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defaultThemeVersion="166925"/>
  <mc:AlternateContent xmlns:mc="http://schemas.openxmlformats.org/markup-compatibility/2006">
    <mc:Choice Requires="x15">
      <x15ac:absPath xmlns:x15ac="http://schemas.microsoft.com/office/spreadsheetml/2010/11/ac" url="C:\Users\CSA\Documents\Projects\ROE Studies\MPG Projects\11880 - KU&amp;LG&amp;E - Electric -\Workpapers\MPG Confidential WPs\"/>
    </mc:Choice>
  </mc:AlternateContent>
  <xr:revisionPtr revIDLastSave="0" documentId="8_{862443B5-8760-4503-89F0-8A263F968522}" xr6:coauthVersionLast="47" xr6:coauthVersionMax="47" xr10:uidLastSave="{00000000-0000-0000-0000-000000000000}"/>
  <bookViews>
    <workbookView xWindow="28680" yWindow="-120" windowWidth="29040" windowHeight="15840" firstSheet="1" activeTab="1" xr2:uid="{EB4E9E0C-97C4-480D-A034-95C853BD11F2}"/>
  </bookViews>
  <sheets>
    <sheet name="__snloffice" sheetId="3" state="veryHidden" r:id="rId1"/>
    <sheet name="Table 5 - Trends in CERs" sheetId="1" r:id="rId2"/>
    <sheet name="EL &amp; NG CER Data" sheetId="2" r:id="rId3"/>
  </sheets>
  <externalReferences>
    <externalReference r:id="rId4"/>
    <externalReference r:id="rId5"/>
    <externalReference r:id="rId6"/>
    <externalReference r:id="rId7"/>
    <externalReference r:id="rId8"/>
    <externalReference r:id="rId9"/>
  </externalReferences>
  <definedNames>
    <definedName name="_" localSheetId="2" hidden="1">#REF!</definedName>
    <definedName name="_" hidden="1">#REF!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1</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Fill" hidden="1">#REF!</definedName>
    <definedName name="_xlnm._FilterDatabase" localSheetId="2" hidden="1">'EL &amp; NG CER Data'!$A$2:$P$4449</definedName>
    <definedName name="_Key1" localSheetId="2" hidden="1">#REF!</definedName>
    <definedName name="_Key1" hidden="1">#REF!</definedName>
    <definedName name="_Key2" hidden="1">#REF!</definedName>
    <definedName name="_Order1" hidden="1">255</definedName>
    <definedName name="_Order2" hidden="1">255</definedName>
    <definedName name="_Regression_Out" localSheetId="2" hidden="1">#REF!</definedName>
    <definedName name="_Regression_Out" hidden="1">#REF!</definedName>
    <definedName name="_Regression_X" hidden="1">#REF!</definedName>
    <definedName name="_Regression_Y" hidden="1">#REF!</definedName>
    <definedName name="_Sort" hidden="1">#REF!</definedName>
    <definedName name="a" localSheetId="2" hidden="1">{"Print_Detail",#N/A,FALSE,"Redemption_Maturity Extract"}</definedName>
    <definedName name="a" hidden="1">{"Print_Detail",#N/A,FALSE,"Redemption_Maturity Extract"}</definedName>
    <definedName name="AvgStockPrice">'[1]Stock Prices (WP)'!$F$2:$IU$2</definedName>
    <definedName name="C_A">OFFSET('[2]Moodys Yields(WP)'!$K$4,0,0,'[2]Moodys Yields(WP)'!$A$1-3,1)</definedName>
    <definedName name="C_Aa">OFFSET('[2]Moodys Yields(WP)'!$J$4,0,0,'[2]Moodys Yields(WP)'!$A$1-3,1)</definedName>
    <definedName name="C_Aaa">OFFSET('[2]Moodys Yields(WP)'!$I$4,0,0,'[2]Moodys Yields(WP)'!$A$1-3,1)</definedName>
    <definedName name="C_Avg">OFFSET('[2]Moodys Yields(WP)'!$M$4,0,0,'[2]Moodys Yields(WP)'!$A$1-3,1)</definedName>
    <definedName name="C_Baa">OFFSET('[2]Moodys Yields(WP)'!$L$4,0,0,'[2]Moodys Yields(WP)'!$A$1-3,1)</definedName>
    <definedName name="CIQWBGuid" hidden="1">"d5478d2e-4960-4aa9-b51f-b57792b0e820"</definedName>
    <definedName name="CIQWBInfo" hidden="1">"{ ""CIQVersion"":""9.45.614.5792"" }"</definedName>
    <definedName name="clean_spreads" localSheetId="2">#REF!</definedName>
    <definedName name="clean_spreads">#REF!</definedName>
    <definedName name="CommercialExAIGMetrics" localSheetId="2">[3]Appendix!#REF!</definedName>
    <definedName name="CommercialExAIGMetrics">[3]Appendix!#REF!</definedName>
    <definedName name="CompanyList">OFFSET('[1]Company List'!$A$9:$B$9,0,0,'[1]Company List'!$A$2,2)</definedName>
    <definedName name="Count_of_Authorized_Return_on_Equity" localSheetId="2">#REF!</definedName>
    <definedName name="Count_of_Authorized_Return_on_Equity">#REF!</definedName>
    <definedName name="CR" localSheetId="2">#REF!</definedName>
    <definedName name="CR">#REF!</definedName>
    <definedName name="dd" localSheetId="2" hidden="1">{"Print_Detail",#N/A,FALSE,"Redemption_Maturity Extract"}</definedName>
    <definedName name="dd" hidden="1">{"Print_Detail",#N/A,FALSE,"Redemption_Maturity Extract"}</definedName>
    <definedName name="ddd" localSheetId="2" hidden="1">{"Full",#N/A,FALSE,"Sec MTN B Summary"}</definedName>
    <definedName name="ddd" hidden="1">{"Full",#N/A,FALSE,"Sec MTN B Summary"}</definedName>
    <definedName name="dddd" localSheetId="2" hidden="1">{"RedPrem_InitRed View",#N/A,FALSE,"Sec MTN B Summary"}</definedName>
    <definedName name="dddd" hidden="1">{"RedPrem_InitRed View",#N/A,FALSE,"Sec MTN B Summary"}</definedName>
    <definedName name="dddddd" localSheetId="2" hidden="1">{"Pivot1",#N/A,FALSE,"Redemption_Maturity Extract"}</definedName>
    <definedName name="dddddd" hidden="1">{"Pivot1",#N/A,FALSE,"Redemption_Maturity Extract"}</definedName>
    <definedName name="dddddddd" localSheetId="2" hidden="1">{"Pivot2",#N/A,FALSE,"Redemption_Maturity Extract"}</definedName>
    <definedName name="dddddddd" hidden="1">{"Pivot2",#N/A,FALSE,"Redemption_Maturity Extract"}</definedName>
    <definedName name="EV__LASTREFTIME__" hidden="1">39198.5712152778</definedName>
    <definedName name="Fig3_HTML_Control" localSheetId="2" hidden="1">{"'Sheet1'!$A$1:$O$40"}</definedName>
    <definedName name="Fig3_HTML_Control" hidden="1">{"'Sheet1'!$A$1:$O$40"}</definedName>
    <definedName name="Fig3_jhlkqFL" localSheetId="2" hidden="1">{"'Sheet1'!$A$1:$O$40"}</definedName>
    <definedName name="Fig3_jhlkqFL" hidden="1">{"'Sheet1'!$A$1:$O$40"}</definedName>
    <definedName name="Fig3_Key1" hidden="1">#REF!</definedName>
    <definedName name="Fig3_Key2" hidden="1">#REF!</definedName>
    <definedName name="Fig3_Regression_Out" hidden="1">#REF!</definedName>
    <definedName name="Fig3_Regression_X" hidden="1">#REF!</definedName>
    <definedName name="Fig3_Regression_Y" hidden="1">#REF!</definedName>
    <definedName name="Fig3_Sort" hidden="1">#REF!</definedName>
    <definedName name="Fig3_xxx" localSheetId="2" hidden="1">{"'Sheet1'!$A$1:$O$40"}</definedName>
    <definedName name="Fig3_xxx" hidden="1">{"'Sheet1'!$A$1:$O$40"}</definedName>
    <definedName name="Fig3_zzz" localSheetId="2" hidden="1">{"'Sheet1'!$A$1:$O$40"}</definedName>
    <definedName name="Fig3_zzz" hidden="1">{"'Sheet1'!$A$1:$O$40"}</definedName>
    <definedName name="GDP_HTML_Control" localSheetId="2" hidden="1">{"'Sheet1'!$A$1:$O$40"}</definedName>
    <definedName name="GDP_HTML_Control" hidden="1">{"'Sheet1'!$A$1:$O$40"}</definedName>
    <definedName name="GDP_jhlkqFL" localSheetId="2" hidden="1">{"'Sheet1'!$A$1:$O$40"}</definedName>
    <definedName name="GDP_jhlkqFL" hidden="1">{"'Sheet1'!$A$1:$O$40"}</definedName>
    <definedName name="GDP_Key1" hidden="1">#REF!</definedName>
    <definedName name="GDP_Key2" hidden="1">#REF!</definedName>
    <definedName name="GDP_Regression_Out" hidden="1">#REF!</definedName>
    <definedName name="GDP_Regression_X" hidden="1">#REF!</definedName>
    <definedName name="GDP_Regression_Y" hidden="1">#REF!</definedName>
    <definedName name="GDP_SPLookUp">OFFSET('[4]Current S&amp;P Ratings'!$A$3:$E$3,0,0,COUNTA('[4]Current S&amp;P Ratings'!$B:$B)-1)</definedName>
    <definedName name="GDP_xxx" localSheetId="2" hidden="1">{"'Sheet1'!$A$1:$O$40"}</definedName>
    <definedName name="GDP_xxx" hidden="1">{"'Sheet1'!$A$1:$O$40"}</definedName>
    <definedName name="GDP_zzz" localSheetId="2" hidden="1">{"'Sheet1'!$A$1:$O$40"}</definedName>
    <definedName name="GDP_zzz" hidden="1">{"'Sheet1'!$A$1:$O$40"}</definedName>
    <definedName name="GRLU">'[1]Growth Rate LU'!$B$6:$M$55</definedName>
    <definedName name="HTML_CodePage" hidden="1">1252</definedName>
    <definedName name="HTML_Control" localSheetId="2" hidden="1">{"'Sheet1'!$A$1:$O$40"}</definedName>
    <definedName name="HTML_Control" hidden="1">{"'Sheet1'!$A$1:$O$40"}</definedName>
    <definedName name="HTML_Description" hidden="1">""</definedName>
    <definedName name="HTML_Email" hidden="1">""</definedName>
    <definedName name="HTML_Header" hidden="1">"Sheet1"</definedName>
    <definedName name="HTML_LastUpdate" hidden="1">"2/5/99"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HD:HomePageStuff:pc:datasets:implprem.html"</definedName>
    <definedName name="HTML_Title" hidden="1">"S&amp;P Implied Equity Premiums"</definedName>
    <definedName name="HTML1_1" hidden="1">"[RiskPremiumUS]Sheet1!$A$1:$M$38"</definedName>
    <definedName name="HTML1_10" hidden="1">""</definedName>
    <definedName name="HTML1_11" hidden="1">1</definedName>
    <definedName name="HTML1_12" hidden="1">"Zip 100:New_Home_Page:datafile:implpr.html"</definedName>
    <definedName name="HTML1_2" hidden="1">1</definedName>
    <definedName name="HTML1_3" hidden="1">"RiskPremiumUS"</definedName>
    <definedName name="HTML1_4" hidden="1">"Implied Risk Premiums for US"</definedName>
    <definedName name="HTML1_5" hidden="1">""</definedName>
    <definedName name="HTML1_6" hidden="1">-4146</definedName>
    <definedName name="HTML1_7" hidden="1">-4146</definedName>
    <definedName name="HTML1_8" hidden="1">"3/19/97"</definedName>
    <definedName name="HTML1_9" hidden="1">"Aswath Damodaran"</definedName>
    <definedName name="HTMLCount" hidden="1">1</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RED_BY_REPORTING_BANK_FDIC" hidden="1">"c6535"</definedName>
    <definedName name="IQ_ACQUISITION_RE_ASSETS" hidden="1">"c1628"</definedName>
    <definedName name="IQ_AD" hidden="1">"c7"</definedName>
    <definedName name="IQ_ADD_PAID_IN" hidden="1">"c1344"</definedName>
    <definedName name="IQ_ADDIN" hidden="1">"AUTO"</definedName>
    <definedName name="IQ_ADDITIONAL_NON_INT_INC_FDIC" hidden="1">"c6574"</definedName>
    <definedName name="IQ_ADJ_AVG_BANK_ASSETS" hidden="1">"c2671"</definedName>
    <definedName name="IQ_ADJUSTABLE_RATE_LOANS_FDIC" hidden="1">"c6375"</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ENDED_BALANCE_PREVIOUS_YR_FDIC" hidden="1">"c6499"</definedName>
    <definedName name="IQ_AMORT_EXPENSE_FDIC" hidden="1">"c6677"</definedName>
    <definedName name="IQ_AMORTIZATION" hidden="1">"c1591"</definedName>
    <definedName name="IQ_AMORTIZED_COST_FDIC" hidden="1">"c6426"</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BACKED_FDIC" hidden="1">"c6301"</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HELD_FDIC" hidden="1">"c6305"</definedName>
    <definedName name="IQ_ASSETS_OPER_LEASE_DEPR" hidden="1">"c2070"</definedName>
    <definedName name="IQ_ASSETS_OPER_LEASE_GROSS" hidden="1">"c2071"</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EMPLOYEES" hidden="1">"c6019"</definedName>
    <definedName name="IQ_AVG_INDUSTRY_REC" hidden="1">"c4455"</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SHAREOUTSTANDING" hidden="1">"c83"</definedName>
    <definedName name="IQ_AVG_TEMP_EMPLOYEES" hidden="1">"c6020"</definedName>
    <definedName name="IQ_AVG_TEV" hidden="1">"c84"</definedName>
    <definedName name="IQ_AVG_VOLUME" hidden="1">"c1346"</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ROKERED_DEPOSITS_FDIC" hidden="1">"c6486"</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Q_EST" hidden="1">"c6796"</definedName>
    <definedName name="IQ_CAL_Q_EST_REUT" hidden="1">"c6800"</definedName>
    <definedName name="IQ_CAL_Y" hidden="1">"c102"</definedName>
    <definedName name="IQ_CAL_Y_EST" hidden="1">"c6797"</definedName>
    <definedName name="IQ_CAL_Y_EST_REUT" hidden="1">"c6801"</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IVIDENDS_NET_INCOME_FDIC" hidden="1">"c6738"</definedName>
    <definedName name="IQ_CASH_DUE_BANKS" hidden="1">"c1351"</definedName>
    <definedName name="IQ_CASH_EQUIV" hidden="1">"c118"</definedName>
    <definedName name="IQ_CASH_FINAN" hidden="1">"c119"</definedName>
    <definedName name="IQ_CASH_FLOW_ACT_OR_EST" hidden="1">"c4154"</definedName>
    <definedName name="IQ_CASH_IN_PROCESS_FDIC" hidden="1">"c6386"</definedName>
    <definedName name="IQ_CASH_INTEREST" hidden="1">"c120"</definedName>
    <definedName name="IQ_CASH_INTEREST_FINAN" hidden="1">"c6295"</definedName>
    <definedName name="IQ_CASH_INTEREST_INVEST" hidden="1">"c6294"</definedName>
    <definedName name="IQ_CASH_INTEREST_OPER" hidden="1">"c6293"</definedName>
    <definedName name="IQ_CASH_INVEST" hidden="1">"c121"</definedName>
    <definedName name="IQ_CASH_OPER" hidden="1">"c122"</definedName>
    <definedName name="IQ_CASH_OPER_ACT_OR_EST" hidden="1">"c4164"</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ASH_TAXES_FINAN" hidden="1">"c6292"</definedName>
    <definedName name="IQ_CASH_TAXES_INVEST" hidden="1">"c6291"</definedName>
    <definedName name="IQ_CASH_TAXES_OPER" hidden="1">"c6290"</definedName>
    <definedName name="IQ_CCE_FDIC" hidden="1">"c6296"</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H">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MO_FDIC" hidden="1">"c6406"</definedName>
    <definedName name="IQ_COGS" hidden="1">"c175"</definedName>
    <definedName name="IQ_COLLECTION_DOMESTIC_FDIC" hidden="1">"c6387"</definedName>
    <definedName name="IQ_COMBINED_RATIO" hidden="1">"c176"</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SS_FEES" hidden="1">"c180"</definedName>
    <definedName name="IQ_COMMISSION_DEF" hidden="1">"c181"</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OANS" hidden="1">"c222"</definedName>
    <definedName name="IQ_CONSUMER_LOANS" hidden="1">"c223"</definedName>
    <definedName name="IQ_CONTRACTS_OTHER_COMMODITIES_EQUITIES._FDIC" hidden="1">"c6522"</definedName>
    <definedName name="IQ_CONV_DATE" hidden="1">"c2191"</definedName>
    <definedName name="IQ_CONV_EXP_DATE" hidden="1">"c3043"</definedName>
    <definedName name="IQ_CONV_PREMIUM" hidden="1">"c2195"</definedName>
    <definedName name="IQ_CONV_PRICE" hidden="1">"c2193"</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NVEYED_TO_OTHERS_FDIC" hidden="1">"c6534"</definedName>
    <definedName name="IQ_CORE_CAPITAL_RATIO_FDIC" hidden="1">"c6745"</definedName>
    <definedName name="IQ_COST_BORROWING" hidden="1">"c2936"</definedName>
    <definedName name="IQ_COST_BORROWINGS" hidden="1">"c225"</definedName>
    <definedName name="IQ_COST_OF_FUNDING_ASSETS_FDIC" hidden="1">"c6725"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5000</definedName>
    <definedName name="IQ_CREDIT_CARD_CHARGE_OFFS_FDIC" hidden="1">"c6652"</definedName>
    <definedName name="IQ_CREDIT_CARD_FEE_BNK" hidden="1">"c231"</definedName>
    <definedName name="IQ_CREDIT_CARD_FEE_FIN" hidden="1">"c1583"</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CF" hidden="1">"c232"</definedName>
    <definedName name="IQ_CREDIT_LOSS_PROVISION_NET_CHARGE_OFFS_FDIC" hidden="1">"c6734"</definedName>
    <definedName name="IQ_CUMULATIVE_SPLIT_FACTOR" hidden="1">"c2094"</definedName>
    <definedName name="IQ_CURR_DOMESTIC_TAXES" hidden="1">"c2074"</definedName>
    <definedName name="IQ_CURR_FOREIGN_TAXES" hidden="1">"c2075"</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FIN" hidden="1">"c321"</definedName>
    <definedName name="IQ_DEPOSITS_HELD_DOMESTIC_FDIC" hidden="1">"c6340"</definedName>
    <definedName name="IQ_DEPOSITS_HELD_FOREIGN_FDIC" hidden="1">"c6341"</definedName>
    <definedName name="IQ_DEPOSITS_INTEREST_SECURITIES" hidden="1">"c5509"</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"c1360"</definedName>
    <definedName name="IQ_DEPRE_AMORT_SUPPL" hidden="1">"c1593"</definedName>
    <definedName name="IQ_DEPRE_DEPLE" hidden="1">"c1361"</definedName>
    <definedName name="IQ_DEPRE_SUPP" hidden="1">"c1443"</definedName>
    <definedName name="IQ_DERIVATIVES_FDIC" hidden="1">"c6523"</definedName>
    <definedName name="IQ_DESCRIPTION_LONG" hidden="1">"c1520"</definedName>
    <definedName name="IQ_DEVELOP_LAND" hidden="1">"c323"</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PAYOUT" hidden="1">"c3005"</definedName>
    <definedName name="IQ_DISTRIBUTABLE_CASH_SHARE" hidden="1">"c3003"</definedName>
    <definedName name="IQ_DISTRIBUTABLE_CASH_SHARE_ACT_OR_EST" hidden="1">"c4286"</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IVIDENDS_DECLARED_COMMON_FDIC" hidden="1">"c6659"</definedName>
    <definedName name="IQ_DIVIDENDS_DECLARED_PREFERRED_FDIC" hidden="1">"c6658"</definedName>
    <definedName name="IQ_DIVIDENDS_FDIC" hidden="1">"c6660"</definedName>
    <definedName name="IQ_DNB_OTHER_EXP_INC_TAX_US" hidden="1">"c6787"</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URATION" hidden="1">"c2181"</definedName>
    <definedName name="IQ_EARNING_ASSET_YIELD" hidden="1">"c343"</definedName>
    <definedName name="IQ_EARNING_ASSETS_FDIC" hidden="1">"c6360"</definedName>
    <definedName name="IQ_EARNING_ASSETS_YIELD_FDIC" hidden="1">"c6724"</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ARNINGS_COVERAGE_NET_CHARGE_OFFS_FDIC" hidden="1">"c6735"</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EQ_INC" hidden="1">"c3498"</definedName>
    <definedName name="IQ_EBIT_EQ_INC_EXCL_SBC" hidden="1">"c3502"</definedName>
    <definedName name="IQ_EBIT_EXCL_SBC" hidden="1">"c3082"</definedName>
    <definedName name="IQ_EBIT_GW_ACT_OR_EST" hidden="1">"c4306"</definedName>
    <definedName name="IQ_EBIT_INT" hidden="1">"c360"</definedName>
    <definedName name="IQ_EBIT_MARGIN" hidden="1">"c359"</definedName>
    <definedName name="IQ_EBIT_OVER_IE" hidden="1">"c1369"</definedName>
    <definedName name="IQ_EBIT_SBC_ACT_OR_EST" hidden="1">"c4316"</definedName>
    <definedName name="IQ_EBIT_SBC_GW_ACT_OR_EST" hidden="1">"c4320"</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HIGH_EST" hidden="1">"c370"</definedName>
    <definedName name="IQ_EBITDA_HIGH_EST_REUT" hidden="1">"c3642"</definedName>
    <definedName name="IQ_EBITDA_INT" hidden="1">"c373"</definedName>
    <definedName name="IQ_EBITDA_LOW_EST" hidden="1">"c371"</definedName>
    <definedName name="IQ_EBITDA_LOW_EST_REUT" hidden="1">"c3643"</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 hidden="1">"c6215"</definedName>
    <definedName name="IQ_EBT_REIT" hidden="1">"c389"</definedName>
    <definedName name="IQ_EBT_SBC_ACT_OR_EST" hidden="1">"c4350"</definedName>
    <definedName name="IQ_EBT_SBC_GW_ACT_OR_EST" hidden="1">"c4354"</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FFICIENCY_RATIO_FDIC" hidden="1">"c6736"</definedName>
    <definedName name="IQ_EMPLOYEES" hidden="1">"c392"</definedName>
    <definedName name="IQ_ENTERPRISE_VALUE" hidden="1">"c1348"</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EST" hidden="1">"c399"</definedName>
    <definedName name="IQ_EPS_EST_REUT" hidden="1">"c5453"</definedName>
    <definedName name="IQ_EPS_GW_EST" hidden="1">"c1737"</definedName>
    <definedName name="IQ_EPS_GW_EST_REUT" hidden="1">"c5389"</definedName>
    <definedName name="IQ_EPS_GW_HIGH_EST" hidden="1">"c1739"</definedName>
    <definedName name="IQ_EPS_GW_HIGH_EST_REUT" hidden="1">"c5391"</definedName>
    <definedName name="IQ_EPS_GW_LOW_EST" hidden="1">"c1740"</definedName>
    <definedName name="IQ_EPS_GW_LOW_EST_REUT" hidden="1">"c5392"</definedName>
    <definedName name="IQ_EPS_GW_MEDIAN_EST" hidden="1">"c1738"</definedName>
    <definedName name="IQ_EPS_GW_MEDIAN_EST_REUT" hidden="1">"c5390"</definedName>
    <definedName name="IQ_EPS_GW_NUM_EST" hidden="1">"c1741"</definedName>
    <definedName name="IQ_EPS_GW_NUM_EST_REUT" hidden="1">"c5393"</definedName>
    <definedName name="IQ_EPS_GW_STDDEV_EST" hidden="1">"c1742"</definedName>
    <definedName name="IQ_EPS_GW_STDDEV_EST_REUT" hidden="1">"c5394"</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EST_REUT" hidden="1">"c5326"</definedName>
    <definedName name="IQ_EPS_NORM_HIGH_EST" hidden="1">"c2228"</definedName>
    <definedName name="IQ_EPS_NORM_HIGH_EST_REUT" hidden="1">"c5328"</definedName>
    <definedName name="IQ_EPS_NORM_LOW_EST" hidden="1">"c2229"</definedName>
    <definedName name="IQ_EPS_NORM_LOW_EST_REUT" hidden="1">"c5329"</definedName>
    <definedName name="IQ_EPS_NORM_MEDIAN_EST" hidden="1">"c2227"</definedName>
    <definedName name="IQ_EPS_NORM_MEDIAN_EST_REUT" hidden="1">"c5327"</definedName>
    <definedName name="IQ_EPS_NORM_NUM_EST" hidden="1">"c2230"</definedName>
    <definedName name="IQ_EPS_NORM_NUM_EST_REUT" hidden="1">"c5330"</definedName>
    <definedName name="IQ_EPS_NORM_STDDEV_EST" hidden="1">"c2231"</definedName>
    <definedName name="IQ_EPS_NORM_STDDEV_EST_REUT" hidden="1">"c5331"</definedName>
    <definedName name="IQ_EPS_NUM_EST" hidden="1">"c402"</definedName>
    <definedName name="IQ_EPS_NUM_EST_REUT" hidden="1">"c5451"</definedName>
    <definedName name="IQ_EPS_REPORTED_EST" hidden="1">"c1744"</definedName>
    <definedName name="IQ_EPS_REPORTED_EST_REUT" hidden="1">"c5396"</definedName>
    <definedName name="IQ_EPS_REPORTED_HIGH_EST" hidden="1">"c1746"</definedName>
    <definedName name="IQ_EPS_REPORTED_HIGH_EST_REUT" hidden="1">"c5398"</definedName>
    <definedName name="IQ_EPS_REPORTED_LOW_EST" hidden="1">"c1747"</definedName>
    <definedName name="IQ_EPS_REPORTED_LOW_EST_REUT" hidden="1">"c5399"</definedName>
    <definedName name="IQ_EPS_REPORTED_MEDIAN_EST" hidden="1">"c1745"</definedName>
    <definedName name="IQ_EPS_REPORTED_MEDIAN_EST_REUT" hidden="1">"c5397"</definedName>
    <definedName name="IQ_EPS_REPORTED_NUM_EST" hidden="1">"c1748"</definedName>
    <definedName name="IQ_EPS_REPORTED_NUM_EST_REUT" hidden="1">"c5400"</definedName>
    <definedName name="IQ_EPS_REPORTED_STDDEV_EST" hidden="1">"c1749"</definedName>
    <definedName name="IQ_EPS_REPORTED_STDDEV_EST_REUT" hidden="1">"c5401"</definedName>
    <definedName name="IQ_EPS_SBC_ACT_OR_EST" hidden="1">"c4376"</definedName>
    <definedName name="IQ_EPS_SBC_GW_ACT_OR_EST" hidden="1">"c4380"</definedName>
    <definedName name="IQ_EPS_STDDEV_EST" hidden="1">"c403"</definedName>
    <definedName name="IQ_EPS_STDDEV_EST_REUT" hidden="1">"c5452"</definedName>
    <definedName name="IQ_EQUITY_AFFIL" hidden="1">"c1451"</definedName>
    <definedName name="IQ_EQUITY_CAPITAL_ASSETS_FDIC" hidden="1">"c6744"</definedName>
    <definedName name="IQ_EQUITY_FDIC" hidden="1">"c6353"</definedName>
    <definedName name="IQ_EQUITY_METHOD" hidden="1">"c404"</definedName>
    <definedName name="IQ_EQUITY_SECURITIES_FDIC" hidden="1">"c6304"</definedName>
    <definedName name="IQ_EQUITY_SECURITY_EXPOSURES_FDIC" hidden="1">"c6664"</definedName>
    <definedName name="IQ_EQV_OVER_BV" hidden="1">"c1596"</definedName>
    <definedName name="IQ_EQV_OVER_LTM_PRETAX_INC" hidden="1">"c1390"</definedName>
    <definedName name="IQ_ESOP_DEBT" hidden="1">"c1597"</definedName>
    <definedName name="IQ_EST_ACT_EPS_GW" hidden="1">"c1743"</definedName>
    <definedName name="IQ_EST_ACT_EPS_GW_REUT" hidden="1">"c5395"</definedName>
    <definedName name="IQ_EST_ACT_EPS_NORM" hidden="1">"c2232"</definedName>
    <definedName name="IQ_EST_ACT_EPS_NORM_REUT" hidden="1">"c5332"</definedName>
    <definedName name="IQ_EST_ACT_EPS_REPORTED" hidden="1">"c1750"</definedName>
    <definedName name="IQ_EST_ACT_EPS_REPORTED_REUT" hidden="1">"c5402"</definedName>
    <definedName name="IQ_EST_CURRENCY" hidden="1">"c2140"</definedName>
    <definedName name="IQ_EST_CURRENCY_REUT" hidden="1">"c5437"</definedName>
    <definedName name="IQ_EST_DATE" hidden="1">"c1634"</definedName>
    <definedName name="IQ_EST_DATE_REUT" hidden="1">"c5438"</definedName>
    <definedName name="IQ_EST_EPS_GROWTH_1YR" hidden="1">"c1636"</definedName>
    <definedName name="IQ_EST_EPS_GROWTH_1YR_REUT" hidden="1">"c3646"</definedName>
    <definedName name="IQ_EST_EPS_GROWTH_5YR" hidden="1">"c1655"</definedName>
    <definedName name="IQ_EST_EPS_GROWTH_5YR_REUT" hidden="1">"c3633"</definedName>
    <definedName name="IQ_EST_EPS_GROWTH_Q_1YR" hidden="1">"c1641"</definedName>
    <definedName name="IQ_EST_EPS_GROWTH_Q_1YR_REUT" hidden="1">"c5410"</definedName>
    <definedName name="IQ_EST_EPS_GW_DIFF" hidden="1">"c1891"</definedName>
    <definedName name="IQ_EST_EPS_GW_DIFF_REUT" hidden="1">"c5429"</definedName>
    <definedName name="IQ_EST_EPS_GW_SURPRISE_PERCENT" hidden="1">"c1892"</definedName>
    <definedName name="IQ_EST_EPS_GW_SURPRISE_PERCENT_REUT" hidden="1">"c5430"</definedName>
    <definedName name="IQ_EST_EPS_NORM_DIFF" hidden="1">"c2247"</definedName>
    <definedName name="IQ_EST_EPS_NORM_DIFF_REUT" hidden="1">"c5411"</definedName>
    <definedName name="IQ_EST_EPS_NORM_SURPRISE_PERCENT" hidden="1">"c2248"</definedName>
    <definedName name="IQ_EST_EPS_NORM_SURPRISE_PERCENT_REUT" hidden="1">"c5412"</definedName>
    <definedName name="IQ_EST_EPS_REPORT_DIFF" hidden="1">"c1893"</definedName>
    <definedName name="IQ_EST_EPS_REPORT_DIFF_REUT" hidden="1">"c5431"</definedName>
    <definedName name="IQ_EST_EPS_REPORT_SURPRISE_PERCENT" hidden="1">"c1894"</definedName>
    <definedName name="IQ_EST_EPS_REPORT_SURPRISE_PERCENT_REUT" hidden="1">"c5432"</definedName>
    <definedName name="IQ_EST_VENDOR" hidden="1">"c5564"</definedName>
    <definedName name="IQ_ESTIMATED_ASSESSABLE_DEPOSITS_FDIC" hidden="1">"c6490"</definedName>
    <definedName name="IQ_ESTIMATED_INSURED_DEPOSITS_FDIC" hidden="1">"c6491"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EXTRAORDINARY_GAINS_FDIC" hidden="1">"c6586"</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DIC" hidden="1">"c417"</definedName>
    <definedName name="IQ_FED_FUNDS_PURCHASED_FDIC" hidden="1">"c6343"</definedName>
    <definedName name="IQ_FED_FUNDS_SOLD_FDIC" hidden="1">"c6307"</definedName>
    <definedName name="IQ_FEDFUNDS_SOLD" hidden="1">"c2256"</definedName>
    <definedName name="IQ_FFO" hidden="1">"c1574"</definedName>
    <definedName name="IQ_FFO_ADJ_ACT_OR_EST" hidden="1">"c4435"</definedName>
    <definedName name="IQ_FFO_PAYOUT_RATIO" hidden="1">"c3492"</definedName>
    <definedName name="IQ_FFO_SHARE_ACT_OR_EST" hidden="1">"c4446"</definedName>
    <definedName name="IQ_FH">100000</definedName>
    <definedName name="IQ_FHLB_ADVANCES_FDIC" hidden="1">"c6366"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FETEEN_YEAR_FIXED_AND_FLOATING_RATE_FDIC" hidden="1">"c6423"</definedName>
    <definedName name="IQ_FIFETEEN_YEAR_MORTGAGE_PASS_THROUGHS_FDIC" hidden="1">"c6415"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REV" hidden="1">"c437"</definedName>
    <definedName name="IQ_FIN_DIV_ST_DEBT_TOTAL" hidden="1">"c5527"</definedName>
    <definedName name="IQ_FIN_DIV_ST_INVEST" hidden="1">"c6288"</definedName>
    <definedName name="IQ_FINANCING_CASH" hidden="1">"c1405"</definedName>
    <definedName name="IQ_FINANCING_CASH_SUPPL" hidden="1">"c1406"</definedName>
    <definedName name="IQ_FINANCING_OBLIG_CURRENT" hidden="1">"c6190"</definedName>
    <definedName name="IQ_FINANCING_OBLIG_NON_CURRENT" hidden="1">"c6191"</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Q_EST" hidden="1">"c6794"</definedName>
    <definedName name="IQ_FISCAL_Q_EST_REUT" hidden="1">"c6798"</definedName>
    <definedName name="IQ_FISCAL_Y" hidden="1">"c441"</definedName>
    <definedName name="IQ_FISCAL_Y_EST" hidden="1">"c6795"</definedName>
    <definedName name="IQ_FISCAL_Y_EST_REUT" hidden="1">"c6799"</definedName>
    <definedName name="IQ_FIVE_PERCENT_OWNER" hidden="1">"c442"</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ED_ASSET_TURNS" hidden="1">"c445"</definedName>
    <definedName name="IQ_FLOAT_PERCENT" hidden="1">"c1575"</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NONTRANSACTION_ACCOUNTS_FDIC" hidden="1">"c6549"</definedName>
    <definedName name="IQ_FOREIGN_DEPOSITS_TRANSACTION_ACCOUNTS_FDIC" hidden="1">"c6541"</definedName>
    <definedName name="IQ_FOREIGN_EXCHANGE" hidden="1">"c1376"</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LOANS" hidden="1">"c448"</definedName>
    <definedName name="IQ_FQ">500</definedName>
    <definedName name="IQ_FUEL" hidden="1">"c449"</definedName>
    <definedName name="IQ_FULL_TIME" hidden="1">"c450"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DIC" hidden="1">"c6517"</definedName>
    <definedName name="IQ_FX_CONTRACTS_SPOT_FDIC" hidden="1">"c6356"</definedName>
    <definedName name="IQ_FY">1000</definedName>
    <definedName name="IQ_GA_EXP" hidden="1">"c2241"</definedName>
    <definedName name="IQ_GAAP_BS" hidden="1">"c6789"</definedName>
    <definedName name="IQ_GAAP_CF" hidden="1">"c6790"</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AIN_SALE_LOANS_FDIC" hidden="1">"c6673"</definedName>
    <definedName name="IQ_GAIN_SALE_RE_FDIC" hidden="1">"c6674"</definedName>
    <definedName name="IQ_GAINS_SALE_ASSETS_FDIC" hidden="1">"c6675"</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NMA_FDIC" hidden="1">"c6398"</definedName>
    <definedName name="IQ_GOODWILL_FDIC" hidden="1">"c6334"</definedName>
    <definedName name="IQ_GOODWILL_IMPAIRMENT_FDIC" hidden="1">"c6678"</definedName>
    <definedName name="IQ_GOODWILL_INTAN_FDIC" hidden="1">"c6333"</definedName>
    <definedName name="IQ_GOODWILL_NET" hidden="1">"c1380"</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DAYS_REV_OUT" hidden="1">"c5993"</definedName>
    <definedName name="IQ_HC_EQUIV_ADMISSIONS_GROWTH" hidden="1">"c5998"</definedName>
    <definedName name="IQ_HC_EQUIVALENT_ADMISSIONS" hidden="1">"c5958"</definedName>
    <definedName name="IQ_HC_EQUIVALENT_ADMISSIONS_SF" hidden="1">"c6007"</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SALARIES_PCT_REV" hidden="1">"c5970"</definedName>
    <definedName name="IQ_HC_SUPPLIES_PCT_REV" hidden="1">"c5971"</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LD_MATURITY_FDIC" hidden="1">"c6408"</definedName>
    <definedName name="IQ_HIGH_TARGET_PRICE" hidden="1">"c1651"</definedName>
    <definedName name="IQ_HIGH_TARGET_PRICE_REUT" hidden="1">"c5317"</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C_NET_CHARGE_OFFS_FDIC" hidden="1">"c6644"</definedName>
    <definedName name="IQ_HOME_EQUITY_LOC_TOTAL_CHARGE_OFFS_FDIC" hidden="1">"c6606"</definedName>
    <definedName name="IQ_HOME_EQUITY_LOC_TOTAL_RECOVERIES_FDIC" hidden="1">"c6625"</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LOANS_FDIC" hidden="1">"c6365"</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TITUTIONS_EARNINGS_GAINS_FDIC" hidden="1">"c6723"</definedName>
    <definedName name="IQ_INSUR_RECEIV" hidden="1">"c1600"</definedName>
    <definedName name="IQ_INSURANCE_COMMISSION_FEES_FDIC" hidden="1">"c6670"</definedName>
    <definedName name="IQ_INSURANCE_UNDERWRITING_INCOME_FDIC" hidden="1">"c6671"</definedName>
    <definedName name="IQ_INT_BORROW" hidden="1">"c583"</definedName>
    <definedName name="IQ_INT_DEMAND_NOTES_FDIC" hidden="1">"c6567"</definedName>
    <definedName name="IQ_INT_DEPOSITS" hidden="1">"c584"</definedName>
    <definedName name="IQ_INT_DIV_INC" hidden="1">"c585"</definedName>
    <definedName name="IQ_INT_DOMESTIC_DEPOSITS_FDIC" hidden="1">"c6564"</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TOTAL_FDIC" hidden="1">"c6569"</definedName>
    <definedName name="IQ_INT_EXP_UTI" hidden="1">"c592"</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 hidden="1">"c6225"</definedName>
    <definedName name="IQ_INT_INC_REIT" hidden="1">"c597"</definedName>
    <definedName name="IQ_INT_INC_SECURITIES_FDIC" hidden="1">"c6559"</definedName>
    <definedName name="IQ_INT_INC_TOTAL" hidden="1">"c598"</definedName>
    <definedName name="IQ_INT_INC_TOTAL_FDIC" hidden="1">"c6563"</definedName>
    <definedName name="IQ_INT_INC_TRADING_ACCOUNTS_FDIC" hidden="1">"c6560"</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_SUB_NOTES_FDIC" hidden="1">"c6568"</definedName>
    <definedName name="IQ_INTANGIBLES_NET" hidden="1">"c1407"</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RATE_CONTRACTS_FDIC" hidden="1">"c6512"</definedName>
    <definedName name="IQ_INTEREST_RATE_EXPOSURES_FDIC" hidden="1">"c6662"</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MENT_BANKING_OTHER_FEES_FDIC" hidden="1">"c6666"</definedName>
    <definedName name="IQ_IPRD" hidden="1">"c644"</definedName>
    <definedName name="IQ_IRA_KEOGH_ACCOUNTS_FDIC" hidden="1">"c6496"</definedName>
    <definedName name="IQ_ISS_DEBT_NET" hidden="1">"c1391"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E_INSURANCE_ASSETS_FDIC" hidden="1">"c6372"</definedName>
    <definedName name="IQ_LIFOR" hidden="1">"c655"</definedName>
    <definedName name="IQ_LL" hidden="1">"c656"</definedName>
    <definedName name="IQ_LOAN_COMMITMENTS_REVOLVING_FDIC" hidden="1">"c6524"</definedName>
    <definedName name="IQ_LOAN_LEASE_RECEIV" hidden="1">"c657"</definedName>
    <definedName name="IQ_LOAN_LOSS" hidden="1">"c1386"</definedName>
    <definedName name="IQ_LOAN_LOSS_ALLOW_FDIC" hidden="1">"c6326"</definedName>
    <definedName name="IQ_LOAN_LOSS_ALLOWANCE_NONCURRENT_LOANS_FDIC" hidden="1">"c6740"</definedName>
    <definedName name="IQ_LOAN_LOSSES_FDIC" hidden="1">"c6580"</definedName>
    <definedName name="IQ_LOAN_SERVICE_REV" hidden="1">"c658"</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OSITORY_INSTITUTIONS_FDIC" hidden="1">"c6382"</definedName>
    <definedName name="IQ_LOANS_FOR_SALE" hidden="1">"c666"</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PAST_DUE" hidden="1">"c667"</definedName>
    <definedName name="IQ_LOANS_RECEIV_CURRENT" hidden="1">"c668"</definedName>
    <definedName name="IQ_LOANS_RECEIV_LT" hidden="1">"c669"</definedName>
    <definedName name="IQ_LOANS_RECEIV_LT_UTI" hidden="1">"c670"</definedName>
    <definedName name="IQ_LOANS_SECURED_BY_RE_CHARGE_OFFS_FDIC" hidden="1">"c6588"</definedName>
    <definedName name="IQ_LOANS_SECURED_BY_RE_RECOVERIES_FDIC" hidden="1">"c6607"</definedName>
    <definedName name="IQ_LOANS_SECURED_NON_US_FDIC" hidden="1">"c6380"</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LLOWANCE_LOANS_FDIC" hidden="1">"c6739"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2000</definedName>
    <definedName name="IQ_LTM_REVENUE_OVER_EMPLOYEES" hidden="1">"c1437"</definedName>
    <definedName name="IQ_LTMMONTH" hidden="1">120000</definedName>
    <definedName name="IQ_MACHINERY" hidden="1">"c711"</definedName>
    <definedName name="IQ_MAINT_CAPEX" hidden="1">"c2947"</definedName>
    <definedName name="IQ_MAINT_CAPEX_ACT_OR_EST" hidden="1">"c4458"</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ATURITY_ONE_YEAR_LESS_FDIC" hidden="1">"c6425"</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NEY_MARKET_DEPOSIT_ACCOUNTS_FDIC" hidden="1">"c6553"</definedName>
    <definedName name="IQ_MONTH">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SERV_RIGHTS" hidden="1">"c2242"</definedName>
    <definedName name="IQ_MORTGAGE_SERVICING_FDIC" hidden="1">"c6335"</definedName>
    <definedName name="IQ_MTD" hidden="1">800000</definedName>
    <definedName name="IQ_MULTIFAMILY_RESIDENTIAL_LOANS_FDIC" hidden="1">"c6311"</definedName>
    <definedName name="IQ_NAMES_REVISION_DATE_" hidden="1">43575.8190625</definedName>
    <definedName name="IQ_NET_CHANGE" hidden="1">"c749"</definedName>
    <definedName name="IQ_NET_CHARGE_OFFS_FDIC" hidden="1">"c6641"</definedName>
    <definedName name="IQ_NET_CHARGE_OFFS_LOANS_FDIC" hidden="1">"c6751"</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COME_FDIC" hidden="1">"c6587"</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BNK" hidden="1">"c764"</definedName>
    <definedName name="IQ_NET_INT_INC_BNK_FDIC" hidden="1">"c6570"</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MARGIN_FDIC" hidden="1">"c6726"</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LEASES_CORE_DEPOSITS_FDIC" hidden="1">"c6743"</definedName>
    <definedName name="IQ_NET_LOANS_LEASES_DEPOSITS_FDIC" hidden="1">"c6742"</definedName>
    <definedName name="IQ_NET_LOANS_TOTAL_DEPOSITS" hidden="1">"c779"</definedName>
    <definedName name="IQ_NET_OPERATING_INCOME_ASSETS_FDIC" hidden="1">"c6729"</definedName>
    <definedName name="IQ_NET_RENTAL_EXP_FN" hidden="1">"c780"</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SBC_ACT_OR_EST" hidden="1">"c4474"</definedName>
    <definedName name="IQ_NI_SBC_GW_ACT_OR_EST" hidden="1">"c4478"</definedName>
    <definedName name="IQ_NI_SFAS" hidden="1">"c795"</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EXP_FDIC" hidden="1">"c6579"</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FDIC" hidden="1">"c6575"</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PENSION_EXP" hidden="1">"c3000"</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COURSE_DEBT" hidden="1">"c2550"</definedName>
    <definedName name="IQ_NONRECOURSE_DEBT_PCT" hidden="1">"c2551"</definedName>
    <definedName name="IQ_NONTRANSACTION_ACCOUNTS_FDIC" hidden="1">"c6552"</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DEPOSITS_LESS_THAN_100K_FDIC" hidden="1">"c6495"</definedName>
    <definedName name="IQ_NUMBER_DEPOSITS_MORE_THAN_100K_FDIC" hidden="1">"c6493"</definedName>
    <definedName name="IQ_NUMBER_SHAREHOLDERS" hidden="1">"c1967"</definedName>
    <definedName name="IQ_NUMBER_SHAREHOLDERS_CLASSA" hidden="1">"c1968"</definedName>
    <definedName name="IQ_NUMBER_SHAREHOLDERS_OTHER" hidden="1">"c1969"</definedName>
    <definedName name="IQ_OBLIGATIONS_OF_STATES_TOTAL_LOANS_FOREIGN_FDIC" hidden="1">"c6447"</definedName>
    <definedName name="IQ_OBLIGATIONS_STATES_FDIC" hidden="1">"c6431"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AVG_DAILY_SALES_VOL_EQ_INC_GAS" hidden="1">"c5797"</definedName>
    <definedName name="IQ_OG_AVG_DAILY_SALES_VOL_EQ_INC_NGL" hidden="1">"c5798"</definedName>
    <definedName name="IQ_OG_AVG_DAILY_SALES_VOL_EQ_INC_OIL" hidden="1">"c5796"</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UNDEVELOPED_ACRE_GROSS_EQ_INC" hidden="1">"c5800"</definedName>
    <definedName name="IQ_OG_UNDEVELOPED_ACRE_NET_EQ_INC" hidden="1">"c5801"</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 hidden="1">"c6240"</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DIC" hidden="1">"c6338"</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BORROWED_FUNDS_FDIC" hidden="1">"c6345"</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SURANCE_FEES_FDIC" hidden="1">"c6672"</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OANS" hidden="1">"c945"</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FDIC" hidden="1">"c6578"</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SAVINGS_DEPOSITS_FDIC" hidden="1">"c6554"</definedName>
    <definedName name="IQ_OTHER_STRIKE_PRICE_GRANTED" hidden="1">"c2692"</definedName>
    <definedName name="IQ_OTHER_TRANSACTIONS_FDIC" hidden="1">"c6504"</definedName>
    <definedName name="IQ_OTHER_UNDRAWN" hidden="1">"c2522"</definedName>
    <definedName name="IQ_OTHER_UNUSED_COMMITMENTS_FDIC" hidden="1">"c6530"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VER_FIFETEEN_YEAR_MORTGAGE_PASS_THROUGHS_FDIC" hidden="1">"c6416"</definedName>
    <definedName name="IQ_OVER_FIFTEEN_YEAR_FIXED_AND_FLOATING_RATE_FDIC" hidden="1">"c6424"</definedName>
    <definedName name="IQ_OVER_THREE_YEARS_FDIC" hidden="1">"c6418"</definedName>
    <definedName name="IQ_OWNERSHIP" hidden="1">"c2160"</definedName>
    <definedName name="IQ_PART_TIME" hidden="1">"c1024"</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INSURED_FDIC" hidden="1">"c6374"</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EDGED_SECURITIES_FDIC" hidden="1">"c6401"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FERRED_FDIC" hidden="1">"c6349"</definedName>
    <definedName name="IQ_PREMISES_EQUIPMENT_FDIC" hidden="1">"c6577"</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RETURN_ASSETS_FDIC" hidden="1">"c6731"</definedName>
    <definedName name="IQ_PRICE_OVER_BVPS" hidden="1">"c1412"</definedName>
    <definedName name="IQ_PRICE_OVER_LTM_EPS" hidden="1">"c1413"</definedName>
    <definedName name="IQ_PRICE_TARGET" hidden="1">"c82"</definedName>
    <definedName name="IQ_PRICE_TARGET_REUT" hidden="1">"c3631"</definedName>
    <definedName name="IQ_PRICEDATE" hidden="1">"c1069"</definedName>
    <definedName name="IQ_PRICING_DATE" hidden="1">"c1613"</definedName>
    <definedName name="IQ_PRIMARY_INDUSTRY" hidden="1">"c1070"</definedName>
    <definedName name="IQ_PRINCIPAL_AMT" hidden="1">"c2157"</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T_DATE_SCHEDULE" hidden="1">"c2483"</definedName>
    <definedName name="IQ_PUT_NOTIFICATION" hidden="1">"c2485"</definedName>
    <definedName name="IQ_PUT_PRICE_SCHEDULE" hidden="1">"c2484"</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AL_ESTATE" hidden="1">"c1093"</definedName>
    <definedName name="IQ_REAL_ESTATE_ASSETS" hidden="1">"c1094"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CURRING_PROFIT_ACT_OR_EST" hidden="1">"c4507"</definedName>
    <definedName name="IQ_RECURRING_PROFIT_SHARE_ACT_OR_EST" hidden="1">"c4508"</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LATED_PLANS_FDIC" hidden="1">"c6320"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AINED_EARNINGS_AVERAGE_EQUITY_FDIC" hidden="1">"c6733"</definedName>
    <definedName name="IQ_RETURN_ASSETS" hidden="1">"c1113"</definedName>
    <definedName name="IQ_RETURN_ASSETS_BANK" hidden="1">"c1114"</definedName>
    <definedName name="IQ_RETURN_ASSETS_BROK" hidden="1">"c1115"</definedName>
    <definedName name="IQ_RETURN_ASSETS_FDIC" hidden="1">"c6730"</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DIC" hidden="1">"c6732"</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ALUATION_GAINS_FDIC" hidden="1">"c6428"</definedName>
    <definedName name="IQ_REVALUATION_LOSSES_FDIC" hidden="1">"c6429"</definedName>
    <definedName name="IQ_REVENUE" hidden="1">"c1422"</definedName>
    <definedName name="IQ_REVENUE_EST" hidden="1">"c1126"</definedName>
    <definedName name="IQ_REVENUE_EST_REUT" hidden="1">"c3634"</definedName>
    <definedName name="IQ_REVENUE_HIGH_EST" hidden="1">"c1127"</definedName>
    <definedName name="IQ_REVENUE_HIGH_EST_REUT" hidden="1">"c3636"</definedName>
    <definedName name="IQ_REVENUE_LOW_EST" hidden="1">"c1128"</definedName>
    <definedName name="IQ_REVENUE_LOW_EST_REUT" hidden="1">"c3637"</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39623.4334259259</definedName>
    <definedName name="IQ_RISK_ADJ_BANK_ASSETS" hidden="1">"c2670"</definedName>
    <definedName name="IQ_RISK_WEIGHTED_ASSETS_FDIC" hidden="1">"c6370"</definedName>
    <definedName name="IQ_SALARY" hidden="1">"c1130"</definedName>
    <definedName name="IQ_SALARY_FDIC" hidden="1">"c6576"</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ERVICE_CHARGES_FDIC" hidden="1">"c6572"</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"c1347"</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ES_NONTRANSACTION_ACCOUNTS_FDIC" hidden="1">"c6547"</definedName>
    <definedName name="IQ_STATES_TOTAL_DEPOSITS_FDIC" hidden="1">"c6473"</definedName>
    <definedName name="IQ_STATES_TRANSACTION_ACCOUNTS_FDIC" hidden="1">"c6539"</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ATEGY_NOTE" hidden="1">"c6791"</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RPLUS_FDIC" hidden="1">"c6351"</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CAPITAL" hidden="1">"c2667"</definedName>
    <definedName name="IQ_TIER_ONE_FDIC" hidden="1">"c6369"</definedName>
    <definedName name="IQ_TIER_ONE_RATIO" hidden="1">"c1229"</definedName>
    <definedName name="IQ_TIER_TWO_CAPITAL" hidden="1">"c2669"</definedName>
    <definedName name="IQ_TIME_DEP" hidden="1">"c1230"</definedName>
    <definedName name="IQ_TIME_DEPOSITS_LESS_THAN_100K_FDIC" hidden="1">"c6465"</definedName>
    <definedName name="IQ_TIME_DEPOSITS_MORE_THAN_100K_FDIC" hidden="1">"c6470"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FDIC" hidden="1">"c6339"</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ARGE_OFFS_FDIC" hidden="1">"c6603"</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ECURITIES_FDIC" hidden="1">"c6410"</definedName>
    <definedName name="IQ_TOTAL_DEPOSITS" hidden="1">"c1265"</definedName>
    <definedName name="IQ_TOTAL_DEPOSITS_FDIC" hidden="1">"c6342"</definedName>
    <definedName name="IQ_TOTAL_DIV_PAID_CF" hidden="1">"c1266"</definedName>
    <definedName name="IQ_TOTAL_EMPLOYEE" hidden="1">"c2141"</definedName>
    <definedName name="IQ_TOTAL_EMPLOYEES" hidden="1">"c1522"</definedName>
    <definedName name="IQ_TOTAL_EMPLOYEES_FDIC" hidden="1">"c6355"</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FDIC" hidden="1">"c6348"</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COVERIES_FDIC" hidden="1">"c6622"</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UTI" hidden="1">"c1308"</definedName>
    <definedName name="IQ_TOTAL_REVENUE" hidden="1">"c1436"</definedName>
    <definedName name="IQ_TOTAL_RISK_BASED_CAPITAL_RATIO_FDIC" hidden="1">"c6747"</definedName>
    <definedName name="IQ_TOTAL_SECURITIES_FDIC" hidden="1">"c6306"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SAVINGS_DEPOSITS_FDIC" hidden="1">"c6498"</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CCOUNT_GAINS_FEES_FDIC" hidden="1">"c6573"</definedName>
    <definedName name="IQ_TRADING_ASSETS" hidden="1">"c1310"</definedName>
    <definedName name="IQ_TRADING_ASSETS_FDIC" hidden="1">"c6328"</definedName>
    <definedName name="IQ_TRADING_CURRENCY" hidden="1">"c2212"</definedName>
    <definedName name="IQ_TRADING_LIABILITIES_FDIC" hidden="1">"c6344"</definedName>
    <definedName name="IQ_TRANSACTION_ACCOUNTS_FDIC" hidden="1">"c6544"</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DIC" hidden="1">"c6501"</definedName>
    <definedName name="IQ_TRUST_INC" hidden="1">"c1319"</definedName>
    <definedName name="IQ_TRUST_PREF" hidden="1">"c1320"</definedName>
    <definedName name="IQ_TRUST_PREFERRED" hidden="1">"c3029"</definedName>
    <definedName name="IQ_TRUST_PREFERRED_PCT" hidden="1">"c3030"</definedName>
    <definedName name="IQ_TWELVE_MONTHS_FIXED_AND_FLOATING_FDIC" hidden="1">"c6420"</definedName>
    <definedName name="IQ_TWELVE_MONTHS_MORTGAGE_PASS_THROUGHS_FDIC" hidden="1">"c6412"</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IVIDED_PROFITS_FDIC" hidden="1">"c6352"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SECURED_DEBT" hidden="1">"c2548"</definedName>
    <definedName name="IQ_UNSECURED_DEBT_PCT" hidden="1">"c2549"</definedName>
    <definedName name="IQ_UNUSED_LOAN_COMMITMENTS_FDIC" hidden="1">"c6368"</definedName>
    <definedName name="IQ_UNUSUAL_EXP" hidden="1">"c1456"</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UTIL_PPE_NET" hidden="1">"c1620"</definedName>
    <definedName name="IQ_UTIL_REV" hidden="1">"c2091"</definedName>
    <definedName name="IQ_UV_PENSION_LIAB" hidden="1">"c1332"</definedName>
    <definedName name="IQ_VALUATION_ALLOWANCES_FDIC" hidden="1">"c6400"</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C_REVENUE_FDIC" hidden="1">"c6667"</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50000</definedName>
    <definedName name="IQ_WEIGHTED_AVG_PRICE" hidden="1">"c1334"</definedName>
    <definedName name="IQ_WIP_INV" hidden="1">"c1335"</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XDIV_DATE" hidden="1">"c2104"</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TD">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jhlkqFL" localSheetId="2" hidden="1">{"'Sheet1'!$A$1:$O$40"}</definedName>
    <definedName name="jhlkqFL" hidden="1">{"'Sheet1'!$A$1:$O$40"}</definedName>
    <definedName name="LAST_YEAR">#REF!</definedName>
    <definedName name="month_yr">OFFSET('[2]Moodys Yields(WP)'!$O$4,0,0,'[2]Moodys Yields(WP)'!$A$1-3,1)</definedName>
    <definedName name="MoodysDalies">OFFSET('[2]Moodys Yields(WP)'!$A$4:$Q$4,0,0,'[2]Moodys Yields(WP)'!$A$1-ROW('[2]Moodys Yields(WP)'!$A$3),'[2]Moodys Yields(WP)'!$Q$2)</definedName>
    <definedName name="Notes_to_Table_3" localSheetId="2">#REF!</definedName>
    <definedName name="Notes_to_Table_3">#REF!</definedName>
    <definedName name="Pal_Workbook_GUID" hidden="1">"WM86NBRVE9KHQPNSDDJJY4J1"</definedName>
    <definedName name="_xlnm.Print_Titles">#N/A</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6</definedName>
    <definedName name="RiskIsInput" localSheetId="1" hidden="1">_xll.RiskCellHasTokens(262144+512+524288)</definedName>
    <definedName name="RiskIsInput" hidden="1">_xll.RiskCellHasTokens(262144+512+524288)</definedName>
    <definedName name="RiskIsOutput" localSheetId="1" hidden="1">_xll.RiskCellHasTokens(1024)</definedName>
    <definedName name="RiskIsOutput" hidden="1">_xll.RiskCellHasTokens(1024)</definedName>
    <definedName name="RiskIsStatistics" localSheetId="1" hidden="1">_xll.RiskCellHasTokens(4096+32768+65536)</definedName>
    <definedName name="RiskIsStatistics" hidden="1">_xll.RiskCellHasTokens(4096+32768+65536)</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SAPBEXrevision" hidden="1">41</definedName>
    <definedName name="SAPBEXsysID" hidden="1">"PBW"</definedName>
    <definedName name="SAPBEXwbID" hidden="1">"3TD2FVG7ME7U056LVECBWI4A2"</definedName>
    <definedName name="SNLLU">'[1]SNL Data (WP)'!$A$6:$I$55</definedName>
    <definedName name="SPLookUp">OFFSET('[5]Current S&amp;P Ratings'!$A$3:$E$3,0,0,COUNTA('[5]Current S&amp;P Ratings'!$B:$B)-1)</definedName>
    <definedName name="spreadA">OFFSET('[2]Moodys Yields(WP)'!$Q$4,0,0,'[2]Moodys Yields(WP)'!$A$1-3,1)</definedName>
    <definedName name="spreadDates">OFFSET('[2]Moodys Yields(WP)'!$A$4,0,0,'[2]Moodys Yields(WP)'!$A$1-3,1)</definedName>
    <definedName name="STWBD_StatToolsBoxPlot_DefaultDataFormat" hidden="1">" 0"</definedName>
    <definedName name="STWBD_StatToolsBoxPlot_HasDefaultInfo" hidden="1">"TRUE"</definedName>
    <definedName name="STWBD_StatToolsBoxPlot_IncludeKey" hidden="1">"FALSE"</definedName>
    <definedName name="STWBD_StatToolsBoxPlot_VariableList" hidden="1">1</definedName>
    <definedName name="STWBD_StatToolsBoxPlot_VariableList_1" hidden="1">"U_x0001_VG27AE830F_x0001_"</definedName>
    <definedName name="STWBD_StatToolsBoxPlot_VarSelectorDefaultDataSet" hidden="1">"DG2C9ED946"</definedName>
    <definedName name="STWBD_StatToolsHistogram_BinMaximum" hidden="1">" 1.01E+300"</definedName>
    <definedName name="STWBD_StatToolsHistogram_BinMinimum" hidden="1">" 1.01E+300"</definedName>
    <definedName name="STWBD_StatToolsHistogram_DefaultDataFormat" hidden="1">" 0"</definedName>
    <definedName name="STWBD_StatToolsHistogram_HasDefaultInfo" hidden="1">"TRUE"</definedName>
    <definedName name="STWBD_StatToolsHistogram_NumBins" hidden="1">"-32767"</definedName>
    <definedName name="STWBD_StatToolsHistogram_VariableList" hidden="1">1</definedName>
    <definedName name="STWBD_StatToolsHistogram_VariableList_1" hidden="1">"U_x0001_VG27AE830F_x0001_"</definedName>
    <definedName name="STWBD_StatToolsHistogram_VarSelectorDefaultDataSet" hidden="1">"DG2C9ED946"</definedName>
    <definedName name="STWBD_StatToolsHistogram_XAxisStyle" hidden="1">" 0"</definedName>
    <definedName name="STWBD_StatToolsHistogram_YAxisStyle" hidden="1">" 0"</definedName>
    <definedName name="STWBD_StatToolsOneVarSummary_Count" hidden="1">"TRUE"</definedName>
    <definedName name="STWBD_StatToolsOneVarSummary_DefaultDataFormat" hidden="1">" 0"</definedName>
    <definedName name="STWBD_StatToolsOneVarSummary_FirstQuartile" hidden="1">"TRUE"</definedName>
    <definedName name="STWBD_StatToolsOneVarSummary_HasDefaultInfo" hidden="1">"TRUE"</definedName>
    <definedName name="STWBD_StatToolsOneVarSummary_InterQuartileRange" hidden="1">"TRUE"</definedName>
    <definedName name="STWBD_StatToolsOneVarSummary_Kurtosis" hidden="1">"TRUE"</definedName>
    <definedName name="STWBD_StatToolsOneVarSummary_Maximum" hidden="1">"TRUE"</definedName>
    <definedName name="STWBD_StatToolsOneVarSummary_Mean" hidden="1">"TRUE"</definedName>
    <definedName name="STWBD_StatToolsOneVarSummary_MeanAbsDeviation" hidden="1">"TRUE"</definedName>
    <definedName name="STWBD_StatToolsOneVarSummary_Median" hidden="1">"TRUE"</definedName>
    <definedName name="STWBD_StatToolsOneVarSummary_Minimum" hidden="1">"TRUE"</definedName>
    <definedName name="STWBD_StatToolsOneVarSummary_OtherPercentiles" hidden="1">"TRUE"</definedName>
    <definedName name="STWBD_StatToolsOneVarSummary_PercentileList" hidden="1">" .01, .025, .05, .1, .2, .8, .9, .95, .975, .99"</definedName>
    <definedName name="STWBD_StatToolsOneVarSummary_Range" hidden="1">"TRUE"</definedName>
    <definedName name="STWBD_StatToolsOneVarSummary_Skewness" hidden="1">"TRUE"</definedName>
    <definedName name="STWBD_StatToolsOneVarSummary_StandardDeviation" hidden="1">"TRUE"</definedName>
    <definedName name="STWBD_StatToolsOneVarSummary_Sum" hidden="1">"TRUE"</definedName>
    <definedName name="STWBD_StatToolsOneVarSummary_ThirdQuartile" hidden="1">"TRUE"</definedName>
    <definedName name="STWBD_StatToolsOneVarSummary_VariableList" hidden="1">1</definedName>
    <definedName name="STWBD_StatToolsOneVarSummary_VariableList_1" hidden="1">"U_x0001_VG27AE830F_x0001_"</definedName>
    <definedName name="STWBD_StatToolsOneVarSummary_Variance" hidden="1">"TRUE"</definedName>
    <definedName name="STWBD_StatToolsOneVarSummary_VarSelectorDefaultDataSet" hidden="1">"DG2C9ED946"</definedName>
    <definedName name="Ticker">""</definedName>
    <definedName name="TickerLU">'[1]Proxy Group'!$A$7:$C$56</definedName>
    <definedName name="TIPS_20yr">OFFSET('[2]FRED 20 yr TIPS monthly'!$A$8,0,0,'[2]FRED 20 yr TIPS monthly'!$E$7,2)</definedName>
    <definedName name="Treas_20_Yr">OFFSET('[2]Treas 20 yr'!$A$1,0,0,'[2]Treas 20 yr'!$E$4,2)</definedName>
    <definedName name="Treas30Yr">OFFSET('[2]Yields (WP)'!$A$8,0,0,'[2]Yields (WP)'!$E$6,2)</definedName>
    <definedName name="TRYEAR">#REF!</definedName>
    <definedName name="U_A">OFFSET('[2]Moodys Yields(WP)'!$D$4,0,0,'[2]Moodys Yields(WP)'!$A$1-3,1)</definedName>
    <definedName name="U_Aa">OFFSET('[2]Moodys Yields(WP)'!$C$4,0,0,'[2]Moodys Yields(WP)'!$A$1-3,1)</definedName>
    <definedName name="U_Avg">OFFSET('[2]Moodys Yields(WP)'!$F$4,0,0,'[2]Moodys Yields(WP)'!$A$1-3,1)</definedName>
    <definedName name="U_Baa">OFFSET('[2]Moodys Yields(WP)'!$E$4,0,0,'[2]Moodys Yields(WP)'!$A$1-3,1)</definedName>
    <definedName name="Utility">'[1]Proxy Group'!$B$1</definedName>
    <definedName name="VLLU">'[1]VL Data (WP)'!$B$12:$Z$61</definedName>
    <definedName name="wrn.All._.Sheets." localSheetId="2" hidden="1">{"IncSt",#N/A,FALSE,"IS";"BalSht",#N/A,FALSE,"BS";"IntCash",#N/A,FALSE,"Int. Cash";"Stats",#N/A,FALSE,"Stats"}</definedName>
    <definedName name="wrn.All._.Sheets." hidden="1">{"IncSt",#N/A,FALSE,"IS";"BalSht",#N/A,FALSE,"BS";"IntCash",#N/A,FALSE,"Int. Cash";"Stats",#N/A,FALSE,"Stats"}</definedName>
    <definedName name="wrn.allocpb." localSheetId="2" hidden="1">{#N/A,#N/A,FALSE,"Alloc"}</definedName>
    <definedName name="wrn.allocpb." hidden="1">{#N/A,#N/A,FALSE,"Alloc"}</definedName>
    <definedName name="wrn.Detail." localSheetId="2" hidden="1">{"Print_Detail",#N/A,FALSE,"Redemption_Maturity Extract"}</definedName>
    <definedName name="wrn.Detail." hidden="1">{"Print_Detail",#N/A,FALSE,"Redemption_Maturity Extract"}</definedName>
    <definedName name="wrn.Diane._.s._.Version." localSheetId="2" hidden="1">{"Full",#N/A,FALSE,"Sec MTN B Summary"}</definedName>
    <definedName name="wrn.Diane._.s._.Version." hidden="1">{"Full",#N/A,FALSE,"Sec MTN B Summary"}</definedName>
    <definedName name="wrn.Distribution._.Version." localSheetId="2" hidden="1">{"RedPrem_InitRed View",#N/A,FALSE,"Sec MTN B Summary"}</definedName>
    <definedName name="wrn.Distribution._.Version." hidden="1">{"RedPrem_InitRed View",#N/A,FALSE,"Sec MTN B Summary"}</definedName>
    <definedName name="wrn.Pivot1." localSheetId="2" hidden="1">{"Pivot1",#N/A,FALSE,"Redemption_Maturity Extract"}</definedName>
    <definedName name="wrn.Pivot1." hidden="1">{"Pivot1",#N/A,FALSE,"Redemption_Maturity Extract"}</definedName>
    <definedName name="wrn.Pivot2." localSheetId="2" hidden="1">{"Pivot2",#N/A,FALSE,"Redemption_Maturity Extract"}</definedName>
    <definedName name="wrn.Pivot2." hidden="1">{"Pivot2",#N/A,FALSE,"Redemption_Maturity Extract"}</definedName>
    <definedName name="wrn.Print._.All." localSheetId="2" hidden="1">{#N/A,#N/A,FALSE,"Summary";#N/A,#N/A,FALSE,"City Gate";#N/A,#N/A,FALSE,"Ind Trans";#N/A,#N/A,FALSE,"Electric Gen"}</definedName>
    <definedName name="wrn.Print._.All." hidden="1">{#N/A,#N/A,FALSE,"Summary";#N/A,#N/A,FALSE,"City Gate";#N/A,#N/A,FALSE,"Ind Trans";#N/A,#N/A,FALSE,"Electric Gen"}</definedName>
    <definedName name="wrn.Schedule._.J." localSheetId="2" hidden="1">{"Schedule J-1",#N/A,FALSE,"Schedule J-1";"WP/J-1.1",#N/A,FALSE,"Schedule J-1";"Schedule J-2",#N/A,FALSE,"Schedule J-1";"WP/J-2.1",#N/A,FALSE,"Schedule J-1";"Schedule J-3",#N/A,FALSE,"Schedule J-1";"Schedule J-4",#N/A,FALSE,"Schedule J-1";"Schedule J-5",#N/A,FALSE,"Schedule J-1";"Schedule J-6",#N/A,FALSE,"Schedule J-1"}</definedName>
    <definedName name="wrn.Schedule._.J." hidden="1">{"Schedule J-1",#N/A,FALSE,"Schedule J-1";"WP/J-1.1",#N/A,FALSE,"Schedule J-1";"Schedule J-2",#N/A,FALSE,"Schedule J-1";"WP/J-2.1",#N/A,FALSE,"Schedule J-1";"Schedule J-3",#N/A,FALSE,"Schedule J-1";"Schedule J-4",#N/A,FALSE,"Schedule J-1";"Schedule J-5",#N/A,FALSE,"Schedule J-1";"Schedule J-6",#N/A,FALSE,"Schedule J-1"}</definedName>
    <definedName name="xxx" localSheetId="2" hidden="1">{"'Sheet1'!$A$1:$O$40"}</definedName>
    <definedName name="xxx" hidden="1">{"'Sheet1'!$A$1:$O$40"}</definedName>
    <definedName name="yikes" localSheetId="2" hidden="1">{#N/A,#N/A,FALSE,"Summary";#N/A,#N/A,FALSE,"City Gate";#N/A,#N/A,FALSE,"Ind Trans";#N/A,#N/A,FALSE,"Electric Gen"}</definedName>
    <definedName name="yikes" hidden="1">{#N/A,#N/A,FALSE,"Summary";#N/A,#N/A,FALSE,"City Gate";#N/A,#N/A,FALSE,"Ind Trans";#N/A,#N/A,FALSE,"Electric Gen"}</definedName>
    <definedName name="yikes1" localSheetId="2" hidden="1">{"Schedule J-1",#N/A,FALSE,"Schedule J-1";"WP/J-1.1",#N/A,FALSE,"Schedule J-1";"Schedule J-2",#N/A,FALSE,"Schedule J-1";"WP/J-2.1",#N/A,FALSE,"Schedule J-1";"Schedule J-3",#N/A,FALSE,"Schedule J-1";"Schedule J-4",#N/A,FALSE,"Schedule J-1";"Schedule J-5",#N/A,FALSE,"Schedule J-1";"Schedule J-6",#N/A,FALSE,"Schedule J-1"}</definedName>
    <definedName name="yikes1" hidden="1">{"Schedule J-1",#N/A,FALSE,"Schedule J-1";"WP/J-1.1",#N/A,FALSE,"Schedule J-1";"Schedule J-2",#N/A,FALSE,"Schedule J-1";"WP/J-2.1",#N/A,FALSE,"Schedule J-1";"Schedule J-3",#N/A,FALSE,"Schedule J-1";"Schedule J-4",#N/A,FALSE,"Schedule J-1";"Schedule J-5",#N/A,FALSE,"Schedule J-1";"Schedule J-6",#N/A,FALSE,"Schedule J-1"}</definedName>
    <definedName name="zzz" localSheetId="2" hidden="1">{"'Sheet1'!$A$1:$O$40"}</definedName>
    <definedName name="zzz" hidden="1">{"'Sheet1'!$A$1:$O$40"}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3" i="1" l="1"/>
  <c r="M13" i="1"/>
  <c r="K14" i="1"/>
  <c r="M14" i="1"/>
  <c r="K15" i="1"/>
  <c r="M15" i="1"/>
  <c r="K16" i="1"/>
  <c r="M16" i="1"/>
  <c r="K17" i="1"/>
  <c r="M17" i="1"/>
  <c r="K18" i="1"/>
  <c r="M18" i="1"/>
  <c r="K19" i="1"/>
  <c r="M19" i="1"/>
  <c r="K20" i="1"/>
  <c r="M20" i="1"/>
  <c r="K21" i="1"/>
  <c r="M21" i="1"/>
  <c r="K22" i="1"/>
  <c r="M22" i="1"/>
  <c r="K23" i="1"/>
  <c r="M23" i="1"/>
  <c r="K24" i="1"/>
  <c r="M24" i="1"/>
  <c r="M12" i="1"/>
  <c r="M27" i="1" s="1"/>
  <c r="K12" i="1"/>
  <c r="K27" i="1" s="1"/>
  <c r="AB9" i="2"/>
  <c r="AB10" i="2"/>
  <c r="AB11" i="2"/>
  <c r="AB12" i="2"/>
  <c r="AB13" i="2"/>
  <c r="AB14" i="2"/>
  <c r="AB15" i="2"/>
  <c r="AB16" i="2"/>
  <c r="AB17" i="2"/>
  <c r="AB18" i="2"/>
  <c r="AB19" i="2"/>
  <c r="AB20" i="2"/>
  <c r="AB21" i="2"/>
  <c r="AB22" i="2"/>
  <c r="AB23" i="2"/>
  <c r="AB8" i="2"/>
  <c r="Z23" i="2"/>
  <c r="AC23" i="2"/>
  <c r="AD23" i="2" a="1"/>
  <c r="AD23" i="2" s="1"/>
  <c r="AD22" i="2" a="1"/>
  <c r="AD22" i="2" s="1"/>
  <c r="AC22" i="2"/>
  <c r="Z22" i="2"/>
  <c r="AD21" i="2" a="1"/>
  <c r="AD21" i="2" s="1"/>
  <c r="AC21" i="2"/>
  <c r="Z21" i="2"/>
  <c r="AD20" i="2" a="1"/>
  <c r="AD20" i="2" s="1"/>
  <c r="AC20" i="2"/>
  <c r="Z20" i="2"/>
  <c r="AD19" i="2" a="1"/>
  <c r="AD19" i="2" s="1"/>
  <c r="AC19" i="2"/>
  <c r="Z19" i="2"/>
  <c r="AD18" i="2" a="1"/>
  <c r="AD18" i="2" s="1"/>
  <c r="AC18" i="2"/>
  <c r="Z18" i="2"/>
  <c r="AD17" i="2" a="1"/>
  <c r="AD17" i="2" s="1"/>
  <c r="AC17" i="2"/>
  <c r="Z17" i="2"/>
  <c r="AD16" i="2" a="1"/>
  <c r="AD16" i="2" s="1"/>
  <c r="AC16" i="2"/>
  <c r="Z16" i="2"/>
  <c r="AD15" i="2" a="1"/>
  <c r="AD15" i="2" s="1"/>
  <c r="AC15" i="2"/>
  <c r="Z15" i="2"/>
  <c r="AD14" i="2" a="1"/>
  <c r="AD14" i="2" s="1"/>
  <c r="AC14" i="2"/>
  <c r="Z14" i="2"/>
  <c r="AD13" i="2" a="1"/>
  <c r="AD13" i="2" s="1"/>
  <c r="AC13" i="2"/>
  <c r="Z13" i="2"/>
  <c r="AD12" i="2" a="1"/>
  <c r="AD12" i="2" s="1"/>
  <c r="AC12" i="2"/>
  <c r="Z12" i="2"/>
  <c r="AD11" i="2" a="1"/>
  <c r="AD11" i="2" s="1"/>
  <c r="AC11" i="2"/>
  <c r="Z11" i="2"/>
  <c r="AD10" i="2" a="1"/>
  <c r="AD10" i="2" s="1"/>
  <c r="AC10" i="2"/>
  <c r="Z10" i="2"/>
  <c r="AD9" i="2" a="1"/>
  <c r="AD9" i="2" s="1"/>
  <c r="AC9" i="2"/>
  <c r="Z9" i="2"/>
  <c r="AD8" i="2" a="1"/>
  <c r="AD8" i="2" s="1"/>
  <c r="AC8" i="2"/>
  <c r="Z8" i="2"/>
  <c r="L1084" i="2"/>
  <c r="M1084" i="2"/>
  <c r="O1084" i="2" s="1"/>
  <c r="N1084" i="2"/>
  <c r="L1085" i="2"/>
  <c r="M1085" i="2"/>
  <c r="O1085" i="2" s="1"/>
  <c r="N1085" i="2"/>
  <c r="L1086" i="2"/>
  <c r="M1086" i="2"/>
  <c r="N1086" i="2"/>
  <c r="L1087" i="2"/>
  <c r="M1087" i="2"/>
  <c r="Q1087" i="2" s="1"/>
  <c r="N1087" i="2"/>
  <c r="L1088" i="2"/>
  <c r="M1088" i="2"/>
  <c r="N1088" i="2"/>
  <c r="L1089" i="2"/>
  <c r="P1089" i="2" s="1"/>
  <c r="M1089" i="2"/>
  <c r="N1089" i="2"/>
  <c r="O1089" i="2"/>
  <c r="Q1089" i="2"/>
  <c r="R1089" i="2"/>
  <c r="L1090" i="2"/>
  <c r="M1090" i="2"/>
  <c r="Q1090" i="2" s="1"/>
  <c r="N1090" i="2"/>
  <c r="P1090" i="2"/>
  <c r="R1090" i="2"/>
  <c r="L1091" i="2"/>
  <c r="P1091" i="2" s="1"/>
  <c r="M1091" i="2"/>
  <c r="O1091" i="2" s="1"/>
  <c r="N1091" i="2"/>
  <c r="L1092" i="2"/>
  <c r="M1092" i="2"/>
  <c r="O1092" i="2" s="1"/>
  <c r="N1092" i="2"/>
  <c r="L1093" i="2"/>
  <c r="M1093" i="2"/>
  <c r="O1093" i="2" s="1"/>
  <c r="N1093" i="2"/>
  <c r="L1094" i="2"/>
  <c r="M1094" i="2"/>
  <c r="N1094" i="2"/>
  <c r="L1095" i="2"/>
  <c r="M1095" i="2"/>
  <c r="Q1095" i="2" s="1"/>
  <c r="N1095" i="2"/>
  <c r="L1096" i="2"/>
  <c r="M1096" i="2"/>
  <c r="N1096" i="2"/>
  <c r="O1096" i="2"/>
  <c r="P1096" i="2"/>
  <c r="Q1096" i="2"/>
  <c r="L1097" i="2"/>
  <c r="M1097" i="2"/>
  <c r="O1097" i="2" s="1"/>
  <c r="N1097" i="2"/>
  <c r="P1097" i="2"/>
  <c r="Q1097" i="2"/>
  <c r="R1097" i="2"/>
  <c r="L1098" i="2"/>
  <c r="M1098" i="2"/>
  <c r="R1098" i="2" s="1"/>
  <c r="N1098" i="2"/>
  <c r="Q1098" i="2"/>
  <c r="L1099" i="2"/>
  <c r="M1099" i="2"/>
  <c r="O1099" i="2" s="1"/>
  <c r="N1099" i="2"/>
  <c r="L1100" i="2"/>
  <c r="M1100" i="2"/>
  <c r="O1100" i="2" s="1"/>
  <c r="N1100" i="2"/>
  <c r="L1101" i="2"/>
  <c r="M1101" i="2"/>
  <c r="O1101" i="2" s="1"/>
  <c r="N1101" i="2"/>
  <c r="L1102" i="2"/>
  <c r="M1102" i="2"/>
  <c r="N1102" i="2"/>
  <c r="L1103" i="2"/>
  <c r="P1103" i="2" s="1"/>
  <c r="M1103" i="2"/>
  <c r="Q1103" i="2" s="1"/>
  <c r="N1103" i="2"/>
  <c r="O1103" i="2"/>
  <c r="L1104" i="2"/>
  <c r="P1104" i="2" s="1"/>
  <c r="M1104" i="2"/>
  <c r="N1104" i="2"/>
  <c r="O1104" i="2"/>
  <c r="Q1104" i="2"/>
  <c r="L1105" i="2"/>
  <c r="M1105" i="2"/>
  <c r="R1105" i="2" s="1"/>
  <c r="N1105" i="2"/>
  <c r="Q1105" i="2"/>
  <c r="L1106" i="2"/>
  <c r="M1106" i="2"/>
  <c r="O1106" i="2" s="1"/>
  <c r="N1106" i="2"/>
  <c r="R1106" i="2"/>
  <c r="L1107" i="2"/>
  <c r="M1107" i="2"/>
  <c r="O1107" i="2" s="1"/>
  <c r="N1107" i="2"/>
  <c r="L1108" i="2"/>
  <c r="M1108" i="2"/>
  <c r="O1108" i="2" s="1"/>
  <c r="N1108" i="2"/>
  <c r="L1109" i="2"/>
  <c r="M1109" i="2"/>
  <c r="O1109" i="2" s="1"/>
  <c r="N1109" i="2"/>
  <c r="L1110" i="2"/>
  <c r="M1110" i="2"/>
  <c r="N1110" i="2"/>
  <c r="L1111" i="2"/>
  <c r="M1111" i="2"/>
  <c r="N1111" i="2"/>
  <c r="L1112" i="2"/>
  <c r="M1112" i="2"/>
  <c r="O1112" i="2" s="1"/>
  <c r="N1112" i="2"/>
  <c r="P1112" i="2"/>
  <c r="Q1112" i="2"/>
  <c r="L1113" i="2"/>
  <c r="M1113" i="2"/>
  <c r="O1113" i="2" s="1"/>
  <c r="N1113" i="2"/>
  <c r="R1113" i="2"/>
  <c r="L1114" i="2"/>
  <c r="M1114" i="2"/>
  <c r="O1114" i="2" s="1"/>
  <c r="N1114" i="2"/>
  <c r="L1115" i="2"/>
  <c r="P1115" i="2" s="1"/>
  <c r="M1115" i="2"/>
  <c r="O1115" i="2" s="1"/>
  <c r="N1115" i="2"/>
  <c r="Q1115" i="2"/>
  <c r="L1116" i="2"/>
  <c r="M1116" i="2"/>
  <c r="O1116" i="2" s="1"/>
  <c r="N1116" i="2"/>
  <c r="L1117" i="2"/>
  <c r="M1117" i="2"/>
  <c r="O1117" i="2" s="1"/>
  <c r="N1117" i="2"/>
  <c r="L1118" i="2"/>
  <c r="M1118" i="2"/>
  <c r="N1118" i="2"/>
  <c r="L1119" i="2"/>
  <c r="M1119" i="2"/>
  <c r="Q1119" i="2" s="1"/>
  <c r="N1119" i="2"/>
  <c r="O1119" i="2"/>
  <c r="P1119" i="2"/>
  <c r="L1120" i="2"/>
  <c r="M1120" i="2"/>
  <c r="O1120" i="2" s="1"/>
  <c r="N1120" i="2"/>
  <c r="Q1120" i="2"/>
  <c r="L1121" i="2"/>
  <c r="M1121" i="2"/>
  <c r="O1121" i="2" s="1"/>
  <c r="N1121" i="2"/>
  <c r="L1122" i="2"/>
  <c r="M1122" i="2"/>
  <c r="O1122" i="2" s="1"/>
  <c r="N1122" i="2"/>
  <c r="L1123" i="2"/>
  <c r="M1123" i="2"/>
  <c r="N1123" i="2"/>
  <c r="L1124" i="2"/>
  <c r="M1124" i="2"/>
  <c r="O1124" i="2" s="1"/>
  <c r="N1124" i="2"/>
  <c r="L1125" i="2"/>
  <c r="M1125" i="2"/>
  <c r="O1125" i="2" s="1"/>
  <c r="N1125" i="2"/>
  <c r="L1126" i="2"/>
  <c r="M1126" i="2"/>
  <c r="N1126" i="2"/>
  <c r="L1127" i="2"/>
  <c r="M1127" i="2"/>
  <c r="Q1127" i="2" s="1"/>
  <c r="N1127" i="2"/>
  <c r="O1127" i="2"/>
  <c r="P1127" i="2"/>
  <c r="L1128" i="2"/>
  <c r="M1128" i="2"/>
  <c r="O1128" i="2" s="1"/>
  <c r="N1128" i="2"/>
  <c r="Q1128" i="2"/>
  <c r="L1129" i="2"/>
  <c r="M1129" i="2"/>
  <c r="O1129" i="2" s="1"/>
  <c r="N1129" i="2"/>
  <c r="L1130" i="2"/>
  <c r="M1130" i="2"/>
  <c r="O1130" i="2" s="1"/>
  <c r="N1130" i="2"/>
  <c r="L1131" i="2"/>
  <c r="M1131" i="2"/>
  <c r="N1131" i="2"/>
  <c r="L1132" i="2"/>
  <c r="M1132" i="2"/>
  <c r="O1132" i="2" s="1"/>
  <c r="N1132" i="2"/>
  <c r="L1133" i="2"/>
  <c r="M1133" i="2"/>
  <c r="O1133" i="2" s="1"/>
  <c r="N1133" i="2"/>
  <c r="L1134" i="2"/>
  <c r="M1134" i="2"/>
  <c r="N1134" i="2"/>
  <c r="L1135" i="2"/>
  <c r="M1135" i="2"/>
  <c r="Q1135" i="2" s="1"/>
  <c r="N1135" i="2"/>
  <c r="O1135" i="2"/>
  <c r="P1135" i="2"/>
  <c r="L1136" i="2"/>
  <c r="P1136" i="2" s="1"/>
  <c r="M1136" i="2"/>
  <c r="O1136" i="2" s="1"/>
  <c r="N1136" i="2"/>
  <c r="Q1136" i="2"/>
  <c r="L1137" i="2"/>
  <c r="M1137" i="2"/>
  <c r="O1137" i="2" s="1"/>
  <c r="N1137" i="2"/>
  <c r="L1138" i="2"/>
  <c r="M1138" i="2"/>
  <c r="O1138" i="2" s="1"/>
  <c r="N1138" i="2"/>
  <c r="L1139" i="2"/>
  <c r="M1139" i="2"/>
  <c r="N1139" i="2"/>
  <c r="L1140" i="2"/>
  <c r="M1140" i="2"/>
  <c r="O1140" i="2" s="1"/>
  <c r="N1140" i="2"/>
  <c r="L1141" i="2"/>
  <c r="M1141" i="2"/>
  <c r="O1141" i="2" s="1"/>
  <c r="N1141" i="2"/>
  <c r="L1142" i="2"/>
  <c r="M1142" i="2"/>
  <c r="N1142" i="2"/>
  <c r="L1143" i="2"/>
  <c r="M1143" i="2"/>
  <c r="Q1143" i="2" s="1"/>
  <c r="N1143" i="2"/>
  <c r="O1143" i="2"/>
  <c r="P1143" i="2"/>
  <c r="L1144" i="2"/>
  <c r="P1144" i="2" s="1"/>
  <c r="M1144" i="2"/>
  <c r="N1144" i="2"/>
  <c r="O1144" i="2"/>
  <c r="Q1144" i="2"/>
  <c r="L1145" i="2"/>
  <c r="M1145" i="2"/>
  <c r="O1145" i="2" s="1"/>
  <c r="N1145" i="2"/>
  <c r="L1146" i="2"/>
  <c r="M1146" i="2"/>
  <c r="O1146" i="2" s="1"/>
  <c r="N1146" i="2"/>
  <c r="L1147" i="2"/>
  <c r="M1147" i="2"/>
  <c r="N1147" i="2"/>
  <c r="L1148" i="2"/>
  <c r="M1148" i="2"/>
  <c r="O1148" i="2" s="1"/>
  <c r="N1148" i="2"/>
  <c r="L1149" i="2"/>
  <c r="M1149" i="2"/>
  <c r="O1149" i="2" s="1"/>
  <c r="N1149" i="2"/>
  <c r="L1150" i="2"/>
  <c r="M1150" i="2"/>
  <c r="N1150" i="2"/>
  <c r="L1151" i="2"/>
  <c r="M1151" i="2"/>
  <c r="Q1151" i="2" s="1"/>
  <c r="N1151" i="2"/>
  <c r="O1151" i="2"/>
  <c r="P1151" i="2"/>
  <c r="L1152" i="2"/>
  <c r="P1152" i="2" s="1"/>
  <c r="M1152" i="2"/>
  <c r="N1152" i="2"/>
  <c r="O1152" i="2"/>
  <c r="Q1152" i="2"/>
  <c r="L1153" i="2"/>
  <c r="M1153" i="2"/>
  <c r="O1153" i="2" s="1"/>
  <c r="N1153" i="2"/>
  <c r="L1154" i="2"/>
  <c r="M1154" i="2"/>
  <c r="O1154" i="2" s="1"/>
  <c r="N1154" i="2"/>
  <c r="L1155" i="2"/>
  <c r="M1155" i="2"/>
  <c r="N1155" i="2"/>
  <c r="L1156" i="2"/>
  <c r="M1156" i="2"/>
  <c r="O1156" i="2" s="1"/>
  <c r="N1156" i="2"/>
  <c r="L1157" i="2"/>
  <c r="M1157" i="2"/>
  <c r="O1157" i="2" s="1"/>
  <c r="N1157" i="2"/>
  <c r="L1158" i="2"/>
  <c r="M1158" i="2"/>
  <c r="N1158" i="2"/>
  <c r="L1159" i="2"/>
  <c r="M1159" i="2"/>
  <c r="Q1159" i="2" s="1"/>
  <c r="N1159" i="2"/>
  <c r="O1159" i="2"/>
  <c r="P1159" i="2"/>
  <c r="L1160" i="2"/>
  <c r="P1160" i="2" s="1"/>
  <c r="M1160" i="2"/>
  <c r="N1160" i="2"/>
  <c r="O1160" i="2"/>
  <c r="Q1160" i="2"/>
  <c r="L1161" i="2"/>
  <c r="M1161" i="2"/>
  <c r="O1161" i="2" s="1"/>
  <c r="N1161" i="2"/>
  <c r="L1162" i="2"/>
  <c r="M1162" i="2"/>
  <c r="O1162" i="2" s="1"/>
  <c r="N1162" i="2"/>
  <c r="L1163" i="2"/>
  <c r="M1163" i="2"/>
  <c r="N1163" i="2"/>
  <c r="L1164" i="2"/>
  <c r="M1164" i="2"/>
  <c r="O1164" i="2" s="1"/>
  <c r="N1164" i="2"/>
  <c r="L1165" i="2"/>
  <c r="M1165" i="2"/>
  <c r="O1165" i="2" s="1"/>
  <c r="N1165" i="2"/>
  <c r="L1166" i="2"/>
  <c r="M1166" i="2"/>
  <c r="N1166" i="2"/>
  <c r="L1167" i="2"/>
  <c r="M1167" i="2"/>
  <c r="Q1167" i="2" s="1"/>
  <c r="N1167" i="2"/>
  <c r="O1167" i="2"/>
  <c r="P1167" i="2"/>
  <c r="L1168" i="2"/>
  <c r="P1168" i="2" s="1"/>
  <c r="M1168" i="2"/>
  <c r="N1168" i="2"/>
  <c r="O1168" i="2"/>
  <c r="Q1168" i="2"/>
  <c r="L1169" i="2"/>
  <c r="M1169" i="2"/>
  <c r="O1169" i="2" s="1"/>
  <c r="N1169" i="2"/>
  <c r="L1170" i="2"/>
  <c r="M1170" i="2"/>
  <c r="O1170" i="2" s="1"/>
  <c r="N1170" i="2"/>
  <c r="L1171" i="2"/>
  <c r="M1171" i="2"/>
  <c r="N1171" i="2"/>
  <c r="L1172" i="2"/>
  <c r="M1172" i="2"/>
  <c r="O1172" i="2" s="1"/>
  <c r="N1172" i="2"/>
  <c r="L1173" i="2"/>
  <c r="M1173" i="2"/>
  <c r="O1173" i="2" s="1"/>
  <c r="N1173" i="2"/>
  <c r="L1174" i="2"/>
  <c r="M1174" i="2"/>
  <c r="N1174" i="2"/>
  <c r="L1175" i="2"/>
  <c r="M1175" i="2"/>
  <c r="Q1175" i="2" s="1"/>
  <c r="N1175" i="2"/>
  <c r="O1175" i="2"/>
  <c r="P1175" i="2"/>
  <c r="L1176" i="2"/>
  <c r="P1176" i="2" s="1"/>
  <c r="M1176" i="2"/>
  <c r="N1176" i="2"/>
  <c r="O1176" i="2"/>
  <c r="Q1176" i="2"/>
  <c r="L1177" i="2"/>
  <c r="M1177" i="2"/>
  <c r="O1177" i="2" s="1"/>
  <c r="N1177" i="2"/>
  <c r="L1178" i="2"/>
  <c r="M1178" i="2"/>
  <c r="O1178" i="2" s="1"/>
  <c r="N1178" i="2"/>
  <c r="L1179" i="2"/>
  <c r="M1179" i="2"/>
  <c r="N1179" i="2"/>
  <c r="L1180" i="2"/>
  <c r="M1180" i="2"/>
  <c r="N1180" i="2"/>
  <c r="L1181" i="2"/>
  <c r="M1181" i="2"/>
  <c r="O1181" i="2" s="1"/>
  <c r="N1181" i="2"/>
  <c r="L1182" i="2"/>
  <c r="M1182" i="2"/>
  <c r="O1182" i="2" s="1"/>
  <c r="N1182" i="2"/>
  <c r="L1183" i="2"/>
  <c r="M1183" i="2"/>
  <c r="Q1183" i="2" s="1"/>
  <c r="N1183" i="2"/>
  <c r="O1183" i="2"/>
  <c r="P1183" i="2"/>
  <c r="L1184" i="2"/>
  <c r="M1184" i="2"/>
  <c r="R1184" i="2" s="1"/>
  <c r="N1184" i="2"/>
  <c r="L1185" i="2"/>
  <c r="M1185" i="2"/>
  <c r="O1185" i="2" s="1"/>
  <c r="N1185" i="2"/>
  <c r="L1186" i="2"/>
  <c r="M1186" i="2"/>
  <c r="N1186" i="2"/>
  <c r="L1187" i="2"/>
  <c r="M1187" i="2"/>
  <c r="N1187" i="2"/>
  <c r="O1187" i="2"/>
  <c r="Q1187" i="2"/>
  <c r="L1188" i="2"/>
  <c r="M1188" i="2"/>
  <c r="N1188" i="2"/>
  <c r="L1189" i="2"/>
  <c r="M1189" i="2"/>
  <c r="N1189" i="2"/>
  <c r="L1190" i="2"/>
  <c r="M1190" i="2"/>
  <c r="O1190" i="2" s="1"/>
  <c r="N1190" i="2"/>
  <c r="L1191" i="2"/>
  <c r="M1191" i="2"/>
  <c r="Q1191" i="2" s="1"/>
  <c r="N1191" i="2"/>
  <c r="O1191" i="2"/>
  <c r="P1191" i="2"/>
  <c r="L1192" i="2"/>
  <c r="M1192" i="2"/>
  <c r="R1192" i="2" s="1"/>
  <c r="N1192" i="2"/>
  <c r="L1193" i="2"/>
  <c r="M1193" i="2"/>
  <c r="O1193" i="2" s="1"/>
  <c r="N1193" i="2"/>
  <c r="L1194" i="2"/>
  <c r="M1194" i="2"/>
  <c r="N1194" i="2"/>
  <c r="L1195" i="2"/>
  <c r="M1195" i="2"/>
  <c r="N1195" i="2"/>
  <c r="O1195" i="2"/>
  <c r="Q1195" i="2"/>
  <c r="R1195" i="2"/>
  <c r="L1196" i="2"/>
  <c r="M1196" i="2"/>
  <c r="N1196" i="2"/>
  <c r="L1197" i="2"/>
  <c r="M1197" i="2"/>
  <c r="N1197" i="2"/>
  <c r="L1198" i="2"/>
  <c r="M1198" i="2"/>
  <c r="O1198" i="2" s="1"/>
  <c r="N1198" i="2"/>
  <c r="L1199" i="2"/>
  <c r="M1199" i="2"/>
  <c r="Q1199" i="2" s="1"/>
  <c r="N1199" i="2"/>
  <c r="O1199" i="2"/>
  <c r="P1199" i="2"/>
  <c r="L1200" i="2"/>
  <c r="P1200" i="2" s="1"/>
  <c r="M1200" i="2"/>
  <c r="N1200" i="2"/>
  <c r="O1200" i="2"/>
  <c r="Q1200" i="2"/>
  <c r="L1201" i="2"/>
  <c r="M1201" i="2"/>
  <c r="O1201" i="2" s="1"/>
  <c r="N1201" i="2"/>
  <c r="L1202" i="2"/>
  <c r="M1202" i="2"/>
  <c r="O1202" i="2" s="1"/>
  <c r="N1202" i="2"/>
  <c r="L1203" i="2"/>
  <c r="M1203" i="2"/>
  <c r="N1203" i="2"/>
  <c r="L1204" i="2"/>
  <c r="M1204" i="2"/>
  <c r="N1204" i="2"/>
  <c r="L1205" i="2"/>
  <c r="M1205" i="2"/>
  <c r="N1205" i="2"/>
  <c r="L1206" i="2"/>
  <c r="M1206" i="2"/>
  <c r="N1206" i="2"/>
  <c r="L1207" i="2"/>
  <c r="M1207" i="2"/>
  <c r="O1207" i="2" s="1"/>
  <c r="N1207" i="2"/>
  <c r="P1207" i="2"/>
  <c r="L1208" i="2"/>
  <c r="M1208" i="2"/>
  <c r="R1208" i="2" s="1"/>
  <c r="N1208" i="2"/>
  <c r="L1209" i="2"/>
  <c r="M1209" i="2"/>
  <c r="O1209" i="2" s="1"/>
  <c r="N1209" i="2"/>
  <c r="L1210" i="2"/>
  <c r="M1210" i="2"/>
  <c r="N1210" i="2"/>
  <c r="L1211" i="2"/>
  <c r="M1211" i="2"/>
  <c r="Q1211" i="2" s="1"/>
  <c r="N1211" i="2"/>
  <c r="O1211" i="2"/>
  <c r="L1212" i="2"/>
  <c r="R1212" i="2" s="1"/>
  <c r="M1212" i="2"/>
  <c r="N1212" i="2"/>
  <c r="L1213" i="2"/>
  <c r="M1213" i="2"/>
  <c r="N1213" i="2"/>
  <c r="L1214" i="2"/>
  <c r="M1214" i="2"/>
  <c r="O1214" i="2" s="1"/>
  <c r="N1214" i="2"/>
  <c r="L1215" i="2"/>
  <c r="M1215" i="2"/>
  <c r="P1215" i="2" s="1"/>
  <c r="N1215" i="2"/>
  <c r="O1215" i="2"/>
  <c r="L1216" i="2"/>
  <c r="P1216" i="2" s="1"/>
  <c r="M1216" i="2"/>
  <c r="N1216" i="2"/>
  <c r="O1216" i="2"/>
  <c r="Q1216" i="2"/>
  <c r="L1217" i="2"/>
  <c r="R1217" i="2" s="1"/>
  <c r="M1217" i="2"/>
  <c r="O1217" i="2" s="1"/>
  <c r="N1217" i="2"/>
  <c r="L1218" i="2"/>
  <c r="M1218" i="2"/>
  <c r="O1218" i="2" s="1"/>
  <c r="N1218" i="2"/>
  <c r="L1219" i="2"/>
  <c r="M1219" i="2"/>
  <c r="N1219" i="2"/>
  <c r="L1220" i="2"/>
  <c r="M1220" i="2"/>
  <c r="N1220" i="2"/>
  <c r="Q1220" i="2"/>
  <c r="L1221" i="2"/>
  <c r="M1221" i="2"/>
  <c r="R1221" i="2" s="1"/>
  <c r="N1221" i="2"/>
  <c r="L1222" i="2"/>
  <c r="M1222" i="2"/>
  <c r="N1222" i="2"/>
  <c r="L1223" i="2"/>
  <c r="M1223" i="2"/>
  <c r="O1223" i="2" s="1"/>
  <c r="N1223" i="2"/>
  <c r="L1224" i="2"/>
  <c r="M1224" i="2"/>
  <c r="N1224" i="2"/>
  <c r="L1225" i="2"/>
  <c r="M1225" i="2"/>
  <c r="O1225" i="2" s="1"/>
  <c r="N1225" i="2"/>
  <c r="L1226" i="2"/>
  <c r="M1226" i="2"/>
  <c r="N1226" i="2"/>
  <c r="L1227" i="2"/>
  <c r="M1227" i="2"/>
  <c r="P1227" i="2" s="1"/>
  <c r="N1227" i="2"/>
  <c r="O1227" i="2"/>
  <c r="Q1227" i="2"/>
  <c r="L1228" i="2"/>
  <c r="M1228" i="2"/>
  <c r="N1228" i="2"/>
  <c r="Q1228" i="2"/>
  <c r="R1228" i="2"/>
  <c r="L1229" i="2"/>
  <c r="M1229" i="2"/>
  <c r="N1229" i="2"/>
  <c r="L1230" i="2"/>
  <c r="M1230" i="2"/>
  <c r="O1230" i="2" s="1"/>
  <c r="N1230" i="2"/>
  <c r="L1231" i="2"/>
  <c r="M1231" i="2"/>
  <c r="N1231" i="2"/>
  <c r="L1232" i="2"/>
  <c r="P1232" i="2" s="1"/>
  <c r="M1232" i="2"/>
  <c r="N1232" i="2"/>
  <c r="O1232" i="2"/>
  <c r="Q1232" i="2"/>
  <c r="L1233" i="2"/>
  <c r="R1233" i="2" s="1"/>
  <c r="M1233" i="2"/>
  <c r="O1233" i="2" s="1"/>
  <c r="N1233" i="2"/>
  <c r="Q1233" i="2"/>
  <c r="L1234" i="2"/>
  <c r="M1234" i="2"/>
  <c r="O1234" i="2" s="1"/>
  <c r="N1234" i="2"/>
  <c r="L1235" i="2"/>
  <c r="M1235" i="2"/>
  <c r="N1235" i="2"/>
  <c r="L1236" i="2"/>
  <c r="M1236" i="2"/>
  <c r="N1236" i="2"/>
  <c r="L1237" i="2"/>
  <c r="M1237" i="2"/>
  <c r="R1237" i="2" s="1"/>
  <c r="N1237" i="2"/>
  <c r="L1238" i="2"/>
  <c r="M1238" i="2"/>
  <c r="O1238" i="2" s="1"/>
  <c r="N1238" i="2"/>
  <c r="L1239" i="2"/>
  <c r="M1239" i="2"/>
  <c r="P1239" i="2" s="1"/>
  <c r="N1239" i="2"/>
  <c r="O1239" i="2"/>
  <c r="L1240" i="2"/>
  <c r="P1240" i="2" s="1"/>
  <c r="M1240" i="2"/>
  <c r="N1240" i="2"/>
  <c r="O1240" i="2"/>
  <c r="Q1240" i="2"/>
  <c r="L1241" i="2"/>
  <c r="M1241" i="2"/>
  <c r="N1241" i="2"/>
  <c r="L1242" i="2"/>
  <c r="M1242" i="2"/>
  <c r="N1242" i="2"/>
  <c r="O1242" i="2"/>
  <c r="P1242" i="2"/>
  <c r="Q1242" i="2"/>
  <c r="R1242" i="2"/>
  <c r="L1243" i="2"/>
  <c r="R1243" i="2" s="1"/>
  <c r="M1243" i="2"/>
  <c r="N1243" i="2"/>
  <c r="O1243" i="2"/>
  <c r="Q1243" i="2"/>
  <c r="L1244" i="2"/>
  <c r="R1244" i="2" s="1"/>
  <c r="M1244" i="2"/>
  <c r="O1244" i="2" s="1"/>
  <c r="N1244" i="2"/>
  <c r="L1245" i="2"/>
  <c r="M1245" i="2"/>
  <c r="N1245" i="2"/>
  <c r="Q1245" i="2"/>
  <c r="R1245" i="2"/>
  <c r="L1246" i="2"/>
  <c r="M1246" i="2"/>
  <c r="N1246" i="2"/>
  <c r="L1247" i="2"/>
  <c r="M1247" i="2"/>
  <c r="N1247" i="2"/>
  <c r="O1247" i="2"/>
  <c r="P1247" i="2"/>
  <c r="L1248" i="2"/>
  <c r="M1248" i="2"/>
  <c r="O1248" i="2" s="1"/>
  <c r="N1248" i="2"/>
  <c r="L1249" i="2"/>
  <c r="M1249" i="2"/>
  <c r="N1249" i="2"/>
  <c r="L1250" i="2"/>
  <c r="M1250" i="2"/>
  <c r="O1250" i="2" s="1"/>
  <c r="N1250" i="2"/>
  <c r="R1250" i="2"/>
  <c r="L1251" i="2"/>
  <c r="R1251" i="2" s="1"/>
  <c r="M1251" i="2"/>
  <c r="O1251" i="2" s="1"/>
  <c r="N1251" i="2"/>
  <c r="L1252" i="2"/>
  <c r="M1252" i="2"/>
  <c r="N1252" i="2"/>
  <c r="L1253" i="2"/>
  <c r="P1253" i="2" s="1"/>
  <c r="M1253" i="2"/>
  <c r="N1253" i="2"/>
  <c r="O1253" i="2"/>
  <c r="Q1253" i="2"/>
  <c r="R1253" i="2"/>
  <c r="L1254" i="2"/>
  <c r="M1254" i="2"/>
  <c r="O1254" i="2" s="1"/>
  <c r="N1254" i="2"/>
  <c r="L1255" i="2"/>
  <c r="P1255" i="2" s="1"/>
  <c r="M1255" i="2"/>
  <c r="O1255" i="2" s="1"/>
  <c r="N1255" i="2"/>
  <c r="L1256" i="2"/>
  <c r="M1256" i="2"/>
  <c r="N1256" i="2"/>
  <c r="L1257" i="2"/>
  <c r="M1257" i="2"/>
  <c r="O1257" i="2" s="1"/>
  <c r="N1257" i="2"/>
  <c r="R1257" i="2"/>
  <c r="L1258" i="2"/>
  <c r="M1258" i="2"/>
  <c r="P1258" i="2" s="1"/>
  <c r="N1258" i="2"/>
  <c r="L1259" i="2"/>
  <c r="M1259" i="2"/>
  <c r="Q1259" i="2" s="1"/>
  <c r="N1259" i="2"/>
  <c r="O1259" i="2"/>
  <c r="P1259" i="2"/>
  <c r="L1260" i="2"/>
  <c r="M1260" i="2"/>
  <c r="N1260" i="2"/>
  <c r="Q1260" i="2"/>
  <c r="L1261" i="2"/>
  <c r="M1261" i="2"/>
  <c r="N1261" i="2"/>
  <c r="L1262" i="2"/>
  <c r="M1262" i="2"/>
  <c r="P1262" i="2" s="1"/>
  <c r="N1262" i="2"/>
  <c r="O1262" i="2"/>
  <c r="Q1262" i="2"/>
  <c r="L1263" i="2"/>
  <c r="M1263" i="2"/>
  <c r="O1263" i="2" s="1"/>
  <c r="N1263" i="2"/>
  <c r="Q1263" i="2"/>
  <c r="L1264" i="2"/>
  <c r="M1264" i="2"/>
  <c r="N1264" i="2"/>
  <c r="L1265" i="2"/>
  <c r="M1265" i="2"/>
  <c r="O1265" i="2" s="1"/>
  <c r="N1265" i="2"/>
  <c r="R1265" i="2"/>
  <c r="L1266" i="2"/>
  <c r="M1266" i="2"/>
  <c r="N1266" i="2"/>
  <c r="L1267" i="2"/>
  <c r="M1267" i="2"/>
  <c r="Q1267" i="2" s="1"/>
  <c r="N1267" i="2"/>
  <c r="O1267" i="2"/>
  <c r="P1267" i="2"/>
  <c r="L1268" i="2"/>
  <c r="M1268" i="2"/>
  <c r="Q1268" i="2" s="1"/>
  <c r="N1268" i="2"/>
  <c r="L1269" i="2"/>
  <c r="M1269" i="2"/>
  <c r="N1269" i="2"/>
  <c r="O1269" i="2"/>
  <c r="P1269" i="2"/>
  <c r="Q1269" i="2"/>
  <c r="R1269" i="2"/>
  <c r="L1270" i="2"/>
  <c r="M1270" i="2"/>
  <c r="N1270" i="2"/>
  <c r="O1270" i="2"/>
  <c r="P1270" i="2"/>
  <c r="Q1270" i="2"/>
  <c r="R1270" i="2"/>
  <c r="L1271" i="2"/>
  <c r="M1271" i="2"/>
  <c r="O1271" i="2" s="1"/>
  <c r="N1271" i="2"/>
  <c r="Q1271" i="2"/>
  <c r="L1272" i="2"/>
  <c r="M1272" i="2"/>
  <c r="N1272" i="2"/>
  <c r="L1273" i="2"/>
  <c r="M1273" i="2"/>
  <c r="O1273" i="2" s="1"/>
  <c r="N1273" i="2"/>
  <c r="L1274" i="2"/>
  <c r="M1274" i="2"/>
  <c r="P1274" i="2" s="1"/>
  <c r="N1274" i="2"/>
  <c r="O1274" i="2"/>
  <c r="L1275" i="2"/>
  <c r="M1275" i="2"/>
  <c r="Q1275" i="2" s="1"/>
  <c r="N1275" i="2"/>
  <c r="L1276" i="2"/>
  <c r="M1276" i="2"/>
  <c r="N1276" i="2"/>
  <c r="L1277" i="2"/>
  <c r="P1277" i="2" s="1"/>
  <c r="M1277" i="2"/>
  <c r="N1277" i="2"/>
  <c r="O1277" i="2"/>
  <c r="Q1277" i="2"/>
  <c r="R1277" i="2"/>
  <c r="L1278" i="2"/>
  <c r="M1278" i="2"/>
  <c r="O1278" i="2" s="1"/>
  <c r="N1278" i="2"/>
  <c r="R1278" i="2"/>
  <c r="L1279" i="2"/>
  <c r="M1279" i="2"/>
  <c r="O1279" i="2" s="1"/>
  <c r="N1279" i="2"/>
  <c r="L1280" i="2"/>
  <c r="M1280" i="2"/>
  <c r="N1280" i="2"/>
  <c r="L1281" i="2"/>
  <c r="M1281" i="2"/>
  <c r="N1281" i="2"/>
  <c r="L1282" i="2"/>
  <c r="M1282" i="2"/>
  <c r="P1282" i="2" s="1"/>
  <c r="N1282" i="2"/>
  <c r="O1282" i="2"/>
  <c r="L1283" i="2"/>
  <c r="M1283" i="2"/>
  <c r="N1283" i="2"/>
  <c r="L1284" i="2"/>
  <c r="M1284" i="2"/>
  <c r="R1284" i="2" s="1"/>
  <c r="N1284" i="2"/>
  <c r="Q1284" i="2"/>
  <c r="L1285" i="2"/>
  <c r="M1285" i="2"/>
  <c r="O1285" i="2" s="1"/>
  <c r="N1285" i="2"/>
  <c r="L1286" i="2"/>
  <c r="M1286" i="2"/>
  <c r="N1286" i="2"/>
  <c r="L1287" i="2"/>
  <c r="M1287" i="2"/>
  <c r="N1287" i="2"/>
  <c r="L1288" i="2"/>
  <c r="M1288" i="2"/>
  <c r="N1288" i="2"/>
  <c r="L1289" i="2"/>
  <c r="M1289" i="2"/>
  <c r="O1289" i="2" s="1"/>
  <c r="N1289" i="2"/>
  <c r="R1289" i="2"/>
  <c r="L1290" i="2"/>
  <c r="M1290" i="2"/>
  <c r="O1290" i="2" s="1"/>
  <c r="N1290" i="2"/>
  <c r="L1291" i="2"/>
  <c r="M1291" i="2"/>
  <c r="Q1291" i="2" s="1"/>
  <c r="N1291" i="2"/>
  <c r="O1291" i="2"/>
  <c r="P1291" i="2"/>
  <c r="L1292" i="2"/>
  <c r="M1292" i="2"/>
  <c r="N1292" i="2"/>
  <c r="Q1292" i="2"/>
  <c r="L1293" i="2"/>
  <c r="M1293" i="2"/>
  <c r="N1293" i="2"/>
  <c r="L1294" i="2"/>
  <c r="M1294" i="2"/>
  <c r="P1294" i="2" s="1"/>
  <c r="N1294" i="2"/>
  <c r="O1294" i="2"/>
  <c r="L1295" i="2"/>
  <c r="M1295" i="2"/>
  <c r="O1295" i="2" s="1"/>
  <c r="N1295" i="2"/>
  <c r="Q1295" i="2"/>
  <c r="L1296" i="2"/>
  <c r="M1296" i="2"/>
  <c r="N1296" i="2"/>
  <c r="L1297" i="2"/>
  <c r="M1297" i="2"/>
  <c r="O1297" i="2" s="1"/>
  <c r="N1297" i="2"/>
  <c r="R1297" i="2"/>
  <c r="L1298" i="2"/>
  <c r="M1298" i="2"/>
  <c r="N1298" i="2"/>
  <c r="L1299" i="2"/>
  <c r="M1299" i="2"/>
  <c r="Q1299" i="2" s="1"/>
  <c r="N1299" i="2"/>
  <c r="O1299" i="2"/>
  <c r="P1299" i="2"/>
  <c r="L1300" i="2"/>
  <c r="M1300" i="2"/>
  <c r="Q1300" i="2" s="1"/>
  <c r="N1300" i="2"/>
  <c r="L1301" i="2"/>
  <c r="M1301" i="2"/>
  <c r="N1301" i="2"/>
  <c r="O1301" i="2"/>
  <c r="P1301" i="2"/>
  <c r="Q1301" i="2"/>
  <c r="R1301" i="2"/>
  <c r="L1302" i="2"/>
  <c r="M1302" i="2"/>
  <c r="N1302" i="2"/>
  <c r="O1302" i="2"/>
  <c r="P1302" i="2"/>
  <c r="Q1302" i="2"/>
  <c r="R1302" i="2"/>
  <c r="L1303" i="2"/>
  <c r="M1303" i="2"/>
  <c r="O1303" i="2" s="1"/>
  <c r="N1303" i="2"/>
  <c r="Q1303" i="2"/>
  <c r="L1304" i="2"/>
  <c r="M1304" i="2"/>
  <c r="N1304" i="2"/>
  <c r="L1305" i="2"/>
  <c r="M1305" i="2"/>
  <c r="O1305" i="2" s="1"/>
  <c r="N1305" i="2"/>
  <c r="L1306" i="2"/>
  <c r="M1306" i="2"/>
  <c r="P1306" i="2" s="1"/>
  <c r="N1306" i="2"/>
  <c r="O1306" i="2"/>
  <c r="L1307" i="2"/>
  <c r="M1307" i="2"/>
  <c r="Q1307" i="2" s="1"/>
  <c r="N1307" i="2"/>
  <c r="L1308" i="2"/>
  <c r="M1308" i="2"/>
  <c r="N1308" i="2"/>
  <c r="L1309" i="2"/>
  <c r="M1309" i="2"/>
  <c r="N1309" i="2"/>
  <c r="O1309" i="2"/>
  <c r="P1309" i="2"/>
  <c r="Q1309" i="2"/>
  <c r="R1309" i="2"/>
  <c r="L1310" i="2"/>
  <c r="M1310" i="2"/>
  <c r="O1310" i="2" s="1"/>
  <c r="N1310" i="2"/>
  <c r="Q1310" i="2"/>
  <c r="R1310" i="2"/>
  <c r="L1311" i="2"/>
  <c r="M1311" i="2"/>
  <c r="O1311" i="2" s="1"/>
  <c r="N1311" i="2"/>
  <c r="L1312" i="2"/>
  <c r="M1312" i="2"/>
  <c r="N1312" i="2"/>
  <c r="L1313" i="2"/>
  <c r="R1313" i="2" s="1"/>
  <c r="M1313" i="2"/>
  <c r="O1313" i="2" s="1"/>
  <c r="N1313" i="2"/>
  <c r="L1314" i="2"/>
  <c r="M1314" i="2"/>
  <c r="P1314" i="2" s="1"/>
  <c r="N1314" i="2"/>
  <c r="O1314" i="2"/>
  <c r="L1315" i="2"/>
  <c r="M1315" i="2"/>
  <c r="N1315" i="2"/>
  <c r="O1315" i="2"/>
  <c r="L1316" i="2"/>
  <c r="M1316" i="2"/>
  <c r="N1316" i="2"/>
  <c r="Q1316" i="2"/>
  <c r="L1317" i="2"/>
  <c r="R1317" i="2" s="1"/>
  <c r="M1317" i="2"/>
  <c r="N1317" i="2"/>
  <c r="L1318" i="2"/>
  <c r="M1318" i="2"/>
  <c r="N1318" i="2"/>
  <c r="O1318" i="2"/>
  <c r="Q1318" i="2"/>
  <c r="L1319" i="2"/>
  <c r="M1319" i="2"/>
  <c r="O1319" i="2" s="1"/>
  <c r="N1319" i="2"/>
  <c r="L1320" i="2"/>
  <c r="M1320" i="2"/>
  <c r="N1320" i="2"/>
  <c r="L1321" i="2"/>
  <c r="M1321" i="2"/>
  <c r="O1321" i="2" s="1"/>
  <c r="N1321" i="2"/>
  <c r="R1321" i="2"/>
  <c r="L1322" i="2"/>
  <c r="M1322" i="2"/>
  <c r="P1322" i="2" s="1"/>
  <c r="N1322" i="2"/>
  <c r="O1322" i="2"/>
  <c r="L1323" i="2"/>
  <c r="M1323" i="2"/>
  <c r="Q1323" i="2" s="1"/>
  <c r="N1323" i="2"/>
  <c r="O1323" i="2"/>
  <c r="L1324" i="2"/>
  <c r="M1324" i="2"/>
  <c r="N1324" i="2"/>
  <c r="Q1324" i="2"/>
  <c r="L1325" i="2"/>
  <c r="M1325" i="2"/>
  <c r="Q1325" i="2" s="1"/>
  <c r="N1325" i="2"/>
  <c r="L1326" i="2"/>
  <c r="M1326" i="2"/>
  <c r="N1326" i="2"/>
  <c r="L1327" i="2"/>
  <c r="R1327" i="2" s="1"/>
  <c r="M1327" i="2"/>
  <c r="O1327" i="2" s="1"/>
  <c r="N1327" i="2"/>
  <c r="P1327" i="2"/>
  <c r="Q1327" i="2"/>
  <c r="L1328" i="2"/>
  <c r="M1328" i="2"/>
  <c r="Q1328" i="2" s="1"/>
  <c r="N1328" i="2"/>
  <c r="L1329" i="2"/>
  <c r="M1329" i="2"/>
  <c r="O1329" i="2" s="1"/>
  <c r="N1329" i="2"/>
  <c r="R1329" i="2"/>
  <c r="L1330" i="2"/>
  <c r="M1330" i="2"/>
  <c r="N1330" i="2"/>
  <c r="L1331" i="2"/>
  <c r="M1331" i="2"/>
  <c r="Q1331" i="2" s="1"/>
  <c r="N1331" i="2"/>
  <c r="O1331" i="2"/>
  <c r="P1331" i="2"/>
  <c r="L1332" i="2"/>
  <c r="M1332" i="2"/>
  <c r="P1332" i="2" s="1"/>
  <c r="N1332" i="2"/>
  <c r="L1333" i="2"/>
  <c r="M1333" i="2"/>
  <c r="Q1333" i="2" s="1"/>
  <c r="N1333" i="2"/>
  <c r="O1333" i="2"/>
  <c r="P1333" i="2"/>
  <c r="R1333" i="2"/>
  <c r="L1334" i="2"/>
  <c r="M1334" i="2"/>
  <c r="R1334" i="2" s="1"/>
  <c r="N1334" i="2"/>
  <c r="O1334" i="2"/>
  <c r="P1334" i="2"/>
  <c r="Q1334" i="2"/>
  <c r="L1335" i="2"/>
  <c r="R1335" i="2" s="1"/>
  <c r="M1335" i="2"/>
  <c r="O1335" i="2" s="1"/>
  <c r="N1335" i="2"/>
  <c r="L1336" i="2"/>
  <c r="M1336" i="2"/>
  <c r="N1336" i="2"/>
  <c r="Q1336" i="2"/>
  <c r="L1337" i="2"/>
  <c r="M1337" i="2"/>
  <c r="N1337" i="2"/>
  <c r="L1338" i="2"/>
  <c r="M1338" i="2"/>
  <c r="N1338" i="2"/>
  <c r="O1338" i="2"/>
  <c r="L1339" i="2"/>
  <c r="M1339" i="2"/>
  <c r="Q1339" i="2" s="1"/>
  <c r="N1339" i="2"/>
  <c r="L1340" i="2"/>
  <c r="M1340" i="2"/>
  <c r="P1340" i="2" s="1"/>
  <c r="N1340" i="2"/>
  <c r="Q1340" i="2"/>
  <c r="L1341" i="2"/>
  <c r="M1341" i="2"/>
  <c r="O1341" i="2" s="1"/>
  <c r="N1341" i="2"/>
  <c r="R1341" i="2"/>
  <c r="L1342" i="2"/>
  <c r="M1342" i="2"/>
  <c r="O1342" i="2" s="1"/>
  <c r="N1342" i="2"/>
  <c r="L1343" i="2"/>
  <c r="R1343" i="2" s="1"/>
  <c r="M1343" i="2"/>
  <c r="O1343" i="2" s="1"/>
  <c r="N1343" i="2"/>
  <c r="L1344" i="2"/>
  <c r="M1344" i="2"/>
  <c r="N1344" i="2"/>
  <c r="Q1344" i="2"/>
  <c r="L1345" i="2"/>
  <c r="M1345" i="2"/>
  <c r="R1345" i="2" s="1"/>
  <c r="N1345" i="2"/>
  <c r="L1346" i="2"/>
  <c r="M1346" i="2"/>
  <c r="P1346" i="2" s="1"/>
  <c r="N1346" i="2"/>
  <c r="O1346" i="2"/>
  <c r="L1347" i="2"/>
  <c r="P1347" i="2" s="1"/>
  <c r="M1347" i="2"/>
  <c r="Q1347" i="2" s="1"/>
  <c r="N1347" i="2"/>
  <c r="L1348" i="2"/>
  <c r="M1348" i="2"/>
  <c r="N1348" i="2"/>
  <c r="P1348" i="2"/>
  <c r="L1349" i="2"/>
  <c r="M1349" i="2"/>
  <c r="O1349" i="2" s="1"/>
  <c r="N1349" i="2"/>
  <c r="L1350" i="2"/>
  <c r="M1350" i="2"/>
  <c r="N1350" i="2"/>
  <c r="L1351" i="2"/>
  <c r="M1351" i="2"/>
  <c r="O1351" i="2" s="1"/>
  <c r="N1351" i="2"/>
  <c r="Q1351" i="2"/>
  <c r="L1352" i="2"/>
  <c r="M1352" i="2"/>
  <c r="Q1352" i="2" s="1"/>
  <c r="N1352" i="2"/>
  <c r="L1353" i="2"/>
  <c r="M1353" i="2"/>
  <c r="R1353" i="2" s="1"/>
  <c r="N1353" i="2"/>
  <c r="L1354" i="2"/>
  <c r="M1354" i="2"/>
  <c r="P1354" i="2" s="1"/>
  <c r="N1354" i="2"/>
  <c r="L1355" i="2"/>
  <c r="M1355" i="2"/>
  <c r="O1355" i="2" s="1"/>
  <c r="N1355" i="2"/>
  <c r="L1356" i="2"/>
  <c r="M1356" i="2"/>
  <c r="N1356" i="2"/>
  <c r="L1357" i="2"/>
  <c r="P1357" i="2" s="1"/>
  <c r="M1357" i="2"/>
  <c r="N1357" i="2"/>
  <c r="O1357" i="2"/>
  <c r="Q1357" i="2"/>
  <c r="R1357" i="2"/>
  <c r="L1358" i="2"/>
  <c r="M1358" i="2"/>
  <c r="O1358" i="2" s="1"/>
  <c r="N1358" i="2"/>
  <c r="R1358" i="2"/>
  <c r="L1359" i="2"/>
  <c r="M1359" i="2"/>
  <c r="O1359" i="2" s="1"/>
  <c r="N1359" i="2"/>
  <c r="L1360" i="2"/>
  <c r="M1360" i="2"/>
  <c r="R1360" i="2" s="1"/>
  <c r="N1360" i="2"/>
  <c r="Q1360" i="2"/>
  <c r="L1361" i="2"/>
  <c r="M1361" i="2"/>
  <c r="R1361" i="2" s="1"/>
  <c r="N1361" i="2"/>
  <c r="L1362" i="2"/>
  <c r="M1362" i="2"/>
  <c r="O1362" i="2" s="1"/>
  <c r="N1362" i="2"/>
  <c r="L1363" i="2"/>
  <c r="M1363" i="2"/>
  <c r="O1363" i="2" s="1"/>
  <c r="N1363" i="2"/>
  <c r="L1364" i="2"/>
  <c r="M1364" i="2"/>
  <c r="R1364" i="2" s="1"/>
  <c r="N1364" i="2"/>
  <c r="Q1364" i="2"/>
  <c r="L1365" i="2"/>
  <c r="M1365" i="2"/>
  <c r="O1365" i="2" s="1"/>
  <c r="N1365" i="2"/>
  <c r="L1366" i="2"/>
  <c r="M1366" i="2"/>
  <c r="O1366" i="2" s="1"/>
  <c r="N1366" i="2"/>
  <c r="L1367" i="2"/>
  <c r="M1367" i="2"/>
  <c r="N1367" i="2"/>
  <c r="L1368" i="2"/>
  <c r="M1368" i="2"/>
  <c r="N1368" i="2"/>
  <c r="Q1368" i="2"/>
  <c r="R1368" i="2"/>
  <c r="L1369" i="2"/>
  <c r="M1369" i="2"/>
  <c r="R1369" i="2" s="1"/>
  <c r="N1369" i="2"/>
  <c r="L1370" i="2"/>
  <c r="M1370" i="2"/>
  <c r="N1370" i="2"/>
  <c r="O1370" i="2"/>
  <c r="L1371" i="2"/>
  <c r="M1371" i="2"/>
  <c r="O1371" i="2" s="1"/>
  <c r="N1371" i="2"/>
  <c r="L1372" i="2"/>
  <c r="M1372" i="2"/>
  <c r="R1372" i="2" s="1"/>
  <c r="N1372" i="2"/>
  <c r="L1373" i="2"/>
  <c r="M1373" i="2"/>
  <c r="N1373" i="2"/>
  <c r="L1374" i="2"/>
  <c r="M1374" i="2"/>
  <c r="R1374" i="2" s="1"/>
  <c r="N1374" i="2"/>
  <c r="O1374" i="2"/>
  <c r="P1374" i="2"/>
  <c r="Q1374" i="2"/>
  <c r="L1375" i="2"/>
  <c r="P1375" i="2" s="1"/>
  <c r="M1375" i="2"/>
  <c r="O1375" i="2" s="1"/>
  <c r="N1375" i="2"/>
  <c r="Q1375" i="2"/>
  <c r="R1375" i="2"/>
  <c r="L1376" i="2"/>
  <c r="M1376" i="2"/>
  <c r="Q1376" i="2" s="1"/>
  <c r="N1376" i="2"/>
  <c r="L1377" i="2"/>
  <c r="M1377" i="2"/>
  <c r="N1377" i="2"/>
  <c r="R1377" i="2"/>
  <c r="L1378" i="2"/>
  <c r="M1378" i="2"/>
  <c r="O1378" i="2" s="1"/>
  <c r="N1378" i="2"/>
  <c r="L1379" i="2"/>
  <c r="M1379" i="2"/>
  <c r="N1379" i="2"/>
  <c r="O1379" i="2"/>
  <c r="L1380" i="2"/>
  <c r="M1380" i="2"/>
  <c r="R1380" i="2" s="1"/>
  <c r="N1380" i="2"/>
  <c r="L1381" i="2"/>
  <c r="M1381" i="2"/>
  <c r="N1381" i="2"/>
  <c r="O1381" i="2"/>
  <c r="P1381" i="2"/>
  <c r="Q1381" i="2"/>
  <c r="R1381" i="2"/>
  <c r="L1382" i="2"/>
  <c r="M1382" i="2"/>
  <c r="N1382" i="2"/>
  <c r="O1382" i="2"/>
  <c r="P1382" i="2"/>
  <c r="Q1382" i="2"/>
  <c r="R1382" i="2"/>
  <c r="L1383" i="2"/>
  <c r="P1383" i="2" s="1"/>
  <c r="M1383" i="2"/>
  <c r="O1383" i="2" s="1"/>
  <c r="N1383" i="2"/>
  <c r="Q1383" i="2"/>
  <c r="L1384" i="2"/>
  <c r="M1384" i="2"/>
  <c r="Q1384" i="2" s="1"/>
  <c r="N1384" i="2"/>
  <c r="L1385" i="2"/>
  <c r="M1385" i="2"/>
  <c r="N1385" i="2"/>
  <c r="L1386" i="2"/>
  <c r="M1386" i="2"/>
  <c r="O1386" i="2" s="1"/>
  <c r="N1386" i="2"/>
  <c r="L1387" i="2"/>
  <c r="M1387" i="2"/>
  <c r="O1387" i="2" s="1"/>
  <c r="N1387" i="2"/>
  <c r="P1387" i="2"/>
  <c r="L1388" i="2"/>
  <c r="M1388" i="2"/>
  <c r="N1388" i="2"/>
  <c r="L1389" i="2"/>
  <c r="P1389" i="2" s="1"/>
  <c r="M1389" i="2"/>
  <c r="N1389" i="2"/>
  <c r="O1389" i="2"/>
  <c r="Q1389" i="2"/>
  <c r="R1389" i="2"/>
  <c r="L1390" i="2"/>
  <c r="M1390" i="2"/>
  <c r="O1390" i="2" s="1"/>
  <c r="N1390" i="2"/>
  <c r="R1390" i="2"/>
  <c r="L1391" i="2"/>
  <c r="M1391" i="2"/>
  <c r="O1391" i="2" s="1"/>
  <c r="N1391" i="2"/>
  <c r="L1392" i="2"/>
  <c r="M1392" i="2"/>
  <c r="Q1392" i="2" s="1"/>
  <c r="N1392" i="2"/>
  <c r="L1393" i="2"/>
  <c r="R1393" i="2" s="1"/>
  <c r="M1393" i="2"/>
  <c r="N1393" i="2"/>
  <c r="L1394" i="2"/>
  <c r="M1394" i="2"/>
  <c r="O1394" i="2" s="1"/>
  <c r="N1394" i="2"/>
  <c r="L1395" i="2"/>
  <c r="M1395" i="2"/>
  <c r="O1395" i="2" s="1"/>
  <c r="N1395" i="2"/>
  <c r="L1396" i="2"/>
  <c r="M1396" i="2"/>
  <c r="R1396" i="2" s="1"/>
  <c r="N1396" i="2"/>
  <c r="Q1396" i="2"/>
  <c r="L1397" i="2"/>
  <c r="M1397" i="2"/>
  <c r="O1397" i="2" s="1"/>
  <c r="N1397" i="2"/>
  <c r="R1397" i="2"/>
  <c r="L1398" i="2"/>
  <c r="M1398" i="2"/>
  <c r="O1398" i="2" s="1"/>
  <c r="N1398" i="2"/>
  <c r="L1399" i="2"/>
  <c r="P1399" i="2" s="1"/>
  <c r="M1399" i="2"/>
  <c r="O1399" i="2" s="1"/>
  <c r="N1399" i="2"/>
  <c r="L1400" i="2"/>
  <c r="M1400" i="2"/>
  <c r="O1400" i="2" s="1"/>
  <c r="N1400" i="2"/>
  <c r="P1400" i="2"/>
  <c r="Q1400" i="2"/>
  <c r="L1401" i="2"/>
  <c r="M1401" i="2"/>
  <c r="R1401" i="2" s="1"/>
  <c r="N1401" i="2"/>
  <c r="L1402" i="2"/>
  <c r="M1402" i="2"/>
  <c r="P1402" i="2" s="1"/>
  <c r="N1402" i="2"/>
  <c r="O1402" i="2"/>
  <c r="Q1402" i="2"/>
  <c r="L1403" i="2"/>
  <c r="M1403" i="2"/>
  <c r="N1403" i="2"/>
  <c r="L1404" i="2"/>
  <c r="M1404" i="2"/>
  <c r="O1404" i="2" s="1"/>
  <c r="N1404" i="2"/>
  <c r="L1405" i="2"/>
  <c r="M1405" i="2"/>
  <c r="P1405" i="2" s="1"/>
  <c r="N1405" i="2"/>
  <c r="L1406" i="2"/>
  <c r="M1406" i="2"/>
  <c r="Q1406" i="2" s="1"/>
  <c r="N1406" i="2"/>
  <c r="O1406" i="2"/>
  <c r="P1406" i="2"/>
  <c r="L1407" i="2"/>
  <c r="R1407" i="2" s="1"/>
  <c r="M1407" i="2"/>
  <c r="N1407" i="2"/>
  <c r="O1407" i="2"/>
  <c r="Q1407" i="2"/>
  <c r="L1408" i="2"/>
  <c r="M1408" i="2"/>
  <c r="O1408" i="2" s="1"/>
  <c r="N1408" i="2"/>
  <c r="L1409" i="2"/>
  <c r="M1409" i="2"/>
  <c r="O1409" i="2" s="1"/>
  <c r="N1409" i="2"/>
  <c r="P1409" i="2"/>
  <c r="Q1409" i="2"/>
  <c r="R1409" i="2"/>
  <c r="L1410" i="2"/>
  <c r="R1410" i="2" s="1"/>
  <c r="M1410" i="2"/>
  <c r="P1410" i="2" s="1"/>
  <c r="N1410" i="2"/>
  <c r="O1410" i="2"/>
  <c r="Q1410" i="2"/>
  <c r="L1411" i="2"/>
  <c r="M1411" i="2"/>
  <c r="N1411" i="2"/>
  <c r="L1412" i="2"/>
  <c r="M1412" i="2"/>
  <c r="O1412" i="2" s="1"/>
  <c r="N1412" i="2"/>
  <c r="L1413" i="2"/>
  <c r="M1413" i="2"/>
  <c r="N1413" i="2"/>
  <c r="L1414" i="2"/>
  <c r="M1414" i="2"/>
  <c r="Q1414" i="2" s="1"/>
  <c r="N1414" i="2"/>
  <c r="O1414" i="2"/>
  <c r="P1414" i="2"/>
  <c r="L1415" i="2"/>
  <c r="M1415" i="2"/>
  <c r="O1415" i="2" s="1"/>
  <c r="N1415" i="2"/>
  <c r="L1416" i="2"/>
  <c r="M1416" i="2"/>
  <c r="N1416" i="2"/>
  <c r="L1417" i="2"/>
  <c r="M1417" i="2"/>
  <c r="O1417" i="2" s="1"/>
  <c r="N1417" i="2"/>
  <c r="P1417" i="2"/>
  <c r="Q1417" i="2"/>
  <c r="R1417" i="2"/>
  <c r="L1418" i="2"/>
  <c r="R1418" i="2" s="1"/>
  <c r="M1418" i="2"/>
  <c r="O1418" i="2" s="1"/>
  <c r="N1418" i="2"/>
  <c r="L1419" i="2"/>
  <c r="M1419" i="2"/>
  <c r="N1419" i="2"/>
  <c r="L1420" i="2"/>
  <c r="M1420" i="2"/>
  <c r="O1420" i="2" s="1"/>
  <c r="N1420" i="2"/>
  <c r="L1421" i="2"/>
  <c r="M1421" i="2"/>
  <c r="N1421" i="2"/>
  <c r="O1421" i="2"/>
  <c r="R1421" i="2"/>
  <c r="L1422" i="2"/>
  <c r="M1422" i="2"/>
  <c r="Q1422" i="2" s="1"/>
  <c r="N1422" i="2"/>
  <c r="L1423" i="2"/>
  <c r="M1423" i="2"/>
  <c r="N1423" i="2"/>
  <c r="L1424" i="2"/>
  <c r="M1424" i="2"/>
  <c r="O1424" i="2" s="1"/>
  <c r="N1424" i="2"/>
  <c r="R1424" i="2"/>
  <c r="L1425" i="2"/>
  <c r="M1425" i="2"/>
  <c r="O1425" i="2" s="1"/>
  <c r="N1425" i="2"/>
  <c r="L1426" i="2"/>
  <c r="M1426" i="2"/>
  <c r="P1426" i="2" s="1"/>
  <c r="N1426" i="2"/>
  <c r="O1426" i="2"/>
  <c r="Q1426" i="2"/>
  <c r="L1427" i="2"/>
  <c r="M1427" i="2"/>
  <c r="N1427" i="2"/>
  <c r="L1428" i="2"/>
  <c r="M1428" i="2"/>
  <c r="O1428" i="2" s="1"/>
  <c r="N1428" i="2"/>
  <c r="Q1428" i="2"/>
  <c r="L1429" i="2"/>
  <c r="M1429" i="2"/>
  <c r="O1429" i="2" s="1"/>
  <c r="N1429" i="2"/>
  <c r="L1430" i="2"/>
  <c r="M1430" i="2"/>
  <c r="N1430" i="2"/>
  <c r="L1431" i="2"/>
  <c r="R1431" i="2" s="1"/>
  <c r="M1431" i="2"/>
  <c r="N1431" i="2"/>
  <c r="O1431" i="2"/>
  <c r="Q1431" i="2"/>
  <c r="L1432" i="2"/>
  <c r="M1432" i="2"/>
  <c r="O1432" i="2" s="1"/>
  <c r="N1432" i="2"/>
  <c r="L1433" i="2"/>
  <c r="M1433" i="2"/>
  <c r="O1433" i="2" s="1"/>
  <c r="N1433" i="2"/>
  <c r="P1433" i="2"/>
  <c r="Q1433" i="2"/>
  <c r="R1433" i="2"/>
  <c r="L1434" i="2"/>
  <c r="R1434" i="2" s="1"/>
  <c r="M1434" i="2"/>
  <c r="O1434" i="2" s="1"/>
  <c r="N1434" i="2"/>
  <c r="Q1434" i="2"/>
  <c r="L1435" i="2"/>
  <c r="M1435" i="2"/>
  <c r="N1435" i="2"/>
  <c r="L1436" i="2"/>
  <c r="M1436" i="2"/>
  <c r="O1436" i="2" s="1"/>
  <c r="N1436" i="2"/>
  <c r="L1437" i="2"/>
  <c r="M1437" i="2"/>
  <c r="N1437" i="2"/>
  <c r="L1438" i="2"/>
  <c r="M1438" i="2"/>
  <c r="Q1438" i="2" s="1"/>
  <c r="N1438" i="2"/>
  <c r="O1438" i="2"/>
  <c r="P1438" i="2"/>
  <c r="L1439" i="2"/>
  <c r="M1439" i="2"/>
  <c r="O1439" i="2" s="1"/>
  <c r="N1439" i="2"/>
  <c r="L1440" i="2"/>
  <c r="M1440" i="2"/>
  <c r="O1440" i="2" s="1"/>
  <c r="N1440" i="2"/>
  <c r="R1440" i="2"/>
  <c r="L1441" i="2"/>
  <c r="M1441" i="2"/>
  <c r="O1441" i="2" s="1"/>
  <c r="N1441" i="2"/>
  <c r="L1442" i="2"/>
  <c r="R1442" i="2" s="1"/>
  <c r="M1442" i="2"/>
  <c r="O1442" i="2" s="1"/>
  <c r="N1442" i="2"/>
  <c r="L1443" i="2"/>
  <c r="M1443" i="2"/>
  <c r="N1443" i="2"/>
  <c r="L1444" i="2"/>
  <c r="M1444" i="2"/>
  <c r="O1444" i="2" s="1"/>
  <c r="N1444" i="2"/>
  <c r="L1445" i="2"/>
  <c r="M1445" i="2"/>
  <c r="N1445" i="2"/>
  <c r="O1445" i="2"/>
  <c r="R1445" i="2"/>
  <c r="L1446" i="2"/>
  <c r="M1446" i="2"/>
  <c r="Q1446" i="2" s="1"/>
  <c r="N1446" i="2"/>
  <c r="L1447" i="2"/>
  <c r="M1447" i="2"/>
  <c r="N1447" i="2"/>
  <c r="O1447" i="2"/>
  <c r="Q1447" i="2"/>
  <c r="L1448" i="2"/>
  <c r="M1448" i="2"/>
  <c r="O1448" i="2" s="1"/>
  <c r="N1448" i="2"/>
  <c r="L1449" i="2"/>
  <c r="M1449" i="2"/>
  <c r="N1449" i="2"/>
  <c r="L1450" i="2"/>
  <c r="R1450" i="2" s="1"/>
  <c r="M1450" i="2"/>
  <c r="N1450" i="2"/>
  <c r="O1450" i="2"/>
  <c r="Q1450" i="2"/>
  <c r="L1451" i="2"/>
  <c r="M1451" i="2"/>
  <c r="N1451" i="2"/>
  <c r="L1452" i="2"/>
  <c r="M1452" i="2"/>
  <c r="O1452" i="2" s="1"/>
  <c r="N1452" i="2"/>
  <c r="Q1452" i="2"/>
  <c r="L1453" i="2"/>
  <c r="M1453" i="2"/>
  <c r="P1453" i="2" s="1"/>
  <c r="N1453" i="2"/>
  <c r="L1454" i="2"/>
  <c r="M1454" i="2"/>
  <c r="Q1454" i="2" s="1"/>
  <c r="N1454" i="2"/>
  <c r="O1454" i="2"/>
  <c r="P1454" i="2"/>
  <c r="L1455" i="2"/>
  <c r="R1455" i="2" s="1"/>
  <c r="M1455" i="2"/>
  <c r="N1455" i="2"/>
  <c r="O1455" i="2"/>
  <c r="Q1455" i="2"/>
  <c r="L1456" i="2"/>
  <c r="M1456" i="2"/>
  <c r="O1456" i="2" s="1"/>
  <c r="N1456" i="2"/>
  <c r="L1457" i="2"/>
  <c r="M1457" i="2"/>
  <c r="O1457" i="2" s="1"/>
  <c r="N1457" i="2"/>
  <c r="P1457" i="2"/>
  <c r="Q1457" i="2"/>
  <c r="R1457" i="2"/>
  <c r="L1458" i="2"/>
  <c r="R1458" i="2" s="1"/>
  <c r="M1458" i="2"/>
  <c r="O1458" i="2" s="1"/>
  <c r="N1458" i="2"/>
  <c r="L1459" i="2"/>
  <c r="M1459" i="2"/>
  <c r="N1459" i="2"/>
  <c r="L1460" i="2"/>
  <c r="M1460" i="2"/>
  <c r="O1460" i="2" s="1"/>
  <c r="N1460" i="2"/>
  <c r="L1461" i="2"/>
  <c r="M1461" i="2"/>
  <c r="P1461" i="2" s="1"/>
  <c r="N1461" i="2"/>
  <c r="O1461" i="2"/>
  <c r="R1461" i="2"/>
  <c r="L1462" i="2"/>
  <c r="P1462" i="2" s="1"/>
  <c r="M1462" i="2"/>
  <c r="Q1462" i="2" s="1"/>
  <c r="N1462" i="2"/>
  <c r="L1463" i="2"/>
  <c r="R1463" i="2" s="1"/>
  <c r="M1463" i="2"/>
  <c r="O1463" i="2" s="1"/>
  <c r="N1463" i="2"/>
  <c r="L1464" i="2"/>
  <c r="M1464" i="2"/>
  <c r="O1464" i="2" s="1"/>
  <c r="N1464" i="2"/>
  <c r="R1464" i="2"/>
  <c r="L1465" i="2"/>
  <c r="M1465" i="2"/>
  <c r="O1465" i="2" s="1"/>
  <c r="N1465" i="2"/>
  <c r="L1466" i="2"/>
  <c r="M1466" i="2"/>
  <c r="N1466" i="2"/>
  <c r="L1467" i="2"/>
  <c r="M1467" i="2"/>
  <c r="N1467" i="2"/>
  <c r="L1468" i="2"/>
  <c r="M1468" i="2"/>
  <c r="N1468" i="2"/>
  <c r="L1469" i="2"/>
  <c r="R1469" i="2" s="1"/>
  <c r="M1469" i="2"/>
  <c r="O1469" i="2" s="1"/>
  <c r="N1469" i="2"/>
  <c r="L1470" i="2"/>
  <c r="M1470" i="2"/>
  <c r="Q1470" i="2" s="1"/>
  <c r="N1470" i="2"/>
  <c r="L1471" i="2"/>
  <c r="R1471" i="2" s="1"/>
  <c r="M1471" i="2"/>
  <c r="N1471" i="2"/>
  <c r="O1471" i="2"/>
  <c r="Q1471" i="2"/>
  <c r="L1472" i="2"/>
  <c r="M1472" i="2"/>
  <c r="O1472" i="2" s="1"/>
  <c r="N1472" i="2"/>
  <c r="L1473" i="2"/>
  <c r="M1473" i="2"/>
  <c r="O1473" i="2" s="1"/>
  <c r="N1473" i="2"/>
  <c r="P1473" i="2"/>
  <c r="Q1473" i="2"/>
  <c r="R1473" i="2"/>
  <c r="L1474" i="2"/>
  <c r="R1474" i="2" s="1"/>
  <c r="M1474" i="2"/>
  <c r="P1474" i="2" s="1"/>
  <c r="N1474" i="2"/>
  <c r="O1474" i="2"/>
  <c r="Q1474" i="2"/>
  <c r="L1475" i="2"/>
  <c r="M1475" i="2"/>
  <c r="N1475" i="2"/>
  <c r="L1476" i="2"/>
  <c r="M1476" i="2"/>
  <c r="O1476" i="2" s="1"/>
  <c r="N1476" i="2"/>
  <c r="Q1476" i="2"/>
  <c r="L1477" i="2"/>
  <c r="M1477" i="2"/>
  <c r="O1477" i="2" s="1"/>
  <c r="N1477" i="2"/>
  <c r="L1478" i="2"/>
  <c r="M1478" i="2"/>
  <c r="Q1478" i="2" s="1"/>
  <c r="N1478" i="2"/>
  <c r="O1478" i="2"/>
  <c r="P1478" i="2"/>
  <c r="L1479" i="2"/>
  <c r="R1479" i="2" s="1"/>
  <c r="M1479" i="2"/>
  <c r="O1479" i="2" s="1"/>
  <c r="N1479" i="2"/>
  <c r="L1480" i="2"/>
  <c r="M1480" i="2"/>
  <c r="N1480" i="2"/>
  <c r="L1481" i="2"/>
  <c r="M1481" i="2"/>
  <c r="O1481" i="2" s="1"/>
  <c r="N1481" i="2"/>
  <c r="Q1481" i="2"/>
  <c r="R1481" i="2"/>
  <c r="L1482" i="2"/>
  <c r="M1482" i="2"/>
  <c r="P1482" i="2" s="1"/>
  <c r="N1482" i="2"/>
  <c r="L1483" i="2"/>
  <c r="M1483" i="2"/>
  <c r="P1483" i="2" s="1"/>
  <c r="N1483" i="2"/>
  <c r="L1484" i="2"/>
  <c r="M1484" i="2"/>
  <c r="O1484" i="2" s="1"/>
  <c r="N1484" i="2"/>
  <c r="L1485" i="2"/>
  <c r="M1485" i="2"/>
  <c r="N1485" i="2"/>
  <c r="O1485" i="2"/>
  <c r="R1485" i="2"/>
  <c r="L1486" i="2"/>
  <c r="M1486" i="2"/>
  <c r="Q1486" i="2" s="1"/>
  <c r="N1486" i="2"/>
  <c r="L1487" i="2"/>
  <c r="M1487" i="2"/>
  <c r="N1487" i="2"/>
  <c r="L1488" i="2"/>
  <c r="M1488" i="2"/>
  <c r="N1488" i="2"/>
  <c r="R1488" i="2"/>
  <c r="L1489" i="2"/>
  <c r="M1489" i="2"/>
  <c r="O1489" i="2" s="1"/>
  <c r="N1489" i="2"/>
  <c r="L1490" i="2"/>
  <c r="M1490" i="2"/>
  <c r="N1490" i="2"/>
  <c r="O1490" i="2"/>
  <c r="Q1490" i="2"/>
  <c r="L1491" i="2"/>
  <c r="M1491" i="2"/>
  <c r="N1491" i="2"/>
  <c r="L1492" i="2"/>
  <c r="M1492" i="2"/>
  <c r="N1492" i="2"/>
  <c r="Q1492" i="2"/>
  <c r="L1493" i="2"/>
  <c r="M1493" i="2"/>
  <c r="O1493" i="2" s="1"/>
  <c r="N1493" i="2"/>
  <c r="L1494" i="2"/>
  <c r="M1494" i="2"/>
  <c r="N1494" i="2"/>
  <c r="L1495" i="2"/>
  <c r="R1495" i="2" s="1"/>
  <c r="M1495" i="2"/>
  <c r="N1495" i="2"/>
  <c r="O1495" i="2"/>
  <c r="P1495" i="2"/>
  <c r="Q1495" i="2"/>
  <c r="L1496" i="2"/>
  <c r="M1496" i="2"/>
  <c r="N1496" i="2"/>
  <c r="L1497" i="2"/>
  <c r="M1497" i="2"/>
  <c r="O1497" i="2" s="1"/>
  <c r="N1497" i="2"/>
  <c r="P1497" i="2"/>
  <c r="Q1497" i="2"/>
  <c r="R1497" i="2"/>
  <c r="L1498" i="2"/>
  <c r="R1498" i="2" s="1"/>
  <c r="M1498" i="2"/>
  <c r="O1498" i="2" s="1"/>
  <c r="N1498" i="2"/>
  <c r="Q1498" i="2"/>
  <c r="L1499" i="2"/>
  <c r="M1499" i="2"/>
  <c r="N1499" i="2"/>
  <c r="L1500" i="2"/>
  <c r="M1500" i="2"/>
  <c r="Q1500" i="2" s="1"/>
  <c r="N1500" i="2"/>
  <c r="L1501" i="2"/>
  <c r="M1501" i="2"/>
  <c r="N1501" i="2"/>
  <c r="L1502" i="2"/>
  <c r="M1502" i="2"/>
  <c r="Q1502" i="2" s="1"/>
  <c r="N1502" i="2"/>
  <c r="O1502" i="2"/>
  <c r="P1502" i="2"/>
  <c r="L1503" i="2"/>
  <c r="M1503" i="2"/>
  <c r="O1503" i="2" s="1"/>
  <c r="N1503" i="2"/>
  <c r="L1504" i="2"/>
  <c r="M1504" i="2"/>
  <c r="N1504" i="2"/>
  <c r="L1505" i="2"/>
  <c r="M1505" i="2"/>
  <c r="O1505" i="2" s="1"/>
  <c r="N1505" i="2"/>
  <c r="L1506" i="2"/>
  <c r="R1506" i="2" s="1"/>
  <c r="M1506" i="2"/>
  <c r="O1506" i="2" s="1"/>
  <c r="N1506" i="2"/>
  <c r="L1507" i="2"/>
  <c r="P1507" i="2" s="1"/>
  <c r="M1507" i="2"/>
  <c r="N1507" i="2"/>
  <c r="L1508" i="2"/>
  <c r="M1508" i="2"/>
  <c r="Q1508" i="2" s="1"/>
  <c r="N1508" i="2"/>
  <c r="L1509" i="2"/>
  <c r="M1509" i="2"/>
  <c r="O1509" i="2" s="1"/>
  <c r="N1509" i="2"/>
  <c r="L1510" i="2"/>
  <c r="M1510" i="2"/>
  <c r="N1510" i="2"/>
  <c r="L1511" i="2"/>
  <c r="M1511" i="2"/>
  <c r="N1511" i="2"/>
  <c r="O1511" i="2"/>
  <c r="Q1511" i="2"/>
  <c r="L1512" i="2"/>
  <c r="M1512" i="2"/>
  <c r="O1512" i="2" s="1"/>
  <c r="N1512" i="2"/>
  <c r="L1513" i="2"/>
  <c r="M1513" i="2"/>
  <c r="O1513" i="2" s="1"/>
  <c r="N1513" i="2"/>
  <c r="P1513" i="2"/>
  <c r="Q1513" i="2"/>
  <c r="R1513" i="2"/>
  <c r="L1514" i="2"/>
  <c r="M1514" i="2"/>
  <c r="O1514" i="2" s="1"/>
  <c r="N1514" i="2"/>
  <c r="L1515" i="2"/>
  <c r="M1515" i="2"/>
  <c r="R1515" i="2" s="1"/>
  <c r="N1515" i="2"/>
  <c r="L1516" i="2"/>
  <c r="M1516" i="2"/>
  <c r="Q1516" i="2" s="1"/>
  <c r="N1516" i="2"/>
  <c r="L1517" i="2"/>
  <c r="M1517" i="2"/>
  <c r="O1517" i="2" s="1"/>
  <c r="N1517" i="2"/>
  <c r="L1518" i="2"/>
  <c r="M1518" i="2"/>
  <c r="O1518" i="2" s="1"/>
  <c r="N1518" i="2"/>
  <c r="L1519" i="2"/>
  <c r="M1519" i="2"/>
  <c r="N1519" i="2"/>
  <c r="O1519" i="2"/>
  <c r="P1519" i="2"/>
  <c r="Q1519" i="2"/>
  <c r="L1520" i="2"/>
  <c r="M1520" i="2"/>
  <c r="N1520" i="2"/>
  <c r="O1520" i="2"/>
  <c r="P1520" i="2"/>
  <c r="Q1520" i="2"/>
  <c r="R1520" i="2"/>
  <c r="L1521" i="2"/>
  <c r="M1521" i="2"/>
  <c r="O1521" i="2" s="1"/>
  <c r="N1521" i="2"/>
  <c r="Q1521" i="2"/>
  <c r="R1521" i="2"/>
  <c r="L1522" i="2"/>
  <c r="M1522" i="2"/>
  <c r="O1522" i="2" s="1"/>
  <c r="N1522" i="2"/>
  <c r="L1523" i="2"/>
  <c r="M1523" i="2"/>
  <c r="R1523" i="2" s="1"/>
  <c r="N1523" i="2"/>
  <c r="L1524" i="2"/>
  <c r="M1524" i="2"/>
  <c r="Q1524" i="2" s="1"/>
  <c r="N1524" i="2"/>
  <c r="L1525" i="2"/>
  <c r="M1525" i="2"/>
  <c r="O1525" i="2" s="1"/>
  <c r="N1525" i="2"/>
  <c r="L1526" i="2"/>
  <c r="M1526" i="2"/>
  <c r="O1526" i="2" s="1"/>
  <c r="N1526" i="2"/>
  <c r="L1527" i="2"/>
  <c r="R1527" i="2" s="1"/>
  <c r="M1527" i="2"/>
  <c r="N1527" i="2"/>
  <c r="O1527" i="2"/>
  <c r="Q1527" i="2"/>
  <c r="L1528" i="2"/>
  <c r="M1528" i="2"/>
  <c r="O1528" i="2" s="1"/>
  <c r="N1528" i="2"/>
  <c r="L1529" i="2"/>
  <c r="M1529" i="2"/>
  <c r="O1529" i="2" s="1"/>
  <c r="N1529" i="2"/>
  <c r="P1529" i="2"/>
  <c r="Q1529" i="2"/>
  <c r="R1529" i="2"/>
  <c r="L1530" i="2"/>
  <c r="M1530" i="2"/>
  <c r="O1530" i="2" s="1"/>
  <c r="N1530" i="2"/>
  <c r="Q1530" i="2"/>
  <c r="R1530" i="2"/>
  <c r="L1531" i="2"/>
  <c r="M1531" i="2"/>
  <c r="P1531" i="2" s="1"/>
  <c r="N1531" i="2"/>
  <c r="L1532" i="2"/>
  <c r="M1532" i="2"/>
  <c r="Q1532" i="2" s="1"/>
  <c r="N1532" i="2"/>
  <c r="L1533" i="2"/>
  <c r="M1533" i="2"/>
  <c r="O1533" i="2" s="1"/>
  <c r="N1533" i="2"/>
  <c r="L1534" i="2"/>
  <c r="M1534" i="2"/>
  <c r="O1534" i="2" s="1"/>
  <c r="N1534" i="2"/>
  <c r="L1535" i="2"/>
  <c r="R1535" i="2" s="1"/>
  <c r="M1535" i="2"/>
  <c r="O1535" i="2" s="1"/>
  <c r="N1535" i="2"/>
  <c r="L1536" i="2"/>
  <c r="M1536" i="2"/>
  <c r="R1536" i="2" s="1"/>
  <c r="N1536" i="2"/>
  <c r="O1536" i="2"/>
  <c r="P1536" i="2"/>
  <c r="Q1536" i="2"/>
  <c r="L1537" i="2"/>
  <c r="M1537" i="2"/>
  <c r="O1537" i="2" s="1"/>
  <c r="N1537" i="2"/>
  <c r="P1537" i="2"/>
  <c r="Q1537" i="2"/>
  <c r="R1537" i="2"/>
  <c r="L1538" i="2"/>
  <c r="R1538" i="2" s="1"/>
  <c r="M1538" i="2"/>
  <c r="N1538" i="2"/>
  <c r="O1538" i="2"/>
  <c r="Q1538" i="2"/>
  <c r="L1539" i="2"/>
  <c r="P1539" i="2" s="1"/>
  <c r="M1539" i="2"/>
  <c r="N1539" i="2"/>
  <c r="L1540" i="2"/>
  <c r="M1540" i="2"/>
  <c r="N1540" i="2"/>
  <c r="Q1540" i="2"/>
  <c r="L1541" i="2"/>
  <c r="M1541" i="2"/>
  <c r="O1541" i="2" s="1"/>
  <c r="N1541" i="2"/>
  <c r="L1542" i="2"/>
  <c r="M1542" i="2"/>
  <c r="O1542" i="2" s="1"/>
  <c r="N1542" i="2"/>
  <c r="L1543" i="2"/>
  <c r="M1543" i="2"/>
  <c r="N1543" i="2"/>
  <c r="L1544" i="2"/>
  <c r="M1544" i="2"/>
  <c r="O1544" i="2" s="1"/>
  <c r="N1544" i="2"/>
  <c r="R1544" i="2"/>
  <c r="L1545" i="2"/>
  <c r="M1545" i="2"/>
  <c r="O1545" i="2" s="1"/>
  <c r="N1545" i="2"/>
  <c r="L1546" i="2"/>
  <c r="M1546" i="2"/>
  <c r="N1546" i="2"/>
  <c r="O1546" i="2"/>
  <c r="L1547" i="2"/>
  <c r="M1547" i="2"/>
  <c r="N1547" i="2"/>
  <c r="L1548" i="2"/>
  <c r="M1548" i="2"/>
  <c r="O1548" i="2" s="1"/>
  <c r="N1548" i="2"/>
  <c r="L1549" i="2"/>
  <c r="M1549" i="2"/>
  <c r="O1549" i="2" s="1"/>
  <c r="N1549" i="2"/>
  <c r="L1550" i="2"/>
  <c r="M1550" i="2"/>
  <c r="N1550" i="2"/>
  <c r="L1551" i="2"/>
  <c r="R1551" i="2" s="1"/>
  <c r="M1551" i="2"/>
  <c r="N1551" i="2"/>
  <c r="O1551" i="2"/>
  <c r="Q1551" i="2"/>
  <c r="L1552" i="2"/>
  <c r="M1552" i="2"/>
  <c r="O1552" i="2" s="1"/>
  <c r="N1552" i="2"/>
  <c r="L1553" i="2"/>
  <c r="M1553" i="2"/>
  <c r="O1553" i="2" s="1"/>
  <c r="N1553" i="2"/>
  <c r="L1554" i="2"/>
  <c r="M1554" i="2"/>
  <c r="O1554" i="2" s="1"/>
  <c r="N1554" i="2"/>
  <c r="L1555" i="2"/>
  <c r="M1555" i="2"/>
  <c r="N1555" i="2"/>
  <c r="L1556" i="2"/>
  <c r="M1556" i="2"/>
  <c r="O1556" i="2" s="1"/>
  <c r="N1556" i="2"/>
  <c r="L1557" i="2"/>
  <c r="M1557" i="2"/>
  <c r="R1557" i="2" s="1"/>
  <c r="N1557" i="2"/>
  <c r="O1557" i="2"/>
  <c r="P1557" i="2"/>
  <c r="Q1557" i="2"/>
  <c r="L1558" i="2"/>
  <c r="M1558" i="2"/>
  <c r="O1558" i="2" s="1"/>
  <c r="N1558" i="2"/>
  <c r="P1558" i="2"/>
  <c r="Q1558" i="2"/>
  <c r="R1558" i="2"/>
  <c r="L1559" i="2"/>
  <c r="R1559" i="2" s="1"/>
  <c r="M1559" i="2"/>
  <c r="N1559" i="2"/>
  <c r="O1559" i="2"/>
  <c r="Q1559" i="2"/>
  <c r="L1560" i="2"/>
  <c r="M1560" i="2"/>
  <c r="O1560" i="2" s="1"/>
  <c r="N1560" i="2"/>
  <c r="L1561" i="2"/>
  <c r="M1561" i="2"/>
  <c r="O1561" i="2" s="1"/>
  <c r="N1561" i="2"/>
  <c r="L1562" i="2"/>
  <c r="M1562" i="2"/>
  <c r="N1562" i="2"/>
  <c r="L1563" i="2"/>
  <c r="M1563" i="2"/>
  <c r="N1563" i="2"/>
  <c r="L1564" i="2"/>
  <c r="M1564" i="2"/>
  <c r="R1564" i="2" s="1"/>
  <c r="N1564" i="2"/>
  <c r="O1564" i="2"/>
  <c r="P1564" i="2"/>
  <c r="Q1564" i="2"/>
  <c r="L1565" i="2"/>
  <c r="M1565" i="2"/>
  <c r="N1565" i="2"/>
  <c r="O1565" i="2"/>
  <c r="P1565" i="2"/>
  <c r="Q1565" i="2"/>
  <c r="R1565" i="2"/>
  <c r="L1566" i="2"/>
  <c r="P1566" i="2" s="1"/>
  <c r="M1566" i="2"/>
  <c r="O1566" i="2" s="1"/>
  <c r="N1566" i="2"/>
  <c r="Q1566" i="2"/>
  <c r="R1566" i="2"/>
  <c r="L1567" i="2"/>
  <c r="M1567" i="2"/>
  <c r="O1567" i="2" s="1"/>
  <c r="N1567" i="2"/>
  <c r="L1568" i="2"/>
  <c r="M1568" i="2"/>
  <c r="O1568" i="2" s="1"/>
  <c r="N1568" i="2"/>
  <c r="R1568" i="2"/>
  <c r="L1569" i="2"/>
  <c r="M1569" i="2"/>
  <c r="O1569" i="2" s="1"/>
  <c r="N1569" i="2"/>
  <c r="L1570" i="2"/>
  <c r="M1570" i="2"/>
  <c r="N1570" i="2"/>
  <c r="O1570" i="2"/>
  <c r="L1571" i="2"/>
  <c r="M1571" i="2"/>
  <c r="N1571" i="2"/>
  <c r="L1572" i="2"/>
  <c r="M1572" i="2"/>
  <c r="R1572" i="2" s="1"/>
  <c r="N1572" i="2"/>
  <c r="O1572" i="2"/>
  <c r="P1572" i="2"/>
  <c r="Q1572" i="2"/>
  <c r="L1573" i="2"/>
  <c r="M1573" i="2"/>
  <c r="O1573" i="2" s="1"/>
  <c r="N1573" i="2"/>
  <c r="R1573" i="2"/>
  <c r="L1574" i="2"/>
  <c r="M1574" i="2"/>
  <c r="O1574" i="2" s="1"/>
  <c r="N1574" i="2"/>
  <c r="L1575" i="2"/>
  <c r="M1575" i="2"/>
  <c r="N1575" i="2"/>
  <c r="L1576" i="2"/>
  <c r="M1576" i="2"/>
  <c r="O1576" i="2" s="1"/>
  <c r="N1576" i="2"/>
  <c r="R1576" i="2"/>
  <c r="L1577" i="2"/>
  <c r="M1577" i="2"/>
  <c r="O1577" i="2" s="1"/>
  <c r="N1577" i="2"/>
  <c r="L1578" i="2"/>
  <c r="M1578" i="2"/>
  <c r="N1578" i="2"/>
  <c r="O1578" i="2"/>
  <c r="L1579" i="2"/>
  <c r="M1579" i="2"/>
  <c r="N1579" i="2"/>
  <c r="L1580" i="2"/>
  <c r="M1580" i="2"/>
  <c r="O1580" i="2" s="1"/>
  <c r="N1580" i="2"/>
  <c r="L1581" i="2"/>
  <c r="M1581" i="2"/>
  <c r="O1581" i="2" s="1"/>
  <c r="N1581" i="2"/>
  <c r="L1582" i="2"/>
  <c r="M1582" i="2"/>
  <c r="N1582" i="2"/>
  <c r="L1583" i="2"/>
  <c r="R1583" i="2" s="1"/>
  <c r="M1583" i="2"/>
  <c r="N1583" i="2"/>
  <c r="O1583" i="2"/>
  <c r="Q1583" i="2"/>
  <c r="L1584" i="2"/>
  <c r="M1584" i="2"/>
  <c r="O1584" i="2" s="1"/>
  <c r="N1584" i="2"/>
  <c r="L1585" i="2"/>
  <c r="M1585" i="2"/>
  <c r="O1585" i="2" s="1"/>
  <c r="N1585" i="2"/>
  <c r="L1586" i="2"/>
  <c r="M1586" i="2"/>
  <c r="O1586" i="2" s="1"/>
  <c r="N1586" i="2"/>
  <c r="L1587" i="2"/>
  <c r="M1587" i="2"/>
  <c r="N1587" i="2"/>
  <c r="L1588" i="2"/>
  <c r="M1588" i="2"/>
  <c r="O1588" i="2" s="1"/>
  <c r="N1588" i="2"/>
  <c r="L1589" i="2"/>
  <c r="M1589" i="2"/>
  <c r="R1589" i="2" s="1"/>
  <c r="N1589" i="2"/>
  <c r="O1589" i="2"/>
  <c r="P1589" i="2"/>
  <c r="Q1589" i="2"/>
  <c r="L1590" i="2"/>
  <c r="M1590" i="2"/>
  <c r="O1590" i="2" s="1"/>
  <c r="N1590" i="2"/>
  <c r="P1590" i="2"/>
  <c r="Q1590" i="2"/>
  <c r="R1590" i="2"/>
  <c r="L1591" i="2"/>
  <c r="R1591" i="2" s="1"/>
  <c r="M1591" i="2"/>
  <c r="N1591" i="2"/>
  <c r="O1591" i="2"/>
  <c r="Q1591" i="2"/>
  <c r="L1592" i="2"/>
  <c r="M1592" i="2"/>
  <c r="O1592" i="2" s="1"/>
  <c r="N1592" i="2"/>
  <c r="L1593" i="2"/>
  <c r="M1593" i="2"/>
  <c r="O1593" i="2" s="1"/>
  <c r="N1593" i="2"/>
  <c r="L1594" i="2"/>
  <c r="M1594" i="2"/>
  <c r="O1594" i="2" s="1"/>
  <c r="N1594" i="2"/>
  <c r="L1595" i="2"/>
  <c r="M1595" i="2"/>
  <c r="N1595" i="2"/>
  <c r="L1596" i="2"/>
  <c r="M1596" i="2"/>
  <c r="N1596" i="2"/>
  <c r="O1596" i="2"/>
  <c r="P1596" i="2"/>
  <c r="Q1596" i="2"/>
  <c r="L1597" i="2"/>
  <c r="P1597" i="2" s="1"/>
  <c r="M1597" i="2"/>
  <c r="N1597" i="2"/>
  <c r="O1597" i="2"/>
  <c r="Q1597" i="2"/>
  <c r="R1597" i="2"/>
  <c r="L1598" i="2"/>
  <c r="M1598" i="2"/>
  <c r="O1598" i="2" s="1"/>
  <c r="N1598" i="2"/>
  <c r="L1599" i="2"/>
  <c r="P1599" i="2" s="1"/>
  <c r="M1599" i="2"/>
  <c r="O1599" i="2" s="1"/>
  <c r="N1599" i="2"/>
  <c r="L1600" i="2"/>
  <c r="M1600" i="2"/>
  <c r="O1600" i="2" s="1"/>
  <c r="N1600" i="2"/>
  <c r="R1600" i="2"/>
  <c r="L1601" i="2"/>
  <c r="M1601" i="2"/>
  <c r="O1601" i="2" s="1"/>
  <c r="N1601" i="2"/>
  <c r="L1602" i="2"/>
  <c r="M1602" i="2"/>
  <c r="O1602" i="2" s="1"/>
  <c r="N1602" i="2"/>
  <c r="L1603" i="2"/>
  <c r="M1603" i="2"/>
  <c r="N1603" i="2"/>
  <c r="L1604" i="2"/>
  <c r="P1604" i="2" s="1"/>
  <c r="M1604" i="2"/>
  <c r="N1604" i="2"/>
  <c r="O1604" i="2"/>
  <c r="Q1604" i="2"/>
  <c r="L1605" i="2"/>
  <c r="M1605" i="2"/>
  <c r="N1605" i="2"/>
  <c r="L1606" i="2"/>
  <c r="M1606" i="2"/>
  <c r="O1606" i="2" s="1"/>
  <c r="N1606" i="2"/>
  <c r="L1607" i="2"/>
  <c r="M1607" i="2"/>
  <c r="N1607" i="2"/>
  <c r="O1607" i="2"/>
  <c r="Q1607" i="2"/>
  <c r="R1607" i="2"/>
  <c r="L1608" i="2"/>
  <c r="M1608" i="2"/>
  <c r="O1608" i="2" s="1"/>
  <c r="N1608" i="2"/>
  <c r="R1608" i="2"/>
  <c r="L1609" i="2"/>
  <c r="M1609" i="2"/>
  <c r="O1609" i="2" s="1"/>
  <c r="N1609" i="2"/>
  <c r="L1610" i="2"/>
  <c r="M1610" i="2"/>
  <c r="O1610" i="2" s="1"/>
  <c r="N1610" i="2"/>
  <c r="L1611" i="2"/>
  <c r="M1611" i="2"/>
  <c r="N1611" i="2"/>
  <c r="L1612" i="2"/>
  <c r="M1612" i="2"/>
  <c r="N1612" i="2"/>
  <c r="L1613" i="2"/>
  <c r="M1613" i="2"/>
  <c r="N1613" i="2"/>
  <c r="L1614" i="2"/>
  <c r="M1614" i="2"/>
  <c r="O1614" i="2" s="1"/>
  <c r="N1614" i="2"/>
  <c r="P1614" i="2"/>
  <c r="Q1614" i="2"/>
  <c r="R1614" i="2"/>
  <c r="L1615" i="2"/>
  <c r="M1615" i="2"/>
  <c r="N1615" i="2"/>
  <c r="O1615" i="2"/>
  <c r="Q1615" i="2"/>
  <c r="R1615" i="2"/>
  <c r="L1616" i="2"/>
  <c r="M1616" i="2"/>
  <c r="O1616" i="2" s="1"/>
  <c r="N1616" i="2"/>
  <c r="L1617" i="2"/>
  <c r="M1617" i="2"/>
  <c r="O1617" i="2" s="1"/>
  <c r="N1617" i="2"/>
  <c r="L1618" i="2"/>
  <c r="M1618" i="2"/>
  <c r="O1618" i="2" s="1"/>
  <c r="N1618" i="2"/>
  <c r="L1619" i="2"/>
  <c r="M1619" i="2"/>
  <c r="N1619" i="2"/>
  <c r="L1620" i="2"/>
  <c r="M1620" i="2"/>
  <c r="O1620" i="2" s="1"/>
  <c r="N1620" i="2"/>
  <c r="L1621" i="2"/>
  <c r="M1621" i="2"/>
  <c r="N1621" i="2"/>
  <c r="O1621" i="2"/>
  <c r="P1621" i="2"/>
  <c r="Q1621" i="2"/>
  <c r="R1621" i="2"/>
  <c r="L1622" i="2"/>
  <c r="M1622" i="2"/>
  <c r="O1622" i="2" s="1"/>
  <c r="N1622" i="2"/>
  <c r="P1622" i="2"/>
  <c r="Q1622" i="2"/>
  <c r="R1622" i="2"/>
  <c r="L1623" i="2"/>
  <c r="P1623" i="2" s="1"/>
  <c r="M1623" i="2"/>
  <c r="O1623" i="2" s="1"/>
  <c r="N1623" i="2"/>
  <c r="L1624" i="2"/>
  <c r="M1624" i="2"/>
  <c r="O1624" i="2" s="1"/>
  <c r="N1624" i="2"/>
  <c r="L1625" i="2"/>
  <c r="M1625" i="2"/>
  <c r="O1625" i="2" s="1"/>
  <c r="N1625" i="2"/>
  <c r="L1626" i="2"/>
  <c r="M1626" i="2"/>
  <c r="O1626" i="2" s="1"/>
  <c r="N1626" i="2"/>
  <c r="L1627" i="2"/>
  <c r="M1627" i="2"/>
  <c r="N1627" i="2"/>
  <c r="L1628" i="2"/>
  <c r="M1628" i="2"/>
  <c r="N1628" i="2"/>
  <c r="O1628" i="2"/>
  <c r="P1628" i="2"/>
  <c r="Q1628" i="2"/>
  <c r="L1629" i="2"/>
  <c r="P1629" i="2" s="1"/>
  <c r="M1629" i="2"/>
  <c r="N1629" i="2"/>
  <c r="O1629" i="2"/>
  <c r="Q1629" i="2"/>
  <c r="R1629" i="2"/>
  <c r="L1630" i="2"/>
  <c r="M1630" i="2"/>
  <c r="O1630" i="2" s="1"/>
  <c r="N1630" i="2"/>
  <c r="L1631" i="2"/>
  <c r="P1631" i="2" s="1"/>
  <c r="M1631" i="2"/>
  <c r="O1631" i="2" s="1"/>
  <c r="N1631" i="2"/>
  <c r="L1632" i="2"/>
  <c r="M1632" i="2"/>
  <c r="O1632" i="2" s="1"/>
  <c r="N1632" i="2"/>
  <c r="R1632" i="2"/>
  <c r="L1633" i="2"/>
  <c r="M1633" i="2"/>
  <c r="O1633" i="2" s="1"/>
  <c r="N1633" i="2"/>
  <c r="L1634" i="2"/>
  <c r="M1634" i="2"/>
  <c r="N1634" i="2"/>
  <c r="L1635" i="2"/>
  <c r="M1635" i="2"/>
  <c r="N1635" i="2"/>
  <c r="L1636" i="2"/>
  <c r="P1636" i="2" s="1"/>
  <c r="M1636" i="2"/>
  <c r="N1636" i="2"/>
  <c r="O1636" i="2"/>
  <c r="Q1636" i="2"/>
  <c r="L1637" i="2"/>
  <c r="M1637" i="2"/>
  <c r="N1637" i="2"/>
  <c r="L1638" i="2"/>
  <c r="M1638" i="2"/>
  <c r="N1638" i="2"/>
  <c r="L1639" i="2"/>
  <c r="M1639" i="2"/>
  <c r="N1639" i="2"/>
  <c r="O1639" i="2"/>
  <c r="L1640" i="2"/>
  <c r="R1640" i="2" s="1"/>
  <c r="M1640" i="2"/>
  <c r="O1640" i="2" s="1"/>
  <c r="N1640" i="2"/>
  <c r="L1641" i="2"/>
  <c r="M1641" i="2"/>
  <c r="N1641" i="2"/>
  <c r="L1642" i="2"/>
  <c r="M1642" i="2"/>
  <c r="N1642" i="2"/>
  <c r="L1643" i="2"/>
  <c r="M1643" i="2"/>
  <c r="O1643" i="2" s="1"/>
  <c r="N1643" i="2"/>
  <c r="L1644" i="2"/>
  <c r="M1644" i="2"/>
  <c r="N1644" i="2"/>
  <c r="L1645" i="2"/>
  <c r="M1645" i="2"/>
  <c r="N1645" i="2"/>
  <c r="O1645" i="2"/>
  <c r="P1645" i="2"/>
  <c r="L1646" i="2"/>
  <c r="M1646" i="2"/>
  <c r="R1646" i="2" s="1"/>
  <c r="N1646" i="2"/>
  <c r="O1646" i="2"/>
  <c r="P1646" i="2"/>
  <c r="Q1646" i="2"/>
  <c r="L1647" i="2"/>
  <c r="P1647" i="2" s="1"/>
  <c r="M1647" i="2"/>
  <c r="N1647" i="2"/>
  <c r="O1647" i="2"/>
  <c r="Q1647" i="2"/>
  <c r="L1648" i="2"/>
  <c r="R1648" i="2" s="1"/>
  <c r="M1648" i="2"/>
  <c r="N1648" i="2"/>
  <c r="L1649" i="2"/>
  <c r="M1649" i="2"/>
  <c r="N1649" i="2"/>
  <c r="L1650" i="2"/>
  <c r="M1650" i="2"/>
  <c r="N1650" i="2"/>
  <c r="L1651" i="2"/>
  <c r="M1651" i="2"/>
  <c r="O1651" i="2" s="1"/>
  <c r="N1651" i="2"/>
  <c r="L1652" i="2"/>
  <c r="M1652" i="2"/>
  <c r="R1652" i="2" s="1"/>
  <c r="N1652" i="2"/>
  <c r="O1652" i="2"/>
  <c r="P1652" i="2"/>
  <c r="Q1652" i="2"/>
  <c r="L1653" i="2"/>
  <c r="M1653" i="2"/>
  <c r="N1653" i="2"/>
  <c r="O1653" i="2"/>
  <c r="P1653" i="2"/>
  <c r="Q1653" i="2"/>
  <c r="R1653" i="2"/>
  <c r="L1654" i="2"/>
  <c r="P1654" i="2" s="1"/>
  <c r="M1654" i="2"/>
  <c r="N1654" i="2"/>
  <c r="O1654" i="2"/>
  <c r="Q1654" i="2"/>
  <c r="L1655" i="2"/>
  <c r="M1655" i="2"/>
  <c r="N1655" i="2"/>
  <c r="L1656" i="2"/>
  <c r="M1656" i="2"/>
  <c r="R1656" i="2" s="1"/>
  <c r="N1656" i="2"/>
  <c r="L1657" i="2"/>
  <c r="M1657" i="2"/>
  <c r="N1657" i="2"/>
  <c r="L1658" i="2"/>
  <c r="M1658" i="2"/>
  <c r="N1658" i="2"/>
  <c r="O1658" i="2"/>
  <c r="L1659" i="2"/>
  <c r="M1659" i="2"/>
  <c r="O1659" i="2" s="1"/>
  <c r="N1659" i="2"/>
  <c r="L1660" i="2"/>
  <c r="M1660" i="2"/>
  <c r="N1660" i="2"/>
  <c r="O1660" i="2"/>
  <c r="P1660" i="2"/>
  <c r="Q1660" i="2"/>
  <c r="L1661" i="2"/>
  <c r="P1661" i="2" s="1"/>
  <c r="M1661" i="2"/>
  <c r="N1661" i="2"/>
  <c r="O1661" i="2"/>
  <c r="Q1661" i="2"/>
  <c r="R1661" i="2"/>
  <c r="L1662" i="2"/>
  <c r="M1662" i="2"/>
  <c r="R1662" i="2" s="1"/>
  <c r="N1662" i="2"/>
  <c r="L1663" i="2"/>
  <c r="M1663" i="2"/>
  <c r="N1663" i="2"/>
  <c r="L1664" i="2"/>
  <c r="M1664" i="2"/>
  <c r="N1664" i="2"/>
  <c r="L1665" i="2"/>
  <c r="M1665" i="2"/>
  <c r="N1665" i="2"/>
  <c r="L1666" i="2"/>
  <c r="M1666" i="2"/>
  <c r="O1666" i="2" s="1"/>
  <c r="N1666" i="2"/>
  <c r="L1667" i="2"/>
  <c r="M1667" i="2"/>
  <c r="N1667" i="2"/>
  <c r="L1668" i="2"/>
  <c r="M1668" i="2"/>
  <c r="N1668" i="2"/>
  <c r="L1669" i="2"/>
  <c r="M1669" i="2"/>
  <c r="O1669" i="2" s="1"/>
  <c r="N1669" i="2"/>
  <c r="L1670" i="2"/>
  <c r="M1670" i="2"/>
  <c r="N1670" i="2"/>
  <c r="O1670" i="2"/>
  <c r="P1670" i="2"/>
  <c r="L1671" i="2"/>
  <c r="M1671" i="2"/>
  <c r="N1671" i="2"/>
  <c r="O1671" i="2"/>
  <c r="Q1671" i="2"/>
  <c r="L1672" i="2"/>
  <c r="M1672" i="2"/>
  <c r="N1672" i="2"/>
  <c r="L1673" i="2"/>
  <c r="M1673" i="2"/>
  <c r="N1673" i="2"/>
  <c r="L1674" i="2"/>
  <c r="M1674" i="2"/>
  <c r="O1674" i="2" s="1"/>
  <c r="N1674" i="2"/>
  <c r="L1675" i="2"/>
  <c r="M1675" i="2"/>
  <c r="N1675" i="2"/>
  <c r="O1675" i="2"/>
  <c r="L1676" i="2"/>
  <c r="M1676" i="2"/>
  <c r="N1676" i="2"/>
  <c r="L1677" i="2"/>
  <c r="M1677" i="2"/>
  <c r="N1677" i="2"/>
  <c r="L1678" i="2"/>
  <c r="M1678" i="2"/>
  <c r="R1678" i="2" s="1"/>
  <c r="N1678" i="2"/>
  <c r="O1678" i="2"/>
  <c r="P1678" i="2"/>
  <c r="Q1678" i="2"/>
  <c r="L1679" i="2"/>
  <c r="P1679" i="2" s="1"/>
  <c r="M1679" i="2"/>
  <c r="N1679" i="2"/>
  <c r="O1679" i="2"/>
  <c r="Q1679" i="2"/>
  <c r="L1680" i="2"/>
  <c r="M1680" i="2"/>
  <c r="N1680" i="2"/>
  <c r="L1681" i="2"/>
  <c r="M1681" i="2"/>
  <c r="N1681" i="2"/>
  <c r="L1682" i="2"/>
  <c r="M1682" i="2"/>
  <c r="N1682" i="2"/>
  <c r="L1683" i="2"/>
  <c r="M1683" i="2"/>
  <c r="O1683" i="2" s="1"/>
  <c r="N1683" i="2"/>
  <c r="L1684" i="2"/>
  <c r="M1684" i="2"/>
  <c r="R1684" i="2" s="1"/>
  <c r="N1684" i="2"/>
  <c r="P1684" i="2"/>
  <c r="Q1684" i="2"/>
  <c r="L1685" i="2"/>
  <c r="M1685" i="2"/>
  <c r="N1685" i="2"/>
  <c r="O1685" i="2"/>
  <c r="P1685" i="2"/>
  <c r="Q1685" i="2"/>
  <c r="R1685" i="2"/>
  <c r="L1686" i="2"/>
  <c r="P1686" i="2" s="1"/>
  <c r="M1686" i="2"/>
  <c r="N1686" i="2"/>
  <c r="O1686" i="2"/>
  <c r="Q1686" i="2"/>
  <c r="L1687" i="2"/>
  <c r="M1687" i="2"/>
  <c r="N1687" i="2"/>
  <c r="L1688" i="2"/>
  <c r="M1688" i="2"/>
  <c r="N1688" i="2"/>
  <c r="L1689" i="2"/>
  <c r="M1689" i="2"/>
  <c r="N1689" i="2"/>
  <c r="L1690" i="2"/>
  <c r="M1690" i="2"/>
  <c r="N1690" i="2"/>
  <c r="O1690" i="2"/>
  <c r="L1691" i="2"/>
  <c r="M1691" i="2"/>
  <c r="O1691" i="2" s="1"/>
  <c r="N1691" i="2"/>
  <c r="L1692" i="2"/>
  <c r="P1692" i="2" s="1"/>
  <c r="M1692" i="2"/>
  <c r="N1692" i="2"/>
  <c r="O1692" i="2"/>
  <c r="Q1692" i="2"/>
  <c r="L1693" i="2"/>
  <c r="P1693" i="2" s="1"/>
  <c r="M1693" i="2"/>
  <c r="N1693" i="2"/>
  <c r="O1693" i="2"/>
  <c r="Q1693" i="2"/>
  <c r="L1694" i="2"/>
  <c r="M1694" i="2"/>
  <c r="Q1694" i="2" s="1"/>
  <c r="N1694" i="2"/>
  <c r="O1694" i="2"/>
  <c r="P1694" i="2"/>
  <c r="L1695" i="2"/>
  <c r="M1695" i="2"/>
  <c r="O1695" i="2" s="1"/>
  <c r="N1695" i="2"/>
  <c r="R1695" i="2"/>
  <c r="L1696" i="2"/>
  <c r="P1696" i="2" s="1"/>
  <c r="M1696" i="2"/>
  <c r="O1696" i="2" s="1"/>
  <c r="N1696" i="2"/>
  <c r="L1697" i="2"/>
  <c r="M1697" i="2"/>
  <c r="O1697" i="2" s="1"/>
  <c r="N1697" i="2"/>
  <c r="R1697" i="2"/>
  <c r="L1698" i="2"/>
  <c r="M1698" i="2"/>
  <c r="N1698" i="2"/>
  <c r="O1698" i="2"/>
  <c r="Q1698" i="2"/>
  <c r="L1699" i="2"/>
  <c r="P1699" i="2" s="1"/>
  <c r="M1699" i="2"/>
  <c r="Q1699" i="2" s="1"/>
  <c r="N1699" i="2"/>
  <c r="O1699" i="2"/>
  <c r="L1700" i="2"/>
  <c r="M1700" i="2"/>
  <c r="O1700" i="2" s="1"/>
  <c r="N1700" i="2"/>
  <c r="L1701" i="2"/>
  <c r="P1701" i="2" s="1"/>
  <c r="M1701" i="2"/>
  <c r="O1701" i="2" s="1"/>
  <c r="N1701" i="2"/>
  <c r="Q1701" i="2"/>
  <c r="R1701" i="2"/>
  <c r="L1702" i="2"/>
  <c r="M1702" i="2"/>
  <c r="P1702" i="2" s="1"/>
  <c r="N1702" i="2"/>
  <c r="O1702" i="2"/>
  <c r="L1703" i="2"/>
  <c r="R1703" i="2" s="1"/>
  <c r="M1703" i="2"/>
  <c r="N1703" i="2"/>
  <c r="O1703" i="2"/>
  <c r="Q1703" i="2"/>
  <c r="L1704" i="2"/>
  <c r="M1704" i="2"/>
  <c r="R1704" i="2" s="1"/>
  <c r="N1704" i="2"/>
  <c r="L1705" i="2"/>
  <c r="M1705" i="2"/>
  <c r="O1705" i="2" s="1"/>
  <c r="N1705" i="2"/>
  <c r="L1706" i="2"/>
  <c r="M1706" i="2"/>
  <c r="N1706" i="2"/>
  <c r="O1706" i="2"/>
  <c r="Q1706" i="2"/>
  <c r="L1707" i="2"/>
  <c r="M1707" i="2"/>
  <c r="Q1707" i="2" s="1"/>
  <c r="N1707" i="2"/>
  <c r="O1707" i="2"/>
  <c r="L1708" i="2"/>
  <c r="M1708" i="2"/>
  <c r="O1708" i="2" s="1"/>
  <c r="N1708" i="2"/>
  <c r="L1709" i="2"/>
  <c r="P1709" i="2" s="1"/>
  <c r="M1709" i="2"/>
  <c r="O1709" i="2" s="1"/>
  <c r="N1709" i="2"/>
  <c r="L1710" i="2"/>
  <c r="M1710" i="2"/>
  <c r="N1710" i="2"/>
  <c r="O1710" i="2"/>
  <c r="L1711" i="2"/>
  <c r="R1711" i="2" s="1"/>
  <c r="M1711" i="2"/>
  <c r="Q1711" i="2" s="1"/>
  <c r="N1711" i="2"/>
  <c r="O1711" i="2"/>
  <c r="P1711" i="2"/>
  <c r="L1712" i="2"/>
  <c r="M1712" i="2"/>
  <c r="R1712" i="2" s="1"/>
  <c r="N1712" i="2"/>
  <c r="L1713" i="2"/>
  <c r="M1713" i="2"/>
  <c r="O1713" i="2" s="1"/>
  <c r="N1713" i="2"/>
  <c r="R1713" i="2"/>
  <c r="L1714" i="2"/>
  <c r="M1714" i="2"/>
  <c r="O1714" i="2" s="1"/>
  <c r="N1714" i="2"/>
  <c r="Q1714" i="2"/>
  <c r="L1715" i="2"/>
  <c r="P1715" i="2" s="1"/>
  <c r="M1715" i="2"/>
  <c r="Q1715" i="2" s="1"/>
  <c r="N1715" i="2"/>
  <c r="O1715" i="2"/>
  <c r="L1716" i="2"/>
  <c r="M1716" i="2"/>
  <c r="O1716" i="2" s="1"/>
  <c r="N1716" i="2"/>
  <c r="L1717" i="2"/>
  <c r="P1717" i="2" s="1"/>
  <c r="M1717" i="2"/>
  <c r="O1717" i="2" s="1"/>
  <c r="N1717" i="2"/>
  <c r="R1717" i="2"/>
  <c r="L1718" i="2"/>
  <c r="M1718" i="2"/>
  <c r="N1718" i="2"/>
  <c r="O1718" i="2"/>
  <c r="L1719" i="2"/>
  <c r="R1719" i="2" s="1"/>
  <c r="M1719" i="2"/>
  <c r="N1719" i="2"/>
  <c r="O1719" i="2"/>
  <c r="Q1719" i="2"/>
  <c r="L1720" i="2"/>
  <c r="M1720" i="2"/>
  <c r="R1720" i="2" s="1"/>
  <c r="N1720" i="2"/>
  <c r="L1721" i="2"/>
  <c r="M1721" i="2"/>
  <c r="O1721" i="2" s="1"/>
  <c r="N1721" i="2"/>
  <c r="L1722" i="2"/>
  <c r="M1722" i="2"/>
  <c r="O1722" i="2" s="1"/>
  <c r="N1722" i="2"/>
  <c r="Q1722" i="2"/>
  <c r="L1723" i="2"/>
  <c r="P1723" i="2" s="1"/>
  <c r="M1723" i="2"/>
  <c r="Q1723" i="2" s="1"/>
  <c r="N1723" i="2"/>
  <c r="O1723" i="2"/>
  <c r="L1724" i="2"/>
  <c r="M1724" i="2"/>
  <c r="O1724" i="2" s="1"/>
  <c r="N1724" i="2"/>
  <c r="L1725" i="2"/>
  <c r="P1725" i="2" s="1"/>
  <c r="M1725" i="2"/>
  <c r="O1725" i="2" s="1"/>
  <c r="N1725" i="2"/>
  <c r="L1726" i="2"/>
  <c r="M1726" i="2"/>
  <c r="N1726" i="2"/>
  <c r="O1726" i="2"/>
  <c r="L1727" i="2"/>
  <c r="R1727" i="2" s="1"/>
  <c r="M1727" i="2"/>
  <c r="Q1727" i="2" s="1"/>
  <c r="N1727" i="2"/>
  <c r="O1727" i="2"/>
  <c r="P1727" i="2"/>
  <c r="L1728" i="2"/>
  <c r="M1728" i="2"/>
  <c r="R1728" i="2" s="1"/>
  <c r="N1728" i="2"/>
  <c r="L1729" i="2"/>
  <c r="M1729" i="2"/>
  <c r="O1729" i="2" s="1"/>
  <c r="N1729" i="2"/>
  <c r="L1730" i="2"/>
  <c r="M1730" i="2"/>
  <c r="O1730" i="2" s="1"/>
  <c r="N1730" i="2"/>
  <c r="Q1730" i="2"/>
  <c r="L1731" i="2"/>
  <c r="P1731" i="2" s="1"/>
  <c r="M1731" i="2"/>
  <c r="Q1731" i="2" s="1"/>
  <c r="N1731" i="2"/>
  <c r="O1731" i="2"/>
  <c r="L1732" i="2"/>
  <c r="M1732" i="2"/>
  <c r="O1732" i="2" s="1"/>
  <c r="N1732" i="2"/>
  <c r="L1733" i="2"/>
  <c r="M1733" i="2"/>
  <c r="O1733" i="2" s="1"/>
  <c r="N1733" i="2"/>
  <c r="R1733" i="2"/>
  <c r="L1734" i="2"/>
  <c r="M1734" i="2"/>
  <c r="N1734" i="2"/>
  <c r="O1734" i="2"/>
  <c r="L1735" i="2"/>
  <c r="R1735" i="2" s="1"/>
  <c r="M1735" i="2"/>
  <c r="N1735" i="2"/>
  <c r="O1735" i="2"/>
  <c r="Q1735" i="2"/>
  <c r="L1736" i="2"/>
  <c r="M1736" i="2"/>
  <c r="R1736" i="2" s="1"/>
  <c r="N1736" i="2"/>
  <c r="L1737" i="2"/>
  <c r="M1737" i="2"/>
  <c r="O1737" i="2" s="1"/>
  <c r="N1737" i="2"/>
  <c r="L1738" i="2"/>
  <c r="M1738" i="2"/>
  <c r="P1738" i="2" s="1"/>
  <c r="N1738" i="2"/>
  <c r="Q1738" i="2"/>
  <c r="L1739" i="2"/>
  <c r="P1739" i="2" s="1"/>
  <c r="M1739" i="2"/>
  <c r="Q1739" i="2" s="1"/>
  <c r="N1739" i="2"/>
  <c r="O1739" i="2"/>
  <c r="L1740" i="2"/>
  <c r="M1740" i="2"/>
  <c r="O1740" i="2" s="1"/>
  <c r="N1740" i="2"/>
  <c r="L1741" i="2"/>
  <c r="P1741" i="2" s="1"/>
  <c r="M1741" i="2"/>
  <c r="O1741" i="2" s="1"/>
  <c r="N1741" i="2"/>
  <c r="L1742" i="2"/>
  <c r="M1742" i="2"/>
  <c r="N1742" i="2"/>
  <c r="O1742" i="2"/>
  <c r="L1743" i="2"/>
  <c r="R1743" i="2" s="1"/>
  <c r="M1743" i="2"/>
  <c r="Q1743" i="2" s="1"/>
  <c r="N1743" i="2"/>
  <c r="O1743" i="2"/>
  <c r="P1743" i="2"/>
  <c r="L1744" i="2"/>
  <c r="M1744" i="2"/>
  <c r="R1744" i="2" s="1"/>
  <c r="N1744" i="2"/>
  <c r="L1745" i="2"/>
  <c r="M1745" i="2"/>
  <c r="O1745" i="2" s="1"/>
  <c r="N1745" i="2"/>
  <c r="L1746" i="2"/>
  <c r="M1746" i="2"/>
  <c r="O1746" i="2" s="1"/>
  <c r="N1746" i="2"/>
  <c r="Q1746" i="2"/>
  <c r="L1747" i="2"/>
  <c r="P1747" i="2" s="1"/>
  <c r="M1747" i="2"/>
  <c r="Q1747" i="2" s="1"/>
  <c r="N1747" i="2"/>
  <c r="O1747" i="2"/>
  <c r="L1748" i="2"/>
  <c r="M1748" i="2"/>
  <c r="O1748" i="2" s="1"/>
  <c r="N1748" i="2"/>
  <c r="L1749" i="2"/>
  <c r="M1749" i="2"/>
  <c r="O1749" i="2" s="1"/>
  <c r="N1749" i="2"/>
  <c r="R1749" i="2"/>
  <c r="L1750" i="2"/>
  <c r="M1750" i="2"/>
  <c r="N1750" i="2"/>
  <c r="O1750" i="2"/>
  <c r="L1751" i="2"/>
  <c r="R1751" i="2" s="1"/>
  <c r="M1751" i="2"/>
  <c r="N1751" i="2"/>
  <c r="O1751" i="2"/>
  <c r="Q1751" i="2"/>
  <c r="L1752" i="2"/>
  <c r="M1752" i="2"/>
  <c r="R1752" i="2" s="1"/>
  <c r="N1752" i="2"/>
  <c r="L1753" i="2"/>
  <c r="M1753" i="2"/>
  <c r="O1753" i="2" s="1"/>
  <c r="N1753" i="2"/>
  <c r="L1754" i="2"/>
  <c r="M1754" i="2"/>
  <c r="P1754" i="2" s="1"/>
  <c r="N1754" i="2"/>
  <c r="Q1754" i="2"/>
  <c r="L1755" i="2"/>
  <c r="P1755" i="2" s="1"/>
  <c r="M1755" i="2"/>
  <c r="Q1755" i="2" s="1"/>
  <c r="N1755" i="2"/>
  <c r="O1755" i="2"/>
  <c r="L1756" i="2"/>
  <c r="M1756" i="2"/>
  <c r="O1756" i="2" s="1"/>
  <c r="N1756" i="2"/>
  <c r="L1757" i="2"/>
  <c r="P1757" i="2" s="1"/>
  <c r="M1757" i="2"/>
  <c r="O1757" i="2" s="1"/>
  <c r="N1757" i="2"/>
  <c r="L1758" i="2"/>
  <c r="M1758" i="2"/>
  <c r="N1758" i="2"/>
  <c r="O1758" i="2"/>
  <c r="L1759" i="2"/>
  <c r="R1759" i="2" s="1"/>
  <c r="M1759" i="2"/>
  <c r="Q1759" i="2" s="1"/>
  <c r="N1759" i="2"/>
  <c r="O1759" i="2"/>
  <c r="P1759" i="2"/>
  <c r="L1760" i="2"/>
  <c r="M1760" i="2"/>
  <c r="R1760" i="2" s="1"/>
  <c r="N1760" i="2"/>
  <c r="L1761" i="2"/>
  <c r="M1761" i="2"/>
  <c r="O1761" i="2" s="1"/>
  <c r="N1761" i="2"/>
  <c r="L1762" i="2"/>
  <c r="M1762" i="2"/>
  <c r="O1762" i="2" s="1"/>
  <c r="N1762" i="2"/>
  <c r="Q1762" i="2"/>
  <c r="L1763" i="2"/>
  <c r="P1763" i="2" s="1"/>
  <c r="M1763" i="2"/>
  <c r="Q1763" i="2" s="1"/>
  <c r="N1763" i="2"/>
  <c r="O1763" i="2"/>
  <c r="L1764" i="2"/>
  <c r="M1764" i="2"/>
  <c r="O1764" i="2" s="1"/>
  <c r="N1764" i="2"/>
  <c r="L1765" i="2"/>
  <c r="M1765" i="2"/>
  <c r="O1765" i="2" s="1"/>
  <c r="N1765" i="2"/>
  <c r="R1765" i="2"/>
  <c r="L1766" i="2"/>
  <c r="M1766" i="2"/>
  <c r="N1766" i="2"/>
  <c r="O1766" i="2"/>
  <c r="L1767" i="2"/>
  <c r="R1767" i="2" s="1"/>
  <c r="M1767" i="2"/>
  <c r="N1767" i="2"/>
  <c r="O1767" i="2"/>
  <c r="Q1767" i="2"/>
  <c r="L1768" i="2"/>
  <c r="M1768" i="2"/>
  <c r="R1768" i="2" s="1"/>
  <c r="N1768" i="2"/>
  <c r="L1769" i="2"/>
  <c r="M1769" i="2"/>
  <c r="O1769" i="2" s="1"/>
  <c r="N1769" i="2"/>
  <c r="L1770" i="2"/>
  <c r="M1770" i="2"/>
  <c r="P1770" i="2" s="1"/>
  <c r="N1770" i="2"/>
  <c r="Q1770" i="2"/>
  <c r="L1771" i="2"/>
  <c r="P1771" i="2" s="1"/>
  <c r="M1771" i="2"/>
  <c r="Q1771" i="2" s="1"/>
  <c r="N1771" i="2"/>
  <c r="O1771" i="2"/>
  <c r="L1772" i="2"/>
  <c r="M1772" i="2"/>
  <c r="O1772" i="2" s="1"/>
  <c r="N1772" i="2"/>
  <c r="L1773" i="2"/>
  <c r="P1773" i="2" s="1"/>
  <c r="M1773" i="2"/>
  <c r="O1773" i="2" s="1"/>
  <c r="N1773" i="2"/>
  <c r="L1774" i="2"/>
  <c r="M1774" i="2"/>
  <c r="N1774" i="2"/>
  <c r="O1774" i="2"/>
  <c r="L1775" i="2"/>
  <c r="R1775" i="2" s="1"/>
  <c r="M1775" i="2"/>
  <c r="Q1775" i="2" s="1"/>
  <c r="N1775" i="2"/>
  <c r="O1775" i="2"/>
  <c r="P1775" i="2"/>
  <c r="L1776" i="2"/>
  <c r="M1776" i="2"/>
  <c r="R1776" i="2" s="1"/>
  <c r="N1776" i="2"/>
  <c r="L1777" i="2"/>
  <c r="M1777" i="2"/>
  <c r="O1777" i="2" s="1"/>
  <c r="N1777" i="2"/>
  <c r="L1778" i="2"/>
  <c r="M1778" i="2"/>
  <c r="O1778" i="2" s="1"/>
  <c r="N1778" i="2"/>
  <c r="Q1778" i="2"/>
  <c r="L1779" i="2"/>
  <c r="P1779" i="2" s="1"/>
  <c r="M1779" i="2"/>
  <c r="Q1779" i="2" s="1"/>
  <c r="N1779" i="2"/>
  <c r="O1779" i="2"/>
  <c r="L1780" i="2"/>
  <c r="M1780" i="2"/>
  <c r="O1780" i="2" s="1"/>
  <c r="N1780" i="2"/>
  <c r="L1781" i="2"/>
  <c r="M1781" i="2"/>
  <c r="O1781" i="2" s="1"/>
  <c r="N1781" i="2"/>
  <c r="R1781" i="2"/>
  <c r="L1782" i="2"/>
  <c r="M1782" i="2"/>
  <c r="N1782" i="2"/>
  <c r="O1782" i="2"/>
  <c r="L1783" i="2"/>
  <c r="R1783" i="2" s="1"/>
  <c r="M1783" i="2"/>
  <c r="N1783" i="2"/>
  <c r="O1783" i="2"/>
  <c r="Q1783" i="2"/>
  <c r="L1784" i="2"/>
  <c r="M1784" i="2"/>
  <c r="R1784" i="2" s="1"/>
  <c r="N1784" i="2"/>
  <c r="L1785" i="2"/>
  <c r="M1785" i="2"/>
  <c r="O1785" i="2" s="1"/>
  <c r="N1785" i="2"/>
  <c r="L1786" i="2"/>
  <c r="M1786" i="2"/>
  <c r="P1786" i="2" s="1"/>
  <c r="N1786" i="2"/>
  <c r="Q1786" i="2"/>
  <c r="L1787" i="2"/>
  <c r="P1787" i="2" s="1"/>
  <c r="M1787" i="2"/>
  <c r="Q1787" i="2" s="1"/>
  <c r="N1787" i="2"/>
  <c r="O1787" i="2"/>
  <c r="L1788" i="2"/>
  <c r="M1788" i="2"/>
  <c r="O1788" i="2" s="1"/>
  <c r="N1788" i="2"/>
  <c r="L1789" i="2"/>
  <c r="P1789" i="2" s="1"/>
  <c r="M1789" i="2"/>
  <c r="O1789" i="2" s="1"/>
  <c r="N1789" i="2"/>
  <c r="L1790" i="2"/>
  <c r="M1790" i="2"/>
  <c r="N1790" i="2"/>
  <c r="O1790" i="2"/>
  <c r="L1791" i="2"/>
  <c r="R1791" i="2" s="1"/>
  <c r="M1791" i="2"/>
  <c r="Q1791" i="2" s="1"/>
  <c r="N1791" i="2"/>
  <c r="O1791" i="2"/>
  <c r="P1791" i="2"/>
  <c r="L1792" i="2"/>
  <c r="M1792" i="2"/>
  <c r="R1792" i="2" s="1"/>
  <c r="N1792" i="2"/>
  <c r="L1793" i="2"/>
  <c r="M1793" i="2"/>
  <c r="O1793" i="2" s="1"/>
  <c r="N1793" i="2"/>
  <c r="L1794" i="2"/>
  <c r="M1794" i="2"/>
  <c r="O1794" i="2" s="1"/>
  <c r="N1794" i="2"/>
  <c r="L1795" i="2"/>
  <c r="P1795" i="2" s="1"/>
  <c r="M1795" i="2"/>
  <c r="Q1795" i="2" s="1"/>
  <c r="N1795" i="2"/>
  <c r="O1795" i="2"/>
  <c r="L1796" i="2"/>
  <c r="M1796" i="2"/>
  <c r="O1796" i="2" s="1"/>
  <c r="N1796" i="2"/>
  <c r="L1797" i="2"/>
  <c r="M1797" i="2"/>
  <c r="O1797" i="2" s="1"/>
  <c r="N1797" i="2"/>
  <c r="R1797" i="2"/>
  <c r="L1798" i="2"/>
  <c r="M1798" i="2"/>
  <c r="N1798" i="2"/>
  <c r="O1798" i="2"/>
  <c r="L1799" i="2"/>
  <c r="R1799" i="2" s="1"/>
  <c r="M1799" i="2"/>
  <c r="N1799" i="2"/>
  <c r="O1799" i="2"/>
  <c r="Q1799" i="2"/>
  <c r="L1800" i="2"/>
  <c r="M1800" i="2"/>
  <c r="R1800" i="2" s="1"/>
  <c r="N1800" i="2"/>
  <c r="L1801" i="2"/>
  <c r="M1801" i="2"/>
  <c r="O1801" i="2" s="1"/>
  <c r="N1801" i="2"/>
  <c r="L1802" i="2"/>
  <c r="M1802" i="2"/>
  <c r="P1802" i="2" s="1"/>
  <c r="N1802" i="2"/>
  <c r="Q1802" i="2"/>
  <c r="L1803" i="2"/>
  <c r="P1803" i="2" s="1"/>
  <c r="M1803" i="2"/>
  <c r="Q1803" i="2" s="1"/>
  <c r="N1803" i="2"/>
  <c r="O1803" i="2"/>
  <c r="L1804" i="2"/>
  <c r="M1804" i="2"/>
  <c r="O1804" i="2" s="1"/>
  <c r="N1804" i="2"/>
  <c r="L1805" i="2"/>
  <c r="M1805" i="2"/>
  <c r="O1805" i="2" s="1"/>
  <c r="N1805" i="2"/>
  <c r="L1806" i="2"/>
  <c r="M1806" i="2"/>
  <c r="N1806" i="2"/>
  <c r="O1806" i="2"/>
  <c r="L1807" i="2"/>
  <c r="R1807" i="2" s="1"/>
  <c r="M1807" i="2"/>
  <c r="Q1807" i="2" s="1"/>
  <c r="N1807" i="2"/>
  <c r="O1807" i="2"/>
  <c r="P1807" i="2"/>
  <c r="L1808" i="2"/>
  <c r="M1808" i="2"/>
  <c r="R1808" i="2" s="1"/>
  <c r="N1808" i="2"/>
  <c r="L1809" i="2"/>
  <c r="M1809" i="2"/>
  <c r="O1809" i="2" s="1"/>
  <c r="N1809" i="2"/>
  <c r="L1810" i="2"/>
  <c r="R1810" i="2" s="1"/>
  <c r="M1810" i="2"/>
  <c r="O1810" i="2" s="1"/>
  <c r="N1810" i="2"/>
  <c r="L1811" i="2"/>
  <c r="M1811" i="2"/>
  <c r="Q1811" i="2" s="1"/>
  <c r="N1811" i="2"/>
  <c r="O1811" i="2"/>
  <c r="L1812" i="2"/>
  <c r="M1812" i="2"/>
  <c r="O1812" i="2" s="1"/>
  <c r="N1812" i="2"/>
  <c r="L1813" i="2"/>
  <c r="R1813" i="2" s="1"/>
  <c r="M1813" i="2"/>
  <c r="O1813" i="2" s="1"/>
  <c r="N1813" i="2"/>
  <c r="Q1813" i="2"/>
  <c r="L1814" i="2"/>
  <c r="M1814" i="2"/>
  <c r="N1814" i="2"/>
  <c r="O1814" i="2"/>
  <c r="L1815" i="2"/>
  <c r="M1815" i="2"/>
  <c r="P1815" i="2" s="1"/>
  <c r="N1815" i="2"/>
  <c r="O1815" i="2"/>
  <c r="L1816" i="2"/>
  <c r="M1816" i="2"/>
  <c r="R1816" i="2" s="1"/>
  <c r="N1816" i="2"/>
  <c r="L1817" i="2"/>
  <c r="M1817" i="2"/>
  <c r="O1817" i="2" s="1"/>
  <c r="N1817" i="2"/>
  <c r="L1818" i="2"/>
  <c r="R1818" i="2" s="1"/>
  <c r="M1818" i="2"/>
  <c r="N1818" i="2"/>
  <c r="O1818" i="2"/>
  <c r="Q1818" i="2"/>
  <c r="L1819" i="2"/>
  <c r="M1819" i="2"/>
  <c r="Q1819" i="2" s="1"/>
  <c r="N1819" i="2"/>
  <c r="L1820" i="2"/>
  <c r="M1820" i="2"/>
  <c r="O1820" i="2" s="1"/>
  <c r="N1820" i="2"/>
  <c r="L1821" i="2"/>
  <c r="M1821" i="2"/>
  <c r="O1821" i="2" s="1"/>
  <c r="N1821" i="2"/>
  <c r="Q1821" i="2"/>
  <c r="L1822" i="2"/>
  <c r="M1822" i="2"/>
  <c r="P1822" i="2" s="1"/>
  <c r="N1822" i="2"/>
  <c r="L1823" i="2"/>
  <c r="M1823" i="2"/>
  <c r="O1823" i="2" s="1"/>
  <c r="N1823" i="2"/>
  <c r="Q1823" i="2"/>
  <c r="L1824" i="2"/>
  <c r="M1824" i="2"/>
  <c r="N1824" i="2"/>
  <c r="Q1824" i="2"/>
  <c r="L1825" i="2"/>
  <c r="R1825" i="2" s="1"/>
  <c r="M1825" i="2"/>
  <c r="O1825" i="2" s="1"/>
  <c r="N1825" i="2"/>
  <c r="P1825" i="2"/>
  <c r="L1826" i="2"/>
  <c r="R1826" i="2" s="1"/>
  <c r="M1826" i="2"/>
  <c r="Q1826" i="2" s="1"/>
  <c r="N1826" i="2"/>
  <c r="O1826" i="2"/>
  <c r="L1827" i="2"/>
  <c r="P1827" i="2" s="1"/>
  <c r="M1827" i="2"/>
  <c r="Q1827" i="2" s="1"/>
  <c r="N1827" i="2"/>
  <c r="L1828" i="2"/>
  <c r="M1828" i="2"/>
  <c r="O1828" i="2" s="1"/>
  <c r="N1828" i="2"/>
  <c r="L1829" i="2"/>
  <c r="M1829" i="2"/>
  <c r="O1829" i="2" s="1"/>
  <c r="N1829" i="2"/>
  <c r="L1830" i="2"/>
  <c r="M1830" i="2"/>
  <c r="P1830" i="2" s="1"/>
  <c r="N1830" i="2"/>
  <c r="L1831" i="2"/>
  <c r="R1831" i="2" s="1"/>
  <c r="M1831" i="2"/>
  <c r="O1831" i="2" s="1"/>
  <c r="N1831" i="2"/>
  <c r="Q1831" i="2"/>
  <c r="L1832" i="2"/>
  <c r="M1832" i="2"/>
  <c r="R1832" i="2" s="1"/>
  <c r="N1832" i="2"/>
  <c r="Q1832" i="2"/>
  <c r="L1833" i="2"/>
  <c r="M1833" i="2"/>
  <c r="O1833" i="2" s="1"/>
  <c r="N1833" i="2"/>
  <c r="P1833" i="2"/>
  <c r="L1834" i="2"/>
  <c r="M1834" i="2"/>
  <c r="P1834" i="2" s="1"/>
  <c r="N1834" i="2"/>
  <c r="L1835" i="2"/>
  <c r="P1835" i="2" s="1"/>
  <c r="M1835" i="2"/>
  <c r="Q1835" i="2" s="1"/>
  <c r="N1835" i="2"/>
  <c r="O1835" i="2"/>
  <c r="L1836" i="2"/>
  <c r="M1836" i="2"/>
  <c r="O1836" i="2" s="1"/>
  <c r="N1836" i="2"/>
  <c r="L1837" i="2"/>
  <c r="M1837" i="2"/>
  <c r="O1837" i="2" s="1"/>
  <c r="N1837" i="2"/>
  <c r="R1837" i="2"/>
  <c r="L1838" i="2"/>
  <c r="M1838" i="2"/>
  <c r="N1838" i="2"/>
  <c r="O1838" i="2"/>
  <c r="L1839" i="2"/>
  <c r="R1839" i="2" s="1"/>
  <c r="M1839" i="2"/>
  <c r="N1839" i="2"/>
  <c r="O1839" i="2"/>
  <c r="Q1839" i="2"/>
  <c r="L1840" i="2"/>
  <c r="M1840" i="2"/>
  <c r="R1840" i="2" s="1"/>
  <c r="N1840" i="2"/>
  <c r="L1841" i="2"/>
  <c r="M1841" i="2"/>
  <c r="O1841" i="2" s="1"/>
  <c r="N1841" i="2"/>
  <c r="L1842" i="2"/>
  <c r="M1842" i="2"/>
  <c r="P1842" i="2" s="1"/>
  <c r="N1842" i="2"/>
  <c r="Q1842" i="2"/>
  <c r="L1843" i="2"/>
  <c r="P1843" i="2" s="1"/>
  <c r="M1843" i="2"/>
  <c r="Q1843" i="2" s="1"/>
  <c r="N1843" i="2"/>
  <c r="O1843" i="2"/>
  <c r="L1844" i="2"/>
  <c r="M1844" i="2"/>
  <c r="O1844" i="2" s="1"/>
  <c r="N1844" i="2"/>
  <c r="L1845" i="2"/>
  <c r="M1845" i="2"/>
  <c r="O1845" i="2" s="1"/>
  <c r="N1845" i="2"/>
  <c r="Q1845" i="2"/>
  <c r="R1845" i="2"/>
  <c r="L1846" i="2"/>
  <c r="M1846" i="2"/>
  <c r="P1846" i="2" s="1"/>
  <c r="N1846" i="2"/>
  <c r="O1846" i="2"/>
  <c r="L1847" i="2"/>
  <c r="R1847" i="2" s="1"/>
  <c r="M1847" i="2"/>
  <c r="P1847" i="2" s="1"/>
  <c r="N1847" i="2"/>
  <c r="O1847" i="2"/>
  <c r="Q1847" i="2"/>
  <c r="L1848" i="2"/>
  <c r="M1848" i="2"/>
  <c r="Q1848" i="2" s="1"/>
  <c r="N1848" i="2"/>
  <c r="L1849" i="2"/>
  <c r="M1849" i="2"/>
  <c r="O1849" i="2" s="1"/>
  <c r="N1849" i="2"/>
  <c r="R1849" i="2"/>
  <c r="L1850" i="2"/>
  <c r="M1850" i="2"/>
  <c r="R1850" i="2" s="1"/>
  <c r="N1850" i="2"/>
  <c r="O1850" i="2"/>
  <c r="Q1850" i="2"/>
  <c r="L1851" i="2"/>
  <c r="M1851" i="2"/>
  <c r="Q1851" i="2" s="1"/>
  <c r="N1851" i="2"/>
  <c r="L1852" i="2"/>
  <c r="M1852" i="2"/>
  <c r="O1852" i="2" s="1"/>
  <c r="N1852" i="2"/>
  <c r="L1853" i="2"/>
  <c r="M1853" i="2"/>
  <c r="O1853" i="2" s="1"/>
  <c r="N1853" i="2"/>
  <c r="Q1853" i="2"/>
  <c r="R1853" i="2"/>
  <c r="L1854" i="2"/>
  <c r="M1854" i="2"/>
  <c r="P1854" i="2" s="1"/>
  <c r="N1854" i="2"/>
  <c r="L1855" i="2"/>
  <c r="M1855" i="2"/>
  <c r="O1855" i="2" s="1"/>
  <c r="N1855" i="2"/>
  <c r="L1856" i="2"/>
  <c r="M1856" i="2"/>
  <c r="N1856" i="2"/>
  <c r="Q1856" i="2"/>
  <c r="L1857" i="2"/>
  <c r="P1857" i="2" s="1"/>
  <c r="M1857" i="2"/>
  <c r="O1857" i="2" s="1"/>
  <c r="N1857" i="2"/>
  <c r="R1857" i="2"/>
  <c r="L1858" i="2"/>
  <c r="M1858" i="2"/>
  <c r="P1858" i="2" s="1"/>
  <c r="N1858" i="2"/>
  <c r="O1858" i="2"/>
  <c r="L1859" i="2"/>
  <c r="M1859" i="2"/>
  <c r="Q1859" i="2" s="1"/>
  <c r="N1859" i="2"/>
  <c r="L1860" i="2"/>
  <c r="M1860" i="2"/>
  <c r="O1860" i="2" s="1"/>
  <c r="N1860" i="2"/>
  <c r="L1861" i="2"/>
  <c r="M1861" i="2"/>
  <c r="O1861" i="2" s="1"/>
  <c r="N1861" i="2"/>
  <c r="L1862" i="2"/>
  <c r="M1862" i="2"/>
  <c r="O1862" i="2" s="1"/>
  <c r="N1862" i="2"/>
  <c r="L1863" i="2"/>
  <c r="M1863" i="2"/>
  <c r="Q1863" i="2" s="1"/>
  <c r="N1863" i="2"/>
  <c r="P1863" i="2"/>
  <c r="L1864" i="2"/>
  <c r="M1864" i="2"/>
  <c r="N1864" i="2"/>
  <c r="Q1864" i="2"/>
  <c r="L1865" i="2"/>
  <c r="M1865" i="2"/>
  <c r="O1865" i="2" s="1"/>
  <c r="N1865" i="2"/>
  <c r="P1865" i="2"/>
  <c r="L1866" i="2"/>
  <c r="M1866" i="2"/>
  <c r="P1866" i="2" s="1"/>
  <c r="N1866" i="2"/>
  <c r="R1866" i="2"/>
  <c r="L1867" i="2"/>
  <c r="P1867" i="2" s="1"/>
  <c r="M1867" i="2"/>
  <c r="Q1867" i="2" s="1"/>
  <c r="N1867" i="2"/>
  <c r="O1867" i="2"/>
  <c r="L1868" i="2"/>
  <c r="M1868" i="2"/>
  <c r="O1868" i="2" s="1"/>
  <c r="N1868" i="2"/>
  <c r="L1869" i="2"/>
  <c r="M1869" i="2"/>
  <c r="O1869" i="2" s="1"/>
  <c r="N1869" i="2"/>
  <c r="L1870" i="2"/>
  <c r="M1870" i="2"/>
  <c r="N1870" i="2"/>
  <c r="O1870" i="2"/>
  <c r="L1871" i="2"/>
  <c r="R1871" i="2" s="1"/>
  <c r="M1871" i="2"/>
  <c r="Q1871" i="2" s="1"/>
  <c r="N1871" i="2"/>
  <c r="O1871" i="2"/>
  <c r="P1871" i="2"/>
  <c r="L1872" i="2"/>
  <c r="M1872" i="2"/>
  <c r="R1872" i="2" s="1"/>
  <c r="N1872" i="2"/>
  <c r="L1873" i="2"/>
  <c r="M1873" i="2"/>
  <c r="O1873" i="2" s="1"/>
  <c r="N1873" i="2"/>
  <c r="L1874" i="2"/>
  <c r="R1874" i="2" s="1"/>
  <c r="M1874" i="2"/>
  <c r="O1874" i="2" s="1"/>
  <c r="N1874" i="2"/>
  <c r="L1875" i="2"/>
  <c r="M1875" i="2"/>
  <c r="Q1875" i="2" s="1"/>
  <c r="N1875" i="2"/>
  <c r="O1875" i="2"/>
  <c r="L1876" i="2"/>
  <c r="M1876" i="2"/>
  <c r="O1876" i="2" s="1"/>
  <c r="N1876" i="2"/>
  <c r="L1877" i="2"/>
  <c r="R1877" i="2" s="1"/>
  <c r="M1877" i="2"/>
  <c r="O1877" i="2" s="1"/>
  <c r="N1877" i="2"/>
  <c r="Q1877" i="2"/>
  <c r="L1878" i="2"/>
  <c r="M1878" i="2"/>
  <c r="N1878" i="2"/>
  <c r="O1878" i="2"/>
  <c r="L1879" i="2"/>
  <c r="M1879" i="2"/>
  <c r="Q1879" i="2" s="1"/>
  <c r="N1879" i="2"/>
  <c r="O1879" i="2"/>
  <c r="P1879" i="2"/>
  <c r="L1880" i="2"/>
  <c r="M1880" i="2"/>
  <c r="R1880" i="2" s="1"/>
  <c r="N1880" i="2"/>
  <c r="L1881" i="2"/>
  <c r="M1881" i="2"/>
  <c r="O1881" i="2" s="1"/>
  <c r="N1881" i="2"/>
  <c r="L1882" i="2"/>
  <c r="R1882" i="2" s="1"/>
  <c r="M1882" i="2"/>
  <c r="N1882" i="2"/>
  <c r="O1882" i="2"/>
  <c r="Q1882" i="2"/>
  <c r="L1883" i="2"/>
  <c r="M1883" i="2"/>
  <c r="Q1883" i="2" s="1"/>
  <c r="N1883" i="2"/>
  <c r="L1884" i="2"/>
  <c r="M1884" i="2"/>
  <c r="O1884" i="2" s="1"/>
  <c r="N1884" i="2"/>
  <c r="L1885" i="2"/>
  <c r="R1885" i="2" s="1"/>
  <c r="M1885" i="2"/>
  <c r="O1885" i="2" s="1"/>
  <c r="N1885" i="2"/>
  <c r="Q1885" i="2"/>
  <c r="L1886" i="2"/>
  <c r="M1886" i="2"/>
  <c r="N1886" i="2"/>
  <c r="L1887" i="2"/>
  <c r="M1887" i="2"/>
  <c r="O1887" i="2" s="1"/>
  <c r="N1887" i="2"/>
  <c r="Q1887" i="2"/>
  <c r="L1888" i="2"/>
  <c r="M1888" i="2"/>
  <c r="N1888" i="2"/>
  <c r="Q1888" i="2"/>
  <c r="L1889" i="2"/>
  <c r="R1889" i="2" s="1"/>
  <c r="M1889" i="2"/>
  <c r="O1889" i="2" s="1"/>
  <c r="N1889" i="2"/>
  <c r="P1889" i="2"/>
  <c r="L1890" i="2"/>
  <c r="R1890" i="2" s="1"/>
  <c r="M1890" i="2"/>
  <c r="Q1890" i="2" s="1"/>
  <c r="N1890" i="2"/>
  <c r="O1890" i="2"/>
  <c r="L1891" i="2"/>
  <c r="P1891" i="2" s="1"/>
  <c r="M1891" i="2"/>
  <c r="Q1891" i="2" s="1"/>
  <c r="N1891" i="2"/>
  <c r="L1892" i="2"/>
  <c r="M1892" i="2"/>
  <c r="O1892" i="2" s="1"/>
  <c r="N1892" i="2"/>
  <c r="L1893" i="2"/>
  <c r="M1893" i="2"/>
  <c r="N1893" i="2"/>
  <c r="L1894" i="2"/>
  <c r="M1894" i="2"/>
  <c r="N1894" i="2"/>
  <c r="L1895" i="2"/>
  <c r="R1895" i="2" s="1"/>
  <c r="M1895" i="2"/>
  <c r="O1895" i="2" s="1"/>
  <c r="N1895" i="2"/>
  <c r="Q1895" i="2"/>
  <c r="L1896" i="2"/>
  <c r="M1896" i="2"/>
  <c r="R1896" i="2" s="1"/>
  <c r="N1896" i="2"/>
  <c r="Q1896" i="2"/>
  <c r="L1897" i="2"/>
  <c r="M1897" i="2"/>
  <c r="O1897" i="2" s="1"/>
  <c r="N1897" i="2"/>
  <c r="P1897" i="2"/>
  <c r="L1898" i="2"/>
  <c r="M1898" i="2"/>
  <c r="N1898" i="2"/>
  <c r="L1899" i="2"/>
  <c r="P1899" i="2" s="1"/>
  <c r="M1899" i="2"/>
  <c r="Q1899" i="2" s="1"/>
  <c r="N1899" i="2"/>
  <c r="O1899" i="2"/>
  <c r="L1900" i="2"/>
  <c r="M1900" i="2"/>
  <c r="O1900" i="2" s="1"/>
  <c r="N1900" i="2"/>
  <c r="L1901" i="2"/>
  <c r="M1901" i="2"/>
  <c r="R1901" i="2" s="1"/>
  <c r="N1901" i="2"/>
  <c r="L1902" i="2"/>
  <c r="M1902" i="2"/>
  <c r="N1902" i="2"/>
  <c r="O1902" i="2"/>
  <c r="L1903" i="2"/>
  <c r="R1903" i="2" s="1"/>
  <c r="M1903" i="2"/>
  <c r="N1903" i="2"/>
  <c r="O1903" i="2"/>
  <c r="Q1903" i="2"/>
  <c r="L1904" i="2"/>
  <c r="M1904" i="2"/>
  <c r="R1904" i="2" s="1"/>
  <c r="N1904" i="2"/>
  <c r="L1905" i="2"/>
  <c r="M1905" i="2"/>
  <c r="N1905" i="2"/>
  <c r="L1906" i="2"/>
  <c r="M1906" i="2"/>
  <c r="N1906" i="2"/>
  <c r="R1906" i="2"/>
  <c r="L1907" i="2"/>
  <c r="P1907" i="2" s="1"/>
  <c r="M1907" i="2"/>
  <c r="Q1907" i="2" s="1"/>
  <c r="N1907" i="2"/>
  <c r="O1907" i="2"/>
  <c r="L1908" i="2"/>
  <c r="M1908" i="2"/>
  <c r="O1908" i="2" s="1"/>
  <c r="N1908" i="2"/>
  <c r="L1909" i="2"/>
  <c r="R1909" i="2" s="1"/>
  <c r="M1909" i="2"/>
  <c r="O1909" i="2" s="1"/>
  <c r="N1909" i="2"/>
  <c r="Q1909" i="2"/>
  <c r="L1910" i="2"/>
  <c r="M1910" i="2"/>
  <c r="P1910" i="2" s="1"/>
  <c r="N1910" i="2"/>
  <c r="O1910" i="2"/>
  <c r="L1911" i="2"/>
  <c r="R1911" i="2" s="1"/>
  <c r="M1911" i="2"/>
  <c r="P1911" i="2" s="1"/>
  <c r="N1911" i="2"/>
  <c r="O1911" i="2"/>
  <c r="Q1911" i="2"/>
  <c r="L1912" i="2"/>
  <c r="M1912" i="2"/>
  <c r="N1912" i="2"/>
  <c r="L1913" i="2"/>
  <c r="M1913" i="2"/>
  <c r="R1913" i="2" s="1"/>
  <c r="N1913" i="2"/>
  <c r="L1914" i="2"/>
  <c r="M1914" i="2"/>
  <c r="N1914" i="2"/>
  <c r="O1914" i="2"/>
  <c r="Q1914" i="2"/>
  <c r="L1915" i="2"/>
  <c r="M1915" i="2"/>
  <c r="N1915" i="2"/>
  <c r="L1916" i="2"/>
  <c r="M1916" i="2"/>
  <c r="O1916" i="2" s="1"/>
  <c r="N1916" i="2"/>
  <c r="L1917" i="2"/>
  <c r="M1917" i="2"/>
  <c r="O1917" i="2" s="1"/>
  <c r="N1917" i="2"/>
  <c r="Q1917" i="2"/>
  <c r="R1917" i="2"/>
  <c r="L1918" i="2"/>
  <c r="M1918" i="2"/>
  <c r="N1918" i="2"/>
  <c r="L1919" i="2"/>
  <c r="M1919" i="2"/>
  <c r="Q1919" i="2" s="1"/>
  <c r="N1919" i="2"/>
  <c r="L1920" i="2"/>
  <c r="M1920" i="2"/>
  <c r="N1920" i="2"/>
  <c r="Q1920" i="2"/>
  <c r="L1921" i="2"/>
  <c r="P1921" i="2" s="1"/>
  <c r="M1921" i="2"/>
  <c r="O1921" i="2" s="1"/>
  <c r="N1921" i="2"/>
  <c r="L1922" i="2"/>
  <c r="M1922" i="2"/>
  <c r="P1922" i="2" s="1"/>
  <c r="N1922" i="2"/>
  <c r="O1922" i="2"/>
  <c r="Q1922" i="2"/>
  <c r="L1923" i="2"/>
  <c r="P1923" i="2" s="1"/>
  <c r="M1923" i="2"/>
  <c r="N1923" i="2"/>
  <c r="L1924" i="2"/>
  <c r="M1924" i="2"/>
  <c r="O1924" i="2" s="1"/>
  <c r="N1924" i="2"/>
  <c r="L1925" i="2"/>
  <c r="M1925" i="2"/>
  <c r="N1925" i="2"/>
  <c r="L1926" i="2"/>
  <c r="M1926" i="2"/>
  <c r="N1926" i="2"/>
  <c r="L1927" i="2"/>
  <c r="M1927" i="2"/>
  <c r="O1927" i="2" s="1"/>
  <c r="N1927" i="2"/>
  <c r="P1927" i="2"/>
  <c r="Q1927" i="2"/>
  <c r="L1928" i="2"/>
  <c r="M1928" i="2"/>
  <c r="N1928" i="2"/>
  <c r="Q1928" i="2"/>
  <c r="L1929" i="2"/>
  <c r="M1929" i="2"/>
  <c r="O1929" i="2" s="1"/>
  <c r="N1929" i="2"/>
  <c r="P1929" i="2"/>
  <c r="R1929" i="2"/>
  <c r="L1930" i="2"/>
  <c r="M1930" i="2"/>
  <c r="N1930" i="2"/>
  <c r="L1931" i="2"/>
  <c r="P1931" i="2" s="1"/>
  <c r="M1931" i="2"/>
  <c r="Q1931" i="2" s="1"/>
  <c r="N1931" i="2"/>
  <c r="O1931" i="2"/>
  <c r="L1932" i="2"/>
  <c r="M1932" i="2"/>
  <c r="O1932" i="2" s="1"/>
  <c r="N1932" i="2"/>
  <c r="L1933" i="2"/>
  <c r="M1933" i="2"/>
  <c r="N1933" i="2"/>
  <c r="L1934" i="2"/>
  <c r="M1934" i="2"/>
  <c r="N1934" i="2"/>
  <c r="L1935" i="2"/>
  <c r="R1935" i="2" s="1"/>
  <c r="M1935" i="2"/>
  <c r="O1935" i="2" s="1"/>
  <c r="N1935" i="2"/>
  <c r="P1935" i="2"/>
  <c r="Q1935" i="2"/>
  <c r="L1936" i="2"/>
  <c r="M1936" i="2"/>
  <c r="R1936" i="2" s="1"/>
  <c r="N1936" i="2"/>
  <c r="Q1936" i="2"/>
  <c r="L1937" i="2"/>
  <c r="R1937" i="2" s="1"/>
  <c r="M1937" i="2"/>
  <c r="O1937" i="2" s="1"/>
  <c r="N1937" i="2"/>
  <c r="P1937" i="2"/>
  <c r="L1938" i="2"/>
  <c r="M1938" i="2"/>
  <c r="N1938" i="2"/>
  <c r="R1938" i="2"/>
  <c r="L1939" i="2"/>
  <c r="P1939" i="2" s="1"/>
  <c r="M1939" i="2"/>
  <c r="Q1939" i="2" s="1"/>
  <c r="N1939" i="2"/>
  <c r="O1939" i="2"/>
  <c r="L1940" i="2"/>
  <c r="M1940" i="2"/>
  <c r="O1940" i="2" s="1"/>
  <c r="N1940" i="2"/>
  <c r="L1941" i="2"/>
  <c r="M1941" i="2"/>
  <c r="N1941" i="2"/>
  <c r="Q1942" i="2"/>
  <c r="Q1943" i="2"/>
  <c r="Q1944" i="2"/>
  <c r="Q1945" i="2"/>
  <c r="Q1946" i="2"/>
  <c r="Q1947" i="2"/>
  <c r="Q1948" i="2"/>
  <c r="Q1949" i="2"/>
  <c r="Q1950" i="2"/>
  <c r="Q1951" i="2"/>
  <c r="Q1952" i="2"/>
  <c r="Q1953" i="2"/>
  <c r="Q1954" i="2"/>
  <c r="Q1955" i="2"/>
  <c r="Q1956" i="2"/>
  <c r="Q1957" i="2"/>
  <c r="Q1958" i="2"/>
  <c r="Q1959" i="2"/>
  <c r="Q1960" i="2"/>
  <c r="Q1961" i="2"/>
  <c r="Q1962" i="2"/>
  <c r="Q1963" i="2"/>
  <c r="Q1964" i="2"/>
  <c r="Q1965" i="2"/>
  <c r="Q1966" i="2"/>
  <c r="Q1967" i="2"/>
  <c r="Q1968" i="2"/>
  <c r="Q1969" i="2"/>
  <c r="Q1970" i="2"/>
  <c r="Q1971" i="2"/>
  <c r="Q1972" i="2"/>
  <c r="Q1973" i="2"/>
  <c r="Q1974" i="2"/>
  <c r="Q1975" i="2"/>
  <c r="Q1976" i="2"/>
  <c r="Q1977" i="2"/>
  <c r="Q1978" i="2"/>
  <c r="Q1979" i="2"/>
  <c r="Q1980" i="2"/>
  <c r="Q1981" i="2"/>
  <c r="Q1982" i="2"/>
  <c r="Q1983" i="2"/>
  <c r="Q1984" i="2"/>
  <c r="Q1985" i="2"/>
  <c r="Q1986" i="2"/>
  <c r="Q1987" i="2"/>
  <c r="Q1988" i="2"/>
  <c r="Q1989" i="2"/>
  <c r="Q1990" i="2"/>
  <c r="Q1991" i="2"/>
  <c r="Q1992" i="2"/>
  <c r="Q1993" i="2"/>
  <c r="Q1994" i="2"/>
  <c r="Q1995" i="2"/>
  <c r="Q1996" i="2"/>
  <c r="Q1997" i="2"/>
  <c r="Q1998" i="2"/>
  <c r="Q1999" i="2"/>
  <c r="Q2000" i="2"/>
  <c r="Q2001" i="2"/>
  <c r="Q2002" i="2"/>
  <c r="Q2003" i="2"/>
  <c r="Q2004" i="2"/>
  <c r="Q2005" i="2"/>
  <c r="Q2006" i="2"/>
  <c r="Q2007" i="2"/>
  <c r="Q2008" i="2"/>
  <c r="Q2009" i="2"/>
  <c r="Q2010" i="2"/>
  <c r="Q2011" i="2"/>
  <c r="Q2012" i="2"/>
  <c r="Q2013" i="2"/>
  <c r="Q2014" i="2"/>
  <c r="Q2015" i="2"/>
  <c r="Q2016" i="2"/>
  <c r="Q2017" i="2"/>
  <c r="Q2018" i="2"/>
  <c r="Q2019" i="2"/>
  <c r="Q2020" i="2"/>
  <c r="Q2021" i="2"/>
  <c r="Q2022" i="2"/>
  <c r="Q2023" i="2"/>
  <c r="Q2024" i="2"/>
  <c r="Q2025" i="2"/>
  <c r="Q2026" i="2"/>
  <c r="Q2027" i="2"/>
  <c r="Q2028" i="2"/>
  <c r="Q2029" i="2"/>
  <c r="Q2030" i="2"/>
  <c r="Q2031" i="2"/>
  <c r="Q2032" i="2"/>
  <c r="Q2033" i="2"/>
  <c r="Q2034" i="2"/>
  <c r="Q2035" i="2"/>
  <c r="Q2036" i="2"/>
  <c r="Q2037" i="2"/>
  <c r="Q2038" i="2"/>
  <c r="Q2039" i="2"/>
  <c r="Q2040" i="2"/>
  <c r="Q2041" i="2"/>
  <c r="Q2042" i="2"/>
  <c r="Q2043" i="2"/>
  <c r="Q2044" i="2"/>
  <c r="Q2045" i="2"/>
  <c r="Q2046" i="2"/>
  <c r="Q2047" i="2"/>
  <c r="Q2048" i="2"/>
  <c r="Q2049" i="2"/>
  <c r="Q2050" i="2"/>
  <c r="Q2051" i="2"/>
  <c r="Q2052" i="2"/>
  <c r="Q2053" i="2"/>
  <c r="Q2054" i="2"/>
  <c r="Q2055" i="2"/>
  <c r="Q2056" i="2"/>
  <c r="Q2057" i="2"/>
  <c r="Q2058" i="2"/>
  <c r="Q2059" i="2"/>
  <c r="Q2060" i="2"/>
  <c r="Q2061" i="2"/>
  <c r="Q2062" i="2"/>
  <c r="Q2063" i="2"/>
  <c r="Q2064" i="2"/>
  <c r="Q2065" i="2"/>
  <c r="Q2066" i="2"/>
  <c r="Q2067" i="2"/>
  <c r="Q2068" i="2"/>
  <c r="Q2069" i="2"/>
  <c r="Q2070" i="2"/>
  <c r="Q2071" i="2"/>
  <c r="Q2072" i="2"/>
  <c r="Q2073" i="2"/>
  <c r="Q2074" i="2"/>
  <c r="Q2075" i="2"/>
  <c r="Q2076" i="2"/>
  <c r="Q2077" i="2"/>
  <c r="Q2078" i="2"/>
  <c r="Q2079" i="2"/>
  <c r="Q2080" i="2"/>
  <c r="Q2081" i="2"/>
  <c r="Q2082" i="2"/>
  <c r="Q2083" i="2"/>
  <c r="Q2084" i="2"/>
  <c r="Q2085" i="2"/>
  <c r="Q2086" i="2"/>
  <c r="Q2087" i="2"/>
  <c r="Q2088" i="2"/>
  <c r="Q2089" i="2"/>
  <c r="Q2090" i="2"/>
  <c r="Q2091" i="2"/>
  <c r="Q2092" i="2"/>
  <c r="Q2093" i="2"/>
  <c r="Q2094" i="2"/>
  <c r="Q2095" i="2"/>
  <c r="Q2096" i="2"/>
  <c r="Q2097" i="2"/>
  <c r="Q2098" i="2"/>
  <c r="Q2099" i="2"/>
  <c r="Q2100" i="2"/>
  <c r="Q2101" i="2"/>
  <c r="Q2102" i="2"/>
  <c r="Q2103" i="2"/>
  <c r="Q2104" i="2"/>
  <c r="Q2105" i="2"/>
  <c r="Q2106" i="2"/>
  <c r="Q2107" i="2"/>
  <c r="Q2108" i="2"/>
  <c r="Q2109" i="2"/>
  <c r="Q2110" i="2"/>
  <c r="Q2111" i="2"/>
  <c r="Q2112" i="2"/>
  <c r="Q2113" i="2"/>
  <c r="Q2114" i="2"/>
  <c r="Q2115" i="2"/>
  <c r="Q2116" i="2"/>
  <c r="Q2117" i="2"/>
  <c r="Q2118" i="2"/>
  <c r="Q2119" i="2"/>
  <c r="Q2120" i="2"/>
  <c r="Q2121" i="2"/>
  <c r="Q2122" i="2"/>
  <c r="Q2123" i="2"/>
  <c r="Q2124" i="2"/>
  <c r="Q2125" i="2"/>
  <c r="Q2126" i="2"/>
  <c r="Q2127" i="2"/>
  <c r="Q2128" i="2"/>
  <c r="Q2129" i="2"/>
  <c r="Q2130" i="2"/>
  <c r="Q2131" i="2"/>
  <c r="Q2132" i="2"/>
  <c r="Q2133" i="2"/>
  <c r="Q2134" i="2"/>
  <c r="Q2135" i="2"/>
  <c r="Q2136" i="2"/>
  <c r="Q2137" i="2"/>
  <c r="Q2138" i="2"/>
  <c r="Q2139" i="2"/>
  <c r="Q2140" i="2"/>
  <c r="Q2141" i="2"/>
  <c r="Q2142" i="2"/>
  <c r="Q2143" i="2"/>
  <c r="Q2144" i="2"/>
  <c r="Q2145" i="2"/>
  <c r="Q2146" i="2"/>
  <c r="Q2147" i="2"/>
  <c r="Q2148" i="2"/>
  <c r="Q2149" i="2"/>
  <c r="Q2150" i="2"/>
  <c r="Q2151" i="2"/>
  <c r="Q2152" i="2"/>
  <c r="Q2153" i="2"/>
  <c r="Q2154" i="2"/>
  <c r="Q2155" i="2"/>
  <c r="Q2156" i="2"/>
  <c r="Q2157" i="2"/>
  <c r="Q2158" i="2"/>
  <c r="Q2159" i="2"/>
  <c r="Q2160" i="2"/>
  <c r="Q2161" i="2"/>
  <c r="Q2162" i="2"/>
  <c r="Q2163" i="2"/>
  <c r="Q2164" i="2"/>
  <c r="Q2165" i="2"/>
  <c r="Q2166" i="2"/>
  <c r="Q2167" i="2"/>
  <c r="Q2168" i="2"/>
  <c r="Q2169" i="2"/>
  <c r="Q2170" i="2"/>
  <c r="Q2171" i="2"/>
  <c r="Q2172" i="2"/>
  <c r="Q2173" i="2"/>
  <c r="Q2174" i="2"/>
  <c r="Q2175" i="2"/>
  <c r="Q2176" i="2"/>
  <c r="Q2177" i="2"/>
  <c r="Q2178" i="2"/>
  <c r="Q2179" i="2"/>
  <c r="Q2180" i="2"/>
  <c r="Q2181" i="2"/>
  <c r="Q2182" i="2"/>
  <c r="Q2183" i="2"/>
  <c r="Q2184" i="2"/>
  <c r="Q2185" i="2"/>
  <c r="Q2186" i="2"/>
  <c r="Q2187" i="2"/>
  <c r="Q2188" i="2"/>
  <c r="Q2189" i="2"/>
  <c r="Q2190" i="2"/>
  <c r="Q2191" i="2"/>
  <c r="Q2192" i="2"/>
  <c r="Q2193" i="2"/>
  <c r="Q2194" i="2"/>
  <c r="Q2195" i="2"/>
  <c r="Q2196" i="2"/>
  <c r="Q2197" i="2"/>
  <c r="Q2198" i="2"/>
  <c r="Q2199" i="2"/>
  <c r="Q2200" i="2"/>
  <c r="Q2201" i="2"/>
  <c r="Q2202" i="2"/>
  <c r="Q2203" i="2"/>
  <c r="Q2204" i="2"/>
  <c r="Q2205" i="2"/>
  <c r="Q2206" i="2"/>
  <c r="Q2207" i="2"/>
  <c r="Q2208" i="2"/>
  <c r="Q2209" i="2"/>
  <c r="Q2210" i="2"/>
  <c r="Q2211" i="2"/>
  <c r="Q2212" i="2"/>
  <c r="Q2213" i="2"/>
  <c r="Q2214" i="2"/>
  <c r="Q2215" i="2"/>
  <c r="Q2216" i="2"/>
  <c r="Q2217" i="2"/>
  <c r="Q2218" i="2"/>
  <c r="Q2219" i="2"/>
  <c r="Q2220" i="2"/>
  <c r="Q2221" i="2"/>
  <c r="Q2222" i="2"/>
  <c r="Q2223" i="2"/>
  <c r="Q2224" i="2"/>
  <c r="Q2225" i="2"/>
  <c r="Q2226" i="2"/>
  <c r="Q2227" i="2"/>
  <c r="Q2228" i="2"/>
  <c r="Q2229" i="2"/>
  <c r="Q2230" i="2"/>
  <c r="Q2231" i="2"/>
  <c r="Q2232" i="2"/>
  <c r="Q2233" i="2"/>
  <c r="Q2234" i="2"/>
  <c r="Q2235" i="2"/>
  <c r="Q2236" i="2"/>
  <c r="Q2237" i="2"/>
  <c r="Q2238" i="2"/>
  <c r="Q2239" i="2"/>
  <c r="Q2240" i="2"/>
  <c r="Q2241" i="2"/>
  <c r="Q2242" i="2"/>
  <c r="Q2243" i="2"/>
  <c r="Q2244" i="2"/>
  <c r="Q2245" i="2"/>
  <c r="Q2246" i="2"/>
  <c r="Q2247" i="2"/>
  <c r="Q2248" i="2"/>
  <c r="Q2249" i="2"/>
  <c r="Q2250" i="2"/>
  <c r="Q2251" i="2"/>
  <c r="Q2252" i="2"/>
  <c r="Q2253" i="2"/>
  <c r="Q2254" i="2"/>
  <c r="Q2255" i="2"/>
  <c r="Q2256" i="2"/>
  <c r="Q2257" i="2"/>
  <c r="Q2258" i="2"/>
  <c r="Q2259" i="2"/>
  <c r="Q2260" i="2"/>
  <c r="Q2261" i="2"/>
  <c r="Q2262" i="2"/>
  <c r="Q2263" i="2"/>
  <c r="Q2264" i="2"/>
  <c r="Q2265" i="2"/>
  <c r="Q2266" i="2"/>
  <c r="Q2267" i="2"/>
  <c r="Q2268" i="2"/>
  <c r="Q2269" i="2"/>
  <c r="Q2270" i="2"/>
  <c r="Q2271" i="2"/>
  <c r="Q2272" i="2"/>
  <c r="Q2273" i="2"/>
  <c r="Q2274" i="2"/>
  <c r="Q2275" i="2"/>
  <c r="Q2276" i="2"/>
  <c r="Q2277" i="2"/>
  <c r="Q2278" i="2"/>
  <c r="Q2279" i="2"/>
  <c r="Q2280" i="2"/>
  <c r="Q2281" i="2"/>
  <c r="Q2282" i="2"/>
  <c r="Q2283" i="2"/>
  <c r="Q2284" i="2"/>
  <c r="Q2285" i="2"/>
  <c r="Q2286" i="2"/>
  <c r="Q2287" i="2"/>
  <c r="Q2288" i="2"/>
  <c r="Q2289" i="2"/>
  <c r="Q2290" i="2"/>
  <c r="Q2291" i="2"/>
  <c r="Q2292" i="2"/>
  <c r="Q2293" i="2"/>
  <c r="Q2294" i="2"/>
  <c r="Q2295" i="2"/>
  <c r="Q2296" i="2"/>
  <c r="Q2297" i="2"/>
  <c r="Q2298" i="2"/>
  <c r="Q2299" i="2"/>
  <c r="Q2300" i="2"/>
  <c r="Q2301" i="2"/>
  <c r="Q2302" i="2"/>
  <c r="Q2303" i="2"/>
  <c r="Q2304" i="2"/>
  <c r="Q2305" i="2"/>
  <c r="Q2306" i="2"/>
  <c r="Q2307" i="2"/>
  <c r="Q2308" i="2"/>
  <c r="Q2309" i="2"/>
  <c r="Q2310" i="2"/>
  <c r="Q2311" i="2"/>
  <c r="Q2312" i="2"/>
  <c r="Q2313" i="2"/>
  <c r="Q2314" i="2"/>
  <c r="Q2315" i="2"/>
  <c r="Q2316" i="2"/>
  <c r="Q2317" i="2"/>
  <c r="Q2318" i="2"/>
  <c r="Q2319" i="2"/>
  <c r="Q2320" i="2"/>
  <c r="Q2321" i="2"/>
  <c r="Q2322" i="2"/>
  <c r="Q2323" i="2"/>
  <c r="Q2324" i="2"/>
  <c r="Q2325" i="2"/>
  <c r="Q2326" i="2"/>
  <c r="Q2327" i="2"/>
  <c r="Q2328" i="2"/>
  <c r="Q2329" i="2"/>
  <c r="Q2330" i="2"/>
  <c r="Q2331" i="2"/>
  <c r="Q2332" i="2"/>
  <c r="Q2333" i="2"/>
  <c r="Q2334" i="2"/>
  <c r="Q2335" i="2"/>
  <c r="Q2336" i="2"/>
  <c r="Q2337" i="2"/>
  <c r="Q2338" i="2"/>
  <c r="Q2339" i="2"/>
  <c r="Q2340" i="2"/>
  <c r="Q2341" i="2"/>
  <c r="Q2342" i="2"/>
  <c r="Q2343" i="2"/>
  <c r="Q2344" i="2"/>
  <c r="Q2345" i="2"/>
  <c r="Q2346" i="2"/>
  <c r="Q2347" i="2"/>
  <c r="Q2348" i="2"/>
  <c r="Q2349" i="2"/>
  <c r="Q2350" i="2"/>
  <c r="Q2351" i="2"/>
  <c r="Q2352" i="2"/>
  <c r="Q2353" i="2"/>
  <c r="Q2354" i="2"/>
  <c r="Q2355" i="2"/>
  <c r="Q2356" i="2"/>
  <c r="Q2357" i="2"/>
  <c r="Q2358" i="2"/>
  <c r="Q2359" i="2"/>
  <c r="Q2360" i="2"/>
  <c r="Q2361" i="2"/>
  <c r="Q2362" i="2"/>
  <c r="Q2363" i="2"/>
  <c r="Q2364" i="2"/>
  <c r="Q2365" i="2"/>
  <c r="Q2366" i="2"/>
  <c r="Q2367" i="2"/>
  <c r="Q2368" i="2"/>
  <c r="Q2369" i="2"/>
  <c r="Q2370" i="2"/>
  <c r="Q2371" i="2"/>
  <c r="Q2372" i="2"/>
  <c r="Q2373" i="2"/>
  <c r="Q2374" i="2"/>
  <c r="Q2375" i="2"/>
  <c r="Q2376" i="2"/>
  <c r="Q2377" i="2"/>
  <c r="Q2378" i="2"/>
  <c r="Q2379" i="2"/>
  <c r="Q2380" i="2"/>
  <c r="Q2381" i="2"/>
  <c r="Q2382" i="2"/>
  <c r="Q2383" i="2"/>
  <c r="Q2384" i="2"/>
  <c r="Q2385" i="2"/>
  <c r="Q2386" i="2"/>
  <c r="Q2387" i="2"/>
  <c r="Q2388" i="2"/>
  <c r="Q2389" i="2"/>
  <c r="Q2390" i="2"/>
  <c r="Q2391" i="2"/>
  <c r="Q2392" i="2"/>
  <c r="Q2393" i="2"/>
  <c r="Q2394" i="2"/>
  <c r="Q2395" i="2"/>
  <c r="Q2396" i="2"/>
  <c r="Q2397" i="2"/>
  <c r="Q2398" i="2"/>
  <c r="Q2399" i="2"/>
  <c r="Q2400" i="2"/>
  <c r="Q2401" i="2"/>
  <c r="Q2402" i="2"/>
  <c r="Q2403" i="2"/>
  <c r="Q2404" i="2"/>
  <c r="Q2405" i="2"/>
  <c r="Q2406" i="2"/>
  <c r="Q2407" i="2"/>
  <c r="Q2408" i="2"/>
  <c r="Q2409" i="2"/>
  <c r="Q2410" i="2"/>
  <c r="Q2411" i="2"/>
  <c r="Q2412" i="2"/>
  <c r="Q2413" i="2"/>
  <c r="Q2414" i="2"/>
  <c r="Q2415" i="2"/>
  <c r="Q2416" i="2"/>
  <c r="Q2417" i="2"/>
  <c r="Q2418" i="2"/>
  <c r="Q2419" i="2"/>
  <c r="Q2420" i="2"/>
  <c r="Q2421" i="2"/>
  <c r="Q2422" i="2"/>
  <c r="Q2423" i="2"/>
  <c r="Q2424" i="2"/>
  <c r="Q2425" i="2"/>
  <c r="Q2426" i="2"/>
  <c r="Q2427" i="2"/>
  <c r="Q2428" i="2"/>
  <c r="Q2429" i="2"/>
  <c r="Q2430" i="2"/>
  <c r="Q2431" i="2"/>
  <c r="Q2432" i="2"/>
  <c r="Q2433" i="2"/>
  <c r="Q2434" i="2"/>
  <c r="Q2435" i="2"/>
  <c r="Q2436" i="2"/>
  <c r="Q2437" i="2"/>
  <c r="Q2438" i="2"/>
  <c r="Q2439" i="2"/>
  <c r="Q2440" i="2"/>
  <c r="Q2441" i="2"/>
  <c r="Q2442" i="2"/>
  <c r="Q2443" i="2"/>
  <c r="Q2444" i="2"/>
  <c r="Q2445" i="2"/>
  <c r="Q2446" i="2"/>
  <c r="Q2447" i="2"/>
  <c r="Q2448" i="2"/>
  <c r="Q2449" i="2"/>
  <c r="Q2450" i="2"/>
  <c r="Q2451" i="2"/>
  <c r="Q2452" i="2"/>
  <c r="Q2453" i="2"/>
  <c r="Q2454" i="2"/>
  <c r="Q2455" i="2"/>
  <c r="Q2456" i="2"/>
  <c r="Q2457" i="2"/>
  <c r="Q2458" i="2"/>
  <c r="Q2459" i="2"/>
  <c r="Q2460" i="2"/>
  <c r="Q2461" i="2"/>
  <c r="Q2462" i="2"/>
  <c r="Q2463" i="2"/>
  <c r="Q2464" i="2"/>
  <c r="Q2465" i="2"/>
  <c r="Q2466" i="2"/>
  <c r="Q2467" i="2"/>
  <c r="Q2468" i="2"/>
  <c r="Q2469" i="2"/>
  <c r="Q2470" i="2"/>
  <c r="Q2471" i="2"/>
  <c r="Q2472" i="2"/>
  <c r="Q2473" i="2"/>
  <c r="Q2474" i="2"/>
  <c r="Q2475" i="2"/>
  <c r="Q2476" i="2"/>
  <c r="Q2477" i="2"/>
  <c r="Q2478" i="2"/>
  <c r="Q2479" i="2"/>
  <c r="Q2480" i="2"/>
  <c r="Q2481" i="2"/>
  <c r="Q2482" i="2"/>
  <c r="Q2483" i="2"/>
  <c r="Q2484" i="2"/>
  <c r="Q2485" i="2"/>
  <c r="Q2486" i="2"/>
  <c r="Q2487" i="2"/>
  <c r="Q2488" i="2"/>
  <c r="Q2489" i="2"/>
  <c r="Q2490" i="2"/>
  <c r="Q2491" i="2"/>
  <c r="Q2492" i="2"/>
  <c r="Q2493" i="2"/>
  <c r="Q2494" i="2"/>
  <c r="Q2495" i="2"/>
  <c r="Q2496" i="2"/>
  <c r="Q2497" i="2"/>
  <c r="Q2498" i="2"/>
  <c r="Q2499" i="2"/>
  <c r="Q2500" i="2"/>
  <c r="Q2501" i="2"/>
  <c r="Q2502" i="2"/>
  <c r="Q2503" i="2"/>
  <c r="Q2504" i="2"/>
  <c r="Q2505" i="2"/>
  <c r="Q2506" i="2"/>
  <c r="Q2507" i="2"/>
  <c r="Q2508" i="2"/>
  <c r="Q2509" i="2"/>
  <c r="Q2510" i="2"/>
  <c r="Q2511" i="2"/>
  <c r="Q2512" i="2"/>
  <c r="Q2513" i="2"/>
  <c r="Q2514" i="2"/>
  <c r="Q2515" i="2"/>
  <c r="Q2516" i="2"/>
  <c r="Q2517" i="2"/>
  <c r="Q2518" i="2"/>
  <c r="Q2519" i="2"/>
  <c r="Q2520" i="2"/>
  <c r="Q2521" i="2"/>
  <c r="Q2522" i="2"/>
  <c r="Q2523" i="2"/>
  <c r="Q2524" i="2"/>
  <c r="Q2525" i="2"/>
  <c r="Q2526" i="2"/>
  <c r="Q2527" i="2"/>
  <c r="Q2528" i="2"/>
  <c r="Q2529" i="2"/>
  <c r="Q2530" i="2"/>
  <c r="Q2531" i="2"/>
  <c r="Q2532" i="2"/>
  <c r="Q2533" i="2"/>
  <c r="Q2534" i="2"/>
  <c r="Q2535" i="2"/>
  <c r="Q2536" i="2"/>
  <c r="Q2537" i="2"/>
  <c r="Q2538" i="2"/>
  <c r="Q2539" i="2"/>
  <c r="Q2540" i="2"/>
  <c r="Q2541" i="2"/>
  <c r="Q2542" i="2"/>
  <c r="Q2543" i="2"/>
  <c r="Q2544" i="2"/>
  <c r="Q2545" i="2"/>
  <c r="Q2546" i="2"/>
  <c r="Q2547" i="2"/>
  <c r="Q2548" i="2"/>
  <c r="Q2549" i="2"/>
  <c r="Q2550" i="2"/>
  <c r="Q2551" i="2"/>
  <c r="Q2552" i="2"/>
  <c r="Q2553" i="2"/>
  <c r="Q2554" i="2"/>
  <c r="Q2555" i="2"/>
  <c r="Q2556" i="2"/>
  <c r="Q2557" i="2"/>
  <c r="Q2558" i="2"/>
  <c r="Q2559" i="2"/>
  <c r="Q2560" i="2"/>
  <c r="Q2561" i="2"/>
  <c r="Q2562" i="2"/>
  <c r="Q2563" i="2"/>
  <c r="Q2564" i="2"/>
  <c r="Q2565" i="2"/>
  <c r="Q2566" i="2"/>
  <c r="Q2567" i="2"/>
  <c r="Q2568" i="2"/>
  <c r="Q2569" i="2"/>
  <c r="Q2570" i="2"/>
  <c r="Q2571" i="2"/>
  <c r="Q2572" i="2"/>
  <c r="Q2573" i="2"/>
  <c r="Q2574" i="2"/>
  <c r="Q2575" i="2"/>
  <c r="Q2576" i="2"/>
  <c r="Q2577" i="2"/>
  <c r="Q2578" i="2"/>
  <c r="Q2579" i="2"/>
  <c r="Q2580" i="2"/>
  <c r="Q2581" i="2"/>
  <c r="Q2582" i="2"/>
  <c r="Q2583" i="2"/>
  <c r="Q2584" i="2"/>
  <c r="Q2585" i="2"/>
  <c r="Q2586" i="2"/>
  <c r="Q2587" i="2"/>
  <c r="Q2588" i="2"/>
  <c r="Q2589" i="2"/>
  <c r="Q2590" i="2"/>
  <c r="Q2591" i="2"/>
  <c r="Q2592" i="2"/>
  <c r="Q2593" i="2"/>
  <c r="Q2594" i="2"/>
  <c r="Q2595" i="2"/>
  <c r="Q2596" i="2"/>
  <c r="Q2597" i="2"/>
  <c r="Q2598" i="2"/>
  <c r="Q2599" i="2"/>
  <c r="Q2600" i="2"/>
  <c r="Q2601" i="2"/>
  <c r="Q2602" i="2"/>
  <c r="Q2603" i="2"/>
  <c r="Q2604" i="2"/>
  <c r="Q2605" i="2"/>
  <c r="Q2606" i="2"/>
  <c r="Q2607" i="2"/>
  <c r="Q2608" i="2"/>
  <c r="Q2609" i="2"/>
  <c r="Q2610" i="2"/>
  <c r="Q2611" i="2"/>
  <c r="Q2612" i="2"/>
  <c r="Q2613" i="2"/>
  <c r="Q2614" i="2"/>
  <c r="Q2615" i="2"/>
  <c r="Q2616" i="2"/>
  <c r="Q2617" i="2"/>
  <c r="Q2618" i="2"/>
  <c r="Q2619" i="2"/>
  <c r="Q2620" i="2"/>
  <c r="Q2621" i="2"/>
  <c r="Q2622" i="2"/>
  <c r="Q2623" i="2"/>
  <c r="Q2624" i="2"/>
  <c r="Q2625" i="2"/>
  <c r="Q2626" i="2"/>
  <c r="Q2627" i="2"/>
  <c r="Q2628" i="2"/>
  <c r="Q2629" i="2"/>
  <c r="Q2630" i="2"/>
  <c r="Q2631" i="2"/>
  <c r="Q2632" i="2"/>
  <c r="Q2633" i="2"/>
  <c r="Q2634" i="2"/>
  <c r="Q2635" i="2"/>
  <c r="Q2636" i="2"/>
  <c r="Q2637" i="2"/>
  <c r="Q2638" i="2"/>
  <c r="Q2639" i="2"/>
  <c r="Q2640" i="2"/>
  <c r="Q2641" i="2"/>
  <c r="Q2642" i="2"/>
  <c r="Q2643" i="2"/>
  <c r="Q2644" i="2"/>
  <c r="Q2645" i="2"/>
  <c r="Q2646" i="2"/>
  <c r="Q2647" i="2"/>
  <c r="Q2648" i="2"/>
  <c r="Q2649" i="2"/>
  <c r="Q2650" i="2"/>
  <c r="Q2651" i="2"/>
  <c r="Q2652" i="2"/>
  <c r="Q2653" i="2"/>
  <c r="Q2654" i="2"/>
  <c r="Q2655" i="2"/>
  <c r="Q2656" i="2"/>
  <c r="Q2657" i="2"/>
  <c r="Q2658" i="2"/>
  <c r="Q2659" i="2"/>
  <c r="Q2660" i="2"/>
  <c r="Q2661" i="2"/>
  <c r="Q2662" i="2"/>
  <c r="Q2663" i="2"/>
  <c r="Q2664" i="2"/>
  <c r="Q2665" i="2"/>
  <c r="Q2666" i="2"/>
  <c r="Q2667" i="2"/>
  <c r="Q2668" i="2"/>
  <c r="Q2669" i="2"/>
  <c r="Q2670" i="2"/>
  <c r="Q2671" i="2"/>
  <c r="Q2672" i="2"/>
  <c r="Q2673" i="2"/>
  <c r="Q2674" i="2"/>
  <c r="Q2675" i="2"/>
  <c r="Q2676" i="2"/>
  <c r="Q2677" i="2"/>
  <c r="Q2678" i="2"/>
  <c r="Q2679" i="2"/>
  <c r="Q2680" i="2"/>
  <c r="Q2681" i="2"/>
  <c r="Q2682" i="2"/>
  <c r="Q2683" i="2"/>
  <c r="Q2684" i="2"/>
  <c r="Q2685" i="2"/>
  <c r="Q2686" i="2"/>
  <c r="Q2687" i="2"/>
  <c r="Q2688" i="2"/>
  <c r="Q2689" i="2"/>
  <c r="Q2690" i="2"/>
  <c r="Q2691" i="2"/>
  <c r="Q2692" i="2"/>
  <c r="Q2693" i="2"/>
  <c r="Q2694" i="2"/>
  <c r="Q2695" i="2"/>
  <c r="Q2696" i="2"/>
  <c r="Q2697" i="2"/>
  <c r="Q2698" i="2"/>
  <c r="Q2699" i="2"/>
  <c r="Q2700" i="2"/>
  <c r="Q2701" i="2"/>
  <c r="Q2702" i="2"/>
  <c r="Q2703" i="2"/>
  <c r="Q2704" i="2"/>
  <c r="Q2705" i="2"/>
  <c r="Q2706" i="2"/>
  <c r="Q2707" i="2"/>
  <c r="Q2708" i="2"/>
  <c r="Q2709" i="2"/>
  <c r="Q2710" i="2"/>
  <c r="Q2711" i="2"/>
  <c r="Q2712" i="2"/>
  <c r="Q2713" i="2"/>
  <c r="Q2714" i="2"/>
  <c r="Q2715" i="2"/>
  <c r="Q2716" i="2"/>
  <c r="Q2717" i="2"/>
  <c r="Q2718" i="2"/>
  <c r="Q2719" i="2"/>
  <c r="Q2720" i="2"/>
  <c r="Q2721" i="2"/>
  <c r="Q2722" i="2"/>
  <c r="Q2723" i="2"/>
  <c r="Q2724" i="2"/>
  <c r="Q2725" i="2"/>
  <c r="Q2726" i="2"/>
  <c r="Q2727" i="2"/>
  <c r="Q2728" i="2"/>
  <c r="Q2729" i="2"/>
  <c r="Q2730" i="2"/>
  <c r="Q2731" i="2"/>
  <c r="Q2732" i="2"/>
  <c r="Q2733" i="2"/>
  <c r="Q2734" i="2"/>
  <c r="Q2735" i="2"/>
  <c r="Q2736" i="2"/>
  <c r="Q2737" i="2"/>
  <c r="Q2738" i="2"/>
  <c r="Q2739" i="2"/>
  <c r="Q2740" i="2"/>
  <c r="Q2741" i="2"/>
  <c r="Q2742" i="2"/>
  <c r="Q2743" i="2"/>
  <c r="Q2744" i="2"/>
  <c r="Q2745" i="2"/>
  <c r="Q2746" i="2"/>
  <c r="Q2747" i="2"/>
  <c r="Q2748" i="2"/>
  <c r="Q2749" i="2"/>
  <c r="Q2750" i="2"/>
  <c r="Q2751" i="2"/>
  <c r="Q2752" i="2"/>
  <c r="Q2753" i="2"/>
  <c r="Q2754" i="2"/>
  <c r="Q2755" i="2"/>
  <c r="Q2756" i="2"/>
  <c r="Q2757" i="2"/>
  <c r="Q2758" i="2"/>
  <c r="Q2759" i="2"/>
  <c r="Q2760" i="2"/>
  <c r="Q2761" i="2"/>
  <c r="Q2762" i="2"/>
  <c r="Q2763" i="2"/>
  <c r="Q2764" i="2"/>
  <c r="Q2765" i="2"/>
  <c r="Q2766" i="2"/>
  <c r="Q2767" i="2"/>
  <c r="Q2768" i="2"/>
  <c r="Q2769" i="2"/>
  <c r="Q2770" i="2"/>
  <c r="Q2771" i="2"/>
  <c r="Q2772" i="2"/>
  <c r="Q2773" i="2"/>
  <c r="Q2774" i="2"/>
  <c r="Q2775" i="2"/>
  <c r="Q2776" i="2"/>
  <c r="Q2777" i="2"/>
  <c r="Q2778" i="2"/>
  <c r="Q2779" i="2"/>
  <c r="Q2780" i="2"/>
  <c r="Q2781" i="2"/>
  <c r="Q2782" i="2"/>
  <c r="Q2783" i="2"/>
  <c r="Q2784" i="2"/>
  <c r="Q2785" i="2"/>
  <c r="Q2786" i="2"/>
  <c r="Q2787" i="2"/>
  <c r="Q2788" i="2"/>
  <c r="Q2789" i="2"/>
  <c r="Q2790" i="2"/>
  <c r="Q2791" i="2"/>
  <c r="Q2792" i="2"/>
  <c r="Q2793" i="2"/>
  <c r="Q2794" i="2"/>
  <c r="Q2795" i="2"/>
  <c r="Q2796" i="2"/>
  <c r="Q2797" i="2"/>
  <c r="Q2798" i="2"/>
  <c r="Q2799" i="2"/>
  <c r="Q2800" i="2"/>
  <c r="Q2801" i="2"/>
  <c r="Q2802" i="2"/>
  <c r="Q2803" i="2"/>
  <c r="Q2804" i="2"/>
  <c r="Q2805" i="2"/>
  <c r="Q2806" i="2"/>
  <c r="Q2807" i="2"/>
  <c r="Q2808" i="2"/>
  <c r="Q2809" i="2"/>
  <c r="Q2810" i="2"/>
  <c r="Q2811" i="2"/>
  <c r="Q2812" i="2"/>
  <c r="Q2813" i="2"/>
  <c r="Q2814" i="2"/>
  <c r="Q2815" i="2"/>
  <c r="Q2816" i="2"/>
  <c r="Q2817" i="2"/>
  <c r="Q2818" i="2"/>
  <c r="Q2819" i="2"/>
  <c r="Q2820" i="2"/>
  <c r="Q2821" i="2"/>
  <c r="Q2822" i="2"/>
  <c r="Q2823" i="2"/>
  <c r="Q2824" i="2"/>
  <c r="Q2825" i="2"/>
  <c r="Q2826" i="2"/>
  <c r="Q2827" i="2"/>
  <c r="Q2828" i="2"/>
  <c r="Q2829" i="2"/>
  <c r="Q2830" i="2"/>
  <c r="Q2831" i="2"/>
  <c r="Q2832" i="2"/>
  <c r="Q2833" i="2"/>
  <c r="Q2834" i="2"/>
  <c r="Q2835" i="2"/>
  <c r="Q2836" i="2"/>
  <c r="Q2837" i="2"/>
  <c r="Q2838" i="2"/>
  <c r="Q2839" i="2"/>
  <c r="Q2840" i="2"/>
  <c r="Q2841" i="2"/>
  <c r="Q2842" i="2"/>
  <c r="Q2843" i="2"/>
  <c r="Q2844" i="2"/>
  <c r="Q2845" i="2"/>
  <c r="Q2846" i="2"/>
  <c r="Q2847" i="2"/>
  <c r="Q2848" i="2"/>
  <c r="Q2849" i="2"/>
  <c r="Q2850" i="2"/>
  <c r="Q2851" i="2"/>
  <c r="Q2852" i="2"/>
  <c r="Q2853" i="2"/>
  <c r="Q2854" i="2"/>
  <c r="Q2855" i="2"/>
  <c r="Q2856" i="2"/>
  <c r="Q2857" i="2"/>
  <c r="Q2858" i="2"/>
  <c r="Q2859" i="2"/>
  <c r="Q2860" i="2"/>
  <c r="Q2861" i="2"/>
  <c r="Q2862" i="2"/>
  <c r="Q2863" i="2"/>
  <c r="Q2864" i="2"/>
  <c r="Q2865" i="2"/>
  <c r="Q2866" i="2"/>
  <c r="Q2867" i="2"/>
  <c r="Q2868" i="2"/>
  <c r="Q2869" i="2"/>
  <c r="Q2870" i="2"/>
  <c r="Q2871" i="2"/>
  <c r="Q2872" i="2"/>
  <c r="Q2873" i="2"/>
  <c r="Q2874" i="2"/>
  <c r="Q2875" i="2"/>
  <c r="Q2876" i="2"/>
  <c r="Q2877" i="2"/>
  <c r="Q2878" i="2"/>
  <c r="Q2879" i="2"/>
  <c r="Q2880" i="2"/>
  <c r="Q2881" i="2"/>
  <c r="Q2882" i="2"/>
  <c r="Q2883" i="2"/>
  <c r="Q2884" i="2"/>
  <c r="Q2885" i="2"/>
  <c r="Q2886" i="2"/>
  <c r="Q2887" i="2"/>
  <c r="Q2888" i="2"/>
  <c r="Q2889" i="2"/>
  <c r="Q2890" i="2"/>
  <c r="Q2891" i="2"/>
  <c r="Q2892" i="2"/>
  <c r="Q2893" i="2"/>
  <c r="Q2894" i="2"/>
  <c r="Q2895" i="2"/>
  <c r="Q2896" i="2"/>
  <c r="Q2897" i="2"/>
  <c r="Q2898" i="2"/>
  <c r="Q2899" i="2"/>
  <c r="Q2900" i="2"/>
  <c r="Q2901" i="2"/>
  <c r="Q2902" i="2"/>
  <c r="Q2903" i="2"/>
  <c r="Q2904" i="2"/>
  <c r="Q2905" i="2"/>
  <c r="Q2906" i="2"/>
  <c r="Q2907" i="2"/>
  <c r="Q2908" i="2"/>
  <c r="Q2909" i="2"/>
  <c r="Q2910" i="2"/>
  <c r="Q2911" i="2"/>
  <c r="Q2912" i="2"/>
  <c r="Q2913" i="2"/>
  <c r="Q2914" i="2"/>
  <c r="Q2915" i="2"/>
  <c r="Q2916" i="2"/>
  <c r="Q2917" i="2"/>
  <c r="Q2918" i="2"/>
  <c r="Q2919" i="2"/>
  <c r="Q2920" i="2"/>
  <c r="Q2921" i="2"/>
  <c r="Q2922" i="2"/>
  <c r="Q2923" i="2"/>
  <c r="Q2924" i="2"/>
  <c r="Q2925" i="2"/>
  <c r="Q2926" i="2"/>
  <c r="Q2927" i="2"/>
  <c r="Q2928" i="2"/>
  <c r="Q2929" i="2"/>
  <c r="Q2930" i="2"/>
  <c r="Q2931" i="2"/>
  <c r="Q2932" i="2"/>
  <c r="Q2933" i="2"/>
  <c r="Q2934" i="2"/>
  <c r="Q2935" i="2"/>
  <c r="Q2936" i="2"/>
  <c r="Q2937" i="2"/>
  <c r="Q2938" i="2"/>
  <c r="Q2939" i="2"/>
  <c r="Q2940" i="2"/>
  <c r="Q2941" i="2"/>
  <c r="Q2942" i="2"/>
  <c r="Q2943" i="2"/>
  <c r="Q2944" i="2"/>
  <c r="Q2945" i="2"/>
  <c r="Q2946" i="2"/>
  <c r="Q2947" i="2"/>
  <c r="Q2948" i="2"/>
  <c r="Q2949" i="2"/>
  <c r="Q2950" i="2"/>
  <c r="Q2951" i="2"/>
  <c r="Q2952" i="2"/>
  <c r="Q2953" i="2"/>
  <c r="Q2954" i="2"/>
  <c r="Q2955" i="2"/>
  <c r="Q2956" i="2"/>
  <c r="Q2957" i="2"/>
  <c r="Q2958" i="2"/>
  <c r="Q2959" i="2"/>
  <c r="Q2960" i="2"/>
  <c r="Q2961" i="2"/>
  <c r="Q2962" i="2"/>
  <c r="Q2963" i="2"/>
  <c r="Q2964" i="2"/>
  <c r="Q2965" i="2"/>
  <c r="Q2966" i="2"/>
  <c r="Q2967" i="2"/>
  <c r="Q2968" i="2"/>
  <c r="Q2969" i="2"/>
  <c r="Q2970" i="2"/>
  <c r="Q2971" i="2"/>
  <c r="Q2972" i="2"/>
  <c r="Q2973" i="2"/>
  <c r="Q2974" i="2"/>
  <c r="Q2975" i="2"/>
  <c r="Q2976" i="2"/>
  <c r="Q2977" i="2"/>
  <c r="Q2978" i="2"/>
  <c r="Q2979" i="2"/>
  <c r="Q2980" i="2"/>
  <c r="Q2981" i="2"/>
  <c r="Q2982" i="2"/>
  <c r="Q2983" i="2"/>
  <c r="Q2984" i="2"/>
  <c r="Q2985" i="2"/>
  <c r="Q2986" i="2"/>
  <c r="Q2987" i="2"/>
  <c r="Q2988" i="2"/>
  <c r="Q2989" i="2"/>
  <c r="Q2990" i="2"/>
  <c r="Q2991" i="2"/>
  <c r="Q2992" i="2"/>
  <c r="Q2993" i="2"/>
  <c r="Q2994" i="2"/>
  <c r="Q2995" i="2"/>
  <c r="Q2996" i="2"/>
  <c r="Q2997" i="2"/>
  <c r="Q2998" i="2"/>
  <c r="Q2999" i="2"/>
  <c r="Q3000" i="2"/>
  <c r="Q3001" i="2"/>
  <c r="Q3002" i="2"/>
  <c r="Q3003" i="2"/>
  <c r="Q3004" i="2"/>
  <c r="Q3005" i="2"/>
  <c r="Q3006" i="2"/>
  <c r="Q3007" i="2"/>
  <c r="Q3008" i="2"/>
  <c r="Q3009" i="2"/>
  <c r="Q3010" i="2"/>
  <c r="Q3011" i="2"/>
  <c r="Q3012" i="2"/>
  <c r="Q3013" i="2"/>
  <c r="Q3014" i="2"/>
  <c r="Q3015" i="2"/>
  <c r="Q3016" i="2"/>
  <c r="Q3017" i="2"/>
  <c r="Q3018" i="2"/>
  <c r="Q3019" i="2"/>
  <c r="Q3020" i="2"/>
  <c r="Q3021" i="2"/>
  <c r="Q3022" i="2"/>
  <c r="Q3023" i="2"/>
  <c r="Q3024" i="2"/>
  <c r="Q3025" i="2"/>
  <c r="Q3026" i="2"/>
  <c r="Q3027" i="2"/>
  <c r="Q3028" i="2"/>
  <c r="Q3029" i="2"/>
  <c r="Q3030" i="2"/>
  <c r="Q3031" i="2"/>
  <c r="Q3032" i="2"/>
  <c r="Q3033" i="2"/>
  <c r="Q3034" i="2"/>
  <c r="Q3035" i="2"/>
  <c r="Q3036" i="2"/>
  <c r="Q3037" i="2"/>
  <c r="Q3038" i="2"/>
  <c r="Q3039" i="2"/>
  <c r="Q3040" i="2"/>
  <c r="Q3041" i="2"/>
  <c r="Q3042" i="2"/>
  <c r="Q3043" i="2"/>
  <c r="Q3044" i="2"/>
  <c r="Q3045" i="2"/>
  <c r="Q3046" i="2"/>
  <c r="Q3047" i="2"/>
  <c r="Q3048" i="2"/>
  <c r="Q3049" i="2"/>
  <c r="Q3050" i="2"/>
  <c r="Q3051" i="2"/>
  <c r="Q3052" i="2"/>
  <c r="Q3053" i="2"/>
  <c r="Q3054" i="2"/>
  <c r="Q3055" i="2"/>
  <c r="Q3056" i="2"/>
  <c r="Q3057" i="2"/>
  <c r="Q3058" i="2"/>
  <c r="Q3059" i="2"/>
  <c r="Q3060" i="2"/>
  <c r="Q3061" i="2"/>
  <c r="Q3062" i="2"/>
  <c r="Q3063" i="2"/>
  <c r="Q3064" i="2"/>
  <c r="Q3065" i="2"/>
  <c r="Q3066" i="2"/>
  <c r="Q3067" i="2"/>
  <c r="Q3068" i="2"/>
  <c r="Q3069" i="2"/>
  <c r="Q3070" i="2"/>
  <c r="Q3071" i="2"/>
  <c r="Q3072" i="2"/>
  <c r="Q3073" i="2"/>
  <c r="Q3074" i="2"/>
  <c r="Q3075" i="2"/>
  <c r="Q3076" i="2"/>
  <c r="Q3077" i="2"/>
  <c r="Q3078" i="2"/>
  <c r="Q3079" i="2"/>
  <c r="Q3080" i="2"/>
  <c r="Q3081" i="2"/>
  <c r="Q3082" i="2"/>
  <c r="Q3083" i="2"/>
  <c r="Q3084" i="2"/>
  <c r="Q3085" i="2"/>
  <c r="Q3086" i="2"/>
  <c r="Q3087" i="2"/>
  <c r="Q3088" i="2"/>
  <c r="Q3089" i="2"/>
  <c r="Q3090" i="2"/>
  <c r="Q3091" i="2"/>
  <c r="Q3092" i="2"/>
  <c r="Q3093" i="2"/>
  <c r="Q3094" i="2"/>
  <c r="Q3095" i="2"/>
  <c r="Q3096" i="2"/>
  <c r="Q3097" i="2"/>
  <c r="Q3098" i="2"/>
  <c r="Q3099" i="2"/>
  <c r="Q3100" i="2"/>
  <c r="Q3101" i="2"/>
  <c r="Q3102" i="2"/>
  <c r="Q3103" i="2"/>
  <c r="Q3104" i="2"/>
  <c r="Q3105" i="2"/>
  <c r="Q3106" i="2"/>
  <c r="Q3107" i="2"/>
  <c r="Q3108" i="2"/>
  <c r="Q3109" i="2"/>
  <c r="Q3110" i="2"/>
  <c r="Q3111" i="2"/>
  <c r="Q3112" i="2"/>
  <c r="Q3113" i="2"/>
  <c r="Q3114" i="2"/>
  <c r="Q3115" i="2"/>
  <c r="Q3116" i="2"/>
  <c r="Q3117" i="2"/>
  <c r="Q3118" i="2"/>
  <c r="Q3119" i="2"/>
  <c r="Q3120" i="2"/>
  <c r="Q3121" i="2"/>
  <c r="Q3122" i="2"/>
  <c r="Q3123" i="2"/>
  <c r="Q3124" i="2"/>
  <c r="Q3125" i="2"/>
  <c r="Q3126" i="2"/>
  <c r="Q3127" i="2"/>
  <c r="Q3128" i="2"/>
  <c r="Q3129" i="2"/>
  <c r="Q3130" i="2"/>
  <c r="Q3131" i="2"/>
  <c r="Q3132" i="2"/>
  <c r="Q3133" i="2"/>
  <c r="Q3134" i="2"/>
  <c r="Q3135" i="2"/>
  <c r="Q3136" i="2"/>
  <c r="Q3137" i="2"/>
  <c r="Q3138" i="2"/>
  <c r="Q3139" i="2"/>
  <c r="Q3140" i="2"/>
  <c r="Q3141" i="2"/>
  <c r="Q3142" i="2"/>
  <c r="Q3143" i="2"/>
  <c r="Q3144" i="2"/>
  <c r="Q3145" i="2"/>
  <c r="Q3146" i="2"/>
  <c r="Q3147" i="2"/>
  <c r="Q3148" i="2"/>
  <c r="Q3149" i="2"/>
  <c r="Q3150" i="2"/>
  <c r="Q3151" i="2"/>
  <c r="Q3152" i="2"/>
  <c r="Q3153" i="2"/>
  <c r="Q3154" i="2"/>
  <c r="Q3155" i="2"/>
  <c r="Q3156" i="2"/>
  <c r="Q3157" i="2"/>
  <c r="Q3158" i="2"/>
  <c r="Q3159" i="2"/>
  <c r="Q3160" i="2"/>
  <c r="Q3161" i="2"/>
  <c r="Q3162" i="2"/>
  <c r="Q3163" i="2"/>
  <c r="Q3164" i="2"/>
  <c r="Q3165" i="2"/>
  <c r="Q3166" i="2"/>
  <c r="Q3167" i="2"/>
  <c r="Q3168" i="2"/>
  <c r="Q3169" i="2"/>
  <c r="Q3170" i="2"/>
  <c r="Q3171" i="2"/>
  <c r="Q3172" i="2"/>
  <c r="Q3173" i="2"/>
  <c r="Q3174" i="2"/>
  <c r="Q3175" i="2"/>
  <c r="Q3176" i="2"/>
  <c r="Q3177" i="2"/>
  <c r="Q3178" i="2"/>
  <c r="Q3179" i="2"/>
  <c r="Q3180" i="2"/>
  <c r="Q3181" i="2"/>
  <c r="Q3182" i="2"/>
  <c r="Q3183" i="2"/>
  <c r="Q3184" i="2"/>
  <c r="Q3185" i="2"/>
  <c r="Q3186" i="2"/>
  <c r="Q3187" i="2"/>
  <c r="Q3188" i="2"/>
  <c r="Q3189" i="2"/>
  <c r="Q3190" i="2"/>
  <c r="Q3191" i="2"/>
  <c r="Q3192" i="2"/>
  <c r="Q3193" i="2"/>
  <c r="Q3194" i="2"/>
  <c r="Q3195" i="2"/>
  <c r="Q3196" i="2"/>
  <c r="Q3197" i="2"/>
  <c r="Q3198" i="2"/>
  <c r="Q3199" i="2"/>
  <c r="Q3200" i="2"/>
  <c r="Q3201" i="2"/>
  <c r="Q3202" i="2"/>
  <c r="Q3203" i="2"/>
  <c r="Q3204" i="2"/>
  <c r="Q3205" i="2"/>
  <c r="Q3206" i="2"/>
  <c r="Q3207" i="2"/>
  <c r="Q3208" i="2"/>
  <c r="Q3209" i="2"/>
  <c r="Q3210" i="2"/>
  <c r="Q3211" i="2"/>
  <c r="Q3212" i="2"/>
  <c r="Q3213" i="2"/>
  <c r="Q3214" i="2"/>
  <c r="Q3215" i="2"/>
  <c r="Q3216" i="2"/>
  <c r="Q3217" i="2"/>
  <c r="Q3218" i="2"/>
  <c r="Q3219" i="2"/>
  <c r="Q3220" i="2"/>
  <c r="Q3221" i="2"/>
  <c r="Q3222" i="2"/>
  <c r="Q3223" i="2"/>
  <c r="Q3224" i="2"/>
  <c r="Q3225" i="2"/>
  <c r="Q3226" i="2"/>
  <c r="Q3227" i="2"/>
  <c r="Q3228" i="2"/>
  <c r="Q3229" i="2"/>
  <c r="Q3230" i="2"/>
  <c r="Q3231" i="2"/>
  <c r="Q3232" i="2"/>
  <c r="Q3233" i="2"/>
  <c r="Q3234" i="2"/>
  <c r="Q3235" i="2"/>
  <c r="Q3236" i="2"/>
  <c r="Q3237" i="2"/>
  <c r="Q3238" i="2"/>
  <c r="Q3239" i="2"/>
  <c r="Q3240" i="2"/>
  <c r="Q3241" i="2"/>
  <c r="Q3242" i="2"/>
  <c r="Q3243" i="2"/>
  <c r="Q3244" i="2"/>
  <c r="Q3245" i="2"/>
  <c r="Q3246" i="2"/>
  <c r="Q3247" i="2"/>
  <c r="Q3248" i="2"/>
  <c r="Q3249" i="2"/>
  <c r="Q3250" i="2"/>
  <c r="Q3251" i="2"/>
  <c r="Q3252" i="2"/>
  <c r="Q3253" i="2"/>
  <c r="Q3254" i="2"/>
  <c r="Q3255" i="2"/>
  <c r="Q3256" i="2"/>
  <c r="Q3257" i="2"/>
  <c r="Q3258" i="2"/>
  <c r="Q3259" i="2"/>
  <c r="Q3260" i="2"/>
  <c r="Q3261" i="2"/>
  <c r="Q3262" i="2"/>
  <c r="Q3263" i="2"/>
  <c r="Q3264" i="2"/>
  <c r="Q3265" i="2"/>
  <c r="Q3266" i="2"/>
  <c r="Q3267" i="2"/>
  <c r="Q3268" i="2"/>
  <c r="Q3269" i="2"/>
  <c r="Q3270" i="2"/>
  <c r="Q3271" i="2"/>
  <c r="Q3272" i="2"/>
  <c r="Q3273" i="2"/>
  <c r="Q3274" i="2"/>
  <c r="Q3275" i="2"/>
  <c r="Q3276" i="2"/>
  <c r="Q3277" i="2"/>
  <c r="Q3278" i="2"/>
  <c r="Q3279" i="2"/>
  <c r="Q3280" i="2"/>
  <c r="Q3281" i="2"/>
  <c r="Q3282" i="2"/>
  <c r="Q3283" i="2"/>
  <c r="Q3284" i="2"/>
  <c r="Q3285" i="2"/>
  <c r="Q3286" i="2"/>
  <c r="Q3287" i="2"/>
  <c r="Q3288" i="2"/>
  <c r="Q3289" i="2"/>
  <c r="Q3290" i="2"/>
  <c r="Q3291" i="2"/>
  <c r="Q3292" i="2"/>
  <c r="Q3293" i="2"/>
  <c r="Q3294" i="2"/>
  <c r="Q3295" i="2"/>
  <c r="Q3296" i="2"/>
  <c r="Q3297" i="2"/>
  <c r="Q3298" i="2"/>
  <c r="Q3299" i="2"/>
  <c r="Q3300" i="2"/>
  <c r="Q3301" i="2"/>
  <c r="Q3302" i="2"/>
  <c r="Q3303" i="2"/>
  <c r="Q3304" i="2"/>
  <c r="Q3305" i="2"/>
  <c r="Q3306" i="2"/>
  <c r="Q3307" i="2"/>
  <c r="Q3308" i="2"/>
  <c r="Q3309" i="2"/>
  <c r="Q3310" i="2"/>
  <c r="Q3311" i="2"/>
  <c r="Q3312" i="2"/>
  <c r="Q3313" i="2"/>
  <c r="Q3314" i="2"/>
  <c r="Q3315" i="2"/>
  <c r="Q3316" i="2"/>
  <c r="Q3317" i="2"/>
  <c r="Q3318" i="2"/>
  <c r="Q3319" i="2"/>
  <c r="Q3320" i="2"/>
  <c r="Q3321" i="2"/>
  <c r="Q3322" i="2"/>
  <c r="Q3323" i="2"/>
  <c r="Q3324" i="2"/>
  <c r="Q3325" i="2"/>
  <c r="Q3326" i="2"/>
  <c r="Q3327" i="2"/>
  <c r="Q3328" i="2"/>
  <c r="Q3329" i="2"/>
  <c r="Q3330" i="2"/>
  <c r="Q3331" i="2"/>
  <c r="Q3332" i="2"/>
  <c r="Q3333" i="2"/>
  <c r="Q3334" i="2"/>
  <c r="Q3335" i="2"/>
  <c r="Q3336" i="2"/>
  <c r="Q3337" i="2"/>
  <c r="Q3338" i="2"/>
  <c r="Q3339" i="2"/>
  <c r="Q3340" i="2"/>
  <c r="Q3341" i="2"/>
  <c r="Q3342" i="2"/>
  <c r="Q3343" i="2"/>
  <c r="Q3344" i="2"/>
  <c r="Q3345" i="2"/>
  <c r="Q3346" i="2"/>
  <c r="Q3347" i="2"/>
  <c r="Q3348" i="2"/>
  <c r="Q3349" i="2"/>
  <c r="Q3350" i="2"/>
  <c r="Q3351" i="2"/>
  <c r="Q3352" i="2"/>
  <c r="Q3353" i="2"/>
  <c r="Q3354" i="2"/>
  <c r="Q3355" i="2"/>
  <c r="Q3356" i="2"/>
  <c r="Q3357" i="2"/>
  <c r="Q3358" i="2"/>
  <c r="Q3359" i="2"/>
  <c r="Q3360" i="2"/>
  <c r="Q3361" i="2"/>
  <c r="Q3362" i="2"/>
  <c r="Q3363" i="2"/>
  <c r="Q3364" i="2"/>
  <c r="Q3365" i="2"/>
  <c r="Q3366" i="2"/>
  <c r="Q3367" i="2"/>
  <c r="Q3368" i="2"/>
  <c r="Q3369" i="2"/>
  <c r="Q3370" i="2"/>
  <c r="Q3371" i="2"/>
  <c r="Q3372" i="2"/>
  <c r="Q3373" i="2"/>
  <c r="Q3374" i="2"/>
  <c r="Q3375" i="2"/>
  <c r="Q3376" i="2"/>
  <c r="Q3377" i="2"/>
  <c r="Q3378" i="2"/>
  <c r="Q3379" i="2"/>
  <c r="Q3380" i="2"/>
  <c r="Q3381" i="2"/>
  <c r="Q3382" i="2"/>
  <c r="Q3383" i="2"/>
  <c r="Q3384" i="2"/>
  <c r="Q3385" i="2"/>
  <c r="Q3386" i="2"/>
  <c r="Q3387" i="2"/>
  <c r="Q3388" i="2"/>
  <c r="Q3389" i="2"/>
  <c r="Q3390" i="2"/>
  <c r="Q3391" i="2"/>
  <c r="Q3392" i="2"/>
  <c r="Q3393" i="2"/>
  <c r="Q3394" i="2"/>
  <c r="Q3395" i="2"/>
  <c r="Q3396" i="2"/>
  <c r="Q3397" i="2"/>
  <c r="Q3398" i="2"/>
  <c r="Q3399" i="2"/>
  <c r="Q3400" i="2"/>
  <c r="Q3401" i="2"/>
  <c r="Q3402" i="2"/>
  <c r="Q3403" i="2"/>
  <c r="Q3404" i="2"/>
  <c r="Q3405" i="2"/>
  <c r="Q3406" i="2"/>
  <c r="Q3407" i="2"/>
  <c r="Q3408" i="2"/>
  <c r="Q3409" i="2"/>
  <c r="Q3410" i="2"/>
  <c r="Q3411" i="2"/>
  <c r="Q3412" i="2"/>
  <c r="Q3413" i="2"/>
  <c r="Q3414" i="2"/>
  <c r="Q3415" i="2"/>
  <c r="Q3416" i="2"/>
  <c r="Q3417" i="2"/>
  <c r="Q3418" i="2"/>
  <c r="Q3419" i="2"/>
  <c r="Q3420" i="2"/>
  <c r="Q3421" i="2"/>
  <c r="Q3422" i="2"/>
  <c r="Q3423" i="2"/>
  <c r="Q3424" i="2"/>
  <c r="Q3425" i="2"/>
  <c r="Q3426" i="2"/>
  <c r="Q3427" i="2"/>
  <c r="Q3428" i="2"/>
  <c r="Q3429" i="2"/>
  <c r="Q3430" i="2"/>
  <c r="Q3431" i="2"/>
  <c r="Q3432" i="2"/>
  <c r="Q3433" i="2"/>
  <c r="Q3434" i="2"/>
  <c r="Q3435" i="2"/>
  <c r="Q3436" i="2"/>
  <c r="Q3437" i="2"/>
  <c r="Q3438" i="2"/>
  <c r="Q3439" i="2"/>
  <c r="Q3440" i="2"/>
  <c r="Q3441" i="2"/>
  <c r="Q3442" i="2"/>
  <c r="Q3443" i="2"/>
  <c r="Q3444" i="2"/>
  <c r="Q3445" i="2"/>
  <c r="Q3446" i="2"/>
  <c r="Q3447" i="2"/>
  <c r="Q3448" i="2"/>
  <c r="Q3449" i="2"/>
  <c r="Q3450" i="2"/>
  <c r="Q3451" i="2"/>
  <c r="Q3452" i="2"/>
  <c r="Q3453" i="2"/>
  <c r="Q3454" i="2"/>
  <c r="Q3455" i="2"/>
  <c r="Q3456" i="2"/>
  <c r="Q3457" i="2"/>
  <c r="Q3458" i="2"/>
  <c r="Q3459" i="2"/>
  <c r="Q3460" i="2"/>
  <c r="Q3461" i="2"/>
  <c r="Q3462" i="2"/>
  <c r="Q3463" i="2"/>
  <c r="Q3464" i="2"/>
  <c r="Q3465" i="2"/>
  <c r="Q3466" i="2"/>
  <c r="Q3467" i="2"/>
  <c r="Q3468" i="2"/>
  <c r="Q3469" i="2"/>
  <c r="Q3470" i="2"/>
  <c r="Q3471" i="2"/>
  <c r="Q3472" i="2"/>
  <c r="Q3473" i="2"/>
  <c r="Q3474" i="2"/>
  <c r="Q3475" i="2"/>
  <c r="Q3476" i="2"/>
  <c r="Q3477" i="2"/>
  <c r="Q3478" i="2"/>
  <c r="Q3479" i="2"/>
  <c r="Q3480" i="2"/>
  <c r="Q3481" i="2"/>
  <c r="Q3482" i="2"/>
  <c r="Q3483" i="2"/>
  <c r="Q3484" i="2"/>
  <c r="Q3485" i="2"/>
  <c r="Q3486" i="2"/>
  <c r="Q3487" i="2"/>
  <c r="Q3488" i="2"/>
  <c r="Q3489" i="2"/>
  <c r="Q3490" i="2"/>
  <c r="Q3491" i="2"/>
  <c r="Q3492" i="2"/>
  <c r="Q3493" i="2"/>
  <c r="Q3494" i="2"/>
  <c r="Q3495" i="2"/>
  <c r="Q3496" i="2"/>
  <c r="Q3497" i="2"/>
  <c r="Q3498" i="2"/>
  <c r="Q3499" i="2"/>
  <c r="Q3500" i="2"/>
  <c r="Q3501" i="2"/>
  <c r="Q3502" i="2"/>
  <c r="Q3503" i="2"/>
  <c r="Q3504" i="2"/>
  <c r="Q3505" i="2"/>
  <c r="Q3506" i="2"/>
  <c r="Q3507" i="2"/>
  <c r="Q3508" i="2"/>
  <c r="Q3509" i="2"/>
  <c r="Q3510" i="2"/>
  <c r="Q3511" i="2"/>
  <c r="Q3512" i="2"/>
  <c r="Q3513" i="2"/>
  <c r="Q3514" i="2"/>
  <c r="Q3515" i="2"/>
  <c r="Q3516" i="2"/>
  <c r="Q3517" i="2"/>
  <c r="Q3518" i="2"/>
  <c r="Q3519" i="2"/>
  <c r="Q3520" i="2"/>
  <c r="Q3521" i="2"/>
  <c r="Q3522" i="2"/>
  <c r="Q3523" i="2"/>
  <c r="Q3524" i="2"/>
  <c r="Q3525" i="2"/>
  <c r="Q3526" i="2"/>
  <c r="Q3527" i="2"/>
  <c r="Q3528" i="2"/>
  <c r="Q3529" i="2"/>
  <c r="Q3530" i="2"/>
  <c r="Q3531" i="2"/>
  <c r="Q3532" i="2"/>
  <c r="Q3533" i="2"/>
  <c r="Q3534" i="2"/>
  <c r="Q3535" i="2"/>
  <c r="Q3536" i="2"/>
  <c r="Q3537" i="2"/>
  <c r="Q3538" i="2"/>
  <c r="Q3539" i="2"/>
  <c r="Q3540" i="2"/>
  <c r="Q3541" i="2"/>
  <c r="Q3542" i="2"/>
  <c r="Q3543" i="2"/>
  <c r="Q3544" i="2"/>
  <c r="Q3545" i="2"/>
  <c r="Q3546" i="2"/>
  <c r="Q3547" i="2"/>
  <c r="Q3548" i="2"/>
  <c r="Q3549" i="2"/>
  <c r="Q3550" i="2"/>
  <c r="Q3551" i="2"/>
  <c r="Q3552" i="2"/>
  <c r="Q3553" i="2"/>
  <c r="Q3554" i="2"/>
  <c r="Q3555" i="2"/>
  <c r="Q3556" i="2"/>
  <c r="Q3557" i="2"/>
  <c r="Q3558" i="2"/>
  <c r="Q3559" i="2"/>
  <c r="Q3560" i="2"/>
  <c r="Q3561" i="2"/>
  <c r="Q3562" i="2"/>
  <c r="Q3563" i="2"/>
  <c r="Q3564" i="2"/>
  <c r="Q3565" i="2"/>
  <c r="Q3566" i="2"/>
  <c r="Q3567" i="2"/>
  <c r="Q3568" i="2"/>
  <c r="Q3569" i="2"/>
  <c r="Q3570" i="2"/>
  <c r="Q3571" i="2"/>
  <c r="Q3572" i="2"/>
  <c r="Q3573" i="2"/>
  <c r="Q3574" i="2"/>
  <c r="Q3575" i="2"/>
  <c r="Q3576" i="2"/>
  <c r="Q3577" i="2"/>
  <c r="Q3578" i="2"/>
  <c r="Q3579" i="2"/>
  <c r="Q3580" i="2"/>
  <c r="Q3581" i="2"/>
  <c r="Q3582" i="2"/>
  <c r="Q3583" i="2"/>
  <c r="Q3584" i="2"/>
  <c r="Q3585" i="2"/>
  <c r="Q3586" i="2"/>
  <c r="Q3587" i="2"/>
  <c r="Q3588" i="2"/>
  <c r="Q3589" i="2"/>
  <c r="Q3590" i="2"/>
  <c r="Q3591" i="2"/>
  <c r="Q3592" i="2"/>
  <c r="Q3593" i="2"/>
  <c r="Q3594" i="2"/>
  <c r="Q3595" i="2"/>
  <c r="Q3596" i="2"/>
  <c r="Q3597" i="2"/>
  <c r="Q3598" i="2"/>
  <c r="Q3599" i="2"/>
  <c r="Q3600" i="2"/>
  <c r="Q3601" i="2"/>
  <c r="Q3602" i="2"/>
  <c r="Q3603" i="2"/>
  <c r="Q3604" i="2"/>
  <c r="Q3605" i="2"/>
  <c r="Q3606" i="2"/>
  <c r="Q3607" i="2"/>
  <c r="Q3608" i="2"/>
  <c r="Q3609" i="2"/>
  <c r="Q3610" i="2"/>
  <c r="Q3611" i="2"/>
  <c r="Q3612" i="2"/>
  <c r="Q3613" i="2"/>
  <c r="Q3614" i="2"/>
  <c r="Q3615" i="2"/>
  <c r="Q3616" i="2"/>
  <c r="Q3617" i="2"/>
  <c r="Q3618" i="2"/>
  <c r="Q3619" i="2"/>
  <c r="Q3620" i="2"/>
  <c r="Q3621" i="2"/>
  <c r="Q3622" i="2"/>
  <c r="Q3623" i="2"/>
  <c r="Q3624" i="2"/>
  <c r="Q3625" i="2"/>
  <c r="Q3626" i="2"/>
  <c r="Q3627" i="2"/>
  <c r="Q3628" i="2"/>
  <c r="Q3629" i="2"/>
  <c r="Q3630" i="2"/>
  <c r="Q3631" i="2"/>
  <c r="Q3632" i="2"/>
  <c r="Q3633" i="2"/>
  <c r="Q3634" i="2"/>
  <c r="Q3635" i="2"/>
  <c r="Q3636" i="2"/>
  <c r="Q3637" i="2"/>
  <c r="Q3638" i="2"/>
  <c r="Q3639" i="2"/>
  <c r="Q3640" i="2"/>
  <c r="Q3641" i="2"/>
  <c r="Q3642" i="2"/>
  <c r="Q3643" i="2"/>
  <c r="Q3644" i="2"/>
  <c r="Q3645" i="2"/>
  <c r="Q3646" i="2"/>
  <c r="Q3647" i="2"/>
  <c r="Q3648" i="2"/>
  <c r="Q3649" i="2"/>
  <c r="Q3650" i="2"/>
  <c r="Q3651" i="2"/>
  <c r="Q3652" i="2"/>
  <c r="Q3653" i="2"/>
  <c r="Q3654" i="2"/>
  <c r="Q3655" i="2"/>
  <c r="Q3656" i="2"/>
  <c r="Q3657" i="2"/>
  <c r="Q3658" i="2"/>
  <c r="Q3659" i="2"/>
  <c r="Q3660" i="2"/>
  <c r="Q3661" i="2"/>
  <c r="Q3662" i="2"/>
  <c r="Q3663" i="2"/>
  <c r="Q3664" i="2"/>
  <c r="Q3665" i="2"/>
  <c r="Q3666" i="2"/>
  <c r="Q3667" i="2"/>
  <c r="Q3668" i="2"/>
  <c r="Q3669" i="2"/>
  <c r="Q3670" i="2"/>
  <c r="Q3671" i="2"/>
  <c r="Q3672" i="2"/>
  <c r="Q3673" i="2"/>
  <c r="Q3674" i="2"/>
  <c r="Q3675" i="2"/>
  <c r="Q3676" i="2"/>
  <c r="Q3677" i="2"/>
  <c r="Q3678" i="2"/>
  <c r="Q3679" i="2"/>
  <c r="Q3680" i="2"/>
  <c r="Q3681" i="2"/>
  <c r="Q3682" i="2"/>
  <c r="Q3683" i="2"/>
  <c r="Q3684" i="2"/>
  <c r="Q3685" i="2"/>
  <c r="Q3686" i="2"/>
  <c r="Q3687" i="2"/>
  <c r="Q3688" i="2"/>
  <c r="Q3689" i="2"/>
  <c r="Q3690" i="2"/>
  <c r="Q3691" i="2"/>
  <c r="Q3692" i="2"/>
  <c r="Q3693" i="2"/>
  <c r="Q3694" i="2"/>
  <c r="Q3695" i="2"/>
  <c r="Q3696" i="2"/>
  <c r="Q3697" i="2"/>
  <c r="Q3698" i="2"/>
  <c r="Q3699" i="2"/>
  <c r="Q3700" i="2"/>
  <c r="Q3701" i="2"/>
  <c r="Q3702" i="2"/>
  <c r="Q3703" i="2"/>
  <c r="Q3704" i="2"/>
  <c r="Q3705" i="2"/>
  <c r="Q3706" i="2"/>
  <c r="Q3707" i="2"/>
  <c r="Q3708" i="2"/>
  <c r="Q3709" i="2"/>
  <c r="Q3710" i="2"/>
  <c r="Q3711" i="2"/>
  <c r="Q3712" i="2"/>
  <c r="Q3713" i="2"/>
  <c r="Q3714" i="2"/>
  <c r="Q3715" i="2"/>
  <c r="Q3716" i="2"/>
  <c r="Q3717" i="2"/>
  <c r="Q3718" i="2"/>
  <c r="Q3719" i="2"/>
  <c r="Q3720" i="2"/>
  <c r="Q3721" i="2"/>
  <c r="Q3722" i="2"/>
  <c r="Q3723" i="2"/>
  <c r="Q3724" i="2"/>
  <c r="Q3725" i="2"/>
  <c r="Q3726" i="2"/>
  <c r="Q3727" i="2"/>
  <c r="Q3728" i="2"/>
  <c r="Q3729" i="2"/>
  <c r="Q3730" i="2"/>
  <c r="Q3731" i="2"/>
  <c r="Q3732" i="2"/>
  <c r="Q3733" i="2"/>
  <c r="Q3734" i="2"/>
  <c r="Q3735" i="2"/>
  <c r="Q3736" i="2"/>
  <c r="Q3737" i="2"/>
  <c r="Q3738" i="2"/>
  <c r="Q3739" i="2"/>
  <c r="Q3740" i="2"/>
  <c r="Q3741" i="2"/>
  <c r="Q3742" i="2"/>
  <c r="Q3743" i="2"/>
  <c r="Q3744" i="2"/>
  <c r="Q3745" i="2"/>
  <c r="Q3746" i="2"/>
  <c r="Q3747" i="2"/>
  <c r="Q3748" i="2"/>
  <c r="Q3749" i="2"/>
  <c r="Q3750" i="2"/>
  <c r="Q3751" i="2"/>
  <c r="Q3752" i="2"/>
  <c r="Q3753" i="2"/>
  <c r="Q3754" i="2"/>
  <c r="Q3755" i="2"/>
  <c r="Q3756" i="2"/>
  <c r="Q3757" i="2"/>
  <c r="Q3758" i="2"/>
  <c r="Q3759" i="2"/>
  <c r="Q3760" i="2"/>
  <c r="Q3761" i="2"/>
  <c r="Q3762" i="2"/>
  <c r="Q3763" i="2"/>
  <c r="Q3764" i="2"/>
  <c r="Q3765" i="2"/>
  <c r="Q3766" i="2"/>
  <c r="Q3767" i="2"/>
  <c r="Q3768" i="2"/>
  <c r="Q3769" i="2"/>
  <c r="Q3770" i="2"/>
  <c r="Q3771" i="2"/>
  <c r="Q3772" i="2"/>
  <c r="Q3773" i="2"/>
  <c r="Q3774" i="2"/>
  <c r="Q3775" i="2"/>
  <c r="Q3776" i="2"/>
  <c r="Q3777" i="2"/>
  <c r="Q3778" i="2"/>
  <c r="Q3779" i="2"/>
  <c r="Q3780" i="2"/>
  <c r="Q3781" i="2"/>
  <c r="Q3782" i="2"/>
  <c r="Q3783" i="2"/>
  <c r="Q3784" i="2"/>
  <c r="Q3785" i="2"/>
  <c r="Q3786" i="2"/>
  <c r="Q3787" i="2"/>
  <c r="Q3788" i="2"/>
  <c r="Q3789" i="2"/>
  <c r="Q3790" i="2"/>
  <c r="Q3791" i="2"/>
  <c r="Q3792" i="2"/>
  <c r="Q3793" i="2"/>
  <c r="Q3794" i="2"/>
  <c r="Q3795" i="2"/>
  <c r="Q3796" i="2"/>
  <c r="Q3797" i="2"/>
  <c r="Q3798" i="2"/>
  <c r="Q3799" i="2"/>
  <c r="Q3800" i="2"/>
  <c r="Q3801" i="2"/>
  <c r="Q3802" i="2"/>
  <c r="Q3803" i="2"/>
  <c r="Q3804" i="2"/>
  <c r="Q3805" i="2"/>
  <c r="Q3806" i="2"/>
  <c r="Q3807" i="2"/>
  <c r="Q3808" i="2"/>
  <c r="Q3809" i="2"/>
  <c r="Q3810" i="2"/>
  <c r="Q3811" i="2"/>
  <c r="Q3812" i="2"/>
  <c r="Q3813" i="2"/>
  <c r="Q3814" i="2"/>
  <c r="Q3815" i="2"/>
  <c r="Q3816" i="2"/>
  <c r="Q3817" i="2"/>
  <c r="Q3818" i="2"/>
  <c r="Q3819" i="2"/>
  <c r="Q3820" i="2"/>
  <c r="Q3821" i="2"/>
  <c r="Q3822" i="2"/>
  <c r="Q3823" i="2"/>
  <c r="Q3824" i="2"/>
  <c r="Q3825" i="2"/>
  <c r="Q3826" i="2"/>
  <c r="Q3827" i="2"/>
  <c r="Q3828" i="2"/>
  <c r="Q3829" i="2"/>
  <c r="Q3830" i="2"/>
  <c r="Q3831" i="2"/>
  <c r="Q3832" i="2"/>
  <c r="Q3833" i="2"/>
  <c r="Q3834" i="2"/>
  <c r="Q3835" i="2"/>
  <c r="Q3836" i="2"/>
  <c r="Q3837" i="2"/>
  <c r="Q3838" i="2"/>
  <c r="Q3839" i="2"/>
  <c r="Q3840" i="2"/>
  <c r="Q3841" i="2"/>
  <c r="Q3842" i="2"/>
  <c r="Q3843" i="2"/>
  <c r="Q3844" i="2"/>
  <c r="Q3845" i="2"/>
  <c r="Q3846" i="2"/>
  <c r="Q3847" i="2"/>
  <c r="Q3848" i="2"/>
  <c r="Q3849" i="2"/>
  <c r="Q3850" i="2"/>
  <c r="Q3851" i="2"/>
  <c r="Q3852" i="2"/>
  <c r="Q3853" i="2"/>
  <c r="Q3854" i="2"/>
  <c r="Q3855" i="2"/>
  <c r="Q3856" i="2"/>
  <c r="Q3857" i="2"/>
  <c r="Q3858" i="2"/>
  <c r="Q3859" i="2"/>
  <c r="Q3860" i="2"/>
  <c r="Q3861" i="2"/>
  <c r="Q3862" i="2"/>
  <c r="Q3863" i="2"/>
  <c r="Q3864" i="2"/>
  <c r="Q3865" i="2"/>
  <c r="Q3866" i="2"/>
  <c r="Q3867" i="2"/>
  <c r="Q3868" i="2"/>
  <c r="Q3869" i="2"/>
  <c r="Q3870" i="2"/>
  <c r="Q3871" i="2"/>
  <c r="Q3872" i="2"/>
  <c r="Q3873" i="2"/>
  <c r="Q3874" i="2"/>
  <c r="Q3875" i="2"/>
  <c r="Q3876" i="2"/>
  <c r="Q3877" i="2"/>
  <c r="Q3878" i="2"/>
  <c r="Q3879" i="2"/>
  <c r="Q3880" i="2"/>
  <c r="Q3881" i="2"/>
  <c r="Q3882" i="2"/>
  <c r="Q3883" i="2"/>
  <c r="Q3884" i="2"/>
  <c r="Q3885" i="2"/>
  <c r="Q3886" i="2"/>
  <c r="Q3887" i="2"/>
  <c r="Q3888" i="2"/>
  <c r="Q3889" i="2"/>
  <c r="Q3890" i="2"/>
  <c r="Q3891" i="2"/>
  <c r="Q3892" i="2"/>
  <c r="Q3893" i="2"/>
  <c r="Q3894" i="2"/>
  <c r="Q3895" i="2"/>
  <c r="Q3896" i="2"/>
  <c r="Q3897" i="2"/>
  <c r="Q3898" i="2"/>
  <c r="Q3899" i="2"/>
  <c r="Q3900" i="2"/>
  <c r="Q3901" i="2"/>
  <c r="Q3902" i="2"/>
  <c r="Q3903" i="2"/>
  <c r="Q3904" i="2"/>
  <c r="Q3905" i="2"/>
  <c r="Q3906" i="2"/>
  <c r="Q3907" i="2"/>
  <c r="Q3908" i="2"/>
  <c r="Q3909" i="2"/>
  <c r="Q3910" i="2"/>
  <c r="Q3911" i="2"/>
  <c r="Q3912" i="2"/>
  <c r="Q3913" i="2"/>
  <c r="Q3914" i="2"/>
  <c r="Q3915" i="2"/>
  <c r="Q3916" i="2"/>
  <c r="Q3917" i="2"/>
  <c r="Q3918" i="2"/>
  <c r="Q3919" i="2"/>
  <c r="Q3920" i="2"/>
  <c r="Q3921" i="2"/>
  <c r="Q3922" i="2"/>
  <c r="Q3923" i="2"/>
  <c r="Q3924" i="2"/>
  <c r="Q3925" i="2"/>
  <c r="Q3926" i="2"/>
  <c r="Q3927" i="2"/>
  <c r="Q3928" i="2"/>
  <c r="Q3929" i="2"/>
  <c r="Q3930" i="2"/>
  <c r="Q3931" i="2"/>
  <c r="Q3932" i="2"/>
  <c r="Q3933" i="2"/>
  <c r="Q3934" i="2"/>
  <c r="Q3935" i="2"/>
  <c r="Q3936" i="2"/>
  <c r="Q3937" i="2"/>
  <c r="Q3938" i="2"/>
  <c r="Q3939" i="2"/>
  <c r="Q3940" i="2"/>
  <c r="Q3941" i="2"/>
  <c r="Q3942" i="2"/>
  <c r="Q3943" i="2"/>
  <c r="Q3944" i="2"/>
  <c r="Q3945" i="2"/>
  <c r="Q3946" i="2"/>
  <c r="Q3947" i="2"/>
  <c r="Q3948" i="2"/>
  <c r="Q3949" i="2"/>
  <c r="Q3950" i="2"/>
  <c r="Q3951" i="2"/>
  <c r="Q3952" i="2"/>
  <c r="Q3953" i="2"/>
  <c r="Q3954" i="2"/>
  <c r="Q3955" i="2"/>
  <c r="Q3956" i="2"/>
  <c r="Q3957" i="2"/>
  <c r="Q3958" i="2"/>
  <c r="Q3959" i="2"/>
  <c r="Q3960" i="2"/>
  <c r="Q3961" i="2"/>
  <c r="Q3962" i="2"/>
  <c r="Q3963" i="2"/>
  <c r="Q3964" i="2"/>
  <c r="Q3965" i="2"/>
  <c r="Q3966" i="2"/>
  <c r="Q3967" i="2"/>
  <c r="Q3968" i="2"/>
  <c r="Q3969" i="2"/>
  <c r="Q3970" i="2"/>
  <c r="Q3971" i="2"/>
  <c r="Q3972" i="2"/>
  <c r="Q3973" i="2"/>
  <c r="Q3974" i="2"/>
  <c r="Q3975" i="2"/>
  <c r="Q3976" i="2"/>
  <c r="Q3977" i="2"/>
  <c r="Q3978" i="2"/>
  <c r="Q3979" i="2"/>
  <c r="Q3980" i="2"/>
  <c r="Q3981" i="2"/>
  <c r="Q3982" i="2"/>
  <c r="Q3983" i="2"/>
  <c r="Q3984" i="2"/>
  <c r="Q3985" i="2"/>
  <c r="Q3986" i="2"/>
  <c r="Q3987" i="2"/>
  <c r="Q3988" i="2"/>
  <c r="Q3989" i="2"/>
  <c r="Q3990" i="2"/>
  <c r="Q3991" i="2"/>
  <c r="Q3992" i="2"/>
  <c r="Q3993" i="2"/>
  <c r="Q3994" i="2"/>
  <c r="Q3995" i="2"/>
  <c r="Q3996" i="2"/>
  <c r="Q3997" i="2"/>
  <c r="Q3998" i="2"/>
  <c r="Q3999" i="2"/>
  <c r="Q4000" i="2"/>
  <c r="Q4001" i="2"/>
  <c r="Q4002" i="2"/>
  <c r="Q4003" i="2"/>
  <c r="Q4004" i="2"/>
  <c r="Q4005" i="2"/>
  <c r="Q4006" i="2"/>
  <c r="Q4007" i="2"/>
  <c r="Q4008" i="2"/>
  <c r="Q4009" i="2"/>
  <c r="Q4010" i="2"/>
  <c r="Q4011" i="2"/>
  <c r="Q4012" i="2"/>
  <c r="Q4013" i="2"/>
  <c r="Q4014" i="2"/>
  <c r="Q4015" i="2"/>
  <c r="Q4016" i="2"/>
  <c r="Q4017" i="2"/>
  <c r="Q4018" i="2"/>
  <c r="Q4019" i="2"/>
  <c r="Q4020" i="2"/>
  <c r="Q4021" i="2"/>
  <c r="Q4022" i="2"/>
  <c r="Q4023" i="2"/>
  <c r="Q4024" i="2"/>
  <c r="Q4025" i="2"/>
  <c r="Q4026" i="2"/>
  <c r="Q4027" i="2"/>
  <c r="Q4028" i="2"/>
  <c r="Q4029" i="2"/>
  <c r="Q4030" i="2"/>
  <c r="Q4031" i="2"/>
  <c r="Q4032" i="2"/>
  <c r="Q4033" i="2"/>
  <c r="Q4034" i="2"/>
  <c r="Q4035" i="2"/>
  <c r="Q4036" i="2"/>
  <c r="Q4037" i="2"/>
  <c r="Q4038" i="2"/>
  <c r="Q4039" i="2"/>
  <c r="Q4040" i="2"/>
  <c r="Q4041" i="2"/>
  <c r="Q4042" i="2"/>
  <c r="Q4043" i="2"/>
  <c r="Q4044" i="2"/>
  <c r="Q4045" i="2"/>
  <c r="Q4046" i="2"/>
  <c r="Q4047" i="2"/>
  <c r="Q4048" i="2"/>
  <c r="Q4049" i="2"/>
  <c r="Q4050" i="2"/>
  <c r="Q4051" i="2"/>
  <c r="Q4052" i="2"/>
  <c r="Q4053" i="2"/>
  <c r="Q4054" i="2"/>
  <c r="Q4055" i="2"/>
  <c r="Q4056" i="2"/>
  <c r="Q4057" i="2"/>
  <c r="Q4058" i="2"/>
  <c r="Q4059" i="2"/>
  <c r="Q4060" i="2"/>
  <c r="Q4061" i="2"/>
  <c r="Q4062" i="2"/>
  <c r="Q4063" i="2"/>
  <c r="Q4064" i="2"/>
  <c r="Q4065" i="2"/>
  <c r="Q4066" i="2"/>
  <c r="Q4067" i="2"/>
  <c r="Q4068" i="2"/>
  <c r="Q4069" i="2"/>
  <c r="Q4070" i="2"/>
  <c r="Q4071" i="2"/>
  <c r="Q4072" i="2"/>
  <c r="Q4073" i="2"/>
  <c r="Q4074" i="2"/>
  <c r="Q4075" i="2"/>
  <c r="Q4076" i="2"/>
  <c r="Q4077" i="2"/>
  <c r="Q4078" i="2"/>
  <c r="Q4079" i="2"/>
  <c r="Q4080" i="2"/>
  <c r="Q4081" i="2"/>
  <c r="Q4082" i="2"/>
  <c r="Q4083" i="2"/>
  <c r="Q4084" i="2"/>
  <c r="Q4085" i="2"/>
  <c r="Q4086" i="2"/>
  <c r="Q4087" i="2"/>
  <c r="Q4088" i="2"/>
  <c r="Q4089" i="2"/>
  <c r="Q4090" i="2"/>
  <c r="Q4091" i="2"/>
  <c r="Q4092" i="2"/>
  <c r="Q4093" i="2"/>
  <c r="Q4094" i="2"/>
  <c r="Q4095" i="2"/>
  <c r="Q4096" i="2"/>
  <c r="Q4097" i="2"/>
  <c r="Q4098" i="2"/>
  <c r="Q4099" i="2"/>
  <c r="Q4100" i="2"/>
  <c r="Q4101" i="2"/>
  <c r="Q4102" i="2"/>
  <c r="Q4103" i="2"/>
  <c r="Q4104" i="2"/>
  <c r="Q4105" i="2"/>
  <c r="Q4106" i="2"/>
  <c r="Q4107" i="2"/>
  <c r="Q4108" i="2"/>
  <c r="Q4109" i="2"/>
  <c r="Q4110" i="2"/>
  <c r="Q4111" i="2"/>
  <c r="Q4112" i="2"/>
  <c r="Q4113" i="2"/>
  <c r="Q4114" i="2"/>
  <c r="Q4115" i="2"/>
  <c r="Q4116" i="2"/>
  <c r="Q4117" i="2"/>
  <c r="Q4118" i="2"/>
  <c r="Q4119" i="2"/>
  <c r="Q4120" i="2"/>
  <c r="Q4121" i="2"/>
  <c r="Q4122" i="2"/>
  <c r="Q4123" i="2"/>
  <c r="Q4124" i="2"/>
  <c r="Q4125" i="2"/>
  <c r="Q4126" i="2"/>
  <c r="Q4127" i="2"/>
  <c r="Q4128" i="2"/>
  <c r="Q4129" i="2"/>
  <c r="Q4130" i="2"/>
  <c r="Q4131" i="2"/>
  <c r="Q4132" i="2"/>
  <c r="Q4133" i="2"/>
  <c r="Q4134" i="2"/>
  <c r="Q4135" i="2"/>
  <c r="Q4136" i="2"/>
  <c r="Q4137" i="2"/>
  <c r="Q4138" i="2"/>
  <c r="Q4139" i="2"/>
  <c r="Q4140" i="2"/>
  <c r="Q4141" i="2"/>
  <c r="Q4142" i="2"/>
  <c r="Q4143" i="2"/>
  <c r="Q4144" i="2"/>
  <c r="Q4145" i="2"/>
  <c r="Q4146" i="2"/>
  <c r="Q4147" i="2"/>
  <c r="Q4148" i="2"/>
  <c r="Q4149" i="2"/>
  <c r="Q4150" i="2"/>
  <c r="Q4151" i="2"/>
  <c r="Q4152" i="2"/>
  <c r="Q4153" i="2"/>
  <c r="Q4154" i="2"/>
  <c r="Q4155" i="2"/>
  <c r="Q4156" i="2"/>
  <c r="Q4157" i="2"/>
  <c r="Q4158" i="2"/>
  <c r="Q4159" i="2"/>
  <c r="Q4160" i="2"/>
  <c r="Q4161" i="2"/>
  <c r="Q4162" i="2"/>
  <c r="Q4163" i="2"/>
  <c r="Q4164" i="2"/>
  <c r="Q4165" i="2"/>
  <c r="Q4166" i="2"/>
  <c r="Q4167" i="2"/>
  <c r="Q4168" i="2"/>
  <c r="Q4169" i="2"/>
  <c r="Q4170" i="2"/>
  <c r="Q4171" i="2"/>
  <c r="Q4172" i="2"/>
  <c r="Q4173" i="2"/>
  <c r="Q4174" i="2"/>
  <c r="Q4175" i="2"/>
  <c r="Q4176" i="2"/>
  <c r="Q4177" i="2"/>
  <c r="Q4178" i="2"/>
  <c r="Q4179" i="2"/>
  <c r="Q4180" i="2"/>
  <c r="Q4181" i="2"/>
  <c r="Q4182" i="2"/>
  <c r="Q4183" i="2"/>
  <c r="Q4184" i="2"/>
  <c r="Q4185" i="2"/>
  <c r="Q4186" i="2"/>
  <c r="Q4187" i="2"/>
  <c r="Q4188" i="2"/>
  <c r="Q4189" i="2"/>
  <c r="Q4190" i="2"/>
  <c r="Q4191" i="2"/>
  <c r="Q4192" i="2"/>
  <c r="Q4193" i="2"/>
  <c r="Q4194" i="2"/>
  <c r="Q4195" i="2"/>
  <c r="Q4196" i="2"/>
  <c r="Q4197" i="2"/>
  <c r="Q4198" i="2"/>
  <c r="Q4199" i="2"/>
  <c r="Q4200" i="2"/>
  <c r="Q4201" i="2"/>
  <c r="Q4202" i="2"/>
  <c r="Q4203" i="2"/>
  <c r="Q4204" i="2"/>
  <c r="Q4205" i="2"/>
  <c r="Q4206" i="2"/>
  <c r="Q4207" i="2"/>
  <c r="Q4208" i="2"/>
  <c r="Q4209" i="2"/>
  <c r="Q4210" i="2"/>
  <c r="Q4211" i="2"/>
  <c r="Q4212" i="2"/>
  <c r="Q4213" i="2"/>
  <c r="Q4214" i="2"/>
  <c r="Q4215" i="2"/>
  <c r="Q4216" i="2"/>
  <c r="Q4217" i="2"/>
  <c r="Q4218" i="2"/>
  <c r="Q4219" i="2"/>
  <c r="Q4220" i="2"/>
  <c r="Q4221" i="2"/>
  <c r="Q4222" i="2"/>
  <c r="Q4223" i="2"/>
  <c r="Q4224" i="2"/>
  <c r="Q4225" i="2"/>
  <c r="Q4226" i="2"/>
  <c r="Q4227" i="2"/>
  <c r="Q4228" i="2"/>
  <c r="Q4229" i="2"/>
  <c r="Q4230" i="2"/>
  <c r="Q4231" i="2"/>
  <c r="Q4232" i="2"/>
  <c r="Q4233" i="2"/>
  <c r="Q4234" i="2"/>
  <c r="Q4235" i="2"/>
  <c r="Q4236" i="2"/>
  <c r="Q4237" i="2"/>
  <c r="Q4238" i="2"/>
  <c r="Q4239" i="2"/>
  <c r="Q4240" i="2"/>
  <c r="Q4241" i="2"/>
  <c r="Q4242" i="2"/>
  <c r="Q4243" i="2"/>
  <c r="Q4244" i="2"/>
  <c r="Q4245" i="2"/>
  <c r="Q4246" i="2"/>
  <c r="Q4247" i="2"/>
  <c r="Q4248" i="2"/>
  <c r="Q4249" i="2"/>
  <c r="Q4250" i="2"/>
  <c r="Q4251" i="2"/>
  <c r="Q4252" i="2"/>
  <c r="Q4253" i="2"/>
  <c r="Q4254" i="2"/>
  <c r="Q4255" i="2"/>
  <c r="Q4256" i="2"/>
  <c r="Q4257" i="2"/>
  <c r="Q4258" i="2"/>
  <c r="Q4259" i="2"/>
  <c r="Q4260" i="2"/>
  <c r="Q4261" i="2"/>
  <c r="Q4262" i="2"/>
  <c r="Q4263" i="2"/>
  <c r="Q4264" i="2"/>
  <c r="Q4265" i="2"/>
  <c r="Q4266" i="2"/>
  <c r="Q4267" i="2"/>
  <c r="Q4268" i="2"/>
  <c r="Q4269" i="2"/>
  <c r="Q4270" i="2"/>
  <c r="Q4271" i="2"/>
  <c r="Q4272" i="2"/>
  <c r="Q4273" i="2"/>
  <c r="Q4274" i="2"/>
  <c r="Q4275" i="2"/>
  <c r="Q4276" i="2"/>
  <c r="Q4277" i="2"/>
  <c r="Q4278" i="2"/>
  <c r="Q4279" i="2"/>
  <c r="Q4280" i="2"/>
  <c r="Q4281" i="2"/>
  <c r="Q4282" i="2"/>
  <c r="Q4283" i="2"/>
  <c r="Q4284" i="2"/>
  <c r="Q4285" i="2"/>
  <c r="Q4286" i="2"/>
  <c r="Q4287" i="2"/>
  <c r="Q4288" i="2"/>
  <c r="Q4289" i="2"/>
  <c r="Q4290" i="2"/>
  <c r="Q4291" i="2"/>
  <c r="Q4292" i="2"/>
  <c r="Q4293" i="2"/>
  <c r="Q4294" i="2"/>
  <c r="Q4295" i="2"/>
  <c r="Q4296" i="2"/>
  <c r="Q4297" i="2"/>
  <c r="Q4298" i="2"/>
  <c r="Q4299" i="2"/>
  <c r="Q4300" i="2"/>
  <c r="Q4301" i="2"/>
  <c r="Q4302" i="2"/>
  <c r="Q4303" i="2"/>
  <c r="Q4304" i="2"/>
  <c r="Q4305" i="2"/>
  <c r="Q4306" i="2"/>
  <c r="Q4307" i="2"/>
  <c r="Q4308" i="2"/>
  <c r="Q4309" i="2"/>
  <c r="Q4310" i="2"/>
  <c r="Q4311" i="2"/>
  <c r="Q4312" i="2"/>
  <c r="Q4313" i="2"/>
  <c r="Q4314" i="2"/>
  <c r="Q4315" i="2"/>
  <c r="Q4316" i="2"/>
  <c r="Q4317" i="2"/>
  <c r="Q4318" i="2"/>
  <c r="Q4319" i="2"/>
  <c r="Q4320" i="2"/>
  <c r="Q4321" i="2"/>
  <c r="Q4322" i="2"/>
  <c r="Q4323" i="2"/>
  <c r="Q4324" i="2"/>
  <c r="Q4325" i="2"/>
  <c r="Q4326" i="2"/>
  <c r="Q4327" i="2"/>
  <c r="Q4328" i="2"/>
  <c r="Q4329" i="2"/>
  <c r="Q4330" i="2"/>
  <c r="Q4331" i="2"/>
  <c r="Q4332" i="2"/>
  <c r="Q4333" i="2"/>
  <c r="Q4334" i="2"/>
  <c r="Q4335" i="2"/>
  <c r="Q4336" i="2"/>
  <c r="Q4337" i="2"/>
  <c r="Q4338" i="2"/>
  <c r="Q4339" i="2"/>
  <c r="Q4340" i="2"/>
  <c r="Q4341" i="2"/>
  <c r="Q4342" i="2"/>
  <c r="Q4343" i="2"/>
  <c r="Q4344" i="2"/>
  <c r="Q4345" i="2"/>
  <c r="Q4346" i="2"/>
  <c r="Q4347" i="2"/>
  <c r="Q4348" i="2"/>
  <c r="Q4349" i="2"/>
  <c r="Q4350" i="2"/>
  <c r="Q4351" i="2"/>
  <c r="Q4352" i="2"/>
  <c r="Q4353" i="2"/>
  <c r="Q4354" i="2"/>
  <c r="Q4355" i="2"/>
  <c r="Q4356" i="2"/>
  <c r="Q4357" i="2"/>
  <c r="Q4358" i="2"/>
  <c r="Q4359" i="2"/>
  <c r="Q4360" i="2"/>
  <c r="Q4361" i="2"/>
  <c r="Q4362" i="2"/>
  <c r="Q4363" i="2"/>
  <c r="Q4364" i="2"/>
  <c r="Q4365" i="2"/>
  <c r="Q4366" i="2"/>
  <c r="Q4367" i="2"/>
  <c r="Q4368" i="2"/>
  <c r="Q4369" i="2"/>
  <c r="Q4370" i="2"/>
  <c r="Q4371" i="2"/>
  <c r="Q4372" i="2"/>
  <c r="Q4373" i="2"/>
  <c r="Q4374" i="2"/>
  <c r="Q4375" i="2"/>
  <c r="Q4376" i="2"/>
  <c r="Q4377" i="2"/>
  <c r="Q4378" i="2"/>
  <c r="Q4379" i="2"/>
  <c r="Q4380" i="2"/>
  <c r="Q4381" i="2"/>
  <c r="Q4382" i="2"/>
  <c r="Q4383" i="2"/>
  <c r="Q4384" i="2"/>
  <c r="Q4385" i="2"/>
  <c r="Q4386" i="2"/>
  <c r="Q4387" i="2"/>
  <c r="Q4388" i="2"/>
  <c r="Q4389" i="2"/>
  <c r="Q4390" i="2"/>
  <c r="Q4391" i="2"/>
  <c r="Q4392" i="2"/>
  <c r="Q4393" i="2"/>
  <c r="Q4394" i="2"/>
  <c r="Q4395" i="2"/>
  <c r="Q4396" i="2"/>
  <c r="Q4397" i="2"/>
  <c r="Q4398" i="2"/>
  <c r="Q4399" i="2"/>
  <c r="Q4400" i="2"/>
  <c r="Q4401" i="2"/>
  <c r="Q4402" i="2"/>
  <c r="Q4403" i="2"/>
  <c r="Q4404" i="2"/>
  <c r="Q4405" i="2"/>
  <c r="Q4406" i="2"/>
  <c r="Q4407" i="2"/>
  <c r="Q4408" i="2"/>
  <c r="Q4409" i="2"/>
  <c r="Q4410" i="2"/>
  <c r="Q4411" i="2"/>
  <c r="Q4412" i="2"/>
  <c r="Q4413" i="2"/>
  <c r="Q4414" i="2"/>
  <c r="Q4415" i="2"/>
  <c r="Q4416" i="2"/>
  <c r="Q4417" i="2"/>
  <c r="Q4418" i="2"/>
  <c r="Q4419" i="2"/>
  <c r="Q4420" i="2"/>
  <c r="Q4421" i="2"/>
  <c r="Q4422" i="2"/>
  <c r="Q4423" i="2"/>
  <c r="Q4424" i="2"/>
  <c r="Q4425" i="2"/>
  <c r="Q4426" i="2"/>
  <c r="Q4427" i="2"/>
  <c r="Q4428" i="2"/>
  <c r="Q4429" i="2"/>
  <c r="Q4430" i="2"/>
  <c r="Q4431" i="2"/>
  <c r="Q4432" i="2"/>
  <c r="Q4433" i="2"/>
  <c r="Q4434" i="2"/>
  <c r="Q4435" i="2"/>
  <c r="Q4436" i="2"/>
  <c r="Q4437" i="2"/>
  <c r="Q4438" i="2"/>
  <c r="Q4439" i="2"/>
  <c r="Q4440" i="2"/>
  <c r="Q4441" i="2"/>
  <c r="Q4442" i="2"/>
  <c r="Q4443" i="2"/>
  <c r="Q4444" i="2"/>
  <c r="Q4445" i="2"/>
  <c r="Q4446" i="2"/>
  <c r="Q4447" i="2"/>
  <c r="Q4448" i="2"/>
  <c r="Q4449" i="2"/>
  <c r="R1942" i="2"/>
  <c r="R1943" i="2"/>
  <c r="R1944" i="2"/>
  <c r="R1945" i="2"/>
  <c r="R1946" i="2"/>
  <c r="R1947" i="2"/>
  <c r="R1948" i="2"/>
  <c r="R1949" i="2"/>
  <c r="R1950" i="2"/>
  <c r="R1951" i="2"/>
  <c r="R1952" i="2"/>
  <c r="R1953" i="2"/>
  <c r="R1954" i="2"/>
  <c r="R1955" i="2"/>
  <c r="R1956" i="2"/>
  <c r="R1957" i="2"/>
  <c r="R1958" i="2"/>
  <c r="R1959" i="2"/>
  <c r="R1960" i="2"/>
  <c r="R1961" i="2"/>
  <c r="R1962" i="2"/>
  <c r="R1963" i="2"/>
  <c r="R1964" i="2"/>
  <c r="R1965" i="2"/>
  <c r="R1966" i="2"/>
  <c r="R1967" i="2"/>
  <c r="R1968" i="2"/>
  <c r="R1969" i="2"/>
  <c r="R1970" i="2"/>
  <c r="R1971" i="2"/>
  <c r="R1972" i="2"/>
  <c r="R1973" i="2"/>
  <c r="R1974" i="2"/>
  <c r="R1975" i="2"/>
  <c r="R1976" i="2"/>
  <c r="R1977" i="2"/>
  <c r="R1978" i="2"/>
  <c r="R1979" i="2"/>
  <c r="R1980" i="2"/>
  <c r="R1981" i="2"/>
  <c r="R1982" i="2"/>
  <c r="R1983" i="2"/>
  <c r="R1984" i="2"/>
  <c r="R1985" i="2"/>
  <c r="R1986" i="2"/>
  <c r="R1987" i="2"/>
  <c r="R1988" i="2"/>
  <c r="R1989" i="2"/>
  <c r="R1990" i="2"/>
  <c r="R1991" i="2"/>
  <c r="R1992" i="2"/>
  <c r="R1993" i="2"/>
  <c r="R1994" i="2"/>
  <c r="R1995" i="2"/>
  <c r="R1996" i="2"/>
  <c r="R1997" i="2"/>
  <c r="R1998" i="2"/>
  <c r="R1999" i="2"/>
  <c r="R2000" i="2"/>
  <c r="R2001" i="2"/>
  <c r="R2002" i="2"/>
  <c r="R2003" i="2"/>
  <c r="R2004" i="2"/>
  <c r="R2005" i="2"/>
  <c r="R2006" i="2"/>
  <c r="R2007" i="2"/>
  <c r="R2008" i="2"/>
  <c r="R2009" i="2"/>
  <c r="R2010" i="2"/>
  <c r="R2011" i="2"/>
  <c r="R2012" i="2"/>
  <c r="R2013" i="2"/>
  <c r="R2014" i="2"/>
  <c r="R2015" i="2"/>
  <c r="R2016" i="2"/>
  <c r="R2017" i="2"/>
  <c r="R2018" i="2"/>
  <c r="R2019" i="2"/>
  <c r="R2020" i="2"/>
  <c r="R2021" i="2"/>
  <c r="R2022" i="2"/>
  <c r="R2023" i="2"/>
  <c r="R2024" i="2"/>
  <c r="R2025" i="2"/>
  <c r="R2026" i="2"/>
  <c r="R2027" i="2"/>
  <c r="R2028" i="2"/>
  <c r="R2029" i="2"/>
  <c r="R2030" i="2"/>
  <c r="R2031" i="2"/>
  <c r="R2032" i="2"/>
  <c r="R2033" i="2"/>
  <c r="R2034" i="2"/>
  <c r="R2035" i="2"/>
  <c r="R2036" i="2"/>
  <c r="R2037" i="2"/>
  <c r="R2038" i="2"/>
  <c r="R2039" i="2"/>
  <c r="R2040" i="2"/>
  <c r="R2041" i="2"/>
  <c r="R2042" i="2"/>
  <c r="R2043" i="2"/>
  <c r="R2044" i="2"/>
  <c r="R2045" i="2"/>
  <c r="R2046" i="2"/>
  <c r="R2047" i="2"/>
  <c r="R2048" i="2"/>
  <c r="R2049" i="2"/>
  <c r="R2050" i="2"/>
  <c r="R2051" i="2"/>
  <c r="R2052" i="2"/>
  <c r="R2053" i="2"/>
  <c r="R2054" i="2"/>
  <c r="R2055" i="2"/>
  <c r="R2056" i="2"/>
  <c r="R2057" i="2"/>
  <c r="R2058" i="2"/>
  <c r="R2059" i="2"/>
  <c r="R2060" i="2"/>
  <c r="R2061" i="2"/>
  <c r="R2062" i="2"/>
  <c r="R2063" i="2"/>
  <c r="R2064" i="2"/>
  <c r="R2065" i="2"/>
  <c r="R2066" i="2"/>
  <c r="R2067" i="2"/>
  <c r="R2068" i="2"/>
  <c r="R2069" i="2"/>
  <c r="R2070" i="2"/>
  <c r="R2071" i="2"/>
  <c r="R2072" i="2"/>
  <c r="R2073" i="2"/>
  <c r="R2074" i="2"/>
  <c r="R2075" i="2"/>
  <c r="R2076" i="2"/>
  <c r="R2077" i="2"/>
  <c r="R2078" i="2"/>
  <c r="R2079" i="2"/>
  <c r="R2080" i="2"/>
  <c r="R2081" i="2"/>
  <c r="R2082" i="2"/>
  <c r="R2083" i="2"/>
  <c r="R2084" i="2"/>
  <c r="R2085" i="2"/>
  <c r="R2086" i="2"/>
  <c r="R2087" i="2"/>
  <c r="R2088" i="2"/>
  <c r="R2089" i="2"/>
  <c r="R2090" i="2"/>
  <c r="R2091" i="2"/>
  <c r="R2092" i="2"/>
  <c r="R2093" i="2"/>
  <c r="R2094" i="2"/>
  <c r="R2095" i="2"/>
  <c r="R2096" i="2"/>
  <c r="R2097" i="2"/>
  <c r="R2098" i="2"/>
  <c r="R2099" i="2"/>
  <c r="R2100" i="2"/>
  <c r="R2101" i="2"/>
  <c r="R2102" i="2"/>
  <c r="R2103" i="2"/>
  <c r="R2104" i="2"/>
  <c r="R2105" i="2"/>
  <c r="R2106" i="2"/>
  <c r="R2107" i="2"/>
  <c r="R2108" i="2"/>
  <c r="R2109" i="2"/>
  <c r="R2110" i="2"/>
  <c r="R2111" i="2"/>
  <c r="R2112" i="2"/>
  <c r="R2113" i="2"/>
  <c r="R2114" i="2"/>
  <c r="R2115" i="2"/>
  <c r="R2116" i="2"/>
  <c r="R2117" i="2"/>
  <c r="R2118" i="2"/>
  <c r="R2119" i="2"/>
  <c r="R2120" i="2"/>
  <c r="R2121" i="2"/>
  <c r="R2122" i="2"/>
  <c r="R2123" i="2"/>
  <c r="R2124" i="2"/>
  <c r="R2125" i="2"/>
  <c r="R2126" i="2"/>
  <c r="R2127" i="2"/>
  <c r="R2128" i="2"/>
  <c r="R2129" i="2"/>
  <c r="R2130" i="2"/>
  <c r="R2131" i="2"/>
  <c r="R2132" i="2"/>
  <c r="R2133" i="2"/>
  <c r="R2134" i="2"/>
  <c r="R2135" i="2"/>
  <c r="R2136" i="2"/>
  <c r="R2137" i="2"/>
  <c r="R2138" i="2"/>
  <c r="R2139" i="2"/>
  <c r="R2140" i="2"/>
  <c r="R2141" i="2"/>
  <c r="R2142" i="2"/>
  <c r="R2143" i="2"/>
  <c r="R2144" i="2"/>
  <c r="R2145" i="2"/>
  <c r="R2146" i="2"/>
  <c r="R2147" i="2"/>
  <c r="R2148" i="2"/>
  <c r="R2149" i="2"/>
  <c r="R2150" i="2"/>
  <c r="R2151" i="2"/>
  <c r="R2152" i="2"/>
  <c r="R2153" i="2"/>
  <c r="R2154" i="2"/>
  <c r="R2155" i="2"/>
  <c r="R2156" i="2"/>
  <c r="R2157" i="2"/>
  <c r="R2158" i="2"/>
  <c r="R2159" i="2"/>
  <c r="R2160" i="2"/>
  <c r="R2161" i="2"/>
  <c r="R2162" i="2"/>
  <c r="R2163" i="2"/>
  <c r="R2164" i="2"/>
  <c r="R2165" i="2"/>
  <c r="R2166" i="2"/>
  <c r="R2167" i="2"/>
  <c r="R2168" i="2"/>
  <c r="R2169" i="2"/>
  <c r="R2170" i="2"/>
  <c r="R2171" i="2"/>
  <c r="R2172" i="2"/>
  <c r="R2173" i="2"/>
  <c r="R2174" i="2"/>
  <c r="R2175" i="2"/>
  <c r="R2176" i="2"/>
  <c r="R2177" i="2"/>
  <c r="R2178" i="2"/>
  <c r="R2179" i="2"/>
  <c r="R2180" i="2"/>
  <c r="R2181" i="2"/>
  <c r="R2182" i="2"/>
  <c r="R2183" i="2"/>
  <c r="R2184" i="2"/>
  <c r="R2185" i="2"/>
  <c r="R2186" i="2"/>
  <c r="R2187" i="2"/>
  <c r="R2188" i="2"/>
  <c r="R2189" i="2"/>
  <c r="R2190" i="2"/>
  <c r="R2191" i="2"/>
  <c r="R2192" i="2"/>
  <c r="R2193" i="2"/>
  <c r="R2194" i="2"/>
  <c r="R2195" i="2"/>
  <c r="R2196" i="2"/>
  <c r="R2197" i="2"/>
  <c r="R2198" i="2"/>
  <c r="R2199" i="2"/>
  <c r="R2200" i="2"/>
  <c r="R2201" i="2"/>
  <c r="R2202" i="2"/>
  <c r="R2203" i="2"/>
  <c r="R2204" i="2"/>
  <c r="R2205" i="2"/>
  <c r="R2206" i="2"/>
  <c r="R2207" i="2"/>
  <c r="R2208" i="2"/>
  <c r="R2209" i="2"/>
  <c r="R2210" i="2"/>
  <c r="R2211" i="2"/>
  <c r="R2212" i="2"/>
  <c r="R2213" i="2"/>
  <c r="R2214" i="2"/>
  <c r="R2215" i="2"/>
  <c r="R2216" i="2"/>
  <c r="R2217" i="2"/>
  <c r="R2218" i="2"/>
  <c r="R2219" i="2"/>
  <c r="R2220" i="2"/>
  <c r="R2221" i="2"/>
  <c r="R2222" i="2"/>
  <c r="R2223" i="2"/>
  <c r="R2224" i="2"/>
  <c r="R2225" i="2"/>
  <c r="R2226" i="2"/>
  <c r="R2227" i="2"/>
  <c r="R2228" i="2"/>
  <c r="R2229" i="2"/>
  <c r="R2230" i="2"/>
  <c r="R2231" i="2"/>
  <c r="R2232" i="2"/>
  <c r="R2233" i="2"/>
  <c r="R2234" i="2"/>
  <c r="R2235" i="2"/>
  <c r="R2236" i="2"/>
  <c r="R2237" i="2"/>
  <c r="R2238" i="2"/>
  <c r="R2239" i="2"/>
  <c r="R2240" i="2"/>
  <c r="R2241" i="2"/>
  <c r="R2242" i="2"/>
  <c r="R2243" i="2"/>
  <c r="R2244" i="2"/>
  <c r="R2245" i="2"/>
  <c r="R2246" i="2"/>
  <c r="R2247" i="2"/>
  <c r="R2248" i="2"/>
  <c r="R2249" i="2"/>
  <c r="R2250" i="2"/>
  <c r="R2251" i="2"/>
  <c r="R2252" i="2"/>
  <c r="R2253" i="2"/>
  <c r="R2254" i="2"/>
  <c r="R2255" i="2"/>
  <c r="R2256" i="2"/>
  <c r="R2257" i="2"/>
  <c r="R2258" i="2"/>
  <c r="R2259" i="2"/>
  <c r="R2260" i="2"/>
  <c r="R2261" i="2"/>
  <c r="R2262" i="2"/>
  <c r="R2263" i="2"/>
  <c r="R2264" i="2"/>
  <c r="R2265" i="2"/>
  <c r="R2266" i="2"/>
  <c r="R2267" i="2"/>
  <c r="R2268" i="2"/>
  <c r="R2269" i="2"/>
  <c r="R2270" i="2"/>
  <c r="R2271" i="2"/>
  <c r="R2272" i="2"/>
  <c r="R2273" i="2"/>
  <c r="R2274" i="2"/>
  <c r="R2275" i="2"/>
  <c r="R2276" i="2"/>
  <c r="R2277" i="2"/>
  <c r="R2278" i="2"/>
  <c r="R2279" i="2"/>
  <c r="R2280" i="2"/>
  <c r="R2281" i="2"/>
  <c r="R2282" i="2"/>
  <c r="R2283" i="2"/>
  <c r="R2284" i="2"/>
  <c r="R2285" i="2"/>
  <c r="R2286" i="2"/>
  <c r="R2287" i="2"/>
  <c r="R2288" i="2"/>
  <c r="R2289" i="2"/>
  <c r="R2290" i="2"/>
  <c r="R2291" i="2"/>
  <c r="R2292" i="2"/>
  <c r="R2293" i="2"/>
  <c r="R2294" i="2"/>
  <c r="R2295" i="2"/>
  <c r="R2296" i="2"/>
  <c r="R2297" i="2"/>
  <c r="R2298" i="2"/>
  <c r="R2299" i="2"/>
  <c r="R2300" i="2"/>
  <c r="R2301" i="2"/>
  <c r="R2302" i="2"/>
  <c r="R2303" i="2"/>
  <c r="R2304" i="2"/>
  <c r="R2305" i="2"/>
  <c r="R2306" i="2"/>
  <c r="R2307" i="2"/>
  <c r="R2308" i="2"/>
  <c r="R2309" i="2"/>
  <c r="R2310" i="2"/>
  <c r="R2311" i="2"/>
  <c r="R2312" i="2"/>
  <c r="R2313" i="2"/>
  <c r="R2314" i="2"/>
  <c r="R2315" i="2"/>
  <c r="R2316" i="2"/>
  <c r="R2317" i="2"/>
  <c r="R2318" i="2"/>
  <c r="R2319" i="2"/>
  <c r="R2320" i="2"/>
  <c r="R2321" i="2"/>
  <c r="R2322" i="2"/>
  <c r="R2323" i="2"/>
  <c r="R2324" i="2"/>
  <c r="R2325" i="2"/>
  <c r="R2326" i="2"/>
  <c r="R2327" i="2"/>
  <c r="R2328" i="2"/>
  <c r="R2329" i="2"/>
  <c r="R2330" i="2"/>
  <c r="R2331" i="2"/>
  <c r="R2332" i="2"/>
  <c r="R2333" i="2"/>
  <c r="R2334" i="2"/>
  <c r="R2335" i="2"/>
  <c r="R2336" i="2"/>
  <c r="R2337" i="2"/>
  <c r="R2338" i="2"/>
  <c r="R2339" i="2"/>
  <c r="R2340" i="2"/>
  <c r="R2341" i="2"/>
  <c r="R2342" i="2"/>
  <c r="R2343" i="2"/>
  <c r="R2344" i="2"/>
  <c r="R2345" i="2"/>
  <c r="R2346" i="2"/>
  <c r="R2347" i="2"/>
  <c r="R2348" i="2"/>
  <c r="R2349" i="2"/>
  <c r="R2350" i="2"/>
  <c r="R2351" i="2"/>
  <c r="R2352" i="2"/>
  <c r="R2353" i="2"/>
  <c r="R2354" i="2"/>
  <c r="R2355" i="2"/>
  <c r="R2356" i="2"/>
  <c r="R2357" i="2"/>
  <c r="R2358" i="2"/>
  <c r="R2359" i="2"/>
  <c r="R2360" i="2"/>
  <c r="R2361" i="2"/>
  <c r="R2362" i="2"/>
  <c r="R2363" i="2"/>
  <c r="R2364" i="2"/>
  <c r="R2365" i="2"/>
  <c r="R2366" i="2"/>
  <c r="R2367" i="2"/>
  <c r="R2368" i="2"/>
  <c r="R2369" i="2"/>
  <c r="R2370" i="2"/>
  <c r="R2371" i="2"/>
  <c r="R2372" i="2"/>
  <c r="R2373" i="2"/>
  <c r="R2374" i="2"/>
  <c r="R2375" i="2"/>
  <c r="R2376" i="2"/>
  <c r="R2377" i="2"/>
  <c r="R2378" i="2"/>
  <c r="R2379" i="2"/>
  <c r="R2380" i="2"/>
  <c r="R2381" i="2"/>
  <c r="R2382" i="2"/>
  <c r="R2383" i="2"/>
  <c r="R2384" i="2"/>
  <c r="R2385" i="2"/>
  <c r="R2386" i="2"/>
  <c r="R2387" i="2"/>
  <c r="R2388" i="2"/>
  <c r="R2389" i="2"/>
  <c r="R2390" i="2"/>
  <c r="R2391" i="2"/>
  <c r="R2392" i="2"/>
  <c r="R2393" i="2"/>
  <c r="R2394" i="2"/>
  <c r="R2395" i="2"/>
  <c r="R2396" i="2"/>
  <c r="R2397" i="2"/>
  <c r="R2398" i="2"/>
  <c r="R2399" i="2"/>
  <c r="R2400" i="2"/>
  <c r="R2401" i="2"/>
  <c r="R2402" i="2"/>
  <c r="R2403" i="2"/>
  <c r="R2404" i="2"/>
  <c r="R2405" i="2"/>
  <c r="R2406" i="2"/>
  <c r="R2407" i="2"/>
  <c r="R2408" i="2"/>
  <c r="R2409" i="2"/>
  <c r="R2410" i="2"/>
  <c r="R2411" i="2"/>
  <c r="R2412" i="2"/>
  <c r="R2413" i="2"/>
  <c r="R2414" i="2"/>
  <c r="R2415" i="2"/>
  <c r="R2416" i="2"/>
  <c r="R2417" i="2"/>
  <c r="R2418" i="2"/>
  <c r="R2419" i="2"/>
  <c r="R2420" i="2"/>
  <c r="R2421" i="2"/>
  <c r="R2422" i="2"/>
  <c r="R2423" i="2"/>
  <c r="R2424" i="2"/>
  <c r="R2425" i="2"/>
  <c r="R2426" i="2"/>
  <c r="R2427" i="2"/>
  <c r="R2428" i="2"/>
  <c r="R2429" i="2"/>
  <c r="R2430" i="2"/>
  <c r="R2431" i="2"/>
  <c r="R2432" i="2"/>
  <c r="R2433" i="2"/>
  <c r="R2434" i="2"/>
  <c r="R2435" i="2"/>
  <c r="R2436" i="2"/>
  <c r="R2437" i="2"/>
  <c r="R2438" i="2"/>
  <c r="R2439" i="2"/>
  <c r="R2440" i="2"/>
  <c r="R2441" i="2"/>
  <c r="R2442" i="2"/>
  <c r="R2443" i="2"/>
  <c r="R2444" i="2"/>
  <c r="R2445" i="2"/>
  <c r="R2446" i="2"/>
  <c r="R2447" i="2"/>
  <c r="R2448" i="2"/>
  <c r="R2449" i="2"/>
  <c r="R2450" i="2"/>
  <c r="R2451" i="2"/>
  <c r="R2452" i="2"/>
  <c r="R2453" i="2"/>
  <c r="R2454" i="2"/>
  <c r="R2455" i="2"/>
  <c r="R2456" i="2"/>
  <c r="R2457" i="2"/>
  <c r="R2458" i="2"/>
  <c r="R2459" i="2"/>
  <c r="R2460" i="2"/>
  <c r="R2461" i="2"/>
  <c r="R2462" i="2"/>
  <c r="R2463" i="2"/>
  <c r="R2464" i="2"/>
  <c r="R2465" i="2"/>
  <c r="R2466" i="2"/>
  <c r="R2467" i="2"/>
  <c r="R2468" i="2"/>
  <c r="R2469" i="2"/>
  <c r="R2470" i="2"/>
  <c r="R2471" i="2"/>
  <c r="R2472" i="2"/>
  <c r="R2473" i="2"/>
  <c r="R2474" i="2"/>
  <c r="R2475" i="2"/>
  <c r="R2476" i="2"/>
  <c r="R2477" i="2"/>
  <c r="R2478" i="2"/>
  <c r="R2479" i="2"/>
  <c r="R2480" i="2"/>
  <c r="R2481" i="2"/>
  <c r="R2482" i="2"/>
  <c r="R2483" i="2"/>
  <c r="R2484" i="2"/>
  <c r="R2485" i="2"/>
  <c r="R2486" i="2"/>
  <c r="R2487" i="2"/>
  <c r="R2488" i="2"/>
  <c r="R2489" i="2"/>
  <c r="R2490" i="2"/>
  <c r="R2491" i="2"/>
  <c r="R2492" i="2"/>
  <c r="R2493" i="2"/>
  <c r="R2494" i="2"/>
  <c r="R2495" i="2"/>
  <c r="R2496" i="2"/>
  <c r="R2497" i="2"/>
  <c r="R2498" i="2"/>
  <c r="R2499" i="2"/>
  <c r="R2500" i="2"/>
  <c r="R2501" i="2"/>
  <c r="R2502" i="2"/>
  <c r="R2503" i="2"/>
  <c r="R2504" i="2"/>
  <c r="R2505" i="2"/>
  <c r="R2506" i="2"/>
  <c r="R2507" i="2"/>
  <c r="R2508" i="2"/>
  <c r="R2509" i="2"/>
  <c r="R2510" i="2"/>
  <c r="R2511" i="2"/>
  <c r="R2512" i="2"/>
  <c r="R2513" i="2"/>
  <c r="R2514" i="2"/>
  <c r="R2515" i="2"/>
  <c r="R2516" i="2"/>
  <c r="R2517" i="2"/>
  <c r="R2518" i="2"/>
  <c r="R2519" i="2"/>
  <c r="R2520" i="2"/>
  <c r="R2521" i="2"/>
  <c r="R2522" i="2"/>
  <c r="R2523" i="2"/>
  <c r="R2524" i="2"/>
  <c r="R2525" i="2"/>
  <c r="R2526" i="2"/>
  <c r="R2527" i="2"/>
  <c r="R2528" i="2"/>
  <c r="R2529" i="2"/>
  <c r="R2530" i="2"/>
  <c r="R2531" i="2"/>
  <c r="R2532" i="2"/>
  <c r="R2533" i="2"/>
  <c r="R2534" i="2"/>
  <c r="R2535" i="2"/>
  <c r="R2536" i="2"/>
  <c r="R2537" i="2"/>
  <c r="R2538" i="2"/>
  <c r="R2539" i="2"/>
  <c r="R2540" i="2"/>
  <c r="R2541" i="2"/>
  <c r="R2542" i="2"/>
  <c r="R2543" i="2"/>
  <c r="R2544" i="2"/>
  <c r="R2545" i="2"/>
  <c r="R2546" i="2"/>
  <c r="R2547" i="2"/>
  <c r="R2548" i="2"/>
  <c r="R2549" i="2"/>
  <c r="R2550" i="2"/>
  <c r="R2551" i="2"/>
  <c r="R2552" i="2"/>
  <c r="R2553" i="2"/>
  <c r="R2554" i="2"/>
  <c r="R2555" i="2"/>
  <c r="R2556" i="2"/>
  <c r="R2557" i="2"/>
  <c r="R2558" i="2"/>
  <c r="R2559" i="2"/>
  <c r="R2560" i="2"/>
  <c r="R2561" i="2"/>
  <c r="R2562" i="2"/>
  <c r="R2563" i="2"/>
  <c r="R2564" i="2"/>
  <c r="R2565" i="2"/>
  <c r="R2566" i="2"/>
  <c r="R2567" i="2"/>
  <c r="R2568" i="2"/>
  <c r="R2569" i="2"/>
  <c r="R2570" i="2"/>
  <c r="R2571" i="2"/>
  <c r="R2572" i="2"/>
  <c r="R2573" i="2"/>
  <c r="R2574" i="2"/>
  <c r="R2575" i="2"/>
  <c r="R2576" i="2"/>
  <c r="R2577" i="2"/>
  <c r="R2578" i="2"/>
  <c r="R2579" i="2"/>
  <c r="R2580" i="2"/>
  <c r="R2581" i="2"/>
  <c r="R2582" i="2"/>
  <c r="R2583" i="2"/>
  <c r="R2584" i="2"/>
  <c r="R2585" i="2"/>
  <c r="R2586" i="2"/>
  <c r="R2587" i="2"/>
  <c r="R2588" i="2"/>
  <c r="R2589" i="2"/>
  <c r="R2590" i="2"/>
  <c r="R2591" i="2"/>
  <c r="R2592" i="2"/>
  <c r="R2593" i="2"/>
  <c r="R2594" i="2"/>
  <c r="R2595" i="2"/>
  <c r="R2596" i="2"/>
  <c r="R2597" i="2"/>
  <c r="R2598" i="2"/>
  <c r="R2599" i="2"/>
  <c r="R2600" i="2"/>
  <c r="R2601" i="2"/>
  <c r="R2602" i="2"/>
  <c r="R2603" i="2"/>
  <c r="R2604" i="2"/>
  <c r="R2605" i="2"/>
  <c r="R2606" i="2"/>
  <c r="R2607" i="2"/>
  <c r="R2608" i="2"/>
  <c r="R2609" i="2"/>
  <c r="R2610" i="2"/>
  <c r="R2611" i="2"/>
  <c r="R2612" i="2"/>
  <c r="R2613" i="2"/>
  <c r="R2614" i="2"/>
  <c r="R2615" i="2"/>
  <c r="R2616" i="2"/>
  <c r="R2617" i="2"/>
  <c r="R2618" i="2"/>
  <c r="R2619" i="2"/>
  <c r="R2620" i="2"/>
  <c r="R2621" i="2"/>
  <c r="R2622" i="2"/>
  <c r="R2623" i="2"/>
  <c r="R2624" i="2"/>
  <c r="R2625" i="2"/>
  <c r="R2626" i="2"/>
  <c r="R2627" i="2"/>
  <c r="R2628" i="2"/>
  <c r="R2629" i="2"/>
  <c r="R2630" i="2"/>
  <c r="R2631" i="2"/>
  <c r="R2632" i="2"/>
  <c r="R2633" i="2"/>
  <c r="R2634" i="2"/>
  <c r="R2635" i="2"/>
  <c r="R2636" i="2"/>
  <c r="R2637" i="2"/>
  <c r="R2638" i="2"/>
  <c r="R2639" i="2"/>
  <c r="R2640" i="2"/>
  <c r="R2641" i="2"/>
  <c r="R2642" i="2"/>
  <c r="R2643" i="2"/>
  <c r="R2644" i="2"/>
  <c r="R2645" i="2"/>
  <c r="R2646" i="2"/>
  <c r="R2647" i="2"/>
  <c r="R2648" i="2"/>
  <c r="R2649" i="2"/>
  <c r="R2650" i="2"/>
  <c r="R2651" i="2"/>
  <c r="R2652" i="2"/>
  <c r="R2653" i="2"/>
  <c r="R2654" i="2"/>
  <c r="R2655" i="2"/>
  <c r="R2656" i="2"/>
  <c r="R2657" i="2"/>
  <c r="R2658" i="2"/>
  <c r="R2659" i="2"/>
  <c r="R2660" i="2"/>
  <c r="R2661" i="2"/>
  <c r="R2662" i="2"/>
  <c r="R2663" i="2"/>
  <c r="R2664" i="2"/>
  <c r="R2665" i="2"/>
  <c r="R2666" i="2"/>
  <c r="R2667" i="2"/>
  <c r="R2668" i="2"/>
  <c r="R2669" i="2"/>
  <c r="R2670" i="2"/>
  <c r="R2671" i="2"/>
  <c r="R2672" i="2"/>
  <c r="R2673" i="2"/>
  <c r="R2674" i="2"/>
  <c r="R2675" i="2"/>
  <c r="R2676" i="2"/>
  <c r="R2677" i="2"/>
  <c r="R2678" i="2"/>
  <c r="R2679" i="2"/>
  <c r="R2680" i="2"/>
  <c r="R2681" i="2"/>
  <c r="R2682" i="2"/>
  <c r="R2683" i="2"/>
  <c r="R2684" i="2"/>
  <c r="R2685" i="2"/>
  <c r="R2686" i="2"/>
  <c r="R2687" i="2"/>
  <c r="R2688" i="2"/>
  <c r="R2689" i="2"/>
  <c r="R2690" i="2"/>
  <c r="R2691" i="2"/>
  <c r="R2692" i="2"/>
  <c r="R2693" i="2"/>
  <c r="R2694" i="2"/>
  <c r="R2695" i="2"/>
  <c r="R2696" i="2"/>
  <c r="R2697" i="2"/>
  <c r="R2698" i="2"/>
  <c r="R2699" i="2"/>
  <c r="R2700" i="2"/>
  <c r="R2701" i="2"/>
  <c r="R2702" i="2"/>
  <c r="R2703" i="2"/>
  <c r="R2704" i="2"/>
  <c r="R2705" i="2"/>
  <c r="R2706" i="2"/>
  <c r="R2707" i="2"/>
  <c r="R2708" i="2"/>
  <c r="R2709" i="2"/>
  <c r="R2710" i="2"/>
  <c r="R2711" i="2"/>
  <c r="R2712" i="2"/>
  <c r="R2713" i="2"/>
  <c r="R2714" i="2"/>
  <c r="R2715" i="2"/>
  <c r="R2716" i="2"/>
  <c r="R2717" i="2"/>
  <c r="R2718" i="2"/>
  <c r="R2719" i="2"/>
  <c r="R2720" i="2"/>
  <c r="R2721" i="2"/>
  <c r="R2722" i="2"/>
  <c r="R2723" i="2"/>
  <c r="R2724" i="2"/>
  <c r="R2725" i="2"/>
  <c r="R2726" i="2"/>
  <c r="R2727" i="2"/>
  <c r="R2728" i="2"/>
  <c r="R2729" i="2"/>
  <c r="R2730" i="2"/>
  <c r="R2731" i="2"/>
  <c r="R2732" i="2"/>
  <c r="R2733" i="2"/>
  <c r="R2734" i="2"/>
  <c r="R2735" i="2"/>
  <c r="R2736" i="2"/>
  <c r="R2737" i="2"/>
  <c r="R2738" i="2"/>
  <c r="R2739" i="2"/>
  <c r="R2740" i="2"/>
  <c r="R2741" i="2"/>
  <c r="R2742" i="2"/>
  <c r="R2743" i="2"/>
  <c r="R2744" i="2"/>
  <c r="R2745" i="2"/>
  <c r="R2746" i="2"/>
  <c r="R2747" i="2"/>
  <c r="R2748" i="2"/>
  <c r="R2749" i="2"/>
  <c r="R2750" i="2"/>
  <c r="R2751" i="2"/>
  <c r="R2752" i="2"/>
  <c r="R2753" i="2"/>
  <c r="R2754" i="2"/>
  <c r="R2755" i="2"/>
  <c r="R2756" i="2"/>
  <c r="R2757" i="2"/>
  <c r="R2758" i="2"/>
  <c r="R2759" i="2"/>
  <c r="R2760" i="2"/>
  <c r="R2761" i="2"/>
  <c r="R2762" i="2"/>
  <c r="R2763" i="2"/>
  <c r="R2764" i="2"/>
  <c r="R2765" i="2"/>
  <c r="R2766" i="2"/>
  <c r="R2767" i="2"/>
  <c r="R2768" i="2"/>
  <c r="R2769" i="2"/>
  <c r="R2770" i="2"/>
  <c r="R2771" i="2"/>
  <c r="R2772" i="2"/>
  <c r="R2773" i="2"/>
  <c r="R2774" i="2"/>
  <c r="R2775" i="2"/>
  <c r="R2776" i="2"/>
  <c r="R2777" i="2"/>
  <c r="R2778" i="2"/>
  <c r="R2779" i="2"/>
  <c r="R2780" i="2"/>
  <c r="R2781" i="2"/>
  <c r="R2782" i="2"/>
  <c r="R2783" i="2"/>
  <c r="R2784" i="2"/>
  <c r="R2785" i="2"/>
  <c r="R2786" i="2"/>
  <c r="R2787" i="2"/>
  <c r="R2788" i="2"/>
  <c r="R2789" i="2"/>
  <c r="R2790" i="2"/>
  <c r="R2791" i="2"/>
  <c r="R2792" i="2"/>
  <c r="R2793" i="2"/>
  <c r="R2794" i="2"/>
  <c r="R2795" i="2"/>
  <c r="R2796" i="2"/>
  <c r="R2797" i="2"/>
  <c r="R2798" i="2"/>
  <c r="R2799" i="2"/>
  <c r="R2800" i="2"/>
  <c r="R2801" i="2"/>
  <c r="R2802" i="2"/>
  <c r="R2803" i="2"/>
  <c r="R2804" i="2"/>
  <c r="R2805" i="2"/>
  <c r="R2806" i="2"/>
  <c r="R2807" i="2"/>
  <c r="R2808" i="2"/>
  <c r="R2809" i="2"/>
  <c r="R2810" i="2"/>
  <c r="R2811" i="2"/>
  <c r="R2812" i="2"/>
  <c r="R2813" i="2"/>
  <c r="R2814" i="2"/>
  <c r="R2815" i="2"/>
  <c r="R2816" i="2"/>
  <c r="R2817" i="2"/>
  <c r="R2818" i="2"/>
  <c r="R2819" i="2"/>
  <c r="R2820" i="2"/>
  <c r="R2821" i="2"/>
  <c r="R2822" i="2"/>
  <c r="R2823" i="2"/>
  <c r="R2824" i="2"/>
  <c r="R2825" i="2"/>
  <c r="R2826" i="2"/>
  <c r="R2827" i="2"/>
  <c r="R2828" i="2"/>
  <c r="R2829" i="2"/>
  <c r="R2830" i="2"/>
  <c r="R2831" i="2"/>
  <c r="R2832" i="2"/>
  <c r="R2833" i="2"/>
  <c r="R2834" i="2"/>
  <c r="R2835" i="2"/>
  <c r="R2836" i="2"/>
  <c r="R2837" i="2"/>
  <c r="R2838" i="2"/>
  <c r="R2839" i="2"/>
  <c r="R2840" i="2"/>
  <c r="R2841" i="2"/>
  <c r="R2842" i="2"/>
  <c r="R2843" i="2"/>
  <c r="R2844" i="2"/>
  <c r="R2845" i="2"/>
  <c r="R2846" i="2"/>
  <c r="R2847" i="2"/>
  <c r="R2848" i="2"/>
  <c r="R2849" i="2"/>
  <c r="R2850" i="2"/>
  <c r="R2851" i="2"/>
  <c r="R2852" i="2"/>
  <c r="R2853" i="2"/>
  <c r="R2854" i="2"/>
  <c r="R2855" i="2"/>
  <c r="R2856" i="2"/>
  <c r="R2857" i="2"/>
  <c r="R2858" i="2"/>
  <c r="R2859" i="2"/>
  <c r="R2860" i="2"/>
  <c r="R2861" i="2"/>
  <c r="R2862" i="2"/>
  <c r="R2863" i="2"/>
  <c r="R2864" i="2"/>
  <c r="R2865" i="2"/>
  <c r="R2866" i="2"/>
  <c r="R2867" i="2"/>
  <c r="R2868" i="2"/>
  <c r="R2869" i="2"/>
  <c r="R2870" i="2"/>
  <c r="R2871" i="2"/>
  <c r="R2872" i="2"/>
  <c r="R2873" i="2"/>
  <c r="R2874" i="2"/>
  <c r="R2875" i="2"/>
  <c r="R2876" i="2"/>
  <c r="R2877" i="2"/>
  <c r="R2878" i="2"/>
  <c r="R2879" i="2"/>
  <c r="R2880" i="2"/>
  <c r="R2881" i="2"/>
  <c r="R2882" i="2"/>
  <c r="R2883" i="2"/>
  <c r="R2884" i="2"/>
  <c r="R2885" i="2"/>
  <c r="R2886" i="2"/>
  <c r="R2887" i="2"/>
  <c r="R2888" i="2"/>
  <c r="R2889" i="2"/>
  <c r="R2890" i="2"/>
  <c r="R2891" i="2"/>
  <c r="R2892" i="2"/>
  <c r="R2893" i="2"/>
  <c r="R2894" i="2"/>
  <c r="R2895" i="2"/>
  <c r="R2896" i="2"/>
  <c r="R2897" i="2"/>
  <c r="R2898" i="2"/>
  <c r="R2899" i="2"/>
  <c r="R2900" i="2"/>
  <c r="R2901" i="2"/>
  <c r="R2902" i="2"/>
  <c r="R2903" i="2"/>
  <c r="R2904" i="2"/>
  <c r="R2905" i="2"/>
  <c r="R2906" i="2"/>
  <c r="R2907" i="2"/>
  <c r="R2908" i="2"/>
  <c r="R2909" i="2"/>
  <c r="R2910" i="2"/>
  <c r="R2911" i="2"/>
  <c r="R2912" i="2"/>
  <c r="R2913" i="2"/>
  <c r="R2914" i="2"/>
  <c r="R2915" i="2"/>
  <c r="R2916" i="2"/>
  <c r="R2917" i="2"/>
  <c r="R2918" i="2"/>
  <c r="R2919" i="2"/>
  <c r="R2920" i="2"/>
  <c r="R2921" i="2"/>
  <c r="R2922" i="2"/>
  <c r="R2923" i="2"/>
  <c r="R2924" i="2"/>
  <c r="R2925" i="2"/>
  <c r="R2926" i="2"/>
  <c r="R2927" i="2"/>
  <c r="R2928" i="2"/>
  <c r="R2929" i="2"/>
  <c r="R2930" i="2"/>
  <c r="R2931" i="2"/>
  <c r="R2932" i="2"/>
  <c r="R2933" i="2"/>
  <c r="R2934" i="2"/>
  <c r="R2935" i="2"/>
  <c r="R2936" i="2"/>
  <c r="R2937" i="2"/>
  <c r="R2938" i="2"/>
  <c r="R2939" i="2"/>
  <c r="R2940" i="2"/>
  <c r="R2941" i="2"/>
  <c r="R2942" i="2"/>
  <c r="R2943" i="2"/>
  <c r="R2944" i="2"/>
  <c r="R2945" i="2"/>
  <c r="R2946" i="2"/>
  <c r="R2947" i="2"/>
  <c r="R2948" i="2"/>
  <c r="R2949" i="2"/>
  <c r="R2950" i="2"/>
  <c r="R2951" i="2"/>
  <c r="R2952" i="2"/>
  <c r="R2953" i="2"/>
  <c r="R2954" i="2"/>
  <c r="R2955" i="2"/>
  <c r="R2956" i="2"/>
  <c r="R2957" i="2"/>
  <c r="R2958" i="2"/>
  <c r="R2959" i="2"/>
  <c r="R2960" i="2"/>
  <c r="R2961" i="2"/>
  <c r="R2962" i="2"/>
  <c r="R2963" i="2"/>
  <c r="R2964" i="2"/>
  <c r="R2965" i="2"/>
  <c r="R2966" i="2"/>
  <c r="R2967" i="2"/>
  <c r="R2968" i="2"/>
  <c r="R2969" i="2"/>
  <c r="R2970" i="2"/>
  <c r="R2971" i="2"/>
  <c r="R2972" i="2"/>
  <c r="R2973" i="2"/>
  <c r="R2974" i="2"/>
  <c r="R2975" i="2"/>
  <c r="R2976" i="2"/>
  <c r="R2977" i="2"/>
  <c r="R2978" i="2"/>
  <c r="R2979" i="2"/>
  <c r="R2980" i="2"/>
  <c r="R2981" i="2"/>
  <c r="R2982" i="2"/>
  <c r="R2983" i="2"/>
  <c r="R2984" i="2"/>
  <c r="R2985" i="2"/>
  <c r="R2986" i="2"/>
  <c r="R2987" i="2"/>
  <c r="R2988" i="2"/>
  <c r="R2989" i="2"/>
  <c r="R2990" i="2"/>
  <c r="R2991" i="2"/>
  <c r="R2992" i="2"/>
  <c r="R2993" i="2"/>
  <c r="R2994" i="2"/>
  <c r="R2995" i="2"/>
  <c r="R2996" i="2"/>
  <c r="R2997" i="2"/>
  <c r="R2998" i="2"/>
  <c r="R2999" i="2"/>
  <c r="R3000" i="2"/>
  <c r="R3001" i="2"/>
  <c r="R3002" i="2"/>
  <c r="R3003" i="2"/>
  <c r="R3004" i="2"/>
  <c r="R3005" i="2"/>
  <c r="R3006" i="2"/>
  <c r="R3007" i="2"/>
  <c r="R3008" i="2"/>
  <c r="R3009" i="2"/>
  <c r="R3010" i="2"/>
  <c r="R3011" i="2"/>
  <c r="R3012" i="2"/>
  <c r="R3013" i="2"/>
  <c r="R3014" i="2"/>
  <c r="R3015" i="2"/>
  <c r="R3016" i="2"/>
  <c r="R3017" i="2"/>
  <c r="R3018" i="2"/>
  <c r="R3019" i="2"/>
  <c r="R3020" i="2"/>
  <c r="R3021" i="2"/>
  <c r="R3022" i="2"/>
  <c r="R3023" i="2"/>
  <c r="R3024" i="2"/>
  <c r="R3025" i="2"/>
  <c r="R3026" i="2"/>
  <c r="R3027" i="2"/>
  <c r="R3028" i="2"/>
  <c r="R3029" i="2"/>
  <c r="R3030" i="2"/>
  <c r="R3031" i="2"/>
  <c r="R3032" i="2"/>
  <c r="R3033" i="2"/>
  <c r="R3034" i="2"/>
  <c r="R3035" i="2"/>
  <c r="R3036" i="2"/>
  <c r="R3037" i="2"/>
  <c r="R3038" i="2"/>
  <c r="R3039" i="2"/>
  <c r="R3040" i="2"/>
  <c r="R3041" i="2"/>
  <c r="R3042" i="2"/>
  <c r="R3043" i="2"/>
  <c r="R3044" i="2"/>
  <c r="R3045" i="2"/>
  <c r="R3046" i="2"/>
  <c r="R3047" i="2"/>
  <c r="R3048" i="2"/>
  <c r="R3049" i="2"/>
  <c r="R3050" i="2"/>
  <c r="R3051" i="2"/>
  <c r="R3052" i="2"/>
  <c r="R3053" i="2"/>
  <c r="R3054" i="2"/>
  <c r="R3055" i="2"/>
  <c r="R3056" i="2"/>
  <c r="R3057" i="2"/>
  <c r="R3058" i="2"/>
  <c r="R3059" i="2"/>
  <c r="R3060" i="2"/>
  <c r="R3061" i="2"/>
  <c r="R3062" i="2"/>
  <c r="R3063" i="2"/>
  <c r="R3064" i="2"/>
  <c r="R3065" i="2"/>
  <c r="R3066" i="2"/>
  <c r="R3067" i="2"/>
  <c r="R3068" i="2"/>
  <c r="R3069" i="2"/>
  <c r="R3070" i="2"/>
  <c r="R3071" i="2"/>
  <c r="R3072" i="2"/>
  <c r="R3073" i="2"/>
  <c r="R3074" i="2"/>
  <c r="R3075" i="2"/>
  <c r="R3076" i="2"/>
  <c r="R3077" i="2"/>
  <c r="R3078" i="2"/>
  <c r="R3079" i="2"/>
  <c r="R3080" i="2"/>
  <c r="R3081" i="2"/>
  <c r="R3082" i="2"/>
  <c r="R3083" i="2"/>
  <c r="R3084" i="2"/>
  <c r="R3085" i="2"/>
  <c r="R3086" i="2"/>
  <c r="R3087" i="2"/>
  <c r="R3088" i="2"/>
  <c r="R3089" i="2"/>
  <c r="R3090" i="2"/>
  <c r="R3091" i="2"/>
  <c r="R3092" i="2"/>
  <c r="R3093" i="2"/>
  <c r="R3094" i="2"/>
  <c r="R3095" i="2"/>
  <c r="R3096" i="2"/>
  <c r="R3097" i="2"/>
  <c r="R3098" i="2"/>
  <c r="R3099" i="2"/>
  <c r="R3100" i="2"/>
  <c r="R3101" i="2"/>
  <c r="R3102" i="2"/>
  <c r="R3103" i="2"/>
  <c r="R3104" i="2"/>
  <c r="R3105" i="2"/>
  <c r="R3106" i="2"/>
  <c r="R3107" i="2"/>
  <c r="R3108" i="2"/>
  <c r="R3109" i="2"/>
  <c r="R3110" i="2"/>
  <c r="R3111" i="2"/>
  <c r="R3112" i="2"/>
  <c r="R3113" i="2"/>
  <c r="R3114" i="2"/>
  <c r="R3115" i="2"/>
  <c r="R3116" i="2"/>
  <c r="R3117" i="2"/>
  <c r="R3118" i="2"/>
  <c r="R3119" i="2"/>
  <c r="R3120" i="2"/>
  <c r="R3121" i="2"/>
  <c r="R3122" i="2"/>
  <c r="R3123" i="2"/>
  <c r="R3124" i="2"/>
  <c r="R3125" i="2"/>
  <c r="R3126" i="2"/>
  <c r="R3127" i="2"/>
  <c r="R3128" i="2"/>
  <c r="R3129" i="2"/>
  <c r="R3130" i="2"/>
  <c r="R3131" i="2"/>
  <c r="R3132" i="2"/>
  <c r="R3133" i="2"/>
  <c r="R3134" i="2"/>
  <c r="R3135" i="2"/>
  <c r="R3136" i="2"/>
  <c r="R3137" i="2"/>
  <c r="R3138" i="2"/>
  <c r="R3139" i="2"/>
  <c r="R3140" i="2"/>
  <c r="R3141" i="2"/>
  <c r="R3142" i="2"/>
  <c r="R3143" i="2"/>
  <c r="R3144" i="2"/>
  <c r="R3145" i="2"/>
  <c r="R3146" i="2"/>
  <c r="R3147" i="2"/>
  <c r="R3148" i="2"/>
  <c r="R3149" i="2"/>
  <c r="R3150" i="2"/>
  <c r="R3151" i="2"/>
  <c r="R3152" i="2"/>
  <c r="R3153" i="2"/>
  <c r="R3154" i="2"/>
  <c r="R3155" i="2"/>
  <c r="R3156" i="2"/>
  <c r="R3157" i="2"/>
  <c r="R3158" i="2"/>
  <c r="R3159" i="2"/>
  <c r="R3160" i="2"/>
  <c r="R3161" i="2"/>
  <c r="R3162" i="2"/>
  <c r="R3163" i="2"/>
  <c r="R3164" i="2"/>
  <c r="R3165" i="2"/>
  <c r="R3166" i="2"/>
  <c r="R3167" i="2"/>
  <c r="R3168" i="2"/>
  <c r="R3169" i="2"/>
  <c r="R3170" i="2"/>
  <c r="R3171" i="2"/>
  <c r="R3172" i="2"/>
  <c r="R3173" i="2"/>
  <c r="R3174" i="2"/>
  <c r="R3175" i="2"/>
  <c r="R3176" i="2"/>
  <c r="R3177" i="2"/>
  <c r="R3178" i="2"/>
  <c r="R3179" i="2"/>
  <c r="R3180" i="2"/>
  <c r="R3181" i="2"/>
  <c r="R3182" i="2"/>
  <c r="R3183" i="2"/>
  <c r="R3184" i="2"/>
  <c r="R3185" i="2"/>
  <c r="R3186" i="2"/>
  <c r="R3187" i="2"/>
  <c r="R3188" i="2"/>
  <c r="R3189" i="2"/>
  <c r="R3190" i="2"/>
  <c r="R3191" i="2"/>
  <c r="R3192" i="2"/>
  <c r="R3193" i="2"/>
  <c r="R3194" i="2"/>
  <c r="R3195" i="2"/>
  <c r="R3196" i="2"/>
  <c r="R3197" i="2"/>
  <c r="R3198" i="2"/>
  <c r="R3199" i="2"/>
  <c r="R3200" i="2"/>
  <c r="R3201" i="2"/>
  <c r="R3202" i="2"/>
  <c r="R3203" i="2"/>
  <c r="R3204" i="2"/>
  <c r="R3205" i="2"/>
  <c r="R3206" i="2"/>
  <c r="R3207" i="2"/>
  <c r="R3208" i="2"/>
  <c r="R3209" i="2"/>
  <c r="R3210" i="2"/>
  <c r="R3211" i="2"/>
  <c r="R3212" i="2"/>
  <c r="R3213" i="2"/>
  <c r="R3214" i="2"/>
  <c r="R3215" i="2"/>
  <c r="R3216" i="2"/>
  <c r="R3217" i="2"/>
  <c r="R3218" i="2"/>
  <c r="R3219" i="2"/>
  <c r="R3220" i="2"/>
  <c r="R3221" i="2"/>
  <c r="R3222" i="2"/>
  <c r="R3223" i="2"/>
  <c r="R3224" i="2"/>
  <c r="R3225" i="2"/>
  <c r="R3226" i="2"/>
  <c r="R3227" i="2"/>
  <c r="R3228" i="2"/>
  <c r="R3229" i="2"/>
  <c r="R3230" i="2"/>
  <c r="R3231" i="2"/>
  <c r="R3232" i="2"/>
  <c r="R3233" i="2"/>
  <c r="R3234" i="2"/>
  <c r="R3235" i="2"/>
  <c r="R3236" i="2"/>
  <c r="R3237" i="2"/>
  <c r="R3238" i="2"/>
  <c r="R3239" i="2"/>
  <c r="R3240" i="2"/>
  <c r="R3241" i="2"/>
  <c r="R3242" i="2"/>
  <c r="R3243" i="2"/>
  <c r="R3244" i="2"/>
  <c r="R3245" i="2"/>
  <c r="R3246" i="2"/>
  <c r="R3247" i="2"/>
  <c r="R3248" i="2"/>
  <c r="R3249" i="2"/>
  <c r="R3250" i="2"/>
  <c r="R3251" i="2"/>
  <c r="R3252" i="2"/>
  <c r="R3253" i="2"/>
  <c r="R3254" i="2"/>
  <c r="R3255" i="2"/>
  <c r="R3256" i="2"/>
  <c r="R3257" i="2"/>
  <c r="R3258" i="2"/>
  <c r="R3259" i="2"/>
  <c r="R3260" i="2"/>
  <c r="R3261" i="2"/>
  <c r="R3262" i="2"/>
  <c r="R3263" i="2"/>
  <c r="R3264" i="2"/>
  <c r="R3265" i="2"/>
  <c r="R3266" i="2"/>
  <c r="R3267" i="2"/>
  <c r="R3268" i="2"/>
  <c r="R3269" i="2"/>
  <c r="R3270" i="2"/>
  <c r="R3271" i="2"/>
  <c r="R3272" i="2"/>
  <c r="R3273" i="2"/>
  <c r="R3274" i="2"/>
  <c r="R3275" i="2"/>
  <c r="R3276" i="2"/>
  <c r="R3277" i="2"/>
  <c r="R3278" i="2"/>
  <c r="R3279" i="2"/>
  <c r="R3280" i="2"/>
  <c r="R3281" i="2"/>
  <c r="R3282" i="2"/>
  <c r="R3283" i="2"/>
  <c r="R3284" i="2"/>
  <c r="R3285" i="2"/>
  <c r="R3286" i="2"/>
  <c r="R3287" i="2"/>
  <c r="R3288" i="2"/>
  <c r="R3289" i="2"/>
  <c r="R3290" i="2"/>
  <c r="R3291" i="2"/>
  <c r="R3292" i="2"/>
  <c r="R3293" i="2"/>
  <c r="R3294" i="2"/>
  <c r="R3295" i="2"/>
  <c r="R3296" i="2"/>
  <c r="R3297" i="2"/>
  <c r="R3298" i="2"/>
  <c r="R3299" i="2"/>
  <c r="R3300" i="2"/>
  <c r="R3301" i="2"/>
  <c r="R3302" i="2"/>
  <c r="R3303" i="2"/>
  <c r="R3304" i="2"/>
  <c r="R3305" i="2"/>
  <c r="R3306" i="2"/>
  <c r="R3307" i="2"/>
  <c r="R3308" i="2"/>
  <c r="R3309" i="2"/>
  <c r="R3310" i="2"/>
  <c r="R3311" i="2"/>
  <c r="R3312" i="2"/>
  <c r="R3313" i="2"/>
  <c r="R3314" i="2"/>
  <c r="R3315" i="2"/>
  <c r="R3316" i="2"/>
  <c r="R3317" i="2"/>
  <c r="R3318" i="2"/>
  <c r="R3319" i="2"/>
  <c r="R3320" i="2"/>
  <c r="R3321" i="2"/>
  <c r="R3322" i="2"/>
  <c r="R3323" i="2"/>
  <c r="R3324" i="2"/>
  <c r="R3325" i="2"/>
  <c r="R3326" i="2"/>
  <c r="R3327" i="2"/>
  <c r="R3328" i="2"/>
  <c r="R3329" i="2"/>
  <c r="R3330" i="2"/>
  <c r="R3331" i="2"/>
  <c r="R3332" i="2"/>
  <c r="R3333" i="2"/>
  <c r="R3334" i="2"/>
  <c r="R3335" i="2"/>
  <c r="R3336" i="2"/>
  <c r="R3337" i="2"/>
  <c r="R3338" i="2"/>
  <c r="R3339" i="2"/>
  <c r="R3340" i="2"/>
  <c r="R3341" i="2"/>
  <c r="R3342" i="2"/>
  <c r="R3343" i="2"/>
  <c r="R3344" i="2"/>
  <c r="R3345" i="2"/>
  <c r="R3346" i="2"/>
  <c r="R3347" i="2"/>
  <c r="R3348" i="2"/>
  <c r="R3349" i="2"/>
  <c r="R3350" i="2"/>
  <c r="R3351" i="2"/>
  <c r="R3352" i="2"/>
  <c r="R3353" i="2"/>
  <c r="R3354" i="2"/>
  <c r="R3355" i="2"/>
  <c r="R3356" i="2"/>
  <c r="R3357" i="2"/>
  <c r="R3358" i="2"/>
  <c r="R3359" i="2"/>
  <c r="R3360" i="2"/>
  <c r="R3361" i="2"/>
  <c r="R3362" i="2"/>
  <c r="R3363" i="2"/>
  <c r="R3364" i="2"/>
  <c r="R3365" i="2"/>
  <c r="R3366" i="2"/>
  <c r="R3367" i="2"/>
  <c r="R3368" i="2"/>
  <c r="R3369" i="2"/>
  <c r="R3370" i="2"/>
  <c r="R3371" i="2"/>
  <c r="R3372" i="2"/>
  <c r="R3373" i="2"/>
  <c r="R3374" i="2"/>
  <c r="R3375" i="2"/>
  <c r="R3376" i="2"/>
  <c r="R3377" i="2"/>
  <c r="R3378" i="2"/>
  <c r="R3379" i="2"/>
  <c r="R3380" i="2"/>
  <c r="R3381" i="2"/>
  <c r="R3382" i="2"/>
  <c r="R3383" i="2"/>
  <c r="R3384" i="2"/>
  <c r="R3385" i="2"/>
  <c r="R3386" i="2"/>
  <c r="R3387" i="2"/>
  <c r="R3388" i="2"/>
  <c r="R3389" i="2"/>
  <c r="R3390" i="2"/>
  <c r="R3391" i="2"/>
  <c r="R3392" i="2"/>
  <c r="R3393" i="2"/>
  <c r="R3394" i="2"/>
  <c r="R3395" i="2"/>
  <c r="R3396" i="2"/>
  <c r="R3397" i="2"/>
  <c r="R3398" i="2"/>
  <c r="R3399" i="2"/>
  <c r="R3400" i="2"/>
  <c r="R3401" i="2"/>
  <c r="R3402" i="2"/>
  <c r="R3403" i="2"/>
  <c r="R3404" i="2"/>
  <c r="R3405" i="2"/>
  <c r="R3406" i="2"/>
  <c r="R3407" i="2"/>
  <c r="R3408" i="2"/>
  <c r="R3409" i="2"/>
  <c r="R3410" i="2"/>
  <c r="R3411" i="2"/>
  <c r="R3412" i="2"/>
  <c r="R3413" i="2"/>
  <c r="R3414" i="2"/>
  <c r="R3415" i="2"/>
  <c r="R3416" i="2"/>
  <c r="R3417" i="2"/>
  <c r="R3418" i="2"/>
  <c r="R3419" i="2"/>
  <c r="R3420" i="2"/>
  <c r="R3421" i="2"/>
  <c r="R3422" i="2"/>
  <c r="R3423" i="2"/>
  <c r="R3424" i="2"/>
  <c r="R3425" i="2"/>
  <c r="R3426" i="2"/>
  <c r="R3427" i="2"/>
  <c r="R3428" i="2"/>
  <c r="R3429" i="2"/>
  <c r="R3430" i="2"/>
  <c r="R3431" i="2"/>
  <c r="R3432" i="2"/>
  <c r="R3433" i="2"/>
  <c r="R3434" i="2"/>
  <c r="R3435" i="2"/>
  <c r="R3436" i="2"/>
  <c r="R3437" i="2"/>
  <c r="R3438" i="2"/>
  <c r="R3439" i="2"/>
  <c r="R3440" i="2"/>
  <c r="R3441" i="2"/>
  <c r="R3442" i="2"/>
  <c r="R3443" i="2"/>
  <c r="R3444" i="2"/>
  <c r="R3445" i="2"/>
  <c r="R3446" i="2"/>
  <c r="R3447" i="2"/>
  <c r="R3448" i="2"/>
  <c r="R3449" i="2"/>
  <c r="R3450" i="2"/>
  <c r="R3451" i="2"/>
  <c r="R3452" i="2"/>
  <c r="R3453" i="2"/>
  <c r="R3454" i="2"/>
  <c r="R3455" i="2"/>
  <c r="R3456" i="2"/>
  <c r="R3457" i="2"/>
  <c r="R3458" i="2"/>
  <c r="R3459" i="2"/>
  <c r="R3460" i="2"/>
  <c r="R3461" i="2"/>
  <c r="R3462" i="2"/>
  <c r="R3463" i="2"/>
  <c r="R3464" i="2"/>
  <c r="R3465" i="2"/>
  <c r="R3466" i="2"/>
  <c r="R3467" i="2"/>
  <c r="R3468" i="2"/>
  <c r="R3469" i="2"/>
  <c r="R3470" i="2"/>
  <c r="R3471" i="2"/>
  <c r="R3472" i="2"/>
  <c r="R3473" i="2"/>
  <c r="R3474" i="2"/>
  <c r="R3475" i="2"/>
  <c r="R3476" i="2"/>
  <c r="R3477" i="2"/>
  <c r="R3478" i="2"/>
  <c r="R3479" i="2"/>
  <c r="R3480" i="2"/>
  <c r="R3481" i="2"/>
  <c r="R3482" i="2"/>
  <c r="R3483" i="2"/>
  <c r="R3484" i="2"/>
  <c r="R3485" i="2"/>
  <c r="R3486" i="2"/>
  <c r="R3487" i="2"/>
  <c r="R3488" i="2"/>
  <c r="R3489" i="2"/>
  <c r="R3490" i="2"/>
  <c r="R3491" i="2"/>
  <c r="R3492" i="2"/>
  <c r="R3493" i="2"/>
  <c r="R3494" i="2"/>
  <c r="R3495" i="2"/>
  <c r="R3496" i="2"/>
  <c r="R3497" i="2"/>
  <c r="R3498" i="2"/>
  <c r="R3499" i="2"/>
  <c r="R3500" i="2"/>
  <c r="R3501" i="2"/>
  <c r="R3502" i="2"/>
  <c r="R3503" i="2"/>
  <c r="R3504" i="2"/>
  <c r="R3505" i="2"/>
  <c r="R3506" i="2"/>
  <c r="R3507" i="2"/>
  <c r="R3508" i="2"/>
  <c r="R3509" i="2"/>
  <c r="R3510" i="2"/>
  <c r="R3511" i="2"/>
  <c r="R3512" i="2"/>
  <c r="R3513" i="2"/>
  <c r="R3514" i="2"/>
  <c r="R3515" i="2"/>
  <c r="R3516" i="2"/>
  <c r="R3517" i="2"/>
  <c r="R3518" i="2"/>
  <c r="R3519" i="2"/>
  <c r="R3520" i="2"/>
  <c r="R3521" i="2"/>
  <c r="R3522" i="2"/>
  <c r="R3523" i="2"/>
  <c r="R3524" i="2"/>
  <c r="R3525" i="2"/>
  <c r="R3526" i="2"/>
  <c r="R3527" i="2"/>
  <c r="R3528" i="2"/>
  <c r="R3529" i="2"/>
  <c r="R3530" i="2"/>
  <c r="R3531" i="2"/>
  <c r="R3532" i="2"/>
  <c r="R3533" i="2"/>
  <c r="R3534" i="2"/>
  <c r="R3535" i="2"/>
  <c r="R3536" i="2"/>
  <c r="R3537" i="2"/>
  <c r="R3538" i="2"/>
  <c r="R3539" i="2"/>
  <c r="R3540" i="2"/>
  <c r="R3541" i="2"/>
  <c r="R3542" i="2"/>
  <c r="R3543" i="2"/>
  <c r="R3544" i="2"/>
  <c r="R3545" i="2"/>
  <c r="R3546" i="2"/>
  <c r="R3547" i="2"/>
  <c r="R3548" i="2"/>
  <c r="R3549" i="2"/>
  <c r="R3550" i="2"/>
  <c r="R3551" i="2"/>
  <c r="R3552" i="2"/>
  <c r="R3553" i="2"/>
  <c r="R3554" i="2"/>
  <c r="R3555" i="2"/>
  <c r="R3556" i="2"/>
  <c r="R3557" i="2"/>
  <c r="R3558" i="2"/>
  <c r="R3559" i="2"/>
  <c r="R3560" i="2"/>
  <c r="R3561" i="2"/>
  <c r="R3562" i="2"/>
  <c r="R3563" i="2"/>
  <c r="R3564" i="2"/>
  <c r="R3565" i="2"/>
  <c r="R3566" i="2"/>
  <c r="R3567" i="2"/>
  <c r="R3568" i="2"/>
  <c r="R3569" i="2"/>
  <c r="R3570" i="2"/>
  <c r="R3571" i="2"/>
  <c r="R3572" i="2"/>
  <c r="R3573" i="2"/>
  <c r="R3574" i="2"/>
  <c r="R3575" i="2"/>
  <c r="R3576" i="2"/>
  <c r="R3577" i="2"/>
  <c r="R3578" i="2"/>
  <c r="R3579" i="2"/>
  <c r="R3580" i="2"/>
  <c r="R3581" i="2"/>
  <c r="R3582" i="2"/>
  <c r="R3583" i="2"/>
  <c r="R3584" i="2"/>
  <c r="R3585" i="2"/>
  <c r="R3586" i="2"/>
  <c r="R3587" i="2"/>
  <c r="R3588" i="2"/>
  <c r="R3589" i="2"/>
  <c r="R3590" i="2"/>
  <c r="R3591" i="2"/>
  <c r="R3592" i="2"/>
  <c r="R3593" i="2"/>
  <c r="R3594" i="2"/>
  <c r="R3595" i="2"/>
  <c r="R3596" i="2"/>
  <c r="R3597" i="2"/>
  <c r="R3598" i="2"/>
  <c r="R3599" i="2"/>
  <c r="R3600" i="2"/>
  <c r="R3601" i="2"/>
  <c r="R3602" i="2"/>
  <c r="R3603" i="2"/>
  <c r="R3604" i="2"/>
  <c r="R3605" i="2"/>
  <c r="R3606" i="2"/>
  <c r="R3607" i="2"/>
  <c r="R3608" i="2"/>
  <c r="R3609" i="2"/>
  <c r="R3610" i="2"/>
  <c r="R3611" i="2"/>
  <c r="R3612" i="2"/>
  <c r="R3613" i="2"/>
  <c r="R3614" i="2"/>
  <c r="R3615" i="2"/>
  <c r="R3616" i="2"/>
  <c r="R3617" i="2"/>
  <c r="R3618" i="2"/>
  <c r="R3619" i="2"/>
  <c r="R3620" i="2"/>
  <c r="R3621" i="2"/>
  <c r="R3622" i="2"/>
  <c r="R3623" i="2"/>
  <c r="R3624" i="2"/>
  <c r="R3625" i="2"/>
  <c r="R3626" i="2"/>
  <c r="R3627" i="2"/>
  <c r="R3628" i="2"/>
  <c r="R3629" i="2"/>
  <c r="R3630" i="2"/>
  <c r="R3631" i="2"/>
  <c r="R3632" i="2"/>
  <c r="R3633" i="2"/>
  <c r="R3634" i="2"/>
  <c r="R3635" i="2"/>
  <c r="R3636" i="2"/>
  <c r="R3637" i="2"/>
  <c r="R3638" i="2"/>
  <c r="R3639" i="2"/>
  <c r="R3640" i="2"/>
  <c r="R3641" i="2"/>
  <c r="R3642" i="2"/>
  <c r="R3643" i="2"/>
  <c r="R3644" i="2"/>
  <c r="R3645" i="2"/>
  <c r="R3646" i="2"/>
  <c r="R3647" i="2"/>
  <c r="R3648" i="2"/>
  <c r="R3649" i="2"/>
  <c r="R3650" i="2"/>
  <c r="R3651" i="2"/>
  <c r="R3652" i="2"/>
  <c r="R3653" i="2"/>
  <c r="R3654" i="2"/>
  <c r="R3655" i="2"/>
  <c r="R3656" i="2"/>
  <c r="R3657" i="2"/>
  <c r="R3658" i="2"/>
  <c r="R3659" i="2"/>
  <c r="R3660" i="2"/>
  <c r="R3661" i="2"/>
  <c r="R3662" i="2"/>
  <c r="R3663" i="2"/>
  <c r="R3664" i="2"/>
  <c r="R3665" i="2"/>
  <c r="R3666" i="2"/>
  <c r="R3667" i="2"/>
  <c r="R3668" i="2"/>
  <c r="R3669" i="2"/>
  <c r="R3670" i="2"/>
  <c r="R3671" i="2"/>
  <c r="R3672" i="2"/>
  <c r="R3673" i="2"/>
  <c r="R3674" i="2"/>
  <c r="R3675" i="2"/>
  <c r="R3676" i="2"/>
  <c r="R3677" i="2"/>
  <c r="R3678" i="2"/>
  <c r="R3679" i="2"/>
  <c r="R3680" i="2"/>
  <c r="R3681" i="2"/>
  <c r="R3682" i="2"/>
  <c r="R3683" i="2"/>
  <c r="R3684" i="2"/>
  <c r="R3685" i="2"/>
  <c r="R3686" i="2"/>
  <c r="R3687" i="2"/>
  <c r="R3688" i="2"/>
  <c r="R3689" i="2"/>
  <c r="R3690" i="2"/>
  <c r="R3691" i="2"/>
  <c r="R3692" i="2"/>
  <c r="R3693" i="2"/>
  <c r="R3694" i="2"/>
  <c r="R3695" i="2"/>
  <c r="R3696" i="2"/>
  <c r="R3697" i="2"/>
  <c r="R3698" i="2"/>
  <c r="R3699" i="2"/>
  <c r="R3700" i="2"/>
  <c r="R3701" i="2"/>
  <c r="R3702" i="2"/>
  <c r="R3703" i="2"/>
  <c r="R3704" i="2"/>
  <c r="R3705" i="2"/>
  <c r="R3706" i="2"/>
  <c r="R3707" i="2"/>
  <c r="R3708" i="2"/>
  <c r="R3709" i="2"/>
  <c r="R3710" i="2"/>
  <c r="R3711" i="2"/>
  <c r="R3712" i="2"/>
  <c r="R3713" i="2"/>
  <c r="R3714" i="2"/>
  <c r="R3715" i="2"/>
  <c r="R3716" i="2"/>
  <c r="R3717" i="2"/>
  <c r="R3718" i="2"/>
  <c r="R3719" i="2"/>
  <c r="R3720" i="2"/>
  <c r="R3721" i="2"/>
  <c r="R3722" i="2"/>
  <c r="R3723" i="2"/>
  <c r="R3724" i="2"/>
  <c r="R3725" i="2"/>
  <c r="R3726" i="2"/>
  <c r="R3727" i="2"/>
  <c r="R3728" i="2"/>
  <c r="R3729" i="2"/>
  <c r="R3730" i="2"/>
  <c r="R3731" i="2"/>
  <c r="R3732" i="2"/>
  <c r="R3733" i="2"/>
  <c r="R3734" i="2"/>
  <c r="R3735" i="2"/>
  <c r="R3736" i="2"/>
  <c r="R3737" i="2"/>
  <c r="R3738" i="2"/>
  <c r="R3739" i="2"/>
  <c r="R3740" i="2"/>
  <c r="R3741" i="2"/>
  <c r="R3742" i="2"/>
  <c r="R3743" i="2"/>
  <c r="R3744" i="2"/>
  <c r="R3745" i="2"/>
  <c r="R3746" i="2"/>
  <c r="R3747" i="2"/>
  <c r="R3748" i="2"/>
  <c r="R3749" i="2"/>
  <c r="R3750" i="2"/>
  <c r="R3751" i="2"/>
  <c r="R3752" i="2"/>
  <c r="R3753" i="2"/>
  <c r="R3754" i="2"/>
  <c r="R3755" i="2"/>
  <c r="R3756" i="2"/>
  <c r="R3757" i="2"/>
  <c r="R3758" i="2"/>
  <c r="R3759" i="2"/>
  <c r="R3760" i="2"/>
  <c r="R3761" i="2"/>
  <c r="R3762" i="2"/>
  <c r="R3763" i="2"/>
  <c r="R3764" i="2"/>
  <c r="R3765" i="2"/>
  <c r="R3766" i="2"/>
  <c r="R3767" i="2"/>
  <c r="R3768" i="2"/>
  <c r="R3769" i="2"/>
  <c r="R3770" i="2"/>
  <c r="R3771" i="2"/>
  <c r="R3772" i="2"/>
  <c r="R3773" i="2"/>
  <c r="R3774" i="2"/>
  <c r="R3775" i="2"/>
  <c r="R3776" i="2"/>
  <c r="R3777" i="2"/>
  <c r="R3778" i="2"/>
  <c r="R3779" i="2"/>
  <c r="R3780" i="2"/>
  <c r="R3781" i="2"/>
  <c r="R3782" i="2"/>
  <c r="R3783" i="2"/>
  <c r="R3784" i="2"/>
  <c r="R3785" i="2"/>
  <c r="R3786" i="2"/>
  <c r="R3787" i="2"/>
  <c r="R3788" i="2"/>
  <c r="R3789" i="2"/>
  <c r="R3790" i="2"/>
  <c r="R3791" i="2"/>
  <c r="R3792" i="2"/>
  <c r="R3793" i="2"/>
  <c r="R3794" i="2"/>
  <c r="R3795" i="2"/>
  <c r="R3796" i="2"/>
  <c r="R3797" i="2"/>
  <c r="R3798" i="2"/>
  <c r="R3799" i="2"/>
  <c r="R3800" i="2"/>
  <c r="R3801" i="2"/>
  <c r="R3802" i="2"/>
  <c r="R3803" i="2"/>
  <c r="R3804" i="2"/>
  <c r="R3805" i="2"/>
  <c r="R3806" i="2"/>
  <c r="R3807" i="2"/>
  <c r="R3808" i="2"/>
  <c r="R3809" i="2"/>
  <c r="R3810" i="2"/>
  <c r="R3811" i="2"/>
  <c r="R3812" i="2"/>
  <c r="R3813" i="2"/>
  <c r="R3814" i="2"/>
  <c r="R3815" i="2"/>
  <c r="R3816" i="2"/>
  <c r="R3817" i="2"/>
  <c r="R3818" i="2"/>
  <c r="R3819" i="2"/>
  <c r="R3820" i="2"/>
  <c r="R3821" i="2"/>
  <c r="R3822" i="2"/>
  <c r="R3823" i="2"/>
  <c r="R3824" i="2"/>
  <c r="R3825" i="2"/>
  <c r="R3826" i="2"/>
  <c r="R3827" i="2"/>
  <c r="R3828" i="2"/>
  <c r="R3829" i="2"/>
  <c r="R3830" i="2"/>
  <c r="R3831" i="2"/>
  <c r="R3832" i="2"/>
  <c r="R3833" i="2"/>
  <c r="R3834" i="2"/>
  <c r="R3835" i="2"/>
  <c r="R3836" i="2"/>
  <c r="R3837" i="2"/>
  <c r="R3838" i="2"/>
  <c r="R3839" i="2"/>
  <c r="R3840" i="2"/>
  <c r="R3841" i="2"/>
  <c r="R3842" i="2"/>
  <c r="R3843" i="2"/>
  <c r="R3844" i="2"/>
  <c r="R3845" i="2"/>
  <c r="R3846" i="2"/>
  <c r="R3847" i="2"/>
  <c r="R3848" i="2"/>
  <c r="R3849" i="2"/>
  <c r="R3850" i="2"/>
  <c r="R3851" i="2"/>
  <c r="R3852" i="2"/>
  <c r="R3853" i="2"/>
  <c r="R3854" i="2"/>
  <c r="R3855" i="2"/>
  <c r="R3856" i="2"/>
  <c r="R3857" i="2"/>
  <c r="R3858" i="2"/>
  <c r="R3859" i="2"/>
  <c r="R3860" i="2"/>
  <c r="R3861" i="2"/>
  <c r="R3862" i="2"/>
  <c r="R3863" i="2"/>
  <c r="R3864" i="2"/>
  <c r="R3865" i="2"/>
  <c r="R3866" i="2"/>
  <c r="R3867" i="2"/>
  <c r="R3868" i="2"/>
  <c r="R3869" i="2"/>
  <c r="R3870" i="2"/>
  <c r="R3871" i="2"/>
  <c r="R3872" i="2"/>
  <c r="R3873" i="2"/>
  <c r="R3874" i="2"/>
  <c r="R3875" i="2"/>
  <c r="R3876" i="2"/>
  <c r="R3877" i="2"/>
  <c r="R3878" i="2"/>
  <c r="R3879" i="2"/>
  <c r="R3880" i="2"/>
  <c r="R3881" i="2"/>
  <c r="R3882" i="2"/>
  <c r="R3883" i="2"/>
  <c r="R3884" i="2"/>
  <c r="R3885" i="2"/>
  <c r="R3886" i="2"/>
  <c r="R3887" i="2"/>
  <c r="R3888" i="2"/>
  <c r="R3889" i="2"/>
  <c r="R3890" i="2"/>
  <c r="R3891" i="2"/>
  <c r="R3892" i="2"/>
  <c r="R3893" i="2"/>
  <c r="R3894" i="2"/>
  <c r="R3895" i="2"/>
  <c r="R3896" i="2"/>
  <c r="R3897" i="2"/>
  <c r="R3898" i="2"/>
  <c r="R3899" i="2"/>
  <c r="R3900" i="2"/>
  <c r="R3901" i="2"/>
  <c r="R3902" i="2"/>
  <c r="R3903" i="2"/>
  <c r="R3904" i="2"/>
  <c r="R3905" i="2"/>
  <c r="R3906" i="2"/>
  <c r="R3907" i="2"/>
  <c r="R3908" i="2"/>
  <c r="R3909" i="2"/>
  <c r="R3910" i="2"/>
  <c r="R3911" i="2"/>
  <c r="R3912" i="2"/>
  <c r="R3913" i="2"/>
  <c r="R3914" i="2"/>
  <c r="R3915" i="2"/>
  <c r="R3916" i="2"/>
  <c r="R3917" i="2"/>
  <c r="R3918" i="2"/>
  <c r="R3919" i="2"/>
  <c r="R3920" i="2"/>
  <c r="R3921" i="2"/>
  <c r="R3922" i="2"/>
  <c r="R3923" i="2"/>
  <c r="R3924" i="2"/>
  <c r="R3925" i="2"/>
  <c r="R3926" i="2"/>
  <c r="R3927" i="2"/>
  <c r="R3928" i="2"/>
  <c r="R3929" i="2"/>
  <c r="R3930" i="2"/>
  <c r="R3931" i="2"/>
  <c r="R3932" i="2"/>
  <c r="R3933" i="2"/>
  <c r="R3934" i="2"/>
  <c r="R3935" i="2"/>
  <c r="R3936" i="2"/>
  <c r="R3937" i="2"/>
  <c r="R3938" i="2"/>
  <c r="R3939" i="2"/>
  <c r="R3940" i="2"/>
  <c r="R3941" i="2"/>
  <c r="R3942" i="2"/>
  <c r="R3943" i="2"/>
  <c r="R3944" i="2"/>
  <c r="R3945" i="2"/>
  <c r="R3946" i="2"/>
  <c r="R3947" i="2"/>
  <c r="R3948" i="2"/>
  <c r="R3949" i="2"/>
  <c r="R3950" i="2"/>
  <c r="R3951" i="2"/>
  <c r="R3952" i="2"/>
  <c r="R3953" i="2"/>
  <c r="R3954" i="2"/>
  <c r="R3955" i="2"/>
  <c r="R3956" i="2"/>
  <c r="R3957" i="2"/>
  <c r="R3958" i="2"/>
  <c r="R3959" i="2"/>
  <c r="R3960" i="2"/>
  <c r="R3961" i="2"/>
  <c r="R3962" i="2"/>
  <c r="R3963" i="2"/>
  <c r="R3964" i="2"/>
  <c r="R3965" i="2"/>
  <c r="R3966" i="2"/>
  <c r="R3967" i="2"/>
  <c r="R3968" i="2"/>
  <c r="R3969" i="2"/>
  <c r="R3970" i="2"/>
  <c r="R3971" i="2"/>
  <c r="R3972" i="2"/>
  <c r="R3973" i="2"/>
  <c r="R3974" i="2"/>
  <c r="R3975" i="2"/>
  <c r="R3976" i="2"/>
  <c r="R3977" i="2"/>
  <c r="R3978" i="2"/>
  <c r="R3979" i="2"/>
  <c r="R3980" i="2"/>
  <c r="R3981" i="2"/>
  <c r="R3982" i="2"/>
  <c r="R3983" i="2"/>
  <c r="R3984" i="2"/>
  <c r="R3985" i="2"/>
  <c r="R3986" i="2"/>
  <c r="R3987" i="2"/>
  <c r="R3988" i="2"/>
  <c r="R3989" i="2"/>
  <c r="R3990" i="2"/>
  <c r="R3991" i="2"/>
  <c r="R3992" i="2"/>
  <c r="R3993" i="2"/>
  <c r="R3994" i="2"/>
  <c r="R3995" i="2"/>
  <c r="R3996" i="2"/>
  <c r="R3997" i="2"/>
  <c r="R3998" i="2"/>
  <c r="R3999" i="2"/>
  <c r="R4000" i="2"/>
  <c r="R4001" i="2"/>
  <c r="R4002" i="2"/>
  <c r="R4003" i="2"/>
  <c r="R4004" i="2"/>
  <c r="R4005" i="2"/>
  <c r="R4006" i="2"/>
  <c r="R4007" i="2"/>
  <c r="R4008" i="2"/>
  <c r="R4009" i="2"/>
  <c r="R4010" i="2"/>
  <c r="R4011" i="2"/>
  <c r="R4012" i="2"/>
  <c r="R4013" i="2"/>
  <c r="R4014" i="2"/>
  <c r="R4015" i="2"/>
  <c r="R4016" i="2"/>
  <c r="R4017" i="2"/>
  <c r="R4018" i="2"/>
  <c r="R4019" i="2"/>
  <c r="R4020" i="2"/>
  <c r="R4021" i="2"/>
  <c r="R4022" i="2"/>
  <c r="R4023" i="2"/>
  <c r="R4024" i="2"/>
  <c r="R4025" i="2"/>
  <c r="R4026" i="2"/>
  <c r="R4027" i="2"/>
  <c r="R4028" i="2"/>
  <c r="R4029" i="2"/>
  <c r="R4030" i="2"/>
  <c r="R4031" i="2"/>
  <c r="R4032" i="2"/>
  <c r="R4033" i="2"/>
  <c r="R4034" i="2"/>
  <c r="R4035" i="2"/>
  <c r="R4036" i="2"/>
  <c r="R4037" i="2"/>
  <c r="R4038" i="2"/>
  <c r="R4039" i="2"/>
  <c r="R4040" i="2"/>
  <c r="R4041" i="2"/>
  <c r="R4042" i="2"/>
  <c r="R4043" i="2"/>
  <c r="R4044" i="2"/>
  <c r="R4045" i="2"/>
  <c r="R4046" i="2"/>
  <c r="R4047" i="2"/>
  <c r="R4048" i="2"/>
  <c r="R4049" i="2"/>
  <c r="R4050" i="2"/>
  <c r="R4051" i="2"/>
  <c r="R4052" i="2"/>
  <c r="R4053" i="2"/>
  <c r="R4054" i="2"/>
  <c r="R4055" i="2"/>
  <c r="R4056" i="2"/>
  <c r="R4057" i="2"/>
  <c r="R4058" i="2"/>
  <c r="R4059" i="2"/>
  <c r="R4060" i="2"/>
  <c r="R4061" i="2"/>
  <c r="R4062" i="2"/>
  <c r="R4063" i="2"/>
  <c r="R4064" i="2"/>
  <c r="R4065" i="2"/>
  <c r="R4066" i="2"/>
  <c r="R4067" i="2"/>
  <c r="R4068" i="2"/>
  <c r="R4069" i="2"/>
  <c r="R4070" i="2"/>
  <c r="R4071" i="2"/>
  <c r="R4072" i="2"/>
  <c r="R4073" i="2"/>
  <c r="R4074" i="2"/>
  <c r="R4075" i="2"/>
  <c r="R4076" i="2"/>
  <c r="R4077" i="2"/>
  <c r="R4078" i="2"/>
  <c r="R4079" i="2"/>
  <c r="R4080" i="2"/>
  <c r="R4081" i="2"/>
  <c r="R4082" i="2"/>
  <c r="R4083" i="2"/>
  <c r="R4084" i="2"/>
  <c r="R4085" i="2"/>
  <c r="R4086" i="2"/>
  <c r="R4087" i="2"/>
  <c r="R4088" i="2"/>
  <c r="R4089" i="2"/>
  <c r="R4090" i="2"/>
  <c r="R4091" i="2"/>
  <c r="R4092" i="2"/>
  <c r="R4093" i="2"/>
  <c r="R4094" i="2"/>
  <c r="R4095" i="2"/>
  <c r="R4096" i="2"/>
  <c r="R4097" i="2"/>
  <c r="R4098" i="2"/>
  <c r="R4099" i="2"/>
  <c r="R4100" i="2"/>
  <c r="R4101" i="2"/>
  <c r="R4102" i="2"/>
  <c r="R4103" i="2"/>
  <c r="R4104" i="2"/>
  <c r="R4105" i="2"/>
  <c r="R4106" i="2"/>
  <c r="R4107" i="2"/>
  <c r="R4108" i="2"/>
  <c r="R4109" i="2"/>
  <c r="R4110" i="2"/>
  <c r="R4111" i="2"/>
  <c r="R4112" i="2"/>
  <c r="R4113" i="2"/>
  <c r="R4114" i="2"/>
  <c r="R4115" i="2"/>
  <c r="R4116" i="2"/>
  <c r="R4117" i="2"/>
  <c r="R4118" i="2"/>
  <c r="R4119" i="2"/>
  <c r="R4120" i="2"/>
  <c r="R4121" i="2"/>
  <c r="R4122" i="2"/>
  <c r="R4123" i="2"/>
  <c r="R4124" i="2"/>
  <c r="R4125" i="2"/>
  <c r="R4126" i="2"/>
  <c r="R4127" i="2"/>
  <c r="R4128" i="2"/>
  <c r="R4129" i="2"/>
  <c r="R4130" i="2"/>
  <c r="R4131" i="2"/>
  <c r="R4132" i="2"/>
  <c r="R4133" i="2"/>
  <c r="R4134" i="2"/>
  <c r="R4135" i="2"/>
  <c r="R4136" i="2"/>
  <c r="R4137" i="2"/>
  <c r="R4138" i="2"/>
  <c r="R4139" i="2"/>
  <c r="R4140" i="2"/>
  <c r="R4141" i="2"/>
  <c r="R4142" i="2"/>
  <c r="R4143" i="2"/>
  <c r="R4144" i="2"/>
  <c r="R4145" i="2"/>
  <c r="R4146" i="2"/>
  <c r="R4147" i="2"/>
  <c r="R4148" i="2"/>
  <c r="R4149" i="2"/>
  <c r="R4150" i="2"/>
  <c r="R4151" i="2"/>
  <c r="R4152" i="2"/>
  <c r="R4153" i="2"/>
  <c r="R4154" i="2"/>
  <c r="R4155" i="2"/>
  <c r="R4156" i="2"/>
  <c r="R4157" i="2"/>
  <c r="R4158" i="2"/>
  <c r="R4159" i="2"/>
  <c r="R4160" i="2"/>
  <c r="R4161" i="2"/>
  <c r="R4162" i="2"/>
  <c r="R4163" i="2"/>
  <c r="R4164" i="2"/>
  <c r="R4165" i="2"/>
  <c r="R4166" i="2"/>
  <c r="R4167" i="2"/>
  <c r="R4168" i="2"/>
  <c r="R4169" i="2"/>
  <c r="R4170" i="2"/>
  <c r="R4171" i="2"/>
  <c r="R4172" i="2"/>
  <c r="R4173" i="2"/>
  <c r="R4174" i="2"/>
  <c r="R4175" i="2"/>
  <c r="R4176" i="2"/>
  <c r="R4177" i="2"/>
  <c r="R4178" i="2"/>
  <c r="R4179" i="2"/>
  <c r="R4180" i="2"/>
  <c r="R4181" i="2"/>
  <c r="R4182" i="2"/>
  <c r="R4183" i="2"/>
  <c r="R4184" i="2"/>
  <c r="R4185" i="2"/>
  <c r="R4186" i="2"/>
  <c r="R4187" i="2"/>
  <c r="R4188" i="2"/>
  <c r="R4189" i="2"/>
  <c r="R4190" i="2"/>
  <c r="R4191" i="2"/>
  <c r="R4192" i="2"/>
  <c r="R4193" i="2"/>
  <c r="R4194" i="2"/>
  <c r="R4195" i="2"/>
  <c r="R4196" i="2"/>
  <c r="R4197" i="2"/>
  <c r="R4198" i="2"/>
  <c r="R4199" i="2"/>
  <c r="R4200" i="2"/>
  <c r="R4201" i="2"/>
  <c r="R4202" i="2"/>
  <c r="R4203" i="2"/>
  <c r="R4204" i="2"/>
  <c r="R4205" i="2"/>
  <c r="R4206" i="2"/>
  <c r="R4207" i="2"/>
  <c r="R4208" i="2"/>
  <c r="R4209" i="2"/>
  <c r="R4210" i="2"/>
  <c r="R4211" i="2"/>
  <c r="R4212" i="2"/>
  <c r="R4213" i="2"/>
  <c r="R4214" i="2"/>
  <c r="R4215" i="2"/>
  <c r="R4216" i="2"/>
  <c r="R4217" i="2"/>
  <c r="R4218" i="2"/>
  <c r="R4219" i="2"/>
  <c r="R4220" i="2"/>
  <c r="R4221" i="2"/>
  <c r="R4222" i="2"/>
  <c r="R4223" i="2"/>
  <c r="R4224" i="2"/>
  <c r="R4225" i="2"/>
  <c r="R4226" i="2"/>
  <c r="R4227" i="2"/>
  <c r="R4228" i="2"/>
  <c r="R4229" i="2"/>
  <c r="R4230" i="2"/>
  <c r="R4231" i="2"/>
  <c r="R4232" i="2"/>
  <c r="R4233" i="2"/>
  <c r="R4234" i="2"/>
  <c r="R4235" i="2"/>
  <c r="R4236" i="2"/>
  <c r="R4237" i="2"/>
  <c r="R4238" i="2"/>
  <c r="R4239" i="2"/>
  <c r="R4240" i="2"/>
  <c r="R4241" i="2"/>
  <c r="R4242" i="2"/>
  <c r="R4243" i="2"/>
  <c r="R4244" i="2"/>
  <c r="R4245" i="2"/>
  <c r="R4246" i="2"/>
  <c r="R4247" i="2"/>
  <c r="R4248" i="2"/>
  <c r="R4249" i="2"/>
  <c r="R4250" i="2"/>
  <c r="R4251" i="2"/>
  <c r="R4252" i="2"/>
  <c r="R4253" i="2"/>
  <c r="R4254" i="2"/>
  <c r="R4255" i="2"/>
  <c r="R4256" i="2"/>
  <c r="R4257" i="2"/>
  <c r="R4258" i="2"/>
  <c r="R4259" i="2"/>
  <c r="R4260" i="2"/>
  <c r="R4261" i="2"/>
  <c r="R4262" i="2"/>
  <c r="R4263" i="2"/>
  <c r="R4264" i="2"/>
  <c r="R4265" i="2"/>
  <c r="R4266" i="2"/>
  <c r="R4267" i="2"/>
  <c r="R4268" i="2"/>
  <c r="R4269" i="2"/>
  <c r="R4270" i="2"/>
  <c r="R4271" i="2"/>
  <c r="R4272" i="2"/>
  <c r="R4273" i="2"/>
  <c r="R4274" i="2"/>
  <c r="R4275" i="2"/>
  <c r="R4276" i="2"/>
  <c r="R4277" i="2"/>
  <c r="R4278" i="2"/>
  <c r="R4279" i="2"/>
  <c r="R4280" i="2"/>
  <c r="R4281" i="2"/>
  <c r="R4282" i="2"/>
  <c r="R4283" i="2"/>
  <c r="R4284" i="2"/>
  <c r="R4285" i="2"/>
  <c r="R4286" i="2"/>
  <c r="R4287" i="2"/>
  <c r="R4288" i="2"/>
  <c r="R4289" i="2"/>
  <c r="R4290" i="2"/>
  <c r="R4291" i="2"/>
  <c r="R4292" i="2"/>
  <c r="R4293" i="2"/>
  <c r="R4294" i="2"/>
  <c r="R4295" i="2"/>
  <c r="R4296" i="2"/>
  <c r="R4297" i="2"/>
  <c r="R4298" i="2"/>
  <c r="R4299" i="2"/>
  <c r="R4300" i="2"/>
  <c r="R4301" i="2"/>
  <c r="R4302" i="2"/>
  <c r="R4303" i="2"/>
  <c r="R4304" i="2"/>
  <c r="R4305" i="2"/>
  <c r="R4306" i="2"/>
  <c r="R4307" i="2"/>
  <c r="R4308" i="2"/>
  <c r="R4309" i="2"/>
  <c r="R4310" i="2"/>
  <c r="R4311" i="2"/>
  <c r="R4312" i="2"/>
  <c r="R4313" i="2"/>
  <c r="R4314" i="2"/>
  <c r="R4315" i="2"/>
  <c r="R4316" i="2"/>
  <c r="R4317" i="2"/>
  <c r="R4318" i="2"/>
  <c r="R4319" i="2"/>
  <c r="R4320" i="2"/>
  <c r="R4321" i="2"/>
  <c r="R4322" i="2"/>
  <c r="R4323" i="2"/>
  <c r="R4324" i="2"/>
  <c r="R4325" i="2"/>
  <c r="R4326" i="2"/>
  <c r="R4327" i="2"/>
  <c r="R4328" i="2"/>
  <c r="R4329" i="2"/>
  <c r="R4330" i="2"/>
  <c r="R4331" i="2"/>
  <c r="R4332" i="2"/>
  <c r="R4333" i="2"/>
  <c r="R4334" i="2"/>
  <c r="R4335" i="2"/>
  <c r="R4336" i="2"/>
  <c r="R4337" i="2"/>
  <c r="R4338" i="2"/>
  <c r="R4339" i="2"/>
  <c r="R4340" i="2"/>
  <c r="R4341" i="2"/>
  <c r="R4342" i="2"/>
  <c r="R4343" i="2"/>
  <c r="R4344" i="2"/>
  <c r="R4345" i="2"/>
  <c r="R4346" i="2"/>
  <c r="R4347" i="2"/>
  <c r="R4348" i="2"/>
  <c r="R4349" i="2"/>
  <c r="R4350" i="2"/>
  <c r="R4351" i="2"/>
  <c r="R4352" i="2"/>
  <c r="R4353" i="2"/>
  <c r="R4354" i="2"/>
  <c r="R4355" i="2"/>
  <c r="R4356" i="2"/>
  <c r="R4357" i="2"/>
  <c r="R4358" i="2"/>
  <c r="R4359" i="2"/>
  <c r="R4360" i="2"/>
  <c r="R4361" i="2"/>
  <c r="R4362" i="2"/>
  <c r="R4363" i="2"/>
  <c r="R4364" i="2"/>
  <c r="R4365" i="2"/>
  <c r="R4366" i="2"/>
  <c r="R4367" i="2"/>
  <c r="R4368" i="2"/>
  <c r="R4369" i="2"/>
  <c r="R4370" i="2"/>
  <c r="R4371" i="2"/>
  <c r="R4372" i="2"/>
  <c r="R4373" i="2"/>
  <c r="R4374" i="2"/>
  <c r="R4375" i="2"/>
  <c r="R4376" i="2"/>
  <c r="R4377" i="2"/>
  <c r="R4378" i="2"/>
  <c r="R4379" i="2"/>
  <c r="R4380" i="2"/>
  <c r="R4381" i="2"/>
  <c r="R4382" i="2"/>
  <c r="R4383" i="2"/>
  <c r="R4384" i="2"/>
  <c r="R4385" i="2"/>
  <c r="R4386" i="2"/>
  <c r="R4387" i="2"/>
  <c r="R4388" i="2"/>
  <c r="R4389" i="2"/>
  <c r="R4390" i="2"/>
  <c r="R4391" i="2"/>
  <c r="R4392" i="2"/>
  <c r="R4393" i="2"/>
  <c r="R4394" i="2"/>
  <c r="R4395" i="2"/>
  <c r="R4396" i="2"/>
  <c r="R4397" i="2"/>
  <c r="R4398" i="2"/>
  <c r="R4399" i="2"/>
  <c r="R4400" i="2"/>
  <c r="R4401" i="2"/>
  <c r="R4402" i="2"/>
  <c r="R4403" i="2"/>
  <c r="R4404" i="2"/>
  <c r="R4405" i="2"/>
  <c r="R4406" i="2"/>
  <c r="R4407" i="2"/>
  <c r="R4408" i="2"/>
  <c r="R4409" i="2"/>
  <c r="R4410" i="2"/>
  <c r="R4411" i="2"/>
  <c r="R4412" i="2"/>
  <c r="R4413" i="2"/>
  <c r="R4414" i="2"/>
  <c r="R4415" i="2"/>
  <c r="R4416" i="2"/>
  <c r="R4417" i="2"/>
  <c r="R4418" i="2"/>
  <c r="R4419" i="2"/>
  <c r="R4420" i="2"/>
  <c r="R4421" i="2"/>
  <c r="R4422" i="2"/>
  <c r="R4423" i="2"/>
  <c r="R4424" i="2"/>
  <c r="R4425" i="2"/>
  <c r="R4426" i="2"/>
  <c r="R4427" i="2"/>
  <c r="R4428" i="2"/>
  <c r="R4429" i="2"/>
  <c r="R4430" i="2"/>
  <c r="R4431" i="2"/>
  <c r="R4432" i="2"/>
  <c r="R4433" i="2"/>
  <c r="R4434" i="2"/>
  <c r="R4435" i="2"/>
  <c r="R4436" i="2"/>
  <c r="R4437" i="2"/>
  <c r="R4438" i="2"/>
  <c r="R4439" i="2"/>
  <c r="R4440" i="2"/>
  <c r="R4441" i="2"/>
  <c r="R4442" i="2"/>
  <c r="R4443" i="2"/>
  <c r="R4444" i="2"/>
  <c r="R4445" i="2"/>
  <c r="R4446" i="2"/>
  <c r="R4447" i="2"/>
  <c r="R4448" i="2"/>
  <c r="R4449" i="2"/>
  <c r="A3" i="2"/>
  <c r="H4" i="2"/>
  <c r="A4" i="2"/>
  <c r="I4" i="2"/>
  <c r="B4" i="2"/>
  <c r="J4" i="2"/>
  <c r="C4" i="2"/>
  <c r="K4" i="2"/>
  <c r="D4" i="2"/>
  <c r="E4" i="2"/>
  <c r="F4" i="2"/>
  <c r="G4" i="2"/>
  <c r="K26" i="1" l="1"/>
  <c r="M26" i="1"/>
  <c r="O1941" i="2"/>
  <c r="R1941" i="2"/>
  <c r="R1927" i="2"/>
  <c r="P1918" i="2"/>
  <c r="O1918" i="2"/>
  <c r="R1914" i="2"/>
  <c r="P1930" i="2"/>
  <c r="O1930" i="2"/>
  <c r="Q1930" i="2"/>
  <c r="P1906" i="2"/>
  <c r="O1906" i="2"/>
  <c r="O1893" i="2"/>
  <c r="Q1893" i="2"/>
  <c r="R1893" i="2"/>
  <c r="P1926" i="2"/>
  <c r="O1926" i="2"/>
  <c r="R1921" i="2"/>
  <c r="P1903" i="2"/>
  <c r="P1886" i="2"/>
  <c r="O1886" i="2"/>
  <c r="P1938" i="2"/>
  <c r="O1938" i="2"/>
  <c r="Q1938" i="2"/>
  <c r="P1934" i="2"/>
  <c r="O1934" i="2"/>
  <c r="Q1923" i="2"/>
  <c r="O1923" i="2"/>
  <c r="Q1915" i="2"/>
  <c r="O1915" i="2"/>
  <c r="O1913" i="2"/>
  <c r="P1913" i="2"/>
  <c r="O1905" i="2"/>
  <c r="P1905" i="2"/>
  <c r="R1905" i="2"/>
  <c r="O1925" i="2"/>
  <c r="Q1925" i="2"/>
  <c r="R1925" i="2"/>
  <c r="O1919" i="2"/>
  <c r="P1919" i="2"/>
  <c r="O1901" i="2"/>
  <c r="Q1901" i="2"/>
  <c r="O1933" i="2"/>
  <c r="R1933" i="2"/>
  <c r="P1894" i="2"/>
  <c r="O1894" i="2"/>
  <c r="R1930" i="2"/>
  <c r="R1912" i="2"/>
  <c r="Q1912" i="2"/>
  <c r="Q1906" i="2"/>
  <c r="P1898" i="2"/>
  <c r="O1898" i="2"/>
  <c r="Q1898" i="2"/>
  <c r="R1898" i="2"/>
  <c r="O1687" i="2"/>
  <c r="Q1687" i="2"/>
  <c r="Q1677" i="2"/>
  <c r="R1677" i="2"/>
  <c r="O1663" i="2"/>
  <c r="Q1663" i="2"/>
  <c r="O1655" i="2"/>
  <c r="Q1655" i="2"/>
  <c r="O1637" i="2"/>
  <c r="P1637" i="2"/>
  <c r="Q1637" i="2"/>
  <c r="R1637" i="2"/>
  <c r="P1613" i="2"/>
  <c r="Q1613" i="2"/>
  <c r="R1613" i="2"/>
  <c r="Q1494" i="2"/>
  <c r="O1494" i="2"/>
  <c r="P1494" i="2"/>
  <c r="O1468" i="2"/>
  <c r="Q1468" i="2"/>
  <c r="O1293" i="2"/>
  <c r="P1293" i="2"/>
  <c r="Q1293" i="2"/>
  <c r="R1293" i="2"/>
  <c r="O1186" i="2"/>
  <c r="P1186" i="2"/>
  <c r="Q1186" i="2"/>
  <c r="R1186" i="2"/>
  <c r="R1919" i="2"/>
  <c r="P1915" i="2"/>
  <c r="P1887" i="2"/>
  <c r="Q1880" i="2"/>
  <c r="R1873" i="2"/>
  <c r="Q1866" i="2"/>
  <c r="O1863" i="2"/>
  <c r="R1861" i="2"/>
  <c r="O1859" i="2"/>
  <c r="R1855" i="2"/>
  <c r="P1851" i="2"/>
  <c r="P1849" i="2"/>
  <c r="O1842" i="2"/>
  <c r="Q1837" i="2"/>
  <c r="O1830" i="2"/>
  <c r="P1823" i="2"/>
  <c r="Q1816" i="2"/>
  <c r="R1809" i="2"/>
  <c r="O1802" i="2"/>
  <c r="Q1797" i="2"/>
  <c r="R1793" i="2"/>
  <c r="O1786" i="2"/>
  <c r="Q1781" i="2"/>
  <c r="R1777" i="2"/>
  <c r="O1770" i="2"/>
  <c r="Q1765" i="2"/>
  <c r="R1761" i="2"/>
  <c r="O1754" i="2"/>
  <c r="Q1749" i="2"/>
  <c r="R1745" i="2"/>
  <c r="O1738" i="2"/>
  <c r="Q1733" i="2"/>
  <c r="R1729" i="2"/>
  <c r="Q1717" i="2"/>
  <c r="P1687" i="2"/>
  <c r="R1680" i="2"/>
  <c r="R1668" i="2"/>
  <c r="O1668" i="2"/>
  <c r="P1668" i="2"/>
  <c r="Q1668" i="2"/>
  <c r="P1663" i="2"/>
  <c r="P1655" i="2"/>
  <c r="P1562" i="2"/>
  <c r="O1562" i="2"/>
  <c r="O1487" i="2"/>
  <c r="Q1487" i="2"/>
  <c r="P1437" i="2"/>
  <c r="O1437" i="2"/>
  <c r="R1437" i="2"/>
  <c r="R1920" i="2"/>
  <c r="Q1904" i="2"/>
  <c r="R1897" i="2"/>
  <c r="O1883" i="2"/>
  <c r="P1882" i="2"/>
  <c r="R1879" i="2"/>
  <c r="P1875" i="2"/>
  <c r="P1873" i="2"/>
  <c r="P1870" i="2"/>
  <c r="O1866" i="2"/>
  <c r="Q1861" i="2"/>
  <c r="R1856" i="2"/>
  <c r="O1854" i="2"/>
  <c r="Q1840" i="2"/>
  <c r="R1833" i="2"/>
  <c r="R1821" i="2"/>
  <c r="O1819" i="2"/>
  <c r="P1818" i="2"/>
  <c r="R1815" i="2"/>
  <c r="P1811" i="2"/>
  <c r="P1809" i="2"/>
  <c r="P1806" i="2"/>
  <c r="Q1800" i="2"/>
  <c r="P1793" i="2"/>
  <c r="P1790" i="2"/>
  <c r="Q1784" i="2"/>
  <c r="P1777" i="2"/>
  <c r="P1774" i="2"/>
  <c r="Q1768" i="2"/>
  <c r="P1761" i="2"/>
  <c r="P1758" i="2"/>
  <c r="Q1752" i="2"/>
  <c r="P1745" i="2"/>
  <c r="P1742" i="2"/>
  <c r="Q1736" i="2"/>
  <c r="P1729" i="2"/>
  <c r="P1726" i="2"/>
  <c r="Q1720" i="2"/>
  <c r="P1713" i="2"/>
  <c r="P1710" i="2"/>
  <c r="Q1704" i="2"/>
  <c r="Q1695" i="2"/>
  <c r="R1686" i="2"/>
  <c r="O1684" i="2"/>
  <c r="Q1670" i="2"/>
  <c r="R1670" i="2"/>
  <c r="R1654" i="2"/>
  <c r="R1644" i="2"/>
  <c r="O1644" i="2"/>
  <c r="P1644" i="2"/>
  <c r="Q1644" i="2"/>
  <c r="Q1639" i="2"/>
  <c r="R1639" i="2"/>
  <c r="O1480" i="2"/>
  <c r="R1480" i="2"/>
  <c r="P1413" i="2"/>
  <c r="O1413" i="2"/>
  <c r="R1413" i="2"/>
  <c r="P1722" i="2"/>
  <c r="P1706" i="2"/>
  <c r="R1676" i="2"/>
  <c r="O1676" i="2"/>
  <c r="P1676" i="2"/>
  <c r="Q1676" i="2"/>
  <c r="R1612" i="2"/>
  <c r="O1612" i="2"/>
  <c r="P1612" i="2"/>
  <c r="Q1612" i="2"/>
  <c r="O1575" i="2"/>
  <c r="Q1575" i="2"/>
  <c r="O1367" i="2"/>
  <c r="Q1367" i="2"/>
  <c r="R1367" i="2"/>
  <c r="P1895" i="2"/>
  <c r="R1881" i="2"/>
  <c r="Q1874" i="2"/>
  <c r="R1869" i="2"/>
  <c r="R1863" i="2"/>
  <c r="P1859" i="2"/>
  <c r="Q1855" i="2"/>
  <c r="R1834" i="2"/>
  <c r="P1831" i="2"/>
  <c r="R1817" i="2"/>
  <c r="Q1810" i="2"/>
  <c r="R1805" i="2"/>
  <c r="Q1794" i="2"/>
  <c r="R1789" i="2"/>
  <c r="P1781" i="2"/>
  <c r="R1773" i="2"/>
  <c r="P1765" i="2"/>
  <c r="R1757" i="2"/>
  <c r="P1749" i="2"/>
  <c r="R1741" i="2"/>
  <c r="P1733" i="2"/>
  <c r="R1725" i="2"/>
  <c r="R1709" i="2"/>
  <c r="O1662" i="2"/>
  <c r="P1662" i="2"/>
  <c r="Q1662" i="2"/>
  <c r="R1620" i="2"/>
  <c r="P1620" i="2"/>
  <c r="Q1620" i="2"/>
  <c r="O1605" i="2"/>
  <c r="P1605" i="2"/>
  <c r="Q1605" i="2"/>
  <c r="R1605" i="2"/>
  <c r="O1582" i="2"/>
  <c r="P1582" i="2"/>
  <c r="Q1582" i="2"/>
  <c r="R1582" i="2"/>
  <c r="P1501" i="2"/>
  <c r="O1501" i="2"/>
  <c r="R1501" i="2"/>
  <c r="Q1430" i="2"/>
  <c r="O1430" i="2"/>
  <c r="P1430" i="2"/>
  <c r="R1928" i="2"/>
  <c r="R1922" i="2"/>
  <c r="O1891" i="2"/>
  <c r="P1890" i="2"/>
  <c r="R1887" i="2"/>
  <c r="P1883" i="2"/>
  <c r="P1881" i="2"/>
  <c r="P1878" i="2"/>
  <c r="Q1869" i="2"/>
  <c r="R1864" i="2"/>
  <c r="R1858" i="2"/>
  <c r="P1855" i="2"/>
  <c r="R1841" i="2"/>
  <c r="Q1834" i="2"/>
  <c r="R1829" i="2"/>
  <c r="O1827" i="2"/>
  <c r="P1826" i="2"/>
  <c r="R1823" i="2"/>
  <c r="P1819" i="2"/>
  <c r="P1817" i="2"/>
  <c r="Q1815" i="2"/>
  <c r="P1814" i="2"/>
  <c r="Q1805" i="2"/>
  <c r="R1801" i="2"/>
  <c r="Q1789" i="2"/>
  <c r="R1785" i="2"/>
  <c r="Q1773" i="2"/>
  <c r="R1769" i="2"/>
  <c r="Q1757" i="2"/>
  <c r="R1753" i="2"/>
  <c r="Q1741" i="2"/>
  <c r="R1737" i="2"/>
  <c r="Q1725" i="2"/>
  <c r="R1721" i="2"/>
  <c r="Q1709" i="2"/>
  <c r="R1705" i="2"/>
  <c r="P1695" i="2"/>
  <c r="R1693" i="2"/>
  <c r="R1688" i="2"/>
  <c r="P1677" i="2"/>
  <c r="O1638" i="2"/>
  <c r="P1638" i="2"/>
  <c r="Q1638" i="2"/>
  <c r="R1638" i="2"/>
  <c r="O1423" i="2"/>
  <c r="Q1423" i="2"/>
  <c r="O1350" i="2"/>
  <c r="P1350" i="2"/>
  <c r="Q1350" i="2"/>
  <c r="R1350" i="2"/>
  <c r="P1914" i="2"/>
  <c r="P1902" i="2"/>
  <c r="R1888" i="2"/>
  <c r="Q1872" i="2"/>
  <c r="R1865" i="2"/>
  <c r="Q1858" i="2"/>
  <c r="O1851" i="2"/>
  <c r="P1850" i="2"/>
  <c r="P1841" i="2"/>
  <c r="P1838" i="2"/>
  <c r="O1834" i="2"/>
  <c r="Q1829" i="2"/>
  <c r="R1824" i="2"/>
  <c r="O1822" i="2"/>
  <c r="Q1808" i="2"/>
  <c r="P1801" i="2"/>
  <c r="P1798" i="2"/>
  <c r="Q1792" i="2"/>
  <c r="P1785" i="2"/>
  <c r="P1782" i="2"/>
  <c r="Q1776" i="2"/>
  <c r="P1769" i="2"/>
  <c r="P1766" i="2"/>
  <c r="Q1760" i="2"/>
  <c r="P1753" i="2"/>
  <c r="P1750" i="2"/>
  <c r="Q1744" i="2"/>
  <c r="P1737" i="2"/>
  <c r="P1734" i="2"/>
  <c r="Q1728" i="2"/>
  <c r="P1721" i="2"/>
  <c r="P1718" i="2"/>
  <c r="Q1712" i="2"/>
  <c r="P1705" i="2"/>
  <c r="R1694" i="2"/>
  <c r="O1677" i="2"/>
  <c r="P1669" i="2"/>
  <c r="Q1669" i="2"/>
  <c r="R1669" i="2"/>
  <c r="O1613" i="2"/>
  <c r="O1543" i="2"/>
  <c r="Q1543" i="2"/>
  <c r="O1466" i="2"/>
  <c r="Q1466" i="2"/>
  <c r="O1449" i="2"/>
  <c r="P1449" i="2"/>
  <c r="Q1449" i="2"/>
  <c r="R1449" i="2"/>
  <c r="O1373" i="2"/>
  <c r="P1373" i="2"/>
  <c r="Q1373" i="2"/>
  <c r="R1373" i="2"/>
  <c r="P1874" i="2"/>
  <c r="P1862" i="2"/>
  <c r="R1848" i="2"/>
  <c r="R1842" i="2"/>
  <c r="P1839" i="2"/>
  <c r="P1810" i="2"/>
  <c r="P1799" i="2"/>
  <c r="P1794" i="2"/>
  <c r="P1783" i="2"/>
  <c r="P1778" i="2"/>
  <c r="P1767" i="2"/>
  <c r="P1762" i="2"/>
  <c r="P1751" i="2"/>
  <c r="P1746" i="2"/>
  <c r="P1735" i="2"/>
  <c r="P1730" i="2"/>
  <c r="P1719" i="2"/>
  <c r="P1714" i="2"/>
  <c r="P1707" i="2"/>
  <c r="P1703" i="2"/>
  <c r="P1698" i="2"/>
  <c r="Q1645" i="2"/>
  <c r="R1645" i="2"/>
  <c r="O1550" i="2"/>
  <c r="P1550" i="2"/>
  <c r="Q1550" i="2"/>
  <c r="R1550" i="2"/>
  <c r="O1510" i="2"/>
  <c r="P1510" i="2"/>
  <c r="O1416" i="2"/>
  <c r="Q1416" i="2"/>
  <c r="R1416" i="2"/>
  <c r="R1326" i="2"/>
  <c r="O1326" i="2"/>
  <c r="P1326" i="2"/>
  <c r="Q1326" i="2"/>
  <c r="P1639" i="2"/>
  <c r="R1630" i="2"/>
  <c r="R1623" i="2"/>
  <c r="R1598" i="2"/>
  <c r="Q1580" i="2"/>
  <c r="R1575" i="2"/>
  <c r="Q1573" i="2"/>
  <c r="Q1548" i="2"/>
  <c r="R1543" i="2"/>
  <c r="R1517" i="2"/>
  <c r="R1514" i="2"/>
  <c r="R1505" i="2"/>
  <c r="R1466" i="2"/>
  <c r="R1441" i="2"/>
  <c r="R1423" i="2"/>
  <c r="P1407" i="2"/>
  <c r="R1398" i="2"/>
  <c r="Q1397" i="2"/>
  <c r="Q1390" i="2"/>
  <c r="R1383" i="2"/>
  <c r="P1367" i="2"/>
  <c r="R1365" i="2"/>
  <c r="Q1358" i="2"/>
  <c r="R1342" i="2"/>
  <c r="Q1341" i="2"/>
  <c r="O1286" i="2"/>
  <c r="P1286" i="2"/>
  <c r="Q1286" i="2"/>
  <c r="R1286" i="2"/>
  <c r="O1123" i="2"/>
  <c r="Q1123" i="2"/>
  <c r="R1123" i="2"/>
  <c r="R1692" i="2"/>
  <c r="P1675" i="2"/>
  <c r="P1671" i="2"/>
  <c r="R1664" i="2"/>
  <c r="R1660" i="2"/>
  <c r="Q1630" i="2"/>
  <c r="R1628" i="2"/>
  <c r="Q1623" i="2"/>
  <c r="P1607" i="2"/>
  <c r="Q1598" i="2"/>
  <c r="R1596" i="2"/>
  <c r="R1581" i="2"/>
  <c r="P1580" i="2"/>
  <c r="R1574" i="2"/>
  <c r="P1573" i="2"/>
  <c r="R1549" i="2"/>
  <c r="P1548" i="2"/>
  <c r="P1542" i="2"/>
  <c r="P1523" i="2"/>
  <c r="P1521" i="2"/>
  <c r="R1519" i="2"/>
  <c r="Q1514" i="2"/>
  <c r="Q1505" i="2"/>
  <c r="Q1503" i="2"/>
  <c r="R1493" i="2"/>
  <c r="R1490" i="2"/>
  <c r="P1486" i="2"/>
  <c r="P1485" i="2"/>
  <c r="P1481" i="2"/>
  <c r="Q1479" i="2"/>
  <c r="R1465" i="2"/>
  <c r="O1462" i="2"/>
  <c r="Q1458" i="2"/>
  <c r="R1448" i="2"/>
  <c r="R1447" i="2"/>
  <c r="Q1441" i="2"/>
  <c r="Q1436" i="2"/>
  <c r="R1429" i="2"/>
  <c r="R1426" i="2"/>
  <c r="P1422" i="2"/>
  <c r="P1421" i="2"/>
  <c r="Q1418" i="2"/>
  <c r="Q1415" i="2"/>
  <c r="R1402" i="2"/>
  <c r="Q1398" i="2"/>
  <c r="P1397" i="2"/>
  <c r="R1391" i="2"/>
  <c r="P1390" i="2"/>
  <c r="R1385" i="2"/>
  <c r="R1366" i="2"/>
  <c r="Q1365" i="2"/>
  <c r="P1358" i="2"/>
  <c r="R1349" i="2"/>
  <c r="Q1342" i="2"/>
  <c r="P1341" i="2"/>
  <c r="P1338" i="2"/>
  <c r="R1325" i="2"/>
  <c r="O1281" i="2"/>
  <c r="R1281" i="2"/>
  <c r="O1261" i="2"/>
  <c r="P1261" i="2"/>
  <c r="Q1261" i="2"/>
  <c r="R1261" i="2"/>
  <c r="O1203" i="2"/>
  <c r="Q1203" i="2"/>
  <c r="R1203" i="2"/>
  <c r="R1088" i="2"/>
  <c r="O1088" i="2"/>
  <c r="P1088" i="2"/>
  <c r="Q1088" i="2"/>
  <c r="R1631" i="2"/>
  <c r="P1630" i="2"/>
  <c r="R1616" i="2"/>
  <c r="R1606" i="2"/>
  <c r="R1599" i="2"/>
  <c r="P1598" i="2"/>
  <c r="Q1588" i="2"/>
  <c r="R1584" i="2"/>
  <c r="Q1581" i="2"/>
  <c r="Q1574" i="2"/>
  <c r="Q1567" i="2"/>
  <c r="Q1556" i="2"/>
  <c r="R1552" i="2"/>
  <c r="Q1549" i="2"/>
  <c r="Q1535" i="2"/>
  <c r="Q1522" i="2"/>
  <c r="P1505" i="2"/>
  <c r="P1503" i="2"/>
  <c r="R1489" i="2"/>
  <c r="O1486" i="2"/>
  <c r="Q1482" i="2"/>
  <c r="R1472" i="2"/>
  <c r="Q1465" i="2"/>
  <c r="Q1460" i="2"/>
  <c r="R1453" i="2"/>
  <c r="P1446" i="2"/>
  <c r="P1445" i="2"/>
  <c r="P1441" i="2"/>
  <c r="Q1439" i="2"/>
  <c r="R1425" i="2"/>
  <c r="O1422" i="2"/>
  <c r="P1415" i="2"/>
  <c r="R1408" i="2"/>
  <c r="R1405" i="2"/>
  <c r="P1398" i="2"/>
  <c r="Q1391" i="2"/>
  <c r="Q1366" i="2"/>
  <c r="P1365" i="2"/>
  <c r="R1359" i="2"/>
  <c r="Q1349" i="2"/>
  <c r="P1342" i="2"/>
  <c r="P1339" i="2"/>
  <c r="Q1335" i="2"/>
  <c r="Q1332" i="2"/>
  <c r="P1325" i="2"/>
  <c r="P1318" i="2"/>
  <c r="R1318" i="2"/>
  <c r="Q1283" i="2"/>
  <c r="O1283" i="2"/>
  <c r="P1283" i="2"/>
  <c r="O1171" i="2"/>
  <c r="Q1171" i="2"/>
  <c r="R1171" i="2"/>
  <c r="O1155" i="2"/>
  <c r="Q1155" i="2"/>
  <c r="R1155" i="2"/>
  <c r="O1139" i="2"/>
  <c r="Q1139" i="2"/>
  <c r="R1139" i="2"/>
  <c r="R1636" i="2"/>
  <c r="Q1631" i="2"/>
  <c r="P1615" i="2"/>
  <c r="Q1606" i="2"/>
  <c r="R1604" i="2"/>
  <c r="Q1599" i="2"/>
  <c r="P1588" i="2"/>
  <c r="P1581" i="2"/>
  <c r="P1574" i="2"/>
  <c r="P1556" i="2"/>
  <c r="P1549" i="2"/>
  <c r="P1535" i="2"/>
  <c r="R1533" i="2"/>
  <c r="R1531" i="2"/>
  <c r="P1526" i="2"/>
  <c r="R1511" i="2"/>
  <c r="Q1506" i="2"/>
  <c r="Q1489" i="2"/>
  <c r="Q1484" i="2"/>
  <c r="O1482" i="2"/>
  <c r="R1477" i="2"/>
  <c r="P1470" i="2"/>
  <c r="P1469" i="2"/>
  <c r="P1465" i="2"/>
  <c r="Q1463" i="2"/>
  <c r="O1453" i="2"/>
  <c r="O1446" i="2"/>
  <c r="Q1442" i="2"/>
  <c r="R1432" i="2"/>
  <c r="Q1425" i="2"/>
  <c r="Q1408" i="2"/>
  <c r="O1405" i="2"/>
  <c r="R1399" i="2"/>
  <c r="P1391" i="2"/>
  <c r="R1384" i="2"/>
  <c r="Q1380" i="2"/>
  <c r="P1366" i="2"/>
  <c r="Q1359" i="2"/>
  <c r="O1354" i="2"/>
  <c r="P1349" i="2"/>
  <c r="O1339" i="2"/>
  <c r="O1325" i="2"/>
  <c r="P1323" i="2"/>
  <c r="Q1319" i="2"/>
  <c r="R1308" i="2"/>
  <c r="Q1308" i="2"/>
  <c r="O1252" i="2"/>
  <c r="Q1252" i="2"/>
  <c r="O1210" i="2"/>
  <c r="P1210" i="2"/>
  <c r="Q1210" i="2"/>
  <c r="R1210" i="2"/>
  <c r="O1194" i="2"/>
  <c r="P1194" i="2"/>
  <c r="Q1194" i="2"/>
  <c r="R1194" i="2"/>
  <c r="Q1111" i="2"/>
  <c r="O1111" i="2"/>
  <c r="P1111" i="2"/>
  <c r="R1624" i="2"/>
  <c r="P1606" i="2"/>
  <c r="R1592" i="2"/>
  <c r="R1580" i="2"/>
  <c r="R1560" i="2"/>
  <c r="R1548" i="2"/>
  <c r="P1493" i="2"/>
  <c r="P1489" i="2"/>
  <c r="O1470" i="2"/>
  <c r="P1458" i="2"/>
  <c r="R1456" i="2"/>
  <c r="Q1444" i="2"/>
  <c r="P1429" i="2"/>
  <c r="P1425" i="2"/>
  <c r="P1418" i="2"/>
  <c r="P1401" i="2"/>
  <c r="Q1399" i="2"/>
  <c r="R1376" i="2"/>
  <c r="P1371" i="2"/>
  <c r="O1347" i="2"/>
  <c r="Q1343" i="2"/>
  <c r="R1276" i="2"/>
  <c r="Q1276" i="2"/>
  <c r="O1235" i="2"/>
  <c r="Q1235" i="2"/>
  <c r="O1219" i="2"/>
  <c r="Q1219" i="2"/>
  <c r="R1219" i="2"/>
  <c r="P1330" i="2"/>
  <c r="O1330" i="2"/>
  <c r="P1298" i="2"/>
  <c r="O1298" i="2"/>
  <c r="O1287" i="2"/>
  <c r="Q1287" i="2"/>
  <c r="O1131" i="2"/>
  <c r="Q1131" i="2"/>
  <c r="R1131" i="2"/>
  <c r="R1588" i="2"/>
  <c r="R1567" i="2"/>
  <c r="R1556" i="2"/>
  <c r="R1522" i="2"/>
  <c r="P1515" i="2"/>
  <c r="R1503" i="2"/>
  <c r="R1482" i="2"/>
  <c r="P1477" i="2"/>
  <c r="R1439" i="2"/>
  <c r="R1415" i="2"/>
  <c r="R1388" i="2"/>
  <c r="P1359" i="2"/>
  <c r="O1317" i="2"/>
  <c r="P1317" i="2"/>
  <c r="Q1317" i="2"/>
  <c r="Q1315" i="2"/>
  <c r="P1315" i="2"/>
  <c r="P1266" i="2"/>
  <c r="O1266" i="2"/>
  <c r="O1226" i="2"/>
  <c r="P1226" i="2"/>
  <c r="Q1226" i="2"/>
  <c r="R1226" i="2"/>
  <c r="O1179" i="2"/>
  <c r="Q1179" i="2"/>
  <c r="O1163" i="2"/>
  <c r="Q1163" i="2"/>
  <c r="R1163" i="2"/>
  <c r="O1147" i="2"/>
  <c r="Q1147" i="2"/>
  <c r="R1147" i="2"/>
  <c r="R1285" i="2"/>
  <c r="Q1278" i="2"/>
  <c r="R1254" i="2"/>
  <c r="R1252" i="2"/>
  <c r="Q1250" i="2"/>
  <c r="P1243" i="2"/>
  <c r="P1219" i="2"/>
  <c r="Q1208" i="2"/>
  <c r="P1203" i="2"/>
  <c r="R1201" i="2"/>
  <c r="Q1192" i="2"/>
  <c r="Q1184" i="2"/>
  <c r="P1179" i="2"/>
  <c r="R1177" i="2"/>
  <c r="P1171" i="2"/>
  <c r="R1169" i="2"/>
  <c r="P1163" i="2"/>
  <c r="R1161" i="2"/>
  <c r="P1155" i="2"/>
  <c r="R1153" i="2"/>
  <c r="P1147" i="2"/>
  <c r="R1145" i="2"/>
  <c r="P1139" i="2"/>
  <c r="R1137" i="2"/>
  <c r="P1131" i="2"/>
  <c r="R1129" i="2"/>
  <c r="P1128" i="2"/>
  <c r="P1123" i="2"/>
  <c r="R1121" i="2"/>
  <c r="P1120" i="2"/>
  <c r="R1114" i="2"/>
  <c r="Q1113" i="2"/>
  <c r="Q1106" i="2"/>
  <c r="P1105" i="2"/>
  <c r="P1098" i="2"/>
  <c r="R1096" i="2"/>
  <c r="R1091" i="2"/>
  <c r="O1090" i="2"/>
  <c r="R1316" i="2"/>
  <c r="P1310" i="2"/>
  <c r="P1307" i="2"/>
  <c r="Q1285" i="2"/>
  <c r="P1278" i="2"/>
  <c r="P1275" i="2"/>
  <c r="Q1254" i="2"/>
  <c r="Q1251" i="2"/>
  <c r="P1250" i="2"/>
  <c r="Q1248" i="2"/>
  <c r="R1234" i="2"/>
  <c r="R1225" i="2"/>
  <c r="R1218" i="2"/>
  <c r="Q1217" i="2"/>
  <c r="P1211" i="2"/>
  <c r="R1209" i="2"/>
  <c r="P1208" i="2"/>
  <c r="R1202" i="2"/>
  <c r="Q1201" i="2"/>
  <c r="P1195" i="2"/>
  <c r="R1193" i="2"/>
  <c r="P1192" i="2"/>
  <c r="R1185" i="2"/>
  <c r="P1184" i="2"/>
  <c r="R1178" i="2"/>
  <c r="Q1177" i="2"/>
  <c r="R1170" i="2"/>
  <c r="Q1169" i="2"/>
  <c r="R1162" i="2"/>
  <c r="Q1161" i="2"/>
  <c r="R1154" i="2"/>
  <c r="Q1153" i="2"/>
  <c r="R1146" i="2"/>
  <c r="Q1145" i="2"/>
  <c r="R1138" i="2"/>
  <c r="Q1137" i="2"/>
  <c r="R1130" i="2"/>
  <c r="Q1129" i="2"/>
  <c r="R1122" i="2"/>
  <c r="Q1121" i="2"/>
  <c r="Q1114" i="2"/>
  <c r="P1113" i="2"/>
  <c r="P1106" i="2"/>
  <c r="O1105" i="2"/>
  <c r="R1104" i="2"/>
  <c r="R1099" i="2"/>
  <c r="O1098" i="2"/>
  <c r="Q1091" i="2"/>
  <c r="P1087" i="2"/>
  <c r="O1307" i="2"/>
  <c r="R1305" i="2"/>
  <c r="P1285" i="2"/>
  <c r="O1275" i="2"/>
  <c r="R1273" i="2"/>
  <c r="O1258" i="2"/>
  <c r="P1251" i="2"/>
  <c r="Q1234" i="2"/>
  <c r="P1233" i="2"/>
  <c r="Q1225" i="2"/>
  <c r="Q1218" i="2"/>
  <c r="P1217" i="2"/>
  <c r="Q1209" i="2"/>
  <c r="O1208" i="2"/>
  <c r="Q1202" i="2"/>
  <c r="P1201" i="2"/>
  <c r="Q1193" i="2"/>
  <c r="O1192" i="2"/>
  <c r="Q1185" i="2"/>
  <c r="O1184" i="2"/>
  <c r="Q1178" i="2"/>
  <c r="P1177" i="2"/>
  <c r="Q1170" i="2"/>
  <c r="P1169" i="2"/>
  <c r="Q1162" i="2"/>
  <c r="P1161" i="2"/>
  <c r="Q1154" i="2"/>
  <c r="P1153" i="2"/>
  <c r="Q1146" i="2"/>
  <c r="P1145" i="2"/>
  <c r="Q1138" i="2"/>
  <c r="P1137" i="2"/>
  <c r="Q1130" i="2"/>
  <c r="P1129" i="2"/>
  <c r="Q1122" i="2"/>
  <c r="P1121" i="2"/>
  <c r="P1114" i="2"/>
  <c r="R1112" i="2"/>
  <c r="R1107" i="2"/>
  <c r="Q1099" i="2"/>
  <c r="P1095" i="2"/>
  <c r="O1087" i="2"/>
  <c r="R1324" i="2"/>
  <c r="Q1311" i="2"/>
  <c r="R1294" i="2"/>
  <c r="R1292" i="2"/>
  <c r="Q1279" i="2"/>
  <c r="R1262" i="2"/>
  <c r="R1260" i="2"/>
  <c r="Q1244" i="2"/>
  <c r="R1240" i="2"/>
  <c r="P1234" i="2"/>
  <c r="R1232" i="2"/>
  <c r="R1227" i="2"/>
  <c r="P1225" i="2"/>
  <c r="P1223" i="2"/>
  <c r="P1218" i="2"/>
  <c r="R1216" i="2"/>
  <c r="P1209" i="2"/>
  <c r="P1202" i="2"/>
  <c r="R1200" i="2"/>
  <c r="P1193" i="2"/>
  <c r="P1185" i="2"/>
  <c r="P1178" i="2"/>
  <c r="R1176" i="2"/>
  <c r="P1170" i="2"/>
  <c r="R1168" i="2"/>
  <c r="P1162" i="2"/>
  <c r="R1160" i="2"/>
  <c r="P1154" i="2"/>
  <c r="R1152" i="2"/>
  <c r="P1146" i="2"/>
  <c r="R1144" i="2"/>
  <c r="P1138" i="2"/>
  <c r="R1136" i="2"/>
  <c r="P1130" i="2"/>
  <c r="R1128" i="2"/>
  <c r="P1122" i="2"/>
  <c r="R1120" i="2"/>
  <c r="R1115" i="2"/>
  <c r="Q1107" i="2"/>
  <c r="O1095" i="2"/>
  <c r="Q1294" i="2"/>
  <c r="P1290" i="2"/>
  <c r="R1300" i="2"/>
  <c r="R1268" i="2"/>
  <c r="P1254" i="2"/>
  <c r="P1248" i="2"/>
  <c r="P1099" i="2"/>
  <c r="P1107" i="2"/>
  <c r="O1086" i="2"/>
  <c r="P1086" i="2"/>
  <c r="Q1086" i="2"/>
  <c r="R1086" i="2"/>
  <c r="Q1937" i="2"/>
  <c r="P1936" i="2"/>
  <c r="Q1929" i="2"/>
  <c r="P1928" i="2"/>
  <c r="Q1921" i="2"/>
  <c r="P1920" i="2"/>
  <c r="Q1913" i="2"/>
  <c r="P1912" i="2"/>
  <c r="Q1905" i="2"/>
  <c r="P1904" i="2"/>
  <c r="Q1897" i="2"/>
  <c r="P1896" i="2"/>
  <c r="Q1889" i="2"/>
  <c r="P1888" i="2"/>
  <c r="Q1881" i="2"/>
  <c r="P1880" i="2"/>
  <c r="Q1873" i="2"/>
  <c r="P1872" i="2"/>
  <c r="Q1865" i="2"/>
  <c r="P1864" i="2"/>
  <c r="Q1857" i="2"/>
  <c r="P1856" i="2"/>
  <c r="Q1849" i="2"/>
  <c r="P1848" i="2"/>
  <c r="Q1841" i="2"/>
  <c r="P1840" i="2"/>
  <c r="Q1833" i="2"/>
  <c r="P1832" i="2"/>
  <c r="Q1825" i="2"/>
  <c r="P1824" i="2"/>
  <c r="Q1817" i="2"/>
  <c r="P1816" i="2"/>
  <c r="Q1809" i="2"/>
  <c r="P1808" i="2"/>
  <c r="R1802" i="2"/>
  <c r="Q1801" i="2"/>
  <c r="P1800" i="2"/>
  <c r="R1794" i="2"/>
  <c r="Q1793" i="2"/>
  <c r="P1792" i="2"/>
  <c r="R1786" i="2"/>
  <c r="Q1785" i="2"/>
  <c r="P1784" i="2"/>
  <c r="R1778" i="2"/>
  <c r="Q1777" i="2"/>
  <c r="P1776" i="2"/>
  <c r="R1770" i="2"/>
  <c r="Q1769" i="2"/>
  <c r="P1768" i="2"/>
  <c r="R1762" i="2"/>
  <c r="Q1761" i="2"/>
  <c r="P1760" i="2"/>
  <c r="R1754" i="2"/>
  <c r="Q1753" i="2"/>
  <c r="P1752" i="2"/>
  <c r="R1746" i="2"/>
  <c r="Q1745" i="2"/>
  <c r="P1744" i="2"/>
  <c r="R1738" i="2"/>
  <c r="Q1737" i="2"/>
  <c r="P1736" i="2"/>
  <c r="R1730" i="2"/>
  <c r="Q1729" i="2"/>
  <c r="P1728" i="2"/>
  <c r="R1722" i="2"/>
  <c r="Q1721" i="2"/>
  <c r="P1720" i="2"/>
  <c r="R1714" i="2"/>
  <c r="Q1713" i="2"/>
  <c r="P1712" i="2"/>
  <c r="R1706" i="2"/>
  <c r="Q1705" i="2"/>
  <c r="P1704" i="2"/>
  <c r="R1698" i="2"/>
  <c r="Q1697" i="2"/>
  <c r="O1689" i="2"/>
  <c r="P1689" i="2"/>
  <c r="Q1689" i="2"/>
  <c r="R1689" i="2"/>
  <c r="P1683" i="2"/>
  <c r="R1679" i="2"/>
  <c r="O1672" i="2"/>
  <c r="P1672" i="2"/>
  <c r="Q1672" i="2"/>
  <c r="O1657" i="2"/>
  <c r="P1657" i="2"/>
  <c r="Q1657" i="2"/>
  <c r="R1657" i="2"/>
  <c r="P1651" i="2"/>
  <c r="R1647" i="2"/>
  <c r="P1578" i="2"/>
  <c r="O1563" i="2"/>
  <c r="P1563" i="2"/>
  <c r="Q1563" i="2"/>
  <c r="R1563" i="2"/>
  <c r="P1546" i="2"/>
  <c r="O1491" i="2"/>
  <c r="Q1491" i="2"/>
  <c r="R1491" i="2"/>
  <c r="P1491" i="2"/>
  <c r="O1272" i="2"/>
  <c r="P1272" i="2"/>
  <c r="Q1272" i="2"/>
  <c r="R1272" i="2"/>
  <c r="R1939" i="2"/>
  <c r="O1936" i="2"/>
  <c r="R1931" i="2"/>
  <c r="O1928" i="2"/>
  <c r="R1923" i="2"/>
  <c r="O1920" i="2"/>
  <c r="R1915" i="2"/>
  <c r="O1912" i="2"/>
  <c r="R1907" i="2"/>
  <c r="O1904" i="2"/>
  <c r="R1899" i="2"/>
  <c r="O1896" i="2"/>
  <c r="R1891" i="2"/>
  <c r="O1888" i="2"/>
  <c r="R1883" i="2"/>
  <c r="O1880" i="2"/>
  <c r="R1875" i="2"/>
  <c r="O1872" i="2"/>
  <c r="R1867" i="2"/>
  <c r="O1864" i="2"/>
  <c r="R1859" i="2"/>
  <c r="O1856" i="2"/>
  <c r="R1851" i="2"/>
  <c r="O1848" i="2"/>
  <c r="R1843" i="2"/>
  <c r="O1840" i="2"/>
  <c r="R1835" i="2"/>
  <c r="O1832" i="2"/>
  <c r="R1827" i="2"/>
  <c r="O1824" i="2"/>
  <c r="R1819" i="2"/>
  <c r="O1816" i="2"/>
  <c r="R1811" i="2"/>
  <c r="O1808" i="2"/>
  <c r="R1803" i="2"/>
  <c r="O1800" i="2"/>
  <c r="R1795" i="2"/>
  <c r="O1792" i="2"/>
  <c r="R1787" i="2"/>
  <c r="O1784" i="2"/>
  <c r="R1779" i="2"/>
  <c r="O1776" i="2"/>
  <c r="R1771" i="2"/>
  <c r="O1768" i="2"/>
  <c r="R1763" i="2"/>
  <c r="O1760" i="2"/>
  <c r="R1755" i="2"/>
  <c r="O1752" i="2"/>
  <c r="R1747" i="2"/>
  <c r="O1744" i="2"/>
  <c r="R1739" i="2"/>
  <c r="O1736" i="2"/>
  <c r="R1731" i="2"/>
  <c r="O1728" i="2"/>
  <c r="R1723" i="2"/>
  <c r="O1720" i="2"/>
  <c r="R1715" i="2"/>
  <c r="O1712" i="2"/>
  <c r="R1707" i="2"/>
  <c r="O1704" i="2"/>
  <c r="R1699" i="2"/>
  <c r="P1697" i="2"/>
  <c r="Q1691" i="2"/>
  <c r="R1691" i="2"/>
  <c r="P1674" i="2"/>
  <c r="Q1674" i="2"/>
  <c r="R1674" i="2"/>
  <c r="Q1659" i="2"/>
  <c r="R1659" i="2"/>
  <c r="O1627" i="2"/>
  <c r="P1627" i="2"/>
  <c r="Q1627" i="2"/>
  <c r="R1627" i="2"/>
  <c r="O1595" i="2"/>
  <c r="P1595" i="2"/>
  <c r="Q1595" i="2"/>
  <c r="R1595" i="2"/>
  <c r="O1496" i="2"/>
  <c r="P1496" i="2"/>
  <c r="Q1496" i="2"/>
  <c r="R1496" i="2"/>
  <c r="O1467" i="2"/>
  <c r="P1467" i="2"/>
  <c r="Q1467" i="2"/>
  <c r="R1467" i="2"/>
  <c r="O1304" i="2"/>
  <c r="P1304" i="2"/>
  <c r="Q1304" i="2"/>
  <c r="R1304" i="2"/>
  <c r="O1249" i="2"/>
  <c r="P1249" i="2"/>
  <c r="Q1249" i="2"/>
  <c r="R1249" i="2"/>
  <c r="R1940" i="2"/>
  <c r="R1932" i="2"/>
  <c r="R1924" i="2"/>
  <c r="R1916" i="2"/>
  <c r="R1908" i="2"/>
  <c r="R1900" i="2"/>
  <c r="R1892" i="2"/>
  <c r="R1884" i="2"/>
  <c r="R1876" i="2"/>
  <c r="R1868" i="2"/>
  <c r="R1860" i="2"/>
  <c r="R1852" i="2"/>
  <c r="R1844" i="2"/>
  <c r="R1836" i="2"/>
  <c r="R1828" i="2"/>
  <c r="R1820" i="2"/>
  <c r="R1812" i="2"/>
  <c r="R1804" i="2"/>
  <c r="R1796" i="2"/>
  <c r="R1788" i="2"/>
  <c r="R1780" i="2"/>
  <c r="R1772" i="2"/>
  <c r="R1764" i="2"/>
  <c r="R1756" i="2"/>
  <c r="R1748" i="2"/>
  <c r="R1740" i="2"/>
  <c r="R1732" i="2"/>
  <c r="R1724" i="2"/>
  <c r="R1716" i="2"/>
  <c r="R1708" i="2"/>
  <c r="R1700" i="2"/>
  <c r="O1681" i="2"/>
  <c r="P1681" i="2"/>
  <c r="Q1681" i="2"/>
  <c r="R1681" i="2"/>
  <c r="R1671" i="2"/>
  <c r="O1664" i="2"/>
  <c r="P1664" i="2"/>
  <c r="Q1664" i="2"/>
  <c r="O1649" i="2"/>
  <c r="P1649" i="2"/>
  <c r="Q1649" i="2"/>
  <c r="R1649" i="2"/>
  <c r="O1641" i="2"/>
  <c r="P1641" i="2"/>
  <c r="Q1641" i="2"/>
  <c r="R1641" i="2"/>
  <c r="P1586" i="2"/>
  <c r="O1571" i="2"/>
  <c r="P1571" i="2"/>
  <c r="Q1571" i="2"/>
  <c r="R1571" i="2"/>
  <c r="P1554" i="2"/>
  <c r="Q1940" i="2"/>
  <c r="Q1932" i="2"/>
  <c r="Q1924" i="2"/>
  <c r="Q1916" i="2"/>
  <c r="Q1908" i="2"/>
  <c r="Q1900" i="2"/>
  <c r="Q1892" i="2"/>
  <c r="Q1884" i="2"/>
  <c r="Q1876" i="2"/>
  <c r="Q1868" i="2"/>
  <c r="Q1860" i="2"/>
  <c r="Q1852" i="2"/>
  <c r="Q1844" i="2"/>
  <c r="Q1836" i="2"/>
  <c r="Q1828" i="2"/>
  <c r="Q1820" i="2"/>
  <c r="Q1812" i="2"/>
  <c r="Q1804" i="2"/>
  <c r="Q1796" i="2"/>
  <c r="Q1788" i="2"/>
  <c r="Q1780" i="2"/>
  <c r="Q1772" i="2"/>
  <c r="Q1764" i="2"/>
  <c r="Q1756" i="2"/>
  <c r="Q1748" i="2"/>
  <c r="Q1740" i="2"/>
  <c r="Q1732" i="2"/>
  <c r="Q1724" i="2"/>
  <c r="Q1716" i="2"/>
  <c r="Q1708" i="2"/>
  <c r="Q1700" i="2"/>
  <c r="Q1683" i="2"/>
  <c r="R1683" i="2"/>
  <c r="P1666" i="2"/>
  <c r="Q1666" i="2"/>
  <c r="R1666" i="2"/>
  <c r="Q1651" i="2"/>
  <c r="R1651" i="2"/>
  <c r="O1635" i="2"/>
  <c r="P1635" i="2"/>
  <c r="Q1635" i="2"/>
  <c r="R1635" i="2"/>
  <c r="O1603" i="2"/>
  <c r="P1603" i="2"/>
  <c r="Q1603" i="2"/>
  <c r="R1603" i="2"/>
  <c r="R1539" i="2"/>
  <c r="O1499" i="2"/>
  <c r="Q1499" i="2"/>
  <c r="R1499" i="2"/>
  <c r="P1499" i="2"/>
  <c r="P1682" i="2"/>
  <c r="Q1682" i="2"/>
  <c r="R1682" i="2"/>
  <c r="Q1667" i="2"/>
  <c r="R1667" i="2"/>
  <c r="O1642" i="2"/>
  <c r="P1642" i="2"/>
  <c r="Q1642" i="2"/>
  <c r="R1642" i="2"/>
  <c r="Q1941" i="2"/>
  <c r="P1940" i="2"/>
  <c r="R1934" i="2"/>
  <c r="Q1933" i="2"/>
  <c r="P1932" i="2"/>
  <c r="R1926" i="2"/>
  <c r="P1924" i="2"/>
  <c r="R1918" i="2"/>
  <c r="P1916" i="2"/>
  <c r="R1910" i="2"/>
  <c r="P1908" i="2"/>
  <c r="R1902" i="2"/>
  <c r="P1900" i="2"/>
  <c r="R1894" i="2"/>
  <c r="P1892" i="2"/>
  <c r="R1886" i="2"/>
  <c r="P1884" i="2"/>
  <c r="R1878" i="2"/>
  <c r="P1876" i="2"/>
  <c r="R1870" i="2"/>
  <c r="P1868" i="2"/>
  <c r="R1862" i="2"/>
  <c r="P1860" i="2"/>
  <c r="R1854" i="2"/>
  <c r="P1852" i="2"/>
  <c r="R1846" i="2"/>
  <c r="P1844" i="2"/>
  <c r="R1838" i="2"/>
  <c r="P1836" i="2"/>
  <c r="R1830" i="2"/>
  <c r="P1828" i="2"/>
  <c r="R1822" i="2"/>
  <c r="P1820" i="2"/>
  <c r="R1814" i="2"/>
  <c r="P1812" i="2"/>
  <c r="R1806" i="2"/>
  <c r="P1804" i="2"/>
  <c r="R1798" i="2"/>
  <c r="P1796" i="2"/>
  <c r="R1790" i="2"/>
  <c r="P1788" i="2"/>
  <c r="R1782" i="2"/>
  <c r="P1780" i="2"/>
  <c r="R1774" i="2"/>
  <c r="P1772" i="2"/>
  <c r="R1766" i="2"/>
  <c r="P1764" i="2"/>
  <c r="R1758" i="2"/>
  <c r="P1756" i="2"/>
  <c r="R1750" i="2"/>
  <c r="P1748" i="2"/>
  <c r="R1742" i="2"/>
  <c r="P1740" i="2"/>
  <c r="R1734" i="2"/>
  <c r="P1732" i="2"/>
  <c r="R1726" i="2"/>
  <c r="P1724" i="2"/>
  <c r="R1718" i="2"/>
  <c r="P1716" i="2"/>
  <c r="R1710" i="2"/>
  <c r="P1708" i="2"/>
  <c r="R1702" i="2"/>
  <c r="P1700" i="2"/>
  <c r="O1688" i="2"/>
  <c r="P1688" i="2"/>
  <c r="Q1688" i="2"/>
  <c r="O1673" i="2"/>
  <c r="P1673" i="2"/>
  <c r="Q1673" i="2"/>
  <c r="R1673" i="2"/>
  <c r="P1667" i="2"/>
  <c r="R1663" i="2"/>
  <c r="O1656" i="2"/>
  <c r="P1656" i="2"/>
  <c r="Q1656" i="2"/>
  <c r="P1643" i="2"/>
  <c r="Q1643" i="2"/>
  <c r="R1643" i="2"/>
  <c r="O1579" i="2"/>
  <c r="P1579" i="2"/>
  <c r="Q1579" i="2"/>
  <c r="R1579" i="2"/>
  <c r="O1547" i="2"/>
  <c r="P1547" i="2"/>
  <c r="Q1547" i="2"/>
  <c r="R1547" i="2"/>
  <c r="O1504" i="2"/>
  <c r="P1504" i="2"/>
  <c r="Q1504" i="2"/>
  <c r="R1504" i="2"/>
  <c r="P1650" i="2"/>
  <c r="Q1650" i="2"/>
  <c r="R1650" i="2"/>
  <c r="P1941" i="2"/>
  <c r="Q1934" i="2"/>
  <c r="P1933" i="2"/>
  <c r="Q1926" i="2"/>
  <c r="P1925" i="2"/>
  <c r="Q1918" i="2"/>
  <c r="P1917" i="2"/>
  <c r="Q1910" i="2"/>
  <c r="P1909" i="2"/>
  <c r="Q1902" i="2"/>
  <c r="P1901" i="2"/>
  <c r="Q1894" i="2"/>
  <c r="P1893" i="2"/>
  <c r="Q1886" i="2"/>
  <c r="P1885" i="2"/>
  <c r="Q1878" i="2"/>
  <c r="P1877" i="2"/>
  <c r="Q1870" i="2"/>
  <c r="P1869" i="2"/>
  <c r="Q1862" i="2"/>
  <c r="P1861" i="2"/>
  <c r="Q1854" i="2"/>
  <c r="P1853" i="2"/>
  <c r="Q1846" i="2"/>
  <c r="P1845" i="2"/>
  <c r="Q1838" i="2"/>
  <c r="P1837" i="2"/>
  <c r="Q1830" i="2"/>
  <c r="P1829" i="2"/>
  <c r="Q1822" i="2"/>
  <c r="P1821" i="2"/>
  <c r="Q1814" i="2"/>
  <c r="P1813" i="2"/>
  <c r="Q1806" i="2"/>
  <c r="P1805" i="2"/>
  <c r="Q1798" i="2"/>
  <c r="P1797" i="2"/>
  <c r="Q1790" i="2"/>
  <c r="Q1782" i="2"/>
  <c r="Q1774" i="2"/>
  <c r="Q1766" i="2"/>
  <c r="Q1758" i="2"/>
  <c r="Q1750" i="2"/>
  <c r="Q1742" i="2"/>
  <c r="Q1734" i="2"/>
  <c r="Q1726" i="2"/>
  <c r="Q1718" i="2"/>
  <c r="Q1710" i="2"/>
  <c r="Q1702" i="2"/>
  <c r="R1696" i="2"/>
  <c r="P1690" i="2"/>
  <c r="Q1690" i="2"/>
  <c r="R1690" i="2"/>
  <c r="O1682" i="2"/>
  <c r="Q1675" i="2"/>
  <c r="R1675" i="2"/>
  <c r="O1667" i="2"/>
  <c r="P1658" i="2"/>
  <c r="Q1658" i="2"/>
  <c r="R1658" i="2"/>
  <c r="O1650" i="2"/>
  <c r="O1611" i="2"/>
  <c r="P1611" i="2"/>
  <c r="Q1611" i="2"/>
  <c r="R1611" i="2"/>
  <c r="O1619" i="2"/>
  <c r="P1619" i="2"/>
  <c r="Q1619" i="2"/>
  <c r="R1619" i="2"/>
  <c r="Q1696" i="2"/>
  <c r="P1691" i="2"/>
  <c r="R1687" i="2"/>
  <c r="O1680" i="2"/>
  <c r="P1680" i="2"/>
  <c r="Q1680" i="2"/>
  <c r="R1672" i="2"/>
  <c r="O1665" i="2"/>
  <c r="P1665" i="2"/>
  <c r="Q1665" i="2"/>
  <c r="R1665" i="2"/>
  <c r="P1659" i="2"/>
  <c r="R1655" i="2"/>
  <c r="O1648" i="2"/>
  <c r="P1648" i="2"/>
  <c r="Q1648" i="2"/>
  <c r="O1634" i="2"/>
  <c r="P1634" i="2"/>
  <c r="Q1634" i="2"/>
  <c r="R1634" i="2"/>
  <c r="O1587" i="2"/>
  <c r="P1587" i="2"/>
  <c r="Q1587" i="2"/>
  <c r="R1587" i="2"/>
  <c r="P1570" i="2"/>
  <c r="O1555" i="2"/>
  <c r="P1555" i="2"/>
  <c r="Q1555" i="2"/>
  <c r="R1555" i="2"/>
  <c r="R1507" i="2"/>
  <c r="Q1640" i="2"/>
  <c r="R1633" i="2"/>
  <c r="Q1632" i="2"/>
  <c r="R1625" i="2"/>
  <c r="Q1624" i="2"/>
  <c r="R1617" i="2"/>
  <c r="Q1616" i="2"/>
  <c r="R1609" i="2"/>
  <c r="Q1608" i="2"/>
  <c r="R1601" i="2"/>
  <c r="Q1600" i="2"/>
  <c r="R1593" i="2"/>
  <c r="Q1592" i="2"/>
  <c r="P1591" i="2"/>
  <c r="R1585" i="2"/>
  <c r="Q1584" i="2"/>
  <c r="P1583" i="2"/>
  <c r="R1577" i="2"/>
  <c r="Q1576" i="2"/>
  <c r="P1575" i="2"/>
  <c r="R1569" i="2"/>
  <c r="Q1568" i="2"/>
  <c r="P1567" i="2"/>
  <c r="R1561" i="2"/>
  <c r="Q1560" i="2"/>
  <c r="P1559" i="2"/>
  <c r="R1553" i="2"/>
  <c r="Q1552" i="2"/>
  <c r="P1551" i="2"/>
  <c r="R1545" i="2"/>
  <c r="Q1544" i="2"/>
  <c r="P1543" i="2"/>
  <c r="Q1542" i="2"/>
  <c r="R1542" i="2"/>
  <c r="P1530" i="2"/>
  <c r="R1528" i="2"/>
  <c r="P1527" i="2"/>
  <c r="Q1526" i="2"/>
  <c r="R1526" i="2"/>
  <c r="P1514" i="2"/>
  <c r="R1512" i="2"/>
  <c r="P1511" i="2"/>
  <c r="Q1510" i="2"/>
  <c r="R1510" i="2"/>
  <c r="P1434" i="2"/>
  <c r="O1427" i="2"/>
  <c r="P1427" i="2"/>
  <c r="Q1427" i="2"/>
  <c r="R1427" i="2"/>
  <c r="O1403" i="2"/>
  <c r="P1403" i="2"/>
  <c r="Q1403" i="2"/>
  <c r="R1403" i="2"/>
  <c r="P1640" i="2"/>
  <c r="Q1633" i="2"/>
  <c r="P1632" i="2"/>
  <c r="R1626" i="2"/>
  <c r="Q1625" i="2"/>
  <c r="P1624" i="2"/>
  <c r="R1618" i="2"/>
  <c r="Q1617" i="2"/>
  <c r="P1616" i="2"/>
  <c r="R1610" i="2"/>
  <c r="Q1609" i="2"/>
  <c r="P1608" i="2"/>
  <c r="R1602" i="2"/>
  <c r="Q1601" i="2"/>
  <c r="P1600" i="2"/>
  <c r="R1594" i="2"/>
  <c r="Q1593" i="2"/>
  <c r="P1592" i="2"/>
  <c r="R1586" i="2"/>
  <c r="Q1585" i="2"/>
  <c r="P1584" i="2"/>
  <c r="R1578" i="2"/>
  <c r="Q1577" i="2"/>
  <c r="P1576" i="2"/>
  <c r="R1570" i="2"/>
  <c r="Q1569" i="2"/>
  <c r="P1568" i="2"/>
  <c r="R1562" i="2"/>
  <c r="Q1561" i="2"/>
  <c r="P1560" i="2"/>
  <c r="R1554" i="2"/>
  <c r="Q1553" i="2"/>
  <c r="P1552" i="2"/>
  <c r="R1546" i="2"/>
  <c r="Q1545" i="2"/>
  <c r="P1544" i="2"/>
  <c r="O1540" i="2"/>
  <c r="P1540" i="2"/>
  <c r="R1540" i="2"/>
  <c r="P1534" i="2"/>
  <c r="P1533" i="2"/>
  <c r="Q1533" i="2"/>
  <c r="Q1528" i="2"/>
  <c r="O1524" i="2"/>
  <c r="P1524" i="2"/>
  <c r="R1524" i="2"/>
  <c r="P1518" i="2"/>
  <c r="P1517" i="2"/>
  <c r="Q1517" i="2"/>
  <c r="Q1512" i="2"/>
  <c r="O1508" i="2"/>
  <c r="P1508" i="2"/>
  <c r="R1508" i="2"/>
  <c r="O1451" i="2"/>
  <c r="P1451" i="2"/>
  <c r="Q1451" i="2"/>
  <c r="R1451" i="2"/>
  <c r="O1337" i="2"/>
  <c r="P1337" i="2"/>
  <c r="Q1337" i="2"/>
  <c r="R1337" i="2"/>
  <c r="P1633" i="2"/>
  <c r="Q1626" i="2"/>
  <c r="P1625" i="2"/>
  <c r="Q1618" i="2"/>
  <c r="P1617" i="2"/>
  <c r="Q1610" i="2"/>
  <c r="P1609" i="2"/>
  <c r="Q1602" i="2"/>
  <c r="P1601" i="2"/>
  <c r="Q1594" i="2"/>
  <c r="P1593" i="2"/>
  <c r="Q1586" i="2"/>
  <c r="P1585" i="2"/>
  <c r="Q1578" i="2"/>
  <c r="P1577" i="2"/>
  <c r="Q1570" i="2"/>
  <c r="P1569" i="2"/>
  <c r="Q1562" i="2"/>
  <c r="P1561" i="2"/>
  <c r="Q1554" i="2"/>
  <c r="P1553" i="2"/>
  <c r="Q1546" i="2"/>
  <c r="P1545" i="2"/>
  <c r="R1541" i="2"/>
  <c r="O1531" i="2"/>
  <c r="Q1531" i="2"/>
  <c r="P1528" i="2"/>
  <c r="R1525" i="2"/>
  <c r="O1515" i="2"/>
  <c r="Q1515" i="2"/>
  <c r="P1512" i="2"/>
  <c r="R1509" i="2"/>
  <c r="O1475" i="2"/>
  <c r="P1475" i="2"/>
  <c r="Q1475" i="2"/>
  <c r="R1475" i="2"/>
  <c r="O1411" i="2"/>
  <c r="P1411" i="2"/>
  <c r="Q1411" i="2"/>
  <c r="R1411" i="2"/>
  <c r="P1626" i="2"/>
  <c r="P1618" i="2"/>
  <c r="P1610" i="2"/>
  <c r="P1602" i="2"/>
  <c r="P1594" i="2"/>
  <c r="O1500" i="2"/>
  <c r="P1500" i="2"/>
  <c r="R1500" i="2"/>
  <c r="O1492" i="2"/>
  <c r="P1492" i="2"/>
  <c r="R1492" i="2"/>
  <c r="P1442" i="2"/>
  <c r="O1435" i="2"/>
  <c r="P1435" i="2"/>
  <c r="Q1435" i="2"/>
  <c r="R1435" i="2"/>
  <c r="R1356" i="2"/>
  <c r="O1356" i="2"/>
  <c r="P1356" i="2"/>
  <c r="Q1356" i="2"/>
  <c r="P1538" i="2"/>
  <c r="Q1534" i="2"/>
  <c r="R1534" i="2"/>
  <c r="P1522" i="2"/>
  <c r="Q1518" i="2"/>
  <c r="R1518" i="2"/>
  <c r="P1506" i="2"/>
  <c r="P1498" i="2"/>
  <c r="P1490" i="2"/>
  <c r="R1487" i="2"/>
  <c r="P1487" i="2"/>
  <c r="P1466" i="2"/>
  <c r="O1459" i="2"/>
  <c r="P1459" i="2"/>
  <c r="Q1459" i="2"/>
  <c r="R1459" i="2"/>
  <c r="O1419" i="2"/>
  <c r="P1419" i="2"/>
  <c r="Q1419" i="2"/>
  <c r="R1419" i="2"/>
  <c r="R1392" i="2"/>
  <c r="P1541" i="2"/>
  <c r="Q1541" i="2"/>
  <c r="O1532" i="2"/>
  <c r="P1532" i="2"/>
  <c r="R1532" i="2"/>
  <c r="P1525" i="2"/>
  <c r="Q1525" i="2"/>
  <c r="O1516" i="2"/>
  <c r="P1516" i="2"/>
  <c r="R1516" i="2"/>
  <c r="P1509" i="2"/>
  <c r="Q1509" i="2"/>
  <c r="O1483" i="2"/>
  <c r="Q1483" i="2"/>
  <c r="R1483" i="2"/>
  <c r="O1539" i="2"/>
  <c r="Q1539" i="2"/>
  <c r="O1523" i="2"/>
  <c r="Q1523" i="2"/>
  <c r="O1507" i="2"/>
  <c r="Q1507" i="2"/>
  <c r="O1488" i="2"/>
  <c r="P1488" i="2"/>
  <c r="Q1488" i="2"/>
  <c r="P1450" i="2"/>
  <c r="O1443" i="2"/>
  <c r="P1443" i="2"/>
  <c r="Q1443" i="2"/>
  <c r="R1443" i="2"/>
  <c r="R1351" i="2"/>
  <c r="P1351" i="2"/>
  <c r="Q1480" i="2"/>
  <c r="P1479" i="2"/>
  <c r="Q1472" i="2"/>
  <c r="P1471" i="2"/>
  <c r="Q1464" i="2"/>
  <c r="P1463" i="2"/>
  <c r="Q1456" i="2"/>
  <c r="P1455" i="2"/>
  <c r="Q1448" i="2"/>
  <c r="P1447" i="2"/>
  <c r="Q1440" i="2"/>
  <c r="P1439" i="2"/>
  <c r="Q1432" i="2"/>
  <c r="P1431" i="2"/>
  <c r="Q1424" i="2"/>
  <c r="P1423" i="2"/>
  <c r="P1319" i="2"/>
  <c r="R1319" i="2"/>
  <c r="P1287" i="2"/>
  <c r="R1287" i="2"/>
  <c r="P1235" i="2"/>
  <c r="R1235" i="2"/>
  <c r="P1480" i="2"/>
  <c r="P1472" i="2"/>
  <c r="P1464" i="2"/>
  <c r="P1456" i="2"/>
  <c r="P1448" i="2"/>
  <c r="P1440" i="2"/>
  <c r="P1432" i="2"/>
  <c r="P1424" i="2"/>
  <c r="P1416" i="2"/>
  <c r="P1408" i="2"/>
  <c r="Q1401" i="2"/>
  <c r="P1396" i="2"/>
  <c r="Q1395" i="2"/>
  <c r="R1395" i="2"/>
  <c r="O1393" i="2"/>
  <c r="P1393" i="2"/>
  <c r="Q1393" i="2"/>
  <c r="P1386" i="2"/>
  <c r="Q1386" i="2"/>
  <c r="R1386" i="2"/>
  <c r="P1380" i="2"/>
  <c r="Q1379" i="2"/>
  <c r="R1379" i="2"/>
  <c r="O1377" i="2"/>
  <c r="P1377" i="2"/>
  <c r="Q1377" i="2"/>
  <c r="P1370" i="2"/>
  <c r="Q1370" i="2"/>
  <c r="R1370" i="2"/>
  <c r="P1364" i="2"/>
  <c r="Q1363" i="2"/>
  <c r="R1363" i="2"/>
  <c r="O1361" i="2"/>
  <c r="P1361" i="2"/>
  <c r="Q1361" i="2"/>
  <c r="P1355" i="2"/>
  <c r="O1352" i="2"/>
  <c r="P1352" i="2"/>
  <c r="R1348" i="2"/>
  <c r="O1348" i="2"/>
  <c r="O1312" i="2"/>
  <c r="P1312" i="2"/>
  <c r="Q1312" i="2"/>
  <c r="R1312" i="2"/>
  <c r="O1280" i="2"/>
  <c r="P1280" i="2"/>
  <c r="Q1280" i="2"/>
  <c r="R1280" i="2"/>
  <c r="R1224" i="2"/>
  <c r="O1224" i="2"/>
  <c r="P1224" i="2"/>
  <c r="Q1224" i="2"/>
  <c r="R1204" i="2"/>
  <c r="P1187" i="2"/>
  <c r="R1187" i="2"/>
  <c r="O1401" i="2"/>
  <c r="O1396" i="2"/>
  <c r="O1384" i="2"/>
  <c r="P1384" i="2"/>
  <c r="O1380" i="2"/>
  <c r="O1368" i="2"/>
  <c r="P1368" i="2"/>
  <c r="O1364" i="2"/>
  <c r="O1344" i="2"/>
  <c r="P1344" i="2"/>
  <c r="R1344" i="2"/>
  <c r="R1340" i="2"/>
  <c r="O1340" i="2"/>
  <c r="P1295" i="2"/>
  <c r="R1295" i="2"/>
  <c r="P1263" i="2"/>
  <c r="R1263" i="2"/>
  <c r="O1236" i="2"/>
  <c r="P1236" i="2"/>
  <c r="Q1236" i="2"/>
  <c r="R1236" i="2"/>
  <c r="O1196" i="2"/>
  <c r="P1196" i="2"/>
  <c r="Q1196" i="2"/>
  <c r="R1196" i="2"/>
  <c r="R1484" i="2"/>
  <c r="R1476" i="2"/>
  <c r="R1468" i="2"/>
  <c r="R1460" i="2"/>
  <c r="R1452" i="2"/>
  <c r="R1444" i="2"/>
  <c r="R1436" i="2"/>
  <c r="R1428" i="2"/>
  <c r="R1420" i="2"/>
  <c r="R1412" i="2"/>
  <c r="R1404" i="2"/>
  <c r="O1336" i="2"/>
  <c r="P1336" i="2"/>
  <c r="R1336" i="2"/>
  <c r="R1332" i="2"/>
  <c r="O1332" i="2"/>
  <c r="O1320" i="2"/>
  <c r="P1320" i="2"/>
  <c r="Q1320" i="2"/>
  <c r="R1320" i="2"/>
  <c r="O1288" i="2"/>
  <c r="P1288" i="2"/>
  <c r="Q1288" i="2"/>
  <c r="R1288" i="2"/>
  <c r="O1256" i="2"/>
  <c r="P1256" i="2"/>
  <c r="Q1256" i="2"/>
  <c r="R1256" i="2"/>
  <c r="P1206" i="2"/>
  <c r="Q1206" i="2"/>
  <c r="R1206" i="2"/>
  <c r="O1206" i="2"/>
  <c r="Q1420" i="2"/>
  <c r="Q1412" i="2"/>
  <c r="Q1404" i="2"/>
  <c r="Q1388" i="2"/>
  <c r="Q1372" i="2"/>
  <c r="Q1355" i="2"/>
  <c r="R1355" i="2"/>
  <c r="O1353" i="2"/>
  <c r="P1353" i="2"/>
  <c r="Q1353" i="2"/>
  <c r="O1328" i="2"/>
  <c r="P1328" i="2"/>
  <c r="R1328" i="2"/>
  <c r="P1303" i="2"/>
  <c r="R1303" i="2"/>
  <c r="P1271" i="2"/>
  <c r="R1271" i="2"/>
  <c r="P1246" i="2"/>
  <c r="Q1246" i="2"/>
  <c r="O1246" i="2"/>
  <c r="R1246" i="2"/>
  <c r="O1229" i="2"/>
  <c r="P1229" i="2"/>
  <c r="Q1229" i="2"/>
  <c r="R1229" i="2"/>
  <c r="R1502" i="2"/>
  <c r="Q1501" i="2"/>
  <c r="R1494" i="2"/>
  <c r="Q1493" i="2"/>
  <c r="R1486" i="2"/>
  <c r="Q1485" i="2"/>
  <c r="P1484" i="2"/>
  <c r="R1478" i="2"/>
  <c r="Q1477" i="2"/>
  <c r="P1476" i="2"/>
  <c r="R1470" i="2"/>
  <c r="Q1469" i="2"/>
  <c r="P1468" i="2"/>
  <c r="R1462" i="2"/>
  <c r="Q1461" i="2"/>
  <c r="P1460" i="2"/>
  <c r="R1454" i="2"/>
  <c r="Q1453" i="2"/>
  <c r="P1452" i="2"/>
  <c r="R1446" i="2"/>
  <c r="Q1445" i="2"/>
  <c r="P1444" i="2"/>
  <c r="R1438" i="2"/>
  <c r="Q1437" i="2"/>
  <c r="P1436" i="2"/>
  <c r="R1430" i="2"/>
  <c r="Q1429" i="2"/>
  <c r="P1428" i="2"/>
  <c r="R1422" i="2"/>
  <c r="Q1421" i="2"/>
  <c r="P1420" i="2"/>
  <c r="R1414" i="2"/>
  <c r="Q1413" i="2"/>
  <c r="P1412" i="2"/>
  <c r="R1406" i="2"/>
  <c r="Q1405" i="2"/>
  <c r="P1404" i="2"/>
  <c r="P1394" i="2"/>
  <c r="Q1394" i="2"/>
  <c r="R1394" i="2"/>
  <c r="P1388" i="2"/>
  <c r="Q1387" i="2"/>
  <c r="R1387" i="2"/>
  <c r="O1385" i="2"/>
  <c r="P1385" i="2"/>
  <c r="Q1385" i="2"/>
  <c r="P1378" i="2"/>
  <c r="Q1378" i="2"/>
  <c r="R1378" i="2"/>
  <c r="P1372" i="2"/>
  <c r="Q1371" i="2"/>
  <c r="R1371" i="2"/>
  <c r="O1369" i="2"/>
  <c r="P1369" i="2"/>
  <c r="Q1369" i="2"/>
  <c r="P1362" i="2"/>
  <c r="Q1362" i="2"/>
  <c r="R1362" i="2"/>
  <c r="P1343" i="2"/>
  <c r="O1296" i="2"/>
  <c r="P1296" i="2"/>
  <c r="Q1296" i="2"/>
  <c r="R1296" i="2"/>
  <c r="O1264" i="2"/>
  <c r="P1264" i="2"/>
  <c r="Q1264" i="2"/>
  <c r="R1264" i="2"/>
  <c r="O1241" i="2"/>
  <c r="P1241" i="2"/>
  <c r="Q1241" i="2"/>
  <c r="R1241" i="2"/>
  <c r="R1400" i="2"/>
  <c r="P1395" i="2"/>
  <c r="O1392" i="2"/>
  <c r="P1392" i="2"/>
  <c r="O1388" i="2"/>
  <c r="P1379" i="2"/>
  <c r="O1376" i="2"/>
  <c r="P1376" i="2"/>
  <c r="O1372" i="2"/>
  <c r="P1363" i="2"/>
  <c r="O1360" i="2"/>
  <c r="P1360" i="2"/>
  <c r="R1352" i="2"/>
  <c r="Q1348" i="2"/>
  <c r="O1345" i="2"/>
  <c r="P1345" i="2"/>
  <c r="Q1345" i="2"/>
  <c r="P1335" i="2"/>
  <c r="P1311" i="2"/>
  <c r="R1311" i="2"/>
  <c r="P1279" i="2"/>
  <c r="R1279" i="2"/>
  <c r="Q1231" i="2"/>
  <c r="R1231" i="2"/>
  <c r="O1231" i="2"/>
  <c r="P1231" i="2"/>
  <c r="P1324" i="2"/>
  <c r="P1316" i="2"/>
  <c r="P1308" i="2"/>
  <c r="P1300" i="2"/>
  <c r="P1292" i="2"/>
  <c r="P1284" i="2"/>
  <c r="P1276" i="2"/>
  <c r="P1268" i="2"/>
  <c r="P1260" i="2"/>
  <c r="P1252" i="2"/>
  <c r="P1244" i="2"/>
  <c r="P1222" i="2"/>
  <c r="Q1222" i="2"/>
  <c r="R1222" i="2"/>
  <c r="O1213" i="2"/>
  <c r="P1213" i="2"/>
  <c r="Q1213" i="2"/>
  <c r="R1213" i="2"/>
  <c r="O1188" i="2"/>
  <c r="P1188" i="2"/>
  <c r="Q1188" i="2"/>
  <c r="R1188" i="2"/>
  <c r="O1094" i="2"/>
  <c r="P1094" i="2"/>
  <c r="Q1094" i="2"/>
  <c r="R1094" i="2"/>
  <c r="O1324" i="2"/>
  <c r="O1316" i="2"/>
  <c r="O1308" i="2"/>
  <c r="O1300" i="2"/>
  <c r="O1292" i="2"/>
  <c r="O1284" i="2"/>
  <c r="O1276" i="2"/>
  <c r="O1268" i="2"/>
  <c r="O1260" i="2"/>
  <c r="R1255" i="2"/>
  <c r="O1220" i="2"/>
  <c r="P1220" i="2"/>
  <c r="Q1215" i="2"/>
  <c r="R1215" i="2"/>
  <c r="P1198" i="2"/>
  <c r="Q1198" i="2"/>
  <c r="R1198" i="2"/>
  <c r="O1180" i="2"/>
  <c r="P1180" i="2"/>
  <c r="Q1180" i="2"/>
  <c r="R1180" i="2"/>
  <c r="O1102" i="2"/>
  <c r="P1102" i="2"/>
  <c r="Q1102" i="2"/>
  <c r="R1102" i="2"/>
  <c r="Q1255" i="2"/>
  <c r="Q1247" i="2"/>
  <c r="R1247" i="2"/>
  <c r="Q1239" i="2"/>
  <c r="R1239" i="2"/>
  <c r="O1237" i="2"/>
  <c r="P1237" i="2"/>
  <c r="Q1237" i="2"/>
  <c r="O1205" i="2"/>
  <c r="P1205" i="2"/>
  <c r="Q1205" i="2"/>
  <c r="R1205" i="2"/>
  <c r="P1190" i="2"/>
  <c r="Q1190" i="2"/>
  <c r="R1190" i="2"/>
  <c r="O1110" i="2"/>
  <c r="P1110" i="2"/>
  <c r="Q1110" i="2"/>
  <c r="R1110" i="2"/>
  <c r="P1230" i="2"/>
  <c r="Q1230" i="2"/>
  <c r="R1230" i="2"/>
  <c r="Q1207" i="2"/>
  <c r="R1207" i="2"/>
  <c r="P1182" i="2"/>
  <c r="Q1182" i="2"/>
  <c r="R1182" i="2"/>
  <c r="R1179" i="2"/>
  <c r="O1174" i="2"/>
  <c r="P1174" i="2"/>
  <c r="Q1174" i="2"/>
  <c r="R1174" i="2"/>
  <c r="O1166" i="2"/>
  <c r="P1166" i="2"/>
  <c r="Q1166" i="2"/>
  <c r="R1166" i="2"/>
  <c r="O1158" i="2"/>
  <c r="P1158" i="2"/>
  <c r="Q1158" i="2"/>
  <c r="R1158" i="2"/>
  <c r="O1150" i="2"/>
  <c r="P1150" i="2"/>
  <c r="Q1150" i="2"/>
  <c r="R1150" i="2"/>
  <c r="O1142" i="2"/>
  <c r="P1142" i="2"/>
  <c r="Q1142" i="2"/>
  <c r="R1142" i="2"/>
  <c r="O1134" i="2"/>
  <c r="P1134" i="2"/>
  <c r="Q1134" i="2"/>
  <c r="R1134" i="2"/>
  <c r="O1126" i="2"/>
  <c r="P1126" i="2"/>
  <c r="Q1126" i="2"/>
  <c r="R1126" i="2"/>
  <c r="O1118" i="2"/>
  <c r="P1118" i="2"/>
  <c r="Q1118" i="2"/>
  <c r="R1118" i="2"/>
  <c r="R1354" i="2"/>
  <c r="R1346" i="2"/>
  <c r="R1338" i="2"/>
  <c r="R1330" i="2"/>
  <c r="Q1329" i="2"/>
  <c r="R1322" i="2"/>
  <c r="Q1321" i="2"/>
  <c r="R1314" i="2"/>
  <c r="Q1313" i="2"/>
  <c r="R1306" i="2"/>
  <c r="Q1305" i="2"/>
  <c r="R1298" i="2"/>
  <c r="Q1297" i="2"/>
  <c r="R1290" i="2"/>
  <c r="Q1289" i="2"/>
  <c r="R1282" i="2"/>
  <c r="Q1281" i="2"/>
  <c r="R1274" i="2"/>
  <c r="Q1273" i="2"/>
  <c r="R1266" i="2"/>
  <c r="Q1265" i="2"/>
  <c r="R1258" i="2"/>
  <c r="Q1257" i="2"/>
  <c r="O1245" i="2"/>
  <c r="P1245" i="2"/>
  <c r="O1228" i="2"/>
  <c r="P1228" i="2"/>
  <c r="Q1223" i="2"/>
  <c r="R1223" i="2"/>
  <c r="O1221" i="2"/>
  <c r="P1221" i="2"/>
  <c r="Q1221" i="2"/>
  <c r="O1212" i="2"/>
  <c r="P1212" i="2"/>
  <c r="Q1212" i="2"/>
  <c r="O1197" i="2"/>
  <c r="P1197" i="2"/>
  <c r="Q1197" i="2"/>
  <c r="R1197" i="2"/>
  <c r="Q1354" i="2"/>
  <c r="R1347" i="2"/>
  <c r="Q1346" i="2"/>
  <c r="R1339" i="2"/>
  <c r="Q1338" i="2"/>
  <c r="R1331" i="2"/>
  <c r="Q1330" i="2"/>
  <c r="P1329" i="2"/>
  <c r="R1323" i="2"/>
  <c r="Q1322" i="2"/>
  <c r="P1321" i="2"/>
  <c r="R1315" i="2"/>
  <c r="Q1314" i="2"/>
  <c r="P1313" i="2"/>
  <c r="R1307" i="2"/>
  <c r="Q1306" i="2"/>
  <c r="P1305" i="2"/>
  <c r="R1299" i="2"/>
  <c r="Q1298" i="2"/>
  <c r="P1297" i="2"/>
  <c r="R1291" i="2"/>
  <c r="Q1290" i="2"/>
  <c r="P1289" i="2"/>
  <c r="R1283" i="2"/>
  <c r="Q1282" i="2"/>
  <c r="P1281" i="2"/>
  <c r="R1275" i="2"/>
  <c r="Q1274" i="2"/>
  <c r="P1273" i="2"/>
  <c r="R1267" i="2"/>
  <c r="Q1266" i="2"/>
  <c r="P1265" i="2"/>
  <c r="R1259" i="2"/>
  <c r="Q1258" i="2"/>
  <c r="P1257" i="2"/>
  <c r="R1248" i="2"/>
  <c r="P1214" i="2"/>
  <c r="Q1214" i="2"/>
  <c r="R1214" i="2"/>
  <c r="O1189" i="2"/>
  <c r="P1189" i="2"/>
  <c r="Q1189" i="2"/>
  <c r="R1189" i="2"/>
  <c r="P1238" i="2"/>
  <c r="Q1238" i="2"/>
  <c r="R1238" i="2"/>
  <c r="O1222" i="2"/>
  <c r="R1220" i="2"/>
  <c r="R1211" i="2"/>
  <c r="O1204" i="2"/>
  <c r="P1204" i="2"/>
  <c r="Q1204" i="2"/>
  <c r="R1172" i="2"/>
  <c r="R1164" i="2"/>
  <c r="R1156" i="2"/>
  <c r="R1148" i="2"/>
  <c r="R1140" i="2"/>
  <c r="R1132" i="2"/>
  <c r="R1124" i="2"/>
  <c r="R1116" i="2"/>
  <c r="R1108" i="2"/>
  <c r="R1100" i="2"/>
  <c r="R1092" i="2"/>
  <c r="R1084" i="2"/>
  <c r="R1181" i="2"/>
  <c r="R1173" i="2"/>
  <c r="Q1172" i="2"/>
  <c r="R1165" i="2"/>
  <c r="Q1164" i="2"/>
  <c r="R1157" i="2"/>
  <c r="Q1156" i="2"/>
  <c r="R1149" i="2"/>
  <c r="Q1148" i="2"/>
  <c r="R1141" i="2"/>
  <c r="Q1140" i="2"/>
  <c r="R1133" i="2"/>
  <c r="Q1132" i="2"/>
  <c r="R1125" i="2"/>
  <c r="Q1124" i="2"/>
  <c r="R1117" i="2"/>
  <c r="Q1116" i="2"/>
  <c r="R1109" i="2"/>
  <c r="Q1108" i="2"/>
  <c r="R1101" i="2"/>
  <c r="Q1100" i="2"/>
  <c r="R1093" i="2"/>
  <c r="Q1092" i="2"/>
  <c r="R1085" i="2"/>
  <c r="Q1084" i="2"/>
  <c r="Q1181" i="2"/>
  <c r="Q1173" i="2"/>
  <c r="P1172" i="2"/>
  <c r="Q1165" i="2"/>
  <c r="P1164" i="2"/>
  <c r="Q1157" i="2"/>
  <c r="P1156" i="2"/>
  <c r="Q1149" i="2"/>
  <c r="P1148" i="2"/>
  <c r="Q1141" i="2"/>
  <c r="P1140" i="2"/>
  <c r="Q1133" i="2"/>
  <c r="P1132" i="2"/>
  <c r="Q1125" i="2"/>
  <c r="P1124" i="2"/>
  <c r="Q1117" i="2"/>
  <c r="P1116" i="2"/>
  <c r="Q1109" i="2"/>
  <c r="P1108" i="2"/>
  <c r="Q1101" i="2"/>
  <c r="P1100" i="2"/>
  <c r="Q1093" i="2"/>
  <c r="P1092" i="2"/>
  <c r="Q1085" i="2"/>
  <c r="P1084" i="2"/>
  <c r="R1199" i="2"/>
  <c r="R1191" i="2"/>
  <c r="R1183" i="2"/>
  <c r="P1181" i="2"/>
  <c r="R1175" i="2"/>
  <c r="P1173" i="2"/>
  <c r="R1167" i="2"/>
  <c r="P1165" i="2"/>
  <c r="R1159" i="2"/>
  <c r="P1157" i="2"/>
  <c r="R1151" i="2"/>
  <c r="P1149" i="2"/>
  <c r="R1143" i="2"/>
  <c r="P1141" i="2"/>
  <c r="R1135" i="2"/>
  <c r="P1133" i="2"/>
  <c r="R1127" i="2"/>
  <c r="P1125" i="2"/>
  <c r="R1119" i="2"/>
  <c r="P1117" i="2"/>
  <c r="R1111" i="2"/>
  <c r="P1109" i="2"/>
  <c r="R1103" i="2"/>
  <c r="P1101" i="2"/>
  <c r="R1095" i="2"/>
  <c r="P1093" i="2"/>
  <c r="R1087" i="2"/>
  <c r="P1085" i="2"/>
  <c r="L1063" i="2" l="1"/>
  <c r="M1063" i="2"/>
  <c r="Q1063" i="2" s="1"/>
  <c r="N1063" i="2"/>
  <c r="L1064" i="2"/>
  <c r="P1064" i="2" s="1"/>
  <c r="M1064" i="2"/>
  <c r="Q1064" i="2" s="1"/>
  <c r="N1064" i="2"/>
  <c r="L1065" i="2"/>
  <c r="M1065" i="2"/>
  <c r="Q1065" i="2" s="1"/>
  <c r="N1065" i="2"/>
  <c r="L1066" i="2"/>
  <c r="M1066" i="2"/>
  <c r="Q1066" i="2" s="1"/>
  <c r="N1066" i="2"/>
  <c r="L1067" i="2"/>
  <c r="M1067" i="2"/>
  <c r="N1067" i="2"/>
  <c r="L1068" i="2"/>
  <c r="M1068" i="2"/>
  <c r="Q1068" i="2" s="1"/>
  <c r="N1068" i="2"/>
  <c r="L1069" i="2"/>
  <c r="M1069" i="2"/>
  <c r="Q1069" i="2" s="1"/>
  <c r="N1069" i="2"/>
  <c r="L1070" i="2"/>
  <c r="M1070" i="2"/>
  <c r="Q1070" i="2" s="1"/>
  <c r="N1070" i="2"/>
  <c r="L1071" i="2"/>
  <c r="M1071" i="2"/>
  <c r="Q1071" i="2" s="1"/>
  <c r="N1071" i="2"/>
  <c r="L1072" i="2"/>
  <c r="M1072" i="2"/>
  <c r="N1072" i="2"/>
  <c r="L1073" i="2"/>
  <c r="M1073" i="2"/>
  <c r="Q1073" i="2" s="1"/>
  <c r="N1073" i="2"/>
  <c r="L1074" i="2"/>
  <c r="M1074" i="2"/>
  <c r="Q1074" i="2" s="1"/>
  <c r="N1074" i="2"/>
  <c r="L1075" i="2"/>
  <c r="P1075" i="2" s="1"/>
  <c r="M1075" i="2"/>
  <c r="Q1075" i="2" s="1"/>
  <c r="N1075" i="2"/>
  <c r="L1076" i="2"/>
  <c r="M1076" i="2"/>
  <c r="Q1076" i="2" s="1"/>
  <c r="N1076" i="2"/>
  <c r="L1077" i="2"/>
  <c r="M1077" i="2"/>
  <c r="Q1077" i="2" s="1"/>
  <c r="N1077" i="2"/>
  <c r="L1078" i="2"/>
  <c r="M1078" i="2"/>
  <c r="Q1078" i="2" s="1"/>
  <c r="N1078" i="2"/>
  <c r="L1079" i="2"/>
  <c r="M1079" i="2"/>
  <c r="Q1079" i="2" s="1"/>
  <c r="N1079" i="2"/>
  <c r="L1080" i="2"/>
  <c r="M1080" i="2"/>
  <c r="Q1080" i="2" s="1"/>
  <c r="N1080" i="2"/>
  <c r="L1081" i="2"/>
  <c r="M1081" i="2"/>
  <c r="Q1081" i="2" s="1"/>
  <c r="N1081" i="2"/>
  <c r="L1082" i="2"/>
  <c r="M1082" i="2"/>
  <c r="Q1082" i="2" s="1"/>
  <c r="N1082" i="2"/>
  <c r="L1083" i="2"/>
  <c r="M1083" i="2"/>
  <c r="Q1083" i="2" s="1"/>
  <c r="N1083" i="2"/>
  <c r="C13" i="1"/>
  <c r="C14" i="1" s="1"/>
  <c r="N1062" i="2"/>
  <c r="M1062" i="2"/>
  <c r="Q1062" i="2" s="1"/>
  <c r="L1062" i="2"/>
  <c r="P1062" i="2" s="1"/>
  <c r="N1061" i="2"/>
  <c r="M1061" i="2"/>
  <c r="Q1061" i="2" s="1"/>
  <c r="L1061" i="2"/>
  <c r="N1060" i="2"/>
  <c r="M1060" i="2"/>
  <c r="Q1060" i="2" s="1"/>
  <c r="L1060" i="2"/>
  <c r="N1059" i="2"/>
  <c r="M1059" i="2"/>
  <c r="Q1059" i="2" s="1"/>
  <c r="L1059" i="2"/>
  <c r="N1058" i="2"/>
  <c r="M1058" i="2"/>
  <c r="Q1058" i="2" s="1"/>
  <c r="L1058" i="2"/>
  <c r="N1057" i="2"/>
  <c r="M1057" i="2"/>
  <c r="Q1057" i="2" s="1"/>
  <c r="L1057" i="2"/>
  <c r="N1056" i="2"/>
  <c r="M1056" i="2"/>
  <c r="Q1056" i="2" s="1"/>
  <c r="L1056" i="2"/>
  <c r="N1055" i="2"/>
  <c r="M1055" i="2"/>
  <c r="Q1055" i="2" s="1"/>
  <c r="L1055" i="2"/>
  <c r="N1054" i="2"/>
  <c r="M1054" i="2"/>
  <c r="Q1054" i="2" s="1"/>
  <c r="L1054" i="2"/>
  <c r="N1053" i="2"/>
  <c r="M1053" i="2"/>
  <c r="Q1053" i="2" s="1"/>
  <c r="L1053" i="2"/>
  <c r="N1052" i="2"/>
  <c r="M1052" i="2"/>
  <c r="Q1052" i="2" s="1"/>
  <c r="L1052" i="2"/>
  <c r="N1051" i="2"/>
  <c r="M1051" i="2"/>
  <c r="Q1051" i="2" s="1"/>
  <c r="L1051" i="2"/>
  <c r="N1050" i="2"/>
  <c r="M1050" i="2"/>
  <c r="Q1050" i="2" s="1"/>
  <c r="L1050" i="2"/>
  <c r="N1049" i="2"/>
  <c r="M1049" i="2"/>
  <c r="Q1049" i="2" s="1"/>
  <c r="L1049" i="2"/>
  <c r="N1048" i="2"/>
  <c r="M1048" i="2"/>
  <c r="Q1048" i="2" s="1"/>
  <c r="L1048" i="2"/>
  <c r="N1047" i="2"/>
  <c r="M1047" i="2"/>
  <c r="Q1047" i="2" s="1"/>
  <c r="L1047" i="2"/>
  <c r="N1046" i="2"/>
  <c r="M1046" i="2"/>
  <c r="Q1046" i="2" s="1"/>
  <c r="L1046" i="2"/>
  <c r="N1045" i="2"/>
  <c r="M1045" i="2"/>
  <c r="Q1045" i="2" s="1"/>
  <c r="L1045" i="2"/>
  <c r="N1044" i="2"/>
  <c r="M1044" i="2"/>
  <c r="Q1044" i="2" s="1"/>
  <c r="L1044" i="2"/>
  <c r="N1043" i="2"/>
  <c r="M1043" i="2"/>
  <c r="Q1043" i="2" s="1"/>
  <c r="L1043" i="2"/>
  <c r="N1042" i="2"/>
  <c r="M1042" i="2"/>
  <c r="Q1042" i="2" s="1"/>
  <c r="L1042" i="2"/>
  <c r="N1041" i="2"/>
  <c r="M1041" i="2"/>
  <c r="Q1041" i="2" s="1"/>
  <c r="L1041" i="2"/>
  <c r="N1040" i="2"/>
  <c r="M1040" i="2"/>
  <c r="Q1040" i="2" s="1"/>
  <c r="L1040" i="2"/>
  <c r="N1039" i="2"/>
  <c r="M1039" i="2"/>
  <c r="Q1039" i="2" s="1"/>
  <c r="L1039" i="2"/>
  <c r="N1038" i="2"/>
  <c r="M1038" i="2"/>
  <c r="Q1038" i="2" s="1"/>
  <c r="L1038" i="2"/>
  <c r="N1037" i="2"/>
  <c r="M1037" i="2"/>
  <c r="Q1037" i="2" s="1"/>
  <c r="L1037" i="2"/>
  <c r="N1036" i="2"/>
  <c r="M1036" i="2"/>
  <c r="Q1036" i="2" s="1"/>
  <c r="L1036" i="2"/>
  <c r="N1035" i="2"/>
  <c r="M1035" i="2"/>
  <c r="Q1035" i="2" s="1"/>
  <c r="L1035" i="2"/>
  <c r="N1034" i="2"/>
  <c r="M1034" i="2"/>
  <c r="Q1034" i="2" s="1"/>
  <c r="L1034" i="2"/>
  <c r="N1033" i="2"/>
  <c r="M1033" i="2"/>
  <c r="Q1033" i="2" s="1"/>
  <c r="L1033" i="2"/>
  <c r="N1032" i="2"/>
  <c r="M1032" i="2"/>
  <c r="Q1032" i="2" s="1"/>
  <c r="L1032" i="2"/>
  <c r="N1031" i="2"/>
  <c r="M1031" i="2"/>
  <c r="Q1031" i="2" s="1"/>
  <c r="L1031" i="2"/>
  <c r="N1030" i="2"/>
  <c r="M1030" i="2"/>
  <c r="Q1030" i="2" s="1"/>
  <c r="L1030" i="2"/>
  <c r="N1029" i="2"/>
  <c r="M1029" i="2"/>
  <c r="Q1029" i="2" s="1"/>
  <c r="L1029" i="2"/>
  <c r="N1028" i="2"/>
  <c r="M1028" i="2"/>
  <c r="Q1028" i="2" s="1"/>
  <c r="L1028" i="2"/>
  <c r="N1027" i="2"/>
  <c r="M1027" i="2"/>
  <c r="Q1027" i="2" s="1"/>
  <c r="L1027" i="2"/>
  <c r="N1026" i="2"/>
  <c r="M1026" i="2"/>
  <c r="Q1026" i="2" s="1"/>
  <c r="L1026" i="2"/>
  <c r="N1025" i="2"/>
  <c r="M1025" i="2"/>
  <c r="Q1025" i="2" s="1"/>
  <c r="L1025" i="2"/>
  <c r="N1024" i="2"/>
  <c r="M1024" i="2"/>
  <c r="Q1024" i="2" s="1"/>
  <c r="L1024" i="2"/>
  <c r="N1023" i="2"/>
  <c r="M1023" i="2"/>
  <c r="Q1023" i="2" s="1"/>
  <c r="L1023" i="2"/>
  <c r="N1022" i="2"/>
  <c r="M1022" i="2"/>
  <c r="Q1022" i="2" s="1"/>
  <c r="L1022" i="2"/>
  <c r="N1021" i="2"/>
  <c r="M1021" i="2"/>
  <c r="Q1021" i="2" s="1"/>
  <c r="L1021" i="2"/>
  <c r="N1020" i="2"/>
  <c r="M1020" i="2"/>
  <c r="Q1020" i="2" s="1"/>
  <c r="L1020" i="2"/>
  <c r="N1019" i="2"/>
  <c r="M1019" i="2"/>
  <c r="Q1019" i="2" s="1"/>
  <c r="L1019" i="2"/>
  <c r="N1018" i="2"/>
  <c r="M1018" i="2"/>
  <c r="Q1018" i="2" s="1"/>
  <c r="L1018" i="2"/>
  <c r="N1017" i="2"/>
  <c r="M1017" i="2"/>
  <c r="Q1017" i="2" s="1"/>
  <c r="L1017" i="2"/>
  <c r="N1016" i="2"/>
  <c r="M1016" i="2"/>
  <c r="Q1016" i="2" s="1"/>
  <c r="L1016" i="2"/>
  <c r="N1015" i="2"/>
  <c r="M1015" i="2"/>
  <c r="Q1015" i="2" s="1"/>
  <c r="L1015" i="2"/>
  <c r="N1014" i="2"/>
  <c r="M1014" i="2"/>
  <c r="Q1014" i="2" s="1"/>
  <c r="L1014" i="2"/>
  <c r="N1013" i="2"/>
  <c r="M1013" i="2"/>
  <c r="Q1013" i="2" s="1"/>
  <c r="L1013" i="2"/>
  <c r="N1012" i="2"/>
  <c r="M1012" i="2"/>
  <c r="Q1012" i="2" s="1"/>
  <c r="L1012" i="2"/>
  <c r="N1011" i="2"/>
  <c r="M1011" i="2"/>
  <c r="Q1011" i="2" s="1"/>
  <c r="L1011" i="2"/>
  <c r="N1010" i="2"/>
  <c r="M1010" i="2"/>
  <c r="Q1010" i="2" s="1"/>
  <c r="L1010" i="2"/>
  <c r="N1009" i="2"/>
  <c r="M1009" i="2"/>
  <c r="Q1009" i="2" s="1"/>
  <c r="L1009" i="2"/>
  <c r="N1008" i="2"/>
  <c r="M1008" i="2"/>
  <c r="Q1008" i="2" s="1"/>
  <c r="L1008" i="2"/>
  <c r="N1007" i="2"/>
  <c r="M1007" i="2"/>
  <c r="Q1007" i="2" s="1"/>
  <c r="L1007" i="2"/>
  <c r="N1006" i="2"/>
  <c r="M1006" i="2"/>
  <c r="Q1006" i="2" s="1"/>
  <c r="L1006" i="2"/>
  <c r="N1005" i="2"/>
  <c r="M1005" i="2"/>
  <c r="Q1005" i="2" s="1"/>
  <c r="L1005" i="2"/>
  <c r="N1004" i="2"/>
  <c r="M1004" i="2"/>
  <c r="Q1004" i="2" s="1"/>
  <c r="L1004" i="2"/>
  <c r="N1003" i="2"/>
  <c r="M1003" i="2"/>
  <c r="Q1003" i="2" s="1"/>
  <c r="L1003" i="2"/>
  <c r="N1002" i="2"/>
  <c r="M1002" i="2"/>
  <c r="Q1002" i="2" s="1"/>
  <c r="L1002" i="2"/>
  <c r="N1001" i="2"/>
  <c r="M1001" i="2"/>
  <c r="Q1001" i="2" s="1"/>
  <c r="L1001" i="2"/>
  <c r="N1000" i="2"/>
  <c r="M1000" i="2"/>
  <c r="Q1000" i="2" s="1"/>
  <c r="L1000" i="2"/>
  <c r="N999" i="2"/>
  <c r="M999" i="2"/>
  <c r="Q999" i="2" s="1"/>
  <c r="L999" i="2"/>
  <c r="N998" i="2"/>
  <c r="M998" i="2"/>
  <c r="Q998" i="2" s="1"/>
  <c r="L998" i="2"/>
  <c r="N997" i="2"/>
  <c r="M997" i="2"/>
  <c r="Q997" i="2" s="1"/>
  <c r="L997" i="2"/>
  <c r="N996" i="2"/>
  <c r="M996" i="2"/>
  <c r="Q996" i="2" s="1"/>
  <c r="L996" i="2"/>
  <c r="N995" i="2"/>
  <c r="M995" i="2"/>
  <c r="Q995" i="2" s="1"/>
  <c r="L995" i="2"/>
  <c r="N994" i="2"/>
  <c r="M994" i="2"/>
  <c r="Q994" i="2" s="1"/>
  <c r="L994" i="2"/>
  <c r="N993" i="2"/>
  <c r="M993" i="2"/>
  <c r="Q993" i="2" s="1"/>
  <c r="L993" i="2"/>
  <c r="N992" i="2"/>
  <c r="M992" i="2"/>
  <c r="Q992" i="2" s="1"/>
  <c r="L992" i="2"/>
  <c r="N991" i="2"/>
  <c r="M991" i="2"/>
  <c r="Q991" i="2" s="1"/>
  <c r="L991" i="2"/>
  <c r="N990" i="2"/>
  <c r="M990" i="2"/>
  <c r="Q990" i="2" s="1"/>
  <c r="L990" i="2"/>
  <c r="N989" i="2"/>
  <c r="M989" i="2"/>
  <c r="Q989" i="2" s="1"/>
  <c r="L989" i="2"/>
  <c r="N988" i="2"/>
  <c r="M988" i="2"/>
  <c r="Q988" i="2" s="1"/>
  <c r="L988" i="2"/>
  <c r="N987" i="2"/>
  <c r="M987" i="2"/>
  <c r="Q987" i="2" s="1"/>
  <c r="L987" i="2"/>
  <c r="N986" i="2"/>
  <c r="M986" i="2"/>
  <c r="Q986" i="2" s="1"/>
  <c r="L986" i="2"/>
  <c r="N985" i="2"/>
  <c r="M985" i="2"/>
  <c r="Q985" i="2" s="1"/>
  <c r="L985" i="2"/>
  <c r="N984" i="2"/>
  <c r="M984" i="2"/>
  <c r="Q984" i="2" s="1"/>
  <c r="L984" i="2"/>
  <c r="N983" i="2"/>
  <c r="M983" i="2"/>
  <c r="Q983" i="2" s="1"/>
  <c r="L983" i="2"/>
  <c r="N982" i="2"/>
  <c r="M982" i="2"/>
  <c r="Q982" i="2" s="1"/>
  <c r="L982" i="2"/>
  <c r="N981" i="2"/>
  <c r="M981" i="2"/>
  <c r="Q981" i="2" s="1"/>
  <c r="L981" i="2"/>
  <c r="N980" i="2"/>
  <c r="M980" i="2"/>
  <c r="Q980" i="2" s="1"/>
  <c r="L980" i="2"/>
  <c r="N979" i="2"/>
  <c r="M979" i="2"/>
  <c r="Q979" i="2" s="1"/>
  <c r="L979" i="2"/>
  <c r="N978" i="2"/>
  <c r="M978" i="2"/>
  <c r="Q978" i="2" s="1"/>
  <c r="L978" i="2"/>
  <c r="N977" i="2"/>
  <c r="M977" i="2"/>
  <c r="Q977" i="2" s="1"/>
  <c r="L977" i="2"/>
  <c r="N976" i="2"/>
  <c r="M976" i="2"/>
  <c r="Q976" i="2" s="1"/>
  <c r="L976" i="2"/>
  <c r="N975" i="2"/>
  <c r="M975" i="2"/>
  <c r="Q975" i="2" s="1"/>
  <c r="L975" i="2"/>
  <c r="N974" i="2"/>
  <c r="M974" i="2"/>
  <c r="Q974" i="2" s="1"/>
  <c r="L974" i="2"/>
  <c r="N973" i="2"/>
  <c r="M973" i="2"/>
  <c r="Q973" i="2" s="1"/>
  <c r="L973" i="2"/>
  <c r="N972" i="2"/>
  <c r="M972" i="2"/>
  <c r="Q972" i="2" s="1"/>
  <c r="L972" i="2"/>
  <c r="N971" i="2"/>
  <c r="M971" i="2"/>
  <c r="Q971" i="2" s="1"/>
  <c r="L971" i="2"/>
  <c r="N970" i="2"/>
  <c r="M970" i="2"/>
  <c r="Q970" i="2" s="1"/>
  <c r="L970" i="2"/>
  <c r="N969" i="2"/>
  <c r="M969" i="2"/>
  <c r="Q969" i="2" s="1"/>
  <c r="L969" i="2"/>
  <c r="N968" i="2"/>
  <c r="M968" i="2"/>
  <c r="Q968" i="2" s="1"/>
  <c r="L968" i="2"/>
  <c r="N967" i="2"/>
  <c r="M967" i="2"/>
  <c r="Q967" i="2" s="1"/>
  <c r="L967" i="2"/>
  <c r="N966" i="2"/>
  <c r="M966" i="2"/>
  <c r="Q966" i="2" s="1"/>
  <c r="L966" i="2"/>
  <c r="N965" i="2"/>
  <c r="M965" i="2"/>
  <c r="Q965" i="2" s="1"/>
  <c r="L965" i="2"/>
  <c r="N964" i="2"/>
  <c r="M964" i="2"/>
  <c r="Q964" i="2" s="1"/>
  <c r="L964" i="2"/>
  <c r="N963" i="2"/>
  <c r="M963" i="2"/>
  <c r="Q963" i="2" s="1"/>
  <c r="L963" i="2"/>
  <c r="N962" i="2"/>
  <c r="M962" i="2"/>
  <c r="Q962" i="2" s="1"/>
  <c r="L962" i="2"/>
  <c r="N961" i="2"/>
  <c r="M961" i="2"/>
  <c r="Q961" i="2" s="1"/>
  <c r="L961" i="2"/>
  <c r="N960" i="2"/>
  <c r="M960" i="2"/>
  <c r="Q960" i="2" s="1"/>
  <c r="L960" i="2"/>
  <c r="N959" i="2"/>
  <c r="M959" i="2"/>
  <c r="Q959" i="2" s="1"/>
  <c r="L959" i="2"/>
  <c r="N958" i="2"/>
  <c r="M958" i="2"/>
  <c r="Q958" i="2" s="1"/>
  <c r="L958" i="2"/>
  <c r="N957" i="2"/>
  <c r="M957" i="2"/>
  <c r="Q957" i="2" s="1"/>
  <c r="L957" i="2"/>
  <c r="N956" i="2"/>
  <c r="M956" i="2"/>
  <c r="Q956" i="2" s="1"/>
  <c r="L956" i="2"/>
  <c r="N955" i="2"/>
  <c r="M955" i="2"/>
  <c r="Q955" i="2" s="1"/>
  <c r="L955" i="2"/>
  <c r="N954" i="2"/>
  <c r="M954" i="2"/>
  <c r="Q954" i="2" s="1"/>
  <c r="L954" i="2"/>
  <c r="N953" i="2"/>
  <c r="M953" i="2"/>
  <c r="Q953" i="2" s="1"/>
  <c r="L953" i="2"/>
  <c r="N952" i="2"/>
  <c r="M952" i="2"/>
  <c r="Q952" i="2" s="1"/>
  <c r="L952" i="2"/>
  <c r="N951" i="2"/>
  <c r="M951" i="2"/>
  <c r="Q951" i="2" s="1"/>
  <c r="L951" i="2"/>
  <c r="N950" i="2"/>
  <c r="M950" i="2"/>
  <c r="Q950" i="2" s="1"/>
  <c r="L950" i="2"/>
  <c r="N949" i="2"/>
  <c r="M949" i="2"/>
  <c r="Q949" i="2" s="1"/>
  <c r="L949" i="2"/>
  <c r="N948" i="2"/>
  <c r="M948" i="2"/>
  <c r="Q948" i="2" s="1"/>
  <c r="L948" i="2"/>
  <c r="N947" i="2"/>
  <c r="M947" i="2"/>
  <c r="Q947" i="2" s="1"/>
  <c r="L947" i="2"/>
  <c r="N946" i="2"/>
  <c r="M946" i="2"/>
  <c r="Q946" i="2" s="1"/>
  <c r="L946" i="2"/>
  <c r="N945" i="2"/>
  <c r="M945" i="2"/>
  <c r="Q945" i="2" s="1"/>
  <c r="L945" i="2"/>
  <c r="N944" i="2"/>
  <c r="M944" i="2"/>
  <c r="Q944" i="2" s="1"/>
  <c r="L944" i="2"/>
  <c r="N943" i="2"/>
  <c r="M943" i="2"/>
  <c r="Q943" i="2" s="1"/>
  <c r="L943" i="2"/>
  <c r="N942" i="2"/>
  <c r="M942" i="2"/>
  <c r="Q942" i="2" s="1"/>
  <c r="L942" i="2"/>
  <c r="N941" i="2"/>
  <c r="M941" i="2"/>
  <c r="Q941" i="2" s="1"/>
  <c r="L941" i="2"/>
  <c r="N940" i="2"/>
  <c r="M940" i="2"/>
  <c r="Q940" i="2" s="1"/>
  <c r="L940" i="2"/>
  <c r="N939" i="2"/>
  <c r="M939" i="2"/>
  <c r="Q939" i="2" s="1"/>
  <c r="L939" i="2"/>
  <c r="N938" i="2"/>
  <c r="M938" i="2"/>
  <c r="Q938" i="2" s="1"/>
  <c r="L938" i="2"/>
  <c r="N937" i="2"/>
  <c r="M937" i="2"/>
  <c r="Q937" i="2" s="1"/>
  <c r="L937" i="2"/>
  <c r="N936" i="2"/>
  <c r="M936" i="2"/>
  <c r="Q936" i="2" s="1"/>
  <c r="L936" i="2"/>
  <c r="N935" i="2"/>
  <c r="M935" i="2"/>
  <c r="Q935" i="2" s="1"/>
  <c r="L935" i="2"/>
  <c r="N934" i="2"/>
  <c r="M934" i="2"/>
  <c r="Q934" i="2" s="1"/>
  <c r="L934" i="2"/>
  <c r="N933" i="2"/>
  <c r="M933" i="2"/>
  <c r="Q933" i="2" s="1"/>
  <c r="L933" i="2"/>
  <c r="N932" i="2"/>
  <c r="M932" i="2"/>
  <c r="Q932" i="2" s="1"/>
  <c r="L932" i="2"/>
  <c r="N931" i="2"/>
  <c r="M931" i="2"/>
  <c r="Q931" i="2" s="1"/>
  <c r="L931" i="2"/>
  <c r="N930" i="2"/>
  <c r="M930" i="2"/>
  <c r="Q930" i="2" s="1"/>
  <c r="L930" i="2"/>
  <c r="N929" i="2"/>
  <c r="M929" i="2"/>
  <c r="Q929" i="2" s="1"/>
  <c r="L929" i="2"/>
  <c r="N928" i="2"/>
  <c r="M928" i="2"/>
  <c r="Q928" i="2" s="1"/>
  <c r="L928" i="2"/>
  <c r="N927" i="2"/>
  <c r="M927" i="2"/>
  <c r="Q927" i="2" s="1"/>
  <c r="L927" i="2"/>
  <c r="N926" i="2"/>
  <c r="M926" i="2"/>
  <c r="Q926" i="2" s="1"/>
  <c r="L926" i="2"/>
  <c r="N925" i="2"/>
  <c r="M925" i="2"/>
  <c r="Q925" i="2" s="1"/>
  <c r="L925" i="2"/>
  <c r="N924" i="2"/>
  <c r="M924" i="2"/>
  <c r="Q924" i="2" s="1"/>
  <c r="L924" i="2"/>
  <c r="N923" i="2"/>
  <c r="M923" i="2"/>
  <c r="Q923" i="2" s="1"/>
  <c r="L923" i="2"/>
  <c r="N922" i="2"/>
  <c r="M922" i="2"/>
  <c r="Q922" i="2" s="1"/>
  <c r="L922" i="2"/>
  <c r="N921" i="2"/>
  <c r="M921" i="2"/>
  <c r="Q921" i="2" s="1"/>
  <c r="L921" i="2"/>
  <c r="N920" i="2"/>
  <c r="M920" i="2"/>
  <c r="Q920" i="2" s="1"/>
  <c r="L920" i="2"/>
  <c r="N919" i="2"/>
  <c r="M919" i="2"/>
  <c r="Q919" i="2" s="1"/>
  <c r="L919" i="2"/>
  <c r="N918" i="2"/>
  <c r="M918" i="2"/>
  <c r="Q918" i="2" s="1"/>
  <c r="L918" i="2"/>
  <c r="N917" i="2"/>
  <c r="M917" i="2"/>
  <c r="Q917" i="2" s="1"/>
  <c r="L917" i="2"/>
  <c r="N916" i="2"/>
  <c r="M916" i="2"/>
  <c r="Q916" i="2" s="1"/>
  <c r="L916" i="2"/>
  <c r="N915" i="2"/>
  <c r="M915" i="2"/>
  <c r="Q915" i="2" s="1"/>
  <c r="L915" i="2"/>
  <c r="N914" i="2"/>
  <c r="M914" i="2"/>
  <c r="Q914" i="2" s="1"/>
  <c r="L914" i="2"/>
  <c r="N913" i="2"/>
  <c r="M913" i="2"/>
  <c r="Q913" i="2" s="1"/>
  <c r="L913" i="2"/>
  <c r="N912" i="2"/>
  <c r="M912" i="2"/>
  <c r="Q912" i="2" s="1"/>
  <c r="L912" i="2"/>
  <c r="N911" i="2"/>
  <c r="M911" i="2"/>
  <c r="Q911" i="2" s="1"/>
  <c r="L911" i="2"/>
  <c r="N910" i="2"/>
  <c r="M910" i="2"/>
  <c r="Q910" i="2" s="1"/>
  <c r="L910" i="2"/>
  <c r="N909" i="2"/>
  <c r="M909" i="2"/>
  <c r="Q909" i="2" s="1"/>
  <c r="L909" i="2"/>
  <c r="N908" i="2"/>
  <c r="M908" i="2"/>
  <c r="Q908" i="2" s="1"/>
  <c r="L908" i="2"/>
  <c r="N907" i="2"/>
  <c r="M907" i="2"/>
  <c r="Q907" i="2" s="1"/>
  <c r="L907" i="2"/>
  <c r="N906" i="2"/>
  <c r="M906" i="2"/>
  <c r="Q906" i="2" s="1"/>
  <c r="L906" i="2"/>
  <c r="N905" i="2"/>
  <c r="M905" i="2"/>
  <c r="Q905" i="2" s="1"/>
  <c r="L905" i="2"/>
  <c r="N904" i="2"/>
  <c r="M904" i="2"/>
  <c r="Q904" i="2" s="1"/>
  <c r="L904" i="2"/>
  <c r="N903" i="2"/>
  <c r="M903" i="2"/>
  <c r="Q903" i="2" s="1"/>
  <c r="L903" i="2"/>
  <c r="N902" i="2"/>
  <c r="M902" i="2"/>
  <c r="Q902" i="2" s="1"/>
  <c r="L902" i="2"/>
  <c r="N901" i="2"/>
  <c r="M901" i="2"/>
  <c r="Q901" i="2" s="1"/>
  <c r="L901" i="2"/>
  <c r="N900" i="2"/>
  <c r="M900" i="2"/>
  <c r="Q900" i="2" s="1"/>
  <c r="L900" i="2"/>
  <c r="N899" i="2"/>
  <c r="M899" i="2"/>
  <c r="Q899" i="2" s="1"/>
  <c r="L899" i="2"/>
  <c r="N898" i="2"/>
  <c r="M898" i="2"/>
  <c r="Q898" i="2" s="1"/>
  <c r="L898" i="2"/>
  <c r="N897" i="2"/>
  <c r="M897" i="2"/>
  <c r="Q897" i="2" s="1"/>
  <c r="L897" i="2"/>
  <c r="N896" i="2"/>
  <c r="M896" i="2"/>
  <c r="Q896" i="2" s="1"/>
  <c r="L896" i="2"/>
  <c r="N895" i="2"/>
  <c r="M895" i="2"/>
  <c r="Q895" i="2" s="1"/>
  <c r="L895" i="2"/>
  <c r="N894" i="2"/>
  <c r="M894" i="2"/>
  <c r="Q894" i="2" s="1"/>
  <c r="L894" i="2"/>
  <c r="N893" i="2"/>
  <c r="M893" i="2"/>
  <c r="Q893" i="2" s="1"/>
  <c r="L893" i="2"/>
  <c r="N892" i="2"/>
  <c r="M892" i="2"/>
  <c r="Q892" i="2" s="1"/>
  <c r="L892" i="2"/>
  <c r="N891" i="2"/>
  <c r="M891" i="2"/>
  <c r="Q891" i="2" s="1"/>
  <c r="L891" i="2"/>
  <c r="N890" i="2"/>
  <c r="M890" i="2"/>
  <c r="Q890" i="2" s="1"/>
  <c r="L890" i="2"/>
  <c r="N889" i="2"/>
  <c r="M889" i="2"/>
  <c r="Q889" i="2" s="1"/>
  <c r="L889" i="2"/>
  <c r="N888" i="2"/>
  <c r="M888" i="2"/>
  <c r="Q888" i="2" s="1"/>
  <c r="L888" i="2"/>
  <c r="N887" i="2"/>
  <c r="M887" i="2"/>
  <c r="Q887" i="2" s="1"/>
  <c r="L887" i="2"/>
  <c r="N886" i="2"/>
  <c r="M886" i="2"/>
  <c r="Q886" i="2" s="1"/>
  <c r="L886" i="2"/>
  <c r="N885" i="2"/>
  <c r="M885" i="2"/>
  <c r="Q885" i="2" s="1"/>
  <c r="L885" i="2"/>
  <c r="N884" i="2"/>
  <c r="M884" i="2"/>
  <c r="Q884" i="2" s="1"/>
  <c r="L884" i="2"/>
  <c r="N883" i="2"/>
  <c r="M883" i="2"/>
  <c r="Q883" i="2" s="1"/>
  <c r="L883" i="2"/>
  <c r="N882" i="2"/>
  <c r="M882" i="2"/>
  <c r="Q882" i="2" s="1"/>
  <c r="L882" i="2"/>
  <c r="N881" i="2"/>
  <c r="M881" i="2"/>
  <c r="Q881" i="2" s="1"/>
  <c r="L881" i="2"/>
  <c r="N880" i="2"/>
  <c r="M880" i="2"/>
  <c r="Q880" i="2" s="1"/>
  <c r="L880" i="2"/>
  <c r="N879" i="2"/>
  <c r="M879" i="2"/>
  <c r="Q879" i="2" s="1"/>
  <c r="L879" i="2"/>
  <c r="N878" i="2"/>
  <c r="M878" i="2"/>
  <c r="Q878" i="2" s="1"/>
  <c r="L878" i="2"/>
  <c r="N877" i="2"/>
  <c r="M877" i="2"/>
  <c r="Q877" i="2" s="1"/>
  <c r="L877" i="2"/>
  <c r="N876" i="2"/>
  <c r="M876" i="2"/>
  <c r="Q876" i="2" s="1"/>
  <c r="L876" i="2"/>
  <c r="N875" i="2"/>
  <c r="M875" i="2"/>
  <c r="Q875" i="2" s="1"/>
  <c r="L875" i="2"/>
  <c r="N874" i="2"/>
  <c r="M874" i="2"/>
  <c r="Q874" i="2" s="1"/>
  <c r="L874" i="2"/>
  <c r="N873" i="2"/>
  <c r="M873" i="2"/>
  <c r="Q873" i="2" s="1"/>
  <c r="L873" i="2"/>
  <c r="N872" i="2"/>
  <c r="M872" i="2"/>
  <c r="Q872" i="2" s="1"/>
  <c r="L872" i="2"/>
  <c r="N871" i="2"/>
  <c r="M871" i="2"/>
  <c r="Q871" i="2" s="1"/>
  <c r="L871" i="2"/>
  <c r="N870" i="2"/>
  <c r="M870" i="2"/>
  <c r="Q870" i="2" s="1"/>
  <c r="L870" i="2"/>
  <c r="N869" i="2"/>
  <c r="M869" i="2"/>
  <c r="Q869" i="2" s="1"/>
  <c r="L869" i="2"/>
  <c r="N868" i="2"/>
  <c r="M868" i="2"/>
  <c r="Q868" i="2" s="1"/>
  <c r="L868" i="2"/>
  <c r="N867" i="2"/>
  <c r="M867" i="2"/>
  <c r="Q867" i="2" s="1"/>
  <c r="L867" i="2"/>
  <c r="N866" i="2"/>
  <c r="M866" i="2"/>
  <c r="Q866" i="2" s="1"/>
  <c r="L866" i="2"/>
  <c r="N865" i="2"/>
  <c r="M865" i="2"/>
  <c r="Q865" i="2" s="1"/>
  <c r="L865" i="2"/>
  <c r="N864" i="2"/>
  <c r="M864" i="2"/>
  <c r="Q864" i="2" s="1"/>
  <c r="L864" i="2"/>
  <c r="N863" i="2"/>
  <c r="M863" i="2"/>
  <c r="Q863" i="2" s="1"/>
  <c r="L863" i="2"/>
  <c r="N862" i="2"/>
  <c r="M862" i="2"/>
  <c r="Q862" i="2" s="1"/>
  <c r="L862" i="2"/>
  <c r="N861" i="2"/>
  <c r="M861" i="2"/>
  <c r="Q861" i="2" s="1"/>
  <c r="L861" i="2"/>
  <c r="N860" i="2"/>
  <c r="M860" i="2"/>
  <c r="Q860" i="2" s="1"/>
  <c r="L860" i="2"/>
  <c r="N859" i="2"/>
  <c r="M859" i="2"/>
  <c r="Q859" i="2" s="1"/>
  <c r="L859" i="2"/>
  <c r="N858" i="2"/>
  <c r="M858" i="2"/>
  <c r="Q858" i="2" s="1"/>
  <c r="L858" i="2"/>
  <c r="N857" i="2"/>
  <c r="M857" i="2"/>
  <c r="Q857" i="2" s="1"/>
  <c r="L857" i="2"/>
  <c r="N856" i="2"/>
  <c r="M856" i="2"/>
  <c r="Q856" i="2" s="1"/>
  <c r="L856" i="2"/>
  <c r="N855" i="2"/>
  <c r="M855" i="2"/>
  <c r="Q855" i="2" s="1"/>
  <c r="L855" i="2"/>
  <c r="N854" i="2"/>
  <c r="M854" i="2"/>
  <c r="Q854" i="2" s="1"/>
  <c r="L854" i="2"/>
  <c r="N853" i="2"/>
  <c r="M853" i="2"/>
  <c r="Q853" i="2" s="1"/>
  <c r="L853" i="2"/>
  <c r="N852" i="2"/>
  <c r="M852" i="2"/>
  <c r="Q852" i="2" s="1"/>
  <c r="L852" i="2"/>
  <c r="N851" i="2"/>
  <c r="M851" i="2"/>
  <c r="Q851" i="2" s="1"/>
  <c r="L851" i="2"/>
  <c r="N850" i="2"/>
  <c r="M850" i="2"/>
  <c r="Q850" i="2" s="1"/>
  <c r="L850" i="2"/>
  <c r="N849" i="2"/>
  <c r="M849" i="2"/>
  <c r="Q849" i="2" s="1"/>
  <c r="L849" i="2"/>
  <c r="N848" i="2"/>
  <c r="M848" i="2"/>
  <c r="Q848" i="2" s="1"/>
  <c r="L848" i="2"/>
  <c r="N847" i="2"/>
  <c r="M847" i="2"/>
  <c r="Q847" i="2" s="1"/>
  <c r="L847" i="2"/>
  <c r="N846" i="2"/>
  <c r="M846" i="2"/>
  <c r="Q846" i="2" s="1"/>
  <c r="L846" i="2"/>
  <c r="N845" i="2"/>
  <c r="M845" i="2"/>
  <c r="Q845" i="2" s="1"/>
  <c r="L845" i="2"/>
  <c r="N844" i="2"/>
  <c r="M844" i="2"/>
  <c r="Q844" i="2" s="1"/>
  <c r="L844" i="2"/>
  <c r="N843" i="2"/>
  <c r="M843" i="2"/>
  <c r="Q843" i="2" s="1"/>
  <c r="L843" i="2"/>
  <c r="N842" i="2"/>
  <c r="M842" i="2"/>
  <c r="Q842" i="2" s="1"/>
  <c r="L842" i="2"/>
  <c r="N841" i="2"/>
  <c r="M841" i="2"/>
  <c r="Q841" i="2" s="1"/>
  <c r="L841" i="2"/>
  <c r="N840" i="2"/>
  <c r="M840" i="2"/>
  <c r="Q840" i="2" s="1"/>
  <c r="L840" i="2"/>
  <c r="N839" i="2"/>
  <c r="M839" i="2"/>
  <c r="Q839" i="2" s="1"/>
  <c r="L839" i="2"/>
  <c r="N838" i="2"/>
  <c r="M838" i="2"/>
  <c r="Q838" i="2" s="1"/>
  <c r="L838" i="2"/>
  <c r="N837" i="2"/>
  <c r="M837" i="2"/>
  <c r="Q837" i="2" s="1"/>
  <c r="L837" i="2"/>
  <c r="N836" i="2"/>
  <c r="M836" i="2"/>
  <c r="Q836" i="2" s="1"/>
  <c r="L836" i="2"/>
  <c r="N835" i="2"/>
  <c r="M835" i="2"/>
  <c r="Q835" i="2" s="1"/>
  <c r="L835" i="2"/>
  <c r="N834" i="2"/>
  <c r="M834" i="2"/>
  <c r="Q834" i="2" s="1"/>
  <c r="L834" i="2"/>
  <c r="N833" i="2"/>
  <c r="M833" i="2"/>
  <c r="Q833" i="2" s="1"/>
  <c r="L833" i="2"/>
  <c r="N832" i="2"/>
  <c r="M832" i="2"/>
  <c r="Q832" i="2" s="1"/>
  <c r="L832" i="2"/>
  <c r="N831" i="2"/>
  <c r="M831" i="2"/>
  <c r="Q831" i="2" s="1"/>
  <c r="L831" i="2"/>
  <c r="N830" i="2"/>
  <c r="M830" i="2"/>
  <c r="Q830" i="2" s="1"/>
  <c r="L830" i="2"/>
  <c r="N829" i="2"/>
  <c r="M829" i="2"/>
  <c r="Q829" i="2" s="1"/>
  <c r="L829" i="2"/>
  <c r="N828" i="2"/>
  <c r="M828" i="2"/>
  <c r="Q828" i="2" s="1"/>
  <c r="L828" i="2"/>
  <c r="P828" i="2" s="1"/>
  <c r="N827" i="2"/>
  <c r="M827" i="2"/>
  <c r="Q827" i="2" s="1"/>
  <c r="L827" i="2"/>
  <c r="N826" i="2"/>
  <c r="M826" i="2"/>
  <c r="Q826" i="2" s="1"/>
  <c r="L826" i="2"/>
  <c r="N825" i="2"/>
  <c r="M825" i="2"/>
  <c r="Q825" i="2" s="1"/>
  <c r="L825" i="2"/>
  <c r="N824" i="2"/>
  <c r="M824" i="2"/>
  <c r="Q824" i="2" s="1"/>
  <c r="L824" i="2"/>
  <c r="N823" i="2"/>
  <c r="M823" i="2"/>
  <c r="Q823" i="2" s="1"/>
  <c r="L823" i="2"/>
  <c r="N822" i="2"/>
  <c r="M822" i="2"/>
  <c r="Q822" i="2" s="1"/>
  <c r="L822" i="2"/>
  <c r="N821" i="2"/>
  <c r="M821" i="2"/>
  <c r="Q821" i="2" s="1"/>
  <c r="L821" i="2"/>
  <c r="N820" i="2"/>
  <c r="M820" i="2"/>
  <c r="Q820" i="2" s="1"/>
  <c r="L820" i="2"/>
  <c r="N819" i="2"/>
  <c r="M819" i="2"/>
  <c r="Q819" i="2" s="1"/>
  <c r="L819" i="2"/>
  <c r="N818" i="2"/>
  <c r="M818" i="2"/>
  <c r="Q818" i="2" s="1"/>
  <c r="L818" i="2"/>
  <c r="N817" i="2"/>
  <c r="M817" i="2"/>
  <c r="Q817" i="2" s="1"/>
  <c r="L817" i="2"/>
  <c r="N816" i="2"/>
  <c r="M816" i="2"/>
  <c r="Q816" i="2" s="1"/>
  <c r="L816" i="2"/>
  <c r="N815" i="2"/>
  <c r="M815" i="2"/>
  <c r="Q815" i="2" s="1"/>
  <c r="L815" i="2"/>
  <c r="N814" i="2"/>
  <c r="M814" i="2"/>
  <c r="Q814" i="2" s="1"/>
  <c r="L814" i="2"/>
  <c r="N813" i="2"/>
  <c r="M813" i="2"/>
  <c r="Q813" i="2" s="1"/>
  <c r="L813" i="2"/>
  <c r="N812" i="2"/>
  <c r="M812" i="2"/>
  <c r="Q812" i="2" s="1"/>
  <c r="L812" i="2"/>
  <c r="N811" i="2"/>
  <c r="M811" i="2"/>
  <c r="Q811" i="2" s="1"/>
  <c r="L811" i="2"/>
  <c r="N810" i="2"/>
  <c r="M810" i="2"/>
  <c r="Q810" i="2" s="1"/>
  <c r="L810" i="2"/>
  <c r="N809" i="2"/>
  <c r="M809" i="2"/>
  <c r="Q809" i="2" s="1"/>
  <c r="L809" i="2"/>
  <c r="N808" i="2"/>
  <c r="M808" i="2"/>
  <c r="Q808" i="2" s="1"/>
  <c r="L808" i="2"/>
  <c r="N807" i="2"/>
  <c r="M807" i="2"/>
  <c r="Q807" i="2" s="1"/>
  <c r="L807" i="2"/>
  <c r="N806" i="2"/>
  <c r="M806" i="2"/>
  <c r="Q806" i="2" s="1"/>
  <c r="L806" i="2"/>
  <c r="N805" i="2"/>
  <c r="M805" i="2"/>
  <c r="Q805" i="2" s="1"/>
  <c r="L805" i="2"/>
  <c r="N804" i="2"/>
  <c r="M804" i="2"/>
  <c r="Q804" i="2" s="1"/>
  <c r="L804" i="2"/>
  <c r="N803" i="2"/>
  <c r="M803" i="2"/>
  <c r="Q803" i="2" s="1"/>
  <c r="L803" i="2"/>
  <c r="N802" i="2"/>
  <c r="M802" i="2"/>
  <c r="Q802" i="2" s="1"/>
  <c r="L802" i="2"/>
  <c r="N801" i="2"/>
  <c r="M801" i="2"/>
  <c r="Q801" i="2" s="1"/>
  <c r="L801" i="2"/>
  <c r="N800" i="2"/>
  <c r="M800" i="2"/>
  <c r="Q800" i="2" s="1"/>
  <c r="L800" i="2"/>
  <c r="N799" i="2"/>
  <c r="M799" i="2"/>
  <c r="Q799" i="2" s="1"/>
  <c r="L799" i="2"/>
  <c r="N798" i="2"/>
  <c r="M798" i="2"/>
  <c r="Q798" i="2" s="1"/>
  <c r="L798" i="2"/>
  <c r="N797" i="2"/>
  <c r="M797" i="2"/>
  <c r="Q797" i="2" s="1"/>
  <c r="L797" i="2"/>
  <c r="N796" i="2"/>
  <c r="M796" i="2"/>
  <c r="Q796" i="2" s="1"/>
  <c r="L796" i="2"/>
  <c r="N795" i="2"/>
  <c r="M795" i="2"/>
  <c r="Q795" i="2" s="1"/>
  <c r="L795" i="2"/>
  <c r="N794" i="2"/>
  <c r="M794" i="2"/>
  <c r="Q794" i="2" s="1"/>
  <c r="L794" i="2"/>
  <c r="N793" i="2"/>
  <c r="M793" i="2"/>
  <c r="Q793" i="2" s="1"/>
  <c r="L793" i="2"/>
  <c r="N792" i="2"/>
  <c r="M792" i="2"/>
  <c r="Q792" i="2" s="1"/>
  <c r="L792" i="2"/>
  <c r="N791" i="2"/>
  <c r="M791" i="2"/>
  <c r="Q791" i="2" s="1"/>
  <c r="L791" i="2"/>
  <c r="N790" i="2"/>
  <c r="M790" i="2"/>
  <c r="Q790" i="2" s="1"/>
  <c r="L790" i="2"/>
  <c r="N789" i="2"/>
  <c r="M789" i="2"/>
  <c r="Q789" i="2" s="1"/>
  <c r="L789" i="2"/>
  <c r="N788" i="2"/>
  <c r="M788" i="2"/>
  <c r="Q788" i="2" s="1"/>
  <c r="L788" i="2"/>
  <c r="P788" i="2" s="1"/>
  <c r="N787" i="2"/>
  <c r="M787" i="2"/>
  <c r="Q787" i="2" s="1"/>
  <c r="L787" i="2"/>
  <c r="N786" i="2"/>
  <c r="M786" i="2"/>
  <c r="Q786" i="2" s="1"/>
  <c r="L786" i="2"/>
  <c r="N785" i="2"/>
  <c r="M785" i="2"/>
  <c r="Q785" i="2" s="1"/>
  <c r="L785" i="2"/>
  <c r="N784" i="2"/>
  <c r="M784" i="2"/>
  <c r="Q784" i="2" s="1"/>
  <c r="L784" i="2"/>
  <c r="N783" i="2"/>
  <c r="M783" i="2"/>
  <c r="Q783" i="2" s="1"/>
  <c r="L783" i="2"/>
  <c r="N782" i="2"/>
  <c r="M782" i="2"/>
  <c r="Q782" i="2" s="1"/>
  <c r="L782" i="2"/>
  <c r="N781" i="2"/>
  <c r="M781" i="2"/>
  <c r="Q781" i="2" s="1"/>
  <c r="L781" i="2"/>
  <c r="N780" i="2"/>
  <c r="M780" i="2"/>
  <c r="Q780" i="2" s="1"/>
  <c r="L780" i="2"/>
  <c r="N779" i="2"/>
  <c r="M779" i="2"/>
  <c r="Q779" i="2" s="1"/>
  <c r="L779" i="2"/>
  <c r="N778" i="2"/>
  <c r="M778" i="2"/>
  <c r="Q778" i="2" s="1"/>
  <c r="L778" i="2"/>
  <c r="N777" i="2"/>
  <c r="M777" i="2"/>
  <c r="Q777" i="2" s="1"/>
  <c r="L777" i="2"/>
  <c r="N776" i="2"/>
  <c r="M776" i="2"/>
  <c r="Q776" i="2" s="1"/>
  <c r="L776" i="2"/>
  <c r="N775" i="2"/>
  <c r="M775" i="2"/>
  <c r="Q775" i="2" s="1"/>
  <c r="L775" i="2"/>
  <c r="N774" i="2"/>
  <c r="M774" i="2"/>
  <c r="Q774" i="2" s="1"/>
  <c r="L774" i="2"/>
  <c r="N773" i="2"/>
  <c r="M773" i="2"/>
  <c r="Q773" i="2" s="1"/>
  <c r="L773" i="2"/>
  <c r="N772" i="2"/>
  <c r="M772" i="2"/>
  <c r="Q772" i="2" s="1"/>
  <c r="L772" i="2"/>
  <c r="N771" i="2"/>
  <c r="M771" i="2"/>
  <c r="Q771" i="2" s="1"/>
  <c r="L771" i="2"/>
  <c r="N770" i="2"/>
  <c r="M770" i="2"/>
  <c r="Q770" i="2" s="1"/>
  <c r="L770" i="2"/>
  <c r="N769" i="2"/>
  <c r="M769" i="2"/>
  <c r="Q769" i="2" s="1"/>
  <c r="L769" i="2"/>
  <c r="N768" i="2"/>
  <c r="M768" i="2"/>
  <c r="Q768" i="2" s="1"/>
  <c r="L768" i="2"/>
  <c r="N767" i="2"/>
  <c r="M767" i="2"/>
  <c r="Q767" i="2" s="1"/>
  <c r="L767" i="2"/>
  <c r="N766" i="2"/>
  <c r="M766" i="2"/>
  <c r="Q766" i="2" s="1"/>
  <c r="L766" i="2"/>
  <c r="N765" i="2"/>
  <c r="M765" i="2"/>
  <c r="Q765" i="2" s="1"/>
  <c r="L765" i="2"/>
  <c r="N764" i="2"/>
  <c r="M764" i="2"/>
  <c r="Q764" i="2" s="1"/>
  <c r="L764" i="2"/>
  <c r="N763" i="2"/>
  <c r="M763" i="2"/>
  <c r="Q763" i="2" s="1"/>
  <c r="L763" i="2"/>
  <c r="N762" i="2"/>
  <c r="M762" i="2"/>
  <c r="Q762" i="2" s="1"/>
  <c r="L762" i="2"/>
  <c r="N761" i="2"/>
  <c r="M761" i="2"/>
  <c r="Q761" i="2" s="1"/>
  <c r="L761" i="2"/>
  <c r="N760" i="2"/>
  <c r="M760" i="2"/>
  <c r="Q760" i="2" s="1"/>
  <c r="L760" i="2"/>
  <c r="N759" i="2"/>
  <c r="M759" i="2"/>
  <c r="Q759" i="2" s="1"/>
  <c r="L759" i="2"/>
  <c r="N758" i="2"/>
  <c r="M758" i="2"/>
  <c r="Q758" i="2" s="1"/>
  <c r="L758" i="2"/>
  <c r="N757" i="2"/>
  <c r="M757" i="2"/>
  <c r="Q757" i="2" s="1"/>
  <c r="L757" i="2"/>
  <c r="N756" i="2"/>
  <c r="M756" i="2"/>
  <c r="Q756" i="2" s="1"/>
  <c r="L756" i="2"/>
  <c r="N755" i="2"/>
  <c r="M755" i="2"/>
  <c r="Q755" i="2" s="1"/>
  <c r="L755" i="2"/>
  <c r="N754" i="2"/>
  <c r="M754" i="2"/>
  <c r="Q754" i="2" s="1"/>
  <c r="L754" i="2"/>
  <c r="N753" i="2"/>
  <c r="M753" i="2"/>
  <c r="Q753" i="2" s="1"/>
  <c r="L753" i="2"/>
  <c r="N752" i="2"/>
  <c r="M752" i="2"/>
  <c r="Q752" i="2" s="1"/>
  <c r="L752" i="2"/>
  <c r="N751" i="2"/>
  <c r="M751" i="2"/>
  <c r="Q751" i="2" s="1"/>
  <c r="L751" i="2"/>
  <c r="N750" i="2"/>
  <c r="M750" i="2"/>
  <c r="Q750" i="2" s="1"/>
  <c r="L750" i="2"/>
  <c r="N749" i="2"/>
  <c r="M749" i="2"/>
  <c r="Q749" i="2" s="1"/>
  <c r="L749" i="2"/>
  <c r="N748" i="2"/>
  <c r="M748" i="2"/>
  <c r="Q748" i="2" s="1"/>
  <c r="L748" i="2"/>
  <c r="N747" i="2"/>
  <c r="M747" i="2"/>
  <c r="Q747" i="2" s="1"/>
  <c r="L747" i="2"/>
  <c r="N746" i="2"/>
  <c r="M746" i="2"/>
  <c r="Q746" i="2" s="1"/>
  <c r="L746" i="2"/>
  <c r="N745" i="2"/>
  <c r="M745" i="2"/>
  <c r="Q745" i="2" s="1"/>
  <c r="L745" i="2"/>
  <c r="N744" i="2"/>
  <c r="M744" i="2"/>
  <c r="Q744" i="2" s="1"/>
  <c r="L744" i="2"/>
  <c r="N743" i="2"/>
  <c r="M743" i="2"/>
  <c r="Q743" i="2" s="1"/>
  <c r="L743" i="2"/>
  <c r="N742" i="2"/>
  <c r="M742" i="2"/>
  <c r="Q742" i="2" s="1"/>
  <c r="L742" i="2"/>
  <c r="N741" i="2"/>
  <c r="M741" i="2"/>
  <c r="Q741" i="2" s="1"/>
  <c r="L741" i="2"/>
  <c r="N740" i="2"/>
  <c r="M740" i="2"/>
  <c r="Q740" i="2" s="1"/>
  <c r="L740" i="2"/>
  <c r="N739" i="2"/>
  <c r="M739" i="2"/>
  <c r="Q739" i="2" s="1"/>
  <c r="L739" i="2"/>
  <c r="N738" i="2"/>
  <c r="M738" i="2"/>
  <c r="Q738" i="2" s="1"/>
  <c r="L738" i="2"/>
  <c r="N737" i="2"/>
  <c r="M737" i="2"/>
  <c r="Q737" i="2" s="1"/>
  <c r="L737" i="2"/>
  <c r="N736" i="2"/>
  <c r="M736" i="2"/>
  <c r="Q736" i="2" s="1"/>
  <c r="L736" i="2"/>
  <c r="N735" i="2"/>
  <c r="M735" i="2"/>
  <c r="Q735" i="2" s="1"/>
  <c r="L735" i="2"/>
  <c r="N734" i="2"/>
  <c r="M734" i="2"/>
  <c r="Q734" i="2" s="1"/>
  <c r="L734" i="2"/>
  <c r="N733" i="2"/>
  <c r="M733" i="2"/>
  <c r="Q733" i="2" s="1"/>
  <c r="L733" i="2"/>
  <c r="N732" i="2"/>
  <c r="M732" i="2"/>
  <c r="Q732" i="2" s="1"/>
  <c r="L732" i="2"/>
  <c r="N731" i="2"/>
  <c r="M731" i="2"/>
  <c r="Q731" i="2" s="1"/>
  <c r="L731" i="2"/>
  <c r="N730" i="2"/>
  <c r="M730" i="2"/>
  <c r="Q730" i="2" s="1"/>
  <c r="L730" i="2"/>
  <c r="N729" i="2"/>
  <c r="M729" i="2"/>
  <c r="Q729" i="2" s="1"/>
  <c r="L729" i="2"/>
  <c r="N728" i="2"/>
  <c r="M728" i="2"/>
  <c r="Q728" i="2" s="1"/>
  <c r="L728" i="2"/>
  <c r="N727" i="2"/>
  <c r="M727" i="2"/>
  <c r="Q727" i="2" s="1"/>
  <c r="L727" i="2"/>
  <c r="N726" i="2"/>
  <c r="M726" i="2"/>
  <c r="Q726" i="2" s="1"/>
  <c r="L726" i="2"/>
  <c r="N725" i="2"/>
  <c r="M725" i="2"/>
  <c r="Q725" i="2" s="1"/>
  <c r="L725" i="2"/>
  <c r="N724" i="2"/>
  <c r="M724" i="2"/>
  <c r="Q724" i="2" s="1"/>
  <c r="L724" i="2"/>
  <c r="N723" i="2"/>
  <c r="M723" i="2"/>
  <c r="Q723" i="2" s="1"/>
  <c r="L723" i="2"/>
  <c r="N722" i="2"/>
  <c r="M722" i="2"/>
  <c r="Q722" i="2" s="1"/>
  <c r="L722" i="2"/>
  <c r="N721" i="2"/>
  <c r="M721" i="2"/>
  <c r="Q721" i="2" s="1"/>
  <c r="L721" i="2"/>
  <c r="N720" i="2"/>
  <c r="M720" i="2"/>
  <c r="Q720" i="2" s="1"/>
  <c r="L720" i="2"/>
  <c r="N719" i="2"/>
  <c r="M719" i="2"/>
  <c r="Q719" i="2" s="1"/>
  <c r="L719" i="2"/>
  <c r="N718" i="2"/>
  <c r="M718" i="2"/>
  <c r="Q718" i="2" s="1"/>
  <c r="L718" i="2"/>
  <c r="N717" i="2"/>
  <c r="M717" i="2"/>
  <c r="Q717" i="2" s="1"/>
  <c r="L717" i="2"/>
  <c r="N716" i="2"/>
  <c r="M716" i="2"/>
  <c r="Q716" i="2" s="1"/>
  <c r="L716" i="2"/>
  <c r="N715" i="2"/>
  <c r="M715" i="2"/>
  <c r="Q715" i="2" s="1"/>
  <c r="L715" i="2"/>
  <c r="N714" i="2"/>
  <c r="M714" i="2"/>
  <c r="Q714" i="2" s="1"/>
  <c r="L714" i="2"/>
  <c r="N713" i="2"/>
  <c r="M713" i="2"/>
  <c r="Q713" i="2" s="1"/>
  <c r="L713" i="2"/>
  <c r="N712" i="2"/>
  <c r="M712" i="2"/>
  <c r="Q712" i="2" s="1"/>
  <c r="L712" i="2"/>
  <c r="N711" i="2"/>
  <c r="M711" i="2"/>
  <c r="Q711" i="2" s="1"/>
  <c r="L711" i="2"/>
  <c r="N710" i="2"/>
  <c r="M710" i="2"/>
  <c r="Q710" i="2" s="1"/>
  <c r="L710" i="2"/>
  <c r="N709" i="2"/>
  <c r="M709" i="2"/>
  <c r="Q709" i="2" s="1"/>
  <c r="L709" i="2"/>
  <c r="N708" i="2"/>
  <c r="M708" i="2"/>
  <c r="Q708" i="2" s="1"/>
  <c r="L708" i="2"/>
  <c r="N707" i="2"/>
  <c r="M707" i="2"/>
  <c r="Q707" i="2" s="1"/>
  <c r="L707" i="2"/>
  <c r="N706" i="2"/>
  <c r="M706" i="2"/>
  <c r="Q706" i="2" s="1"/>
  <c r="L706" i="2"/>
  <c r="N705" i="2"/>
  <c r="M705" i="2"/>
  <c r="Q705" i="2" s="1"/>
  <c r="L705" i="2"/>
  <c r="N704" i="2"/>
  <c r="M704" i="2"/>
  <c r="Q704" i="2" s="1"/>
  <c r="L704" i="2"/>
  <c r="N703" i="2"/>
  <c r="M703" i="2"/>
  <c r="Q703" i="2" s="1"/>
  <c r="L703" i="2"/>
  <c r="N702" i="2"/>
  <c r="M702" i="2"/>
  <c r="Q702" i="2" s="1"/>
  <c r="L702" i="2"/>
  <c r="N701" i="2"/>
  <c r="M701" i="2"/>
  <c r="Q701" i="2" s="1"/>
  <c r="L701" i="2"/>
  <c r="N700" i="2"/>
  <c r="M700" i="2"/>
  <c r="Q700" i="2" s="1"/>
  <c r="L700" i="2"/>
  <c r="N699" i="2"/>
  <c r="M699" i="2"/>
  <c r="Q699" i="2" s="1"/>
  <c r="L699" i="2"/>
  <c r="N698" i="2"/>
  <c r="M698" i="2"/>
  <c r="Q698" i="2" s="1"/>
  <c r="L698" i="2"/>
  <c r="N697" i="2"/>
  <c r="M697" i="2"/>
  <c r="Q697" i="2" s="1"/>
  <c r="L697" i="2"/>
  <c r="N696" i="2"/>
  <c r="M696" i="2"/>
  <c r="Q696" i="2" s="1"/>
  <c r="L696" i="2"/>
  <c r="N695" i="2"/>
  <c r="M695" i="2"/>
  <c r="Q695" i="2" s="1"/>
  <c r="L695" i="2"/>
  <c r="N694" i="2"/>
  <c r="M694" i="2"/>
  <c r="Q694" i="2" s="1"/>
  <c r="L694" i="2"/>
  <c r="N693" i="2"/>
  <c r="M693" i="2"/>
  <c r="Q693" i="2" s="1"/>
  <c r="L693" i="2"/>
  <c r="N692" i="2"/>
  <c r="M692" i="2"/>
  <c r="Q692" i="2" s="1"/>
  <c r="L692" i="2"/>
  <c r="N691" i="2"/>
  <c r="M691" i="2"/>
  <c r="Q691" i="2" s="1"/>
  <c r="L691" i="2"/>
  <c r="N690" i="2"/>
  <c r="M690" i="2"/>
  <c r="Q690" i="2" s="1"/>
  <c r="L690" i="2"/>
  <c r="N689" i="2"/>
  <c r="M689" i="2"/>
  <c r="Q689" i="2" s="1"/>
  <c r="L689" i="2"/>
  <c r="N688" i="2"/>
  <c r="M688" i="2"/>
  <c r="Q688" i="2" s="1"/>
  <c r="L688" i="2"/>
  <c r="N687" i="2"/>
  <c r="M687" i="2"/>
  <c r="Q687" i="2" s="1"/>
  <c r="L687" i="2"/>
  <c r="N686" i="2"/>
  <c r="M686" i="2"/>
  <c r="Q686" i="2" s="1"/>
  <c r="L686" i="2"/>
  <c r="N685" i="2"/>
  <c r="M685" i="2"/>
  <c r="Q685" i="2" s="1"/>
  <c r="L685" i="2"/>
  <c r="N684" i="2"/>
  <c r="M684" i="2"/>
  <c r="Q684" i="2" s="1"/>
  <c r="L684" i="2"/>
  <c r="N683" i="2"/>
  <c r="M683" i="2"/>
  <c r="Q683" i="2" s="1"/>
  <c r="L683" i="2"/>
  <c r="N682" i="2"/>
  <c r="M682" i="2"/>
  <c r="Q682" i="2" s="1"/>
  <c r="L682" i="2"/>
  <c r="N681" i="2"/>
  <c r="M681" i="2"/>
  <c r="Q681" i="2" s="1"/>
  <c r="L681" i="2"/>
  <c r="N680" i="2"/>
  <c r="M680" i="2"/>
  <c r="Q680" i="2" s="1"/>
  <c r="L680" i="2"/>
  <c r="N679" i="2"/>
  <c r="M679" i="2"/>
  <c r="Q679" i="2" s="1"/>
  <c r="L679" i="2"/>
  <c r="N678" i="2"/>
  <c r="M678" i="2"/>
  <c r="Q678" i="2" s="1"/>
  <c r="L678" i="2"/>
  <c r="N677" i="2"/>
  <c r="M677" i="2"/>
  <c r="Q677" i="2" s="1"/>
  <c r="L677" i="2"/>
  <c r="N676" i="2"/>
  <c r="M676" i="2"/>
  <c r="Q676" i="2" s="1"/>
  <c r="L676" i="2"/>
  <c r="N675" i="2"/>
  <c r="M675" i="2"/>
  <c r="Q675" i="2" s="1"/>
  <c r="L675" i="2"/>
  <c r="N674" i="2"/>
  <c r="M674" i="2"/>
  <c r="Q674" i="2" s="1"/>
  <c r="L674" i="2"/>
  <c r="N673" i="2"/>
  <c r="M673" i="2"/>
  <c r="Q673" i="2" s="1"/>
  <c r="L673" i="2"/>
  <c r="N672" i="2"/>
  <c r="M672" i="2"/>
  <c r="Q672" i="2" s="1"/>
  <c r="L672" i="2"/>
  <c r="N671" i="2"/>
  <c r="M671" i="2"/>
  <c r="Q671" i="2" s="1"/>
  <c r="L671" i="2"/>
  <c r="N670" i="2"/>
  <c r="M670" i="2"/>
  <c r="Q670" i="2" s="1"/>
  <c r="L670" i="2"/>
  <c r="N669" i="2"/>
  <c r="M669" i="2"/>
  <c r="Q669" i="2" s="1"/>
  <c r="L669" i="2"/>
  <c r="N668" i="2"/>
  <c r="M668" i="2"/>
  <c r="Q668" i="2" s="1"/>
  <c r="L668" i="2"/>
  <c r="N667" i="2"/>
  <c r="M667" i="2"/>
  <c r="Q667" i="2" s="1"/>
  <c r="L667" i="2"/>
  <c r="N666" i="2"/>
  <c r="M666" i="2"/>
  <c r="Q666" i="2" s="1"/>
  <c r="L666" i="2"/>
  <c r="N665" i="2"/>
  <c r="M665" i="2"/>
  <c r="Q665" i="2" s="1"/>
  <c r="L665" i="2"/>
  <c r="N664" i="2"/>
  <c r="M664" i="2"/>
  <c r="Q664" i="2" s="1"/>
  <c r="L664" i="2"/>
  <c r="N663" i="2"/>
  <c r="M663" i="2"/>
  <c r="Q663" i="2" s="1"/>
  <c r="L663" i="2"/>
  <c r="N662" i="2"/>
  <c r="M662" i="2"/>
  <c r="Q662" i="2" s="1"/>
  <c r="L662" i="2"/>
  <c r="N661" i="2"/>
  <c r="M661" i="2"/>
  <c r="Q661" i="2" s="1"/>
  <c r="L661" i="2"/>
  <c r="N660" i="2"/>
  <c r="M660" i="2"/>
  <c r="Q660" i="2" s="1"/>
  <c r="L660" i="2"/>
  <c r="N659" i="2"/>
  <c r="M659" i="2"/>
  <c r="Q659" i="2" s="1"/>
  <c r="L659" i="2"/>
  <c r="N658" i="2"/>
  <c r="M658" i="2"/>
  <c r="Q658" i="2" s="1"/>
  <c r="L658" i="2"/>
  <c r="N657" i="2"/>
  <c r="M657" i="2"/>
  <c r="Q657" i="2" s="1"/>
  <c r="L657" i="2"/>
  <c r="N656" i="2"/>
  <c r="M656" i="2"/>
  <c r="Q656" i="2" s="1"/>
  <c r="L656" i="2"/>
  <c r="N655" i="2"/>
  <c r="M655" i="2"/>
  <c r="Q655" i="2" s="1"/>
  <c r="L655" i="2"/>
  <c r="N654" i="2"/>
  <c r="M654" i="2"/>
  <c r="Q654" i="2" s="1"/>
  <c r="L654" i="2"/>
  <c r="N653" i="2"/>
  <c r="M653" i="2"/>
  <c r="Q653" i="2" s="1"/>
  <c r="L653" i="2"/>
  <c r="N652" i="2"/>
  <c r="M652" i="2"/>
  <c r="Q652" i="2" s="1"/>
  <c r="L652" i="2"/>
  <c r="N651" i="2"/>
  <c r="M651" i="2"/>
  <c r="Q651" i="2" s="1"/>
  <c r="L651" i="2"/>
  <c r="N650" i="2"/>
  <c r="M650" i="2"/>
  <c r="Q650" i="2" s="1"/>
  <c r="L650" i="2"/>
  <c r="N649" i="2"/>
  <c r="M649" i="2"/>
  <c r="Q649" i="2" s="1"/>
  <c r="L649" i="2"/>
  <c r="N648" i="2"/>
  <c r="M648" i="2"/>
  <c r="Q648" i="2" s="1"/>
  <c r="L648" i="2"/>
  <c r="N647" i="2"/>
  <c r="M647" i="2"/>
  <c r="Q647" i="2" s="1"/>
  <c r="L647" i="2"/>
  <c r="N646" i="2"/>
  <c r="M646" i="2"/>
  <c r="Q646" i="2" s="1"/>
  <c r="L646" i="2"/>
  <c r="N645" i="2"/>
  <c r="M645" i="2"/>
  <c r="Q645" i="2" s="1"/>
  <c r="L645" i="2"/>
  <c r="N644" i="2"/>
  <c r="M644" i="2"/>
  <c r="Q644" i="2" s="1"/>
  <c r="L644" i="2"/>
  <c r="N643" i="2"/>
  <c r="M643" i="2"/>
  <c r="Q643" i="2" s="1"/>
  <c r="L643" i="2"/>
  <c r="N642" i="2"/>
  <c r="M642" i="2"/>
  <c r="Q642" i="2" s="1"/>
  <c r="L642" i="2"/>
  <c r="N641" i="2"/>
  <c r="M641" i="2"/>
  <c r="Q641" i="2" s="1"/>
  <c r="L641" i="2"/>
  <c r="N640" i="2"/>
  <c r="M640" i="2"/>
  <c r="Q640" i="2" s="1"/>
  <c r="L640" i="2"/>
  <c r="N639" i="2"/>
  <c r="M639" i="2"/>
  <c r="Q639" i="2" s="1"/>
  <c r="L639" i="2"/>
  <c r="N638" i="2"/>
  <c r="M638" i="2"/>
  <c r="Q638" i="2" s="1"/>
  <c r="L638" i="2"/>
  <c r="N637" i="2"/>
  <c r="M637" i="2"/>
  <c r="Q637" i="2" s="1"/>
  <c r="L637" i="2"/>
  <c r="N636" i="2"/>
  <c r="M636" i="2"/>
  <c r="Q636" i="2" s="1"/>
  <c r="L636" i="2"/>
  <c r="N635" i="2"/>
  <c r="M635" i="2"/>
  <c r="Q635" i="2" s="1"/>
  <c r="L635" i="2"/>
  <c r="N634" i="2"/>
  <c r="M634" i="2"/>
  <c r="Q634" i="2" s="1"/>
  <c r="L634" i="2"/>
  <c r="N633" i="2"/>
  <c r="M633" i="2"/>
  <c r="Q633" i="2" s="1"/>
  <c r="L633" i="2"/>
  <c r="N632" i="2"/>
  <c r="M632" i="2"/>
  <c r="Q632" i="2" s="1"/>
  <c r="L632" i="2"/>
  <c r="N631" i="2"/>
  <c r="M631" i="2"/>
  <c r="Q631" i="2" s="1"/>
  <c r="L631" i="2"/>
  <c r="N630" i="2"/>
  <c r="M630" i="2"/>
  <c r="Q630" i="2" s="1"/>
  <c r="L630" i="2"/>
  <c r="N629" i="2"/>
  <c r="M629" i="2"/>
  <c r="Q629" i="2" s="1"/>
  <c r="L629" i="2"/>
  <c r="N628" i="2"/>
  <c r="M628" i="2"/>
  <c r="Q628" i="2" s="1"/>
  <c r="L628" i="2"/>
  <c r="N627" i="2"/>
  <c r="M627" i="2"/>
  <c r="Q627" i="2" s="1"/>
  <c r="L627" i="2"/>
  <c r="N626" i="2"/>
  <c r="M626" i="2"/>
  <c r="Q626" i="2" s="1"/>
  <c r="L626" i="2"/>
  <c r="N625" i="2"/>
  <c r="M625" i="2"/>
  <c r="Q625" i="2" s="1"/>
  <c r="L625" i="2"/>
  <c r="N624" i="2"/>
  <c r="M624" i="2"/>
  <c r="Q624" i="2" s="1"/>
  <c r="L624" i="2"/>
  <c r="N623" i="2"/>
  <c r="M623" i="2"/>
  <c r="Q623" i="2" s="1"/>
  <c r="L623" i="2"/>
  <c r="N622" i="2"/>
  <c r="M622" i="2"/>
  <c r="Q622" i="2" s="1"/>
  <c r="L622" i="2"/>
  <c r="N621" i="2"/>
  <c r="M621" i="2"/>
  <c r="Q621" i="2" s="1"/>
  <c r="L621" i="2"/>
  <c r="N620" i="2"/>
  <c r="M620" i="2"/>
  <c r="Q620" i="2" s="1"/>
  <c r="L620" i="2"/>
  <c r="N619" i="2"/>
  <c r="M619" i="2"/>
  <c r="Q619" i="2" s="1"/>
  <c r="L619" i="2"/>
  <c r="N618" i="2"/>
  <c r="M618" i="2"/>
  <c r="Q618" i="2" s="1"/>
  <c r="L618" i="2"/>
  <c r="N617" i="2"/>
  <c r="M617" i="2"/>
  <c r="Q617" i="2" s="1"/>
  <c r="L617" i="2"/>
  <c r="N616" i="2"/>
  <c r="M616" i="2"/>
  <c r="Q616" i="2" s="1"/>
  <c r="L616" i="2"/>
  <c r="N615" i="2"/>
  <c r="M615" i="2"/>
  <c r="Q615" i="2" s="1"/>
  <c r="L615" i="2"/>
  <c r="N614" i="2"/>
  <c r="M614" i="2"/>
  <c r="Q614" i="2" s="1"/>
  <c r="L614" i="2"/>
  <c r="N613" i="2"/>
  <c r="M613" i="2"/>
  <c r="Q613" i="2" s="1"/>
  <c r="L613" i="2"/>
  <c r="N612" i="2"/>
  <c r="M612" i="2"/>
  <c r="Q612" i="2" s="1"/>
  <c r="L612" i="2"/>
  <c r="N611" i="2"/>
  <c r="M611" i="2"/>
  <c r="Q611" i="2" s="1"/>
  <c r="L611" i="2"/>
  <c r="N610" i="2"/>
  <c r="M610" i="2"/>
  <c r="Q610" i="2" s="1"/>
  <c r="L610" i="2"/>
  <c r="N609" i="2"/>
  <c r="M609" i="2"/>
  <c r="Q609" i="2" s="1"/>
  <c r="L609" i="2"/>
  <c r="N608" i="2"/>
  <c r="M608" i="2"/>
  <c r="Q608" i="2" s="1"/>
  <c r="L608" i="2"/>
  <c r="N607" i="2"/>
  <c r="M607" i="2"/>
  <c r="Q607" i="2" s="1"/>
  <c r="L607" i="2"/>
  <c r="N606" i="2"/>
  <c r="M606" i="2"/>
  <c r="Q606" i="2" s="1"/>
  <c r="L606" i="2"/>
  <c r="N605" i="2"/>
  <c r="M605" i="2"/>
  <c r="Q605" i="2" s="1"/>
  <c r="L605" i="2"/>
  <c r="N604" i="2"/>
  <c r="M604" i="2"/>
  <c r="Q604" i="2" s="1"/>
  <c r="L604" i="2"/>
  <c r="N603" i="2"/>
  <c r="M603" i="2"/>
  <c r="Q603" i="2" s="1"/>
  <c r="L603" i="2"/>
  <c r="N602" i="2"/>
  <c r="M602" i="2"/>
  <c r="Q602" i="2" s="1"/>
  <c r="L602" i="2"/>
  <c r="N601" i="2"/>
  <c r="M601" i="2"/>
  <c r="Q601" i="2" s="1"/>
  <c r="L601" i="2"/>
  <c r="N600" i="2"/>
  <c r="M600" i="2"/>
  <c r="Q600" i="2" s="1"/>
  <c r="L600" i="2"/>
  <c r="N599" i="2"/>
  <c r="M599" i="2"/>
  <c r="Q599" i="2" s="1"/>
  <c r="L599" i="2"/>
  <c r="N598" i="2"/>
  <c r="M598" i="2"/>
  <c r="Q598" i="2" s="1"/>
  <c r="L598" i="2"/>
  <c r="N597" i="2"/>
  <c r="M597" i="2"/>
  <c r="Q597" i="2" s="1"/>
  <c r="L597" i="2"/>
  <c r="N596" i="2"/>
  <c r="M596" i="2"/>
  <c r="Q596" i="2" s="1"/>
  <c r="L596" i="2"/>
  <c r="N595" i="2"/>
  <c r="M595" i="2"/>
  <c r="Q595" i="2" s="1"/>
  <c r="L595" i="2"/>
  <c r="N594" i="2"/>
  <c r="M594" i="2"/>
  <c r="Q594" i="2" s="1"/>
  <c r="L594" i="2"/>
  <c r="N593" i="2"/>
  <c r="M593" i="2"/>
  <c r="Q593" i="2" s="1"/>
  <c r="L593" i="2"/>
  <c r="N592" i="2"/>
  <c r="M592" i="2"/>
  <c r="Q592" i="2" s="1"/>
  <c r="L592" i="2"/>
  <c r="N591" i="2"/>
  <c r="M591" i="2"/>
  <c r="Q591" i="2" s="1"/>
  <c r="L591" i="2"/>
  <c r="N590" i="2"/>
  <c r="M590" i="2"/>
  <c r="Q590" i="2" s="1"/>
  <c r="L590" i="2"/>
  <c r="N589" i="2"/>
  <c r="M589" i="2"/>
  <c r="Q589" i="2" s="1"/>
  <c r="L589" i="2"/>
  <c r="N588" i="2"/>
  <c r="M588" i="2"/>
  <c r="Q588" i="2" s="1"/>
  <c r="L588" i="2"/>
  <c r="N587" i="2"/>
  <c r="M587" i="2"/>
  <c r="Q587" i="2" s="1"/>
  <c r="L587" i="2"/>
  <c r="N586" i="2"/>
  <c r="M586" i="2"/>
  <c r="Q586" i="2" s="1"/>
  <c r="L586" i="2"/>
  <c r="N585" i="2"/>
  <c r="M585" i="2"/>
  <c r="Q585" i="2" s="1"/>
  <c r="L585" i="2"/>
  <c r="N584" i="2"/>
  <c r="M584" i="2"/>
  <c r="Q584" i="2" s="1"/>
  <c r="L584" i="2"/>
  <c r="N583" i="2"/>
  <c r="M583" i="2"/>
  <c r="Q583" i="2" s="1"/>
  <c r="L583" i="2"/>
  <c r="N582" i="2"/>
  <c r="M582" i="2"/>
  <c r="Q582" i="2" s="1"/>
  <c r="L582" i="2"/>
  <c r="N581" i="2"/>
  <c r="M581" i="2"/>
  <c r="Q581" i="2" s="1"/>
  <c r="L581" i="2"/>
  <c r="N580" i="2"/>
  <c r="M580" i="2"/>
  <c r="Q580" i="2" s="1"/>
  <c r="L580" i="2"/>
  <c r="N579" i="2"/>
  <c r="M579" i="2"/>
  <c r="Q579" i="2" s="1"/>
  <c r="L579" i="2"/>
  <c r="N578" i="2"/>
  <c r="M578" i="2"/>
  <c r="Q578" i="2" s="1"/>
  <c r="L578" i="2"/>
  <c r="N577" i="2"/>
  <c r="M577" i="2"/>
  <c r="Q577" i="2" s="1"/>
  <c r="L577" i="2"/>
  <c r="N576" i="2"/>
  <c r="M576" i="2"/>
  <c r="Q576" i="2" s="1"/>
  <c r="L576" i="2"/>
  <c r="N575" i="2"/>
  <c r="M575" i="2"/>
  <c r="Q575" i="2" s="1"/>
  <c r="L575" i="2"/>
  <c r="N574" i="2"/>
  <c r="M574" i="2"/>
  <c r="Q574" i="2" s="1"/>
  <c r="L574" i="2"/>
  <c r="N573" i="2"/>
  <c r="M573" i="2"/>
  <c r="Q573" i="2" s="1"/>
  <c r="L573" i="2"/>
  <c r="N572" i="2"/>
  <c r="M572" i="2"/>
  <c r="Q572" i="2" s="1"/>
  <c r="L572" i="2"/>
  <c r="N571" i="2"/>
  <c r="M571" i="2"/>
  <c r="Q571" i="2" s="1"/>
  <c r="L571" i="2"/>
  <c r="N570" i="2"/>
  <c r="M570" i="2"/>
  <c r="Q570" i="2" s="1"/>
  <c r="L570" i="2"/>
  <c r="N569" i="2"/>
  <c r="M569" i="2"/>
  <c r="Q569" i="2" s="1"/>
  <c r="L569" i="2"/>
  <c r="N568" i="2"/>
  <c r="M568" i="2"/>
  <c r="Q568" i="2" s="1"/>
  <c r="L568" i="2"/>
  <c r="N567" i="2"/>
  <c r="M567" i="2"/>
  <c r="Q567" i="2" s="1"/>
  <c r="L567" i="2"/>
  <c r="N566" i="2"/>
  <c r="M566" i="2"/>
  <c r="Q566" i="2" s="1"/>
  <c r="L566" i="2"/>
  <c r="N565" i="2"/>
  <c r="M565" i="2"/>
  <c r="Q565" i="2" s="1"/>
  <c r="L565" i="2"/>
  <c r="N564" i="2"/>
  <c r="M564" i="2"/>
  <c r="Q564" i="2" s="1"/>
  <c r="L564" i="2"/>
  <c r="N563" i="2"/>
  <c r="M563" i="2"/>
  <c r="Q563" i="2" s="1"/>
  <c r="L563" i="2"/>
  <c r="N562" i="2"/>
  <c r="M562" i="2"/>
  <c r="Q562" i="2" s="1"/>
  <c r="L562" i="2"/>
  <c r="N561" i="2"/>
  <c r="M561" i="2"/>
  <c r="Q561" i="2" s="1"/>
  <c r="L561" i="2"/>
  <c r="N560" i="2"/>
  <c r="M560" i="2"/>
  <c r="Q560" i="2" s="1"/>
  <c r="L560" i="2"/>
  <c r="N559" i="2"/>
  <c r="M559" i="2"/>
  <c r="Q559" i="2" s="1"/>
  <c r="L559" i="2"/>
  <c r="N558" i="2"/>
  <c r="M558" i="2"/>
  <c r="Q558" i="2" s="1"/>
  <c r="L558" i="2"/>
  <c r="N557" i="2"/>
  <c r="M557" i="2"/>
  <c r="Q557" i="2" s="1"/>
  <c r="L557" i="2"/>
  <c r="N556" i="2"/>
  <c r="M556" i="2"/>
  <c r="Q556" i="2" s="1"/>
  <c r="L556" i="2"/>
  <c r="N555" i="2"/>
  <c r="M555" i="2"/>
  <c r="Q555" i="2" s="1"/>
  <c r="L555" i="2"/>
  <c r="N554" i="2"/>
  <c r="M554" i="2"/>
  <c r="Q554" i="2" s="1"/>
  <c r="L554" i="2"/>
  <c r="N553" i="2"/>
  <c r="M553" i="2"/>
  <c r="Q553" i="2" s="1"/>
  <c r="L553" i="2"/>
  <c r="N552" i="2"/>
  <c r="M552" i="2"/>
  <c r="Q552" i="2" s="1"/>
  <c r="L552" i="2"/>
  <c r="N551" i="2"/>
  <c r="M551" i="2"/>
  <c r="Q551" i="2" s="1"/>
  <c r="L551" i="2"/>
  <c r="N550" i="2"/>
  <c r="M550" i="2"/>
  <c r="Q550" i="2" s="1"/>
  <c r="L550" i="2"/>
  <c r="N549" i="2"/>
  <c r="M549" i="2"/>
  <c r="Q549" i="2" s="1"/>
  <c r="L549" i="2"/>
  <c r="N548" i="2"/>
  <c r="M548" i="2"/>
  <c r="Q548" i="2" s="1"/>
  <c r="L548" i="2"/>
  <c r="N547" i="2"/>
  <c r="M547" i="2"/>
  <c r="Q547" i="2" s="1"/>
  <c r="L547" i="2"/>
  <c r="N546" i="2"/>
  <c r="M546" i="2"/>
  <c r="Q546" i="2" s="1"/>
  <c r="L546" i="2"/>
  <c r="N545" i="2"/>
  <c r="M545" i="2"/>
  <c r="Q545" i="2" s="1"/>
  <c r="L545" i="2"/>
  <c r="N544" i="2"/>
  <c r="M544" i="2"/>
  <c r="Q544" i="2" s="1"/>
  <c r="L544" i="2"/>
  <c r="N543" i="2"/>
  <c r="M543" i="2"/>
  <c r="Q543" i="2" s="1"/>
  <c r="L543" i="2"/>
  <c r="N542" i="2"/>
  <c r="M542" i="2"/>
  <c r="Q542" i="2" s="1"/>
  <c r="L542" i="2"/>
  <c r="N541" i="2"/>
  <c r="M541" i="2"/>
  <c r="Q541" i="2" s="1"/>
  <c r="L541" i="2"/>
  <c r="N540" i="2"/>
  <c r="M540" i="2"/>
  <c r="Q540" i="2" s="1"/>
  <c r="L540" i="2"/>
  <c r="N539" i="2"/>
  <c r="M539" i="2"/>
  <c r="Q539" i="2" s="1"/>
  <c r="L539" i="2"/>
  <c r="N538" i="2"/>
  <c r="M538" i="2"/>
  <c r="Q538" i="2" s="1"/>
  <c r="L538" i="2"/>
  <c r="N537" i="2"/>
  <c r="M537" i="2"/>
  <c r="Q537" i="2" s="1"/>
  <c r="L537" i="2"/>
  <c r="N536" i="2"/>
  <c r="M536" i="2"/>
  <c r="Q536" i="2" s="1"/>
  <c r="L536" i="2"/>
  <c r="N535" i="2"/>
  <c r="M535" i="2"/>
  <c r="Q535" i="2" s="1"/>
  <c r="L535" i="2"/>
  <c r="N534" i="2"/>
  <c r="M534" i="2"/>
  <c r="Q534" i="2" s="1"/>
  <c r="L534" i="2"/>
  <c r="N533" i="2"/>
  <c r="M533" i="2"/>
  <c r="Q533" i="2" s="1"/>
  <c r="L533" i="2"/>
  <c r="N532" i="2"/>
  <c r="M532" i="2"/>
  <c r="Q532" i="2" s="1"/>
  <c r="L532" i="2"/>
  <c r="N531" i="2"/>
  <c r="M531" i="2"/>
  <c r="Q531" i="2" s="1"/>
  <c r="L531" i="2"/>
  <c r="N530" i="2"/>
  <c r="M530" i="2"/>
  <c r="Q530" i="2" s="1"/>
  <c r="L530" i="2"/>
  <c r="N529" i="2"/>
  <c r="M529" i="2"/>
  <c r="Q529" i="2" s="1"/>
  <c r="L529" i="2"/>
  <c r="N528" i="2"/>
  <c r="M528" i="2"/>
  <c r="Q528" i="2" s="1"/>
  <c r="L528" i="2"/>
  <c r="N527" i="2"/>
  <c r="M527" i="2"/>
  <c r="Q527" i="2" s="1"/>
  <c r="L527" i="2"/>
  <c r="N526" i="2"/>
  <c r="M526" i="2"/>
  <c r="Q526" i="2" s="1"/>
  <c r="L526" i="2"/>
  <c r="N525" i="2"/>
  <c r="M525" i="2"/>
  <c r="Q525" i="2" s="1"/>
  <c r="L525" i="2"/>
  <c r="N524" i="2"/>
  <c r="M524" i="2"/>
  <c r="Q524" i="2" s="1"/>
  <c r="L524" i="2"/>
  <c r="N523" i="2"/>
  <c r="M523" i="2"/>
  <c r="Q523" i="2" s="1"/>
  <c r="L523" i="2"/>
  <c r="N522" i="2"/>
  <c r="M522" i="2"/>
  <c r="Q522" i="2" s="1"/>
  <c r="L522" i="2"/>
  <c r="N521" i="2"/>
  <c r="M521" i="2"/>
  <c r="Q521" i="2" s="1"/>
  <c r="L521" i="2"/>
  <c r="N520" i="2"/>
  <c r="M520" i="2"/>
  <c r="Q520" i="2" s="1"/>
  <c r="L520" i="2"/>
  <c r="N519" i="2"/>
  <c r="M519" i="2"/>
  <c r="Q519" i="2" s="1"/>
  <c r="L519" i="2"/>
  <c r="N518" i="2"/>
  <c r="M518" i="2"/>
  <c r="Q518" i="2" s="1"/>
  <c r="L518" i="2"/>
  <c r="N517" i="2"/>
  <c r="M517" i="2"/>
  <c r="Q517" i="2" s="1"/>
  <c r="L517" i="2"/>
  <c r="N516" i="2"/>
  <c r="M516" i="2"/>
  <c r="Q516" i="2" s="1"/>
  <c r="L516" i="2"/>
  <c r="N515" i="2"/>
  <c r="M515" i="2"/>
  <c r="Q515" i="2" s="1"/>
  <c r="L515" i="2"/>
  <c r="N514" i="2"/>
  <c r="M514" i="2"/>
  <c r="Q514" i="2" s="1"/>
  <c r="L514" i="2"/>
  <c r="N513" i="2"/>
  <c r="M513" i="2"/>
  <c r="Q513" i="2" s="1"/>
  <c r="L513" i="2"/>
  <c r="N512" i="2"/>
  <c r="M512" i="2"/>
  <c r="Q512" i="2" s="1"/>
  <c r="L512" i="2"/>
  <c r="N511" i="2"/>
  <c r="M511" i="2"/>
  <c r="Q511" i="2" s="1"/>
  <c r="L511" i="2"/>
  <c r="N510" i="2"/>
  <c r="M510" i="2"/>
  <c r="Q510" i="2" s="1"/>
  <c r="L510" i="2"/>
  <c r="N509" i="2"/>
  <c r="M509" i="2"/>
  <c r="Q509" i="2" s="1"/>
  <c r="L509" i="2"/>
  <c r="N508" i="2"/>
  <c r="M508" i="2"/>
  <c r="Q508" i="2" s="1"/>
  <c r="L508" i="2"/>
  <c r="N507" i="2"/>
  <c r="M507" i="2"/>
  <c r="Q507" i="2" s="1"/>
  <c r="L507" i="2"/>
  <c r="N506" i="2"/>
  <c r="M506" i="2"/>
  <c r="Q506" i="2" s="1"/>
  <c r="L506" i="2"/>
  <c r="N505" i="2"/>
  <c r="M505" i="2"/>
  <c r="Q505" i="2" s="1"/>
  <c r="L505" i="2"/>
  <c r="N504" i="2"/>
  <c r="M504" i="2"/>
  <c r="Q504" i="2" s="1"/>
  <c r="L504" i="2"/>
  <c r="N503" i="2"/>
  <c r="M503" i="2"/>
  <c r="Q503" i="2" s="1"/>
  <c r="L503" i="2"/>
  <c r="N502" i="2"/>
  <c r="M502" i="2"/>
  <c r="Q502" i="2" s="1"/>
  <c r="L502" i="2"/>
  <c r="N501" i="2"/>
  <c r="M501" i="2"/>
  <c r="Q501" i="2" s="1"/>
  <c r="L501" i="2"/>
  <c r="N500" i="2"/>
  <c r="M500" i="2"/>
  <c r="Q500" i="2" s="1"/>
  <c r="L500" i="2"/>
  <c r="N499" i="2"/>
  <c r="M499" i="2"/>
  <c r="Q499" i="2" s="1"/>
  <c r="L499" i="2"/>
  <c r="N498" i="2"/>
  <c r="M498" i="2"/>
  <c r="Q498" i="2" s="1"/>
  <c r="L498" i="2"/>
  <c r="N497" i="2"/>
  <c r="M497" i="2"/>
  <c r="Q497" i="2" s="1"/>
  <c r="L497" i="2"/>
  <c r="N496" i="2"/>
  <c r="M496" i="2"/>
  <c r="Q496" i="2" s="1"/>
  <c r="L496" i="2"/>
  <c r="N495" i="2"/>
  <c r="M495" i="2"/>
  <c r="Q495" i="2" s="1"/>
  <c r="L495" i="2"/>
  <c r="N494" i="2"/>
  <c r="M494" i="2"/>
  <c r="Q494" i="2" s="1"/>
  <c r="L494" i="2"/>
  <c r="N493" i="2"/>
  <c r="M493" i="2"/>
  <c r="Q493" i="2" s="1"/>
  <c r="L493" i="2"/>
  <c r="N492" i="2"/>
  <c r="M492" i="2"/>
  <c r="Q492" i="2" s="1"/>
  <c r="L492" i="2"/>
  <c r="N491" i="2"/>
  <c r="M491" i="2"/>
  <c r="Q491" i="2" s="1"/>
  <c r="L491" i="2"/>
  <c r="N490" i="2"/>
  <c r="M490" i="2"/>
  <c r="Q490" i="2" s="1"/>
  <c r="L490" i="2"/>
  <c r="N489" i="2"/>
  <c r="M489" i="2"/>
  <c r="Q489" i="2" s="1"/>
  <c r="L489" i="2"/>
  <c r="N488" i="2"/>
  <c r="M488" i="2"/>
  <c r="Q488" i="2" s="1"/>
  <c r="L488" i="2"/>
  <c r="N487" i="2"/>
  <c r="M487" i="2"/>
  <c r="Q487" i="2" s="1"/>
  <c r="L487" i="2"/>
  <c r="N486" i="2"/>
  <c r="M486" i="2"/>
  <c r="Q486" i="2" s="1"/>
  <c r="L486" i="2"/>
  <c r="N485" i="2"/>
  <c r="M485" i="2"/>
  <c r="Q485" i="2" s="1"/>
  <c r="L485" i="2"/>
  <c r="N484" i="2"/>
  <c r="M484" i="2"/>
  <c r="Q484" i="2" s="1"/>
  <c r="L484" i="2"/>
  <c r="N483" i="2"/>
  <c r="M483" i="2"/>
  <c r="Q483" i="2" s="1"/>
  <c r="L483" i="2"/>
  <c r="N482" i="2"/>
  <c r="M482" i="2"/>
  <c r="Q482" i="2" s="1"/>
  <c r="L482" i="2"/>
  <c r="N481" i="2"/>
  <c r="M481" i="2"/>
  <c r="Q481" i="2" s="1"/>
  <c r="L481" i="2"/>
  <c r="N480" i="2"/>
  <c r="M480" i="2"/>
  <c r="Q480" i="2" s="1"/>
  <c r="L480" i="2"/>
  <c r="N479" i="2"/>
  <c r="M479" i="2"/>
  <c r="Q479" i="2" s="1"/>
  <c r="L479" i="2"/>
  <c r="N478" i="2"/>
  <c r="M478" i="2"/>
  <c r="Q478" i="2" s="1"/>
  <c r="L478" i="2"/>
  <c r="N477" i="2"/>
  <c r="M477" i="2"/>
  <c r="Q477" i="2" s="1"/>
  <c r="L477" i="2"/>
  <c r="N476" i="2"/>
  <c r="M476" i="2"/>
  <c r="Q476" i="2" s="1"/>
  <c r="L476" i="2"/>
  <c r="N475" i="2"/>
  <c r="M475" i="2"/>
  <c r="Q475" i="2" s="1"/>
  <c r="L475" i="2"/>
  <c r="N474" i="2"/>
  <c r="M474" i="2"/>
  <c r="Q474" i="2" s="1"/>
  <c r="L474" i="2"/>
  <c r="N473" i="2"/>
  <c r="M473" i="2"/>
  <c r="Q473" i="2" s="1"/>
  <c r="L473" i="2"/>
  <c r="P473" i="2" s="1"/>
  <c r="N472" i="2"/>
  <c r="M472" i="2"/>
  <c r="Q472" i="2" s="1"/>
  <c r="L472" i="2"/>
  <c r="N471" i="2"/>
  <c r="M471" i="2"/>
  <c r="Q471" i="2" s="1"/>
  <c r="L471" i="2"/>
  <c r="N470" i="2"/>
  <c r="M470" i="2"/>
  <c r="Q470" i="2" s="1"/>
  <c r="L470" i="2"/>
  <c r="N469" i="2"/>
  <c r="M469" i="2"/>
  <c r="Q469" i="2" s="1"/>
  <c r="L469" i="2"/>
  <c r="N468" i="2"/>
  <c r="M468" i="2"/>
  <c r="Q468" i="2" s="1"/>
  <c r="L468" i="2"/>
  <c r="N467" i="2"/>
  <c r="M467" i="2"/>
  <c r="Q467" i="2" s="1"/>
  <c r="L467" i="2"/>
  <c r="N466" i="2"/>
  <c r="M466" i="2"/>
  <c r="Q466" i="2" s="1"/>
  <c r="L466" i="2"/>
  <c r="N465" i="2"/>
  <c r="M465" i="2"/>
  <c r="Q465" i="2" s="1"/>
  <c r="L465" i="2"/>
  <c r="P465" i="2" s="1"/>
  <c r="N464" i="2"/>
  <c r="M464" i="2"/>
  <c r="Q464" i="2" s="1"/>
  <c r="L464" i="2"/>
  <c r="N463" i="2"/>
  <c r="M463" i="2"/>
  <c r="Q463" i="2" s="1"/>
  <c r="L463" i="2"/>
  <c r="N462" i="2"/>
  <c r="M462" i="2"/>
  <c r="Q462" i="2" s="1"/>
  <c r="L462" i="2"/>
  <c r="N461" i="2"/>
  <c r="M461" i="2"/>
  <c r="Q461" i="2" s="1"/>
  <c r="L461" i="2"/>
  <c r="N460" i="2"/>
  <c r="M460" i="2"/>
  <c r="Q460" i="2" s="1"/>
  <c r="L460" i="2"/>
  <c r="N459" i="2"/>
  <c r="M459" i="2"/>
  <c r="Q459" i="2" s="1"/>
  <c r="L459" i="2"/>
  <c r="N458" i="2"/>
  <c r="M458" i="2"/>
  <c r="Q458" i="2" s="1"/>
  <c r="L458" i="2"/>
  <c r="N457" i="2"/>
  <c r="M457" i="2"/>
  <c r="Q457" i="2" s="1"/>
  <c r="L457" i="2"/>
  <c r="N456" i="2"/>
  <c r="M456" i="2"/>
  <c r="Q456" i="2" s="1"/>
  <c r="L456" i="2"/>
  <c r="N455" i="2"/>
  <c r="M455" i="2"/>
  <c r="Q455" i="2" s="1"/>
  <c r="L455" i="2"/>
  <c r="N454" i="2"/>
  <c r="M454" i="2"/>
  <c r="Q454" i="2" s="1"/>
  <c r="L454" i="2"/>
  <c r="N453" i="2"/>
  <c r="M453" i="2"/>
  <c r="Q453" i="2" s="1"/>
  <c r="L453" i="2"/>
  <c r="N452" i="2"/>
  <c r="M452" i="2"/>
  <c r="Q452" i="2" s="1"/>
  <c r="L452" i="2"/>
  <c r="N451" i="2"/>
  <c r="M451" i="2"/>
  <c r="Q451" i="2" s="1"/>
  <c r="L451" i="2"/>
  <c r="N450" i="2"/>
  <c r="M450" i="2"/>
  <c r="Q450" i="2" s="1"/>
  <c r="L450" i="2"/>
  <c r="N449" i="2"/>
  <c r="M449" i="2"/>
  <c r="Q449" i="2" s="1"/>
  <c r="L449" i="2"/>
  <c r="N448" i="2"/>
  <c r="M448" i="2"/>
  <c r="Q448" i="2" s="1"/>
  <c r="L448" i="2"/>
  <c r="N447" i="2"/>
  <c r="M447" i="2"/>
  <c r="Q447" i="2" s="1"/>
  <c r="L447" i="2"/>
  <c r="N446" i="2"/>
  <c r="M446" i="2"/>
  <c r="Q446" i="2" s="1"/>
  <c r="L446" i="2"/>
  <c r="N445" i="2"/>
  <c r="M445" i="2"/>
  <c r="Q445" i="2" s="1"/>
  <c r="L445" i="2"/>
  <c r="N444" i="2"/>
  <c r="M444" i="2"/>
  <c r="Q444" i="2" s="1"/>
  <c r="L444" i="2"/>
  <c r="N443" i="2"/>
  <c r="M443" i="2"/>
  <c r="Q443" i="2" s="1"/>
  <c r="L443" i="2"/>
  <c r="N442" i="2"/>
  <c r="M442" i="2"/>
  <c r="Q442" i="2" s="1"/>
  <c r="L442" i="2"/>
  <c r="N441" i="2"/>
  <c r="M441" i="2"/>
  <c r="Q441" i="2" s="1"/>
  <c r="L441" i="2"/>
  <c r="N440" i="2"/>
  <c r="M440" i="2"/>
  <c r="Q440" i="2" s="1"/>
  <c r="L440" i="2"/>
  <c r="N439" i="2"/>
  <c r="M439" i="2"/>
  <c r="Q439" i="2" s="1"/>
  <c r="L439" i="2"/>
  <c r="N438" i="2"/>
  <c r="M438" i="2"/>
  <c r="Q438" i="2" s="1"/>
  <c r="L438" i="2"/>
  <c r="N437" i="2"/>
  <c r="M437" i="2"/>
  <c r="Q437" i="2" s="1"/>
  <c r="L437" i="2"/>
  <c r="N436" i="2"/>
  <c r="M436" i="2"/>
  <c r="Q436" i="2" s="1"/>
  <c r="L436" i="2"/>
  <c r="N435" i="2"/>
  <c r="M435" i="2"/>
  <c r="Q435" i="2" s="1"/>
  <c r="L435" i="2"/>
  <c r="N434" i="2"/>
  <c r="M434" i="2"/>
  <c r="Q434" i="2" s="1"/>
  <c r="L434" i="2"/>
  <c r="N433" i="2"/>
  <c r="M433" i="2"/>
  <c r="Q433" i="2" s="1"/>
  <c r="L433" i="2"/>
  <c r="N432" i="2"/>
  <c r="M432" i="2"/>
  <c r="Q432" i="2" s="1"/>
  <c r="L432" i="2"/>
  <c r="N431" i="2"/>
  <c r="M431" i="2"/>
  <c r="Q431" i="2" s="1"/>
  <c r="L431" i="2"/>
  <c r="N430" i="2"/>
  <c r="M430" i="2"/>
  <c r="Q430" i="2" s="1"/>
  <c r="L430" i="2"/>
  <c r="N429" i="2"/>
  <c r="M429" i="2"/>
  <c r="Q429" i="2" s="1"/>
  <c r="L429" i="2"/>
  <c r="N428" i="2"/>
  <c r="M428" i="2"/>
  <c r="Q428" i="2" s="1"/>
  <c r="L428" i="2"/>
  <c r="N427" i="2"/>
  <c r="M427" i="2"/>
  <c r="Q427" i="2" s="1"/>
  <c r="L427" i="2"/>
  <c r="N426" i="2"/>
  <c r="M426" i="2"/>
  <c r="Q426" i="2" s="1"/>
  <c r="L426" i="2"/>
  <c r="N425" i="2"/>
  <c r="M425" i="2"/>
  <c r="Q425" i="2" s="1"/>
  <c r="L425" i="2"/>
  <c r="N424" i="2"/>
  <c r="M424" i="2"/>
  <c r="Q424" i="2" s="1"/>
  <c r="L424" i="2"/>
  <c r="N423" i="2"/>
  <c r="M423" i="2"/>
  <c r="Q423" i="2" s="1"/>
  <c r="L423" i="2"/>
  <c r="N422" i="2"/>
  <c r="M422" i="2"/>
  <c r="Q422" i="2" s="1"/>
  <c r="L422" i="2"/>
  <c r="N421" i="2"/>
  <c r="M421" i="2"/>
  <c r="Q421" i="2" s="1"/>
  <c r="L421" i="2"/>
  <c r="N420" i="2"/>
  <c r="M420" i="2"/>
  <c r="Q420" i="2" s="1"/>
  <c r="L420" i="2"/>
  <c r="N419" i="2"/>
  <c r="M419" i="2"/>
  <c r="Q419" i="2" s="1"/>
  <c r="L419" i="2"/>
  <c r="N418" i="2"/>
  <c r="M418" i="2"/>
  <c r="Q418" i="2" s="1"/>
  <c r="L418" i="2"/>
  <c r="N417" i="2"/>
  <c r="M417" i="2"/>
  <c r="Q417" i="2" s="1"/>
  <c r="L417" i="2"/>
  <c r="N416" i="2"/>
  <c r="M416" i="2"/>
  <c r="Q416" i="2" s="1"/>
  <c r="L416" i="2"/>
  <c r="N415" i="2"/>
  <c r="M415" i="2"/>
  <c r="Q415" i="2" s="1"/>
  <c r="L415" i="2"/>
  <c r="N414" i="2"/>
  <c r="M414" i="2"/>
  <c r="Q414" i="2" s="1"/>
  <c r="L414" i="2"/>
  <c r="N413" i="2"/>
  <c r="M413" i="2"/>
  <c r="Q413" i="2" s="1"/>
  <c r="L413" i="2"/>
  <c r="N412" i="2"/>
  <c r="M412" i="2"/>
  <c r="Q412" i="2" s="1"/>
  <c r="L412" i="2"/>
  <c r="N411" i="2"/>
  <c r="M411" i="2"/>
  <c r="Q411" i="2" s="1"/>
  <c r="L411" i="2"/>
  <c r="N410" i="2"/>
  <c r="M410" i="2"/>
  <c r="Q410" i="2" s="1"/>
  <c r="L410" i="2"/>
  <c r="N409" i="2"/>
  <c r="M409" i="2"/>
  <c r="Q409" i="2" s="1"/>
  <c r="L409" i="2"/>
  <c r="N408" i="2"/>
  <c r="M408" i="2"/>
  <c r="Q408" i="2" s="1"/>
  <c r="L408" i="2"/>
  <c r="N407" i="2"/>
  <c r="M407" i="2"/>
  <c r="Q407" i="2" s="1"/>
  <c r="L407" i="2"/>
  <c r="N406" i="2"/>
  <c r="M406" i="2"/>
  <c r="Q406" i="2" s="1"/>
  <c r="L406" i="2"/>
  <c r="N405" i="2"/>
  <c r="M405" i="2"/>
  <c r="Q405" i="2" s="1"/>
  <c r="L405" i="2"/>
  <c r="N404" i="2"/>
  <c r="M404" i="2"/>
  <c r="Q404" i="2" s="1"/>
  <c r="L404" i="2"/>
  <c r="N403" i="2"/>
  <c r="M403" i="2"/>
  <c r="Q403" i="2" s="1"/>
  <c r="L403" i="2"/>
  <c r="N402" i="2"/>
  <c r="M402" i="2"/>
  <c r="Q402" i="2" s="1"/>
  <c r="L402" i="2"/>
  <c r="N401" i="2"/>
  <c r="M401" i="2"/>
  <c r="Q401" i="2" s="1"/>
  <c r="L401" i="2"/>
  <c r="N400" i="2"/>
  <c r="M400" i="2"/>
  <c r="Q400" i="2" s="1"/>
  <c r="L400" i="2"/>
  <c r="N399" i="2"/>
  <c r="M399" i="2"/>
  <c r="Q399" i="2" s="1"/>
  <c r="L399" i="2"/>
  <c r="N398" i="2"/>
  <c r="M398" i="2"/>
  <c r="Q398" i="2" s="1"/>
  <c r="L398" i="2"/>
  <c r="N397" i="2"/>
  <c r="M397" i="2"/>
  <c r="Q397" i="2" s="1"/>
  <c r="L397" i="2"/>
  <c r="N396" i="2"/>
  <c r="M396" i="2"/>
  <c r="Q396" i="2" s="1"/>
  <c r="L396" i="2"/>
  <c r="N395" i="2"/>
  <c r="M395" i="2"/>
  <c r="Q395" i="2" s="1"/>
  <c r="L395" i="2"/>
  <c r="N394" i="2"/>
  <c r="M394" i="2"/>
  <c r="Q394" i="2" s="1"/>
  <c r="L394" i="2"/>
  <c r="N393" i="2"/>
  <c r="M393" i="2"/>
  <c r="Q393" i="2" s="1"/>
  <c r="L393" i="2"/>
  <c r="N392" i="2"/>
  <c r="M392" i="2"/>
  <c r="Q392" i="2" s="1"/>
  <c r="L392" i="2"/>
  <c r="N391" i="2"/>
  <c r="M391" i="2"/>
  <c r="Q391" i="2" s="1"/>
  <c r="L391" i="2"/>
  <c r="N390" i="2"/>
  <c r="M390" i="2"/>
  <c r="Q390" i="2" s="1"/>
  <c r="L390" i="2"/>
  <c r="N389" i="2"/>
  <c r="M389" i="2"/>
  <c r="Q389" i="2" s="1"/>
  <c r="L389" i="2"/>
  <c r="N388" i="2"/>
  <c r="M388" i="2"/>
  <c r="Q388" i="2" s="1"/>
  <c r="L388" i="2"/>
  <c r="N387" i="2"/>
  <c r="M387" i="2"/>
  <c r="Q387" i="2" s="1"/>
  <c r="L387" i="2"/>
  <c r="N386" i="2"/>
  <c r="M386" i="2"/>
  <c r="Q386" i="2" s="1"/>
  <c r="L386" i="2"/>
  <c r="N385" i="2"/>
  <c r="M385" i="2"/>
  <c r="Q385" i="2" s="1"/>
  <c r="L385" i="2"/>
  <c r="N384" i="2"/>
  <c r="M384" i="2"/>
  <c r="Q384" i="2" s="1"/>
  <c r="L384" i="2"/>
  <c r="N383" i="2"/>
  <c r="M383" i="2"/>
  <c r="Q383" i="2" s="1"/>
  <c r="L383" i="2"/>
  <c r="N382" i="2"/>
  <c r="M382" i="2"/>
  <c r="Q382" i="2" s="1"/>
  <c r="L382" i="2"/>
  <c r="N381" i="2"/>
  <c r="M381" i="2"/>
  <c r="Q381" i="2" s="1"/>
  <c r="L381" i="2"/>
  <c r="N380" i="2"/>
  <c r="M380" i="2"/>
  <c r="Q380" i="2" s="1"/>
  <c r="L380" i="2"/>
  <c r="N379" i="2"/>
  <c r="M379" i="2"/>
  <c r="Q379" i="2" s="1"/>
  <c r="L379" i="2"/>
  <c r="N378" i="2"/>
  <c r="M378" i="2"/>
  <c r="Q378" i="2" s="1"/>
  <c r="L378" i="2"/>
  <c r="N377" i="2"/>
  <c r="M377" i="2"/>
  <c r="Q377" i="2" s="1"/>
  <c r="L377" i="2"/>
  <c r="N376" i="2"/>
  <c r="M376" i="2"/>
  <c r="Q376" i="2" s="1"/>
  <c r="L376" i="2"/>
  <c r="N375" i="2"/>
  <c r="M375" i="2"/>
  <c r="Q375" i="2" s="1"/>
  <c r="L375" i="2"/>
  <c r="N374" i="2"/>
  <c r="M374" i="2"/>
  <c r="Q374" i="2" s="1"/>
  <c r="L374" i="2"/>
  <c r="N373" i="2"/>
  <c r="M373" i="2"/>
  <c r="Q373" i="2" s="1"/>
  <c r="L373" i="2"/>
  <c r="N372" i="2"/>
  <c r="M372" i="2"/>
  <c r="Q372" i="2" s="1"/>
  <c r="L372" i="2"/>
  <c r="N371" i="2"/>
  <c r="M371" i="2"/>
  <c r="Q371" i="2" s="1"/>
  <c r="L371" i="2"/>
  <c r="N370" i="2"/>
  <c r="M370" i="2"/>
  <c r="Q370" i="2" s="1"/>
  <c r="L370" i="2"/>
  <c r="N369" i="2"/>
  <c r="M369" i="2"/>
  <c r="Q369" i="2" s="1"/>
  <c r="L369" i="2"/>
  <c r="N368" i="2"/>
  <c r="M368" i="2"/>
  <c r="Q368" i="2" s="1"/>
  <c r="L368" i="2"/>
  <c r="N367" i="2"/>
  <c r="M367" i="2"/>
  <c r="Q367" i="2" s="1"/>
  <c r="L367" i="2"/>
  <c r="N366" i="2"/>
  <c r="M366" i="2"/>
  <c r="Q366" i="2" s="1"/>
  <c r="L366" i="2"/>
  <c r="N365" i="2"/>
  <c r="M365" i="2"/>
  <c r="Q365" i="2" s="1"/>
  <c r="L365" i="2"/>
  <c r="N364" i="2"/>
  <c r="M364" i="2"/>
  <c r="Q364" i="2" s="1"/>
  <c r="L364" i="2"/>
  <c r="N363" i="2"/>
  <c r="M363" i="2"/>
  <c r="Q363" i="2" s="1"/>
  <c r="L363" i="2"/>
  <c r="N362" i="2"/>
  <c r="M362" i="2"/>
  <c r="Q362" i="2" s="1"/>
  <c r="L362" i="2"/>
  <c r="N361" i="2"/>
  <c r="M361" i="2"/>
  <c r="Q361" i="2" s="1"/>
  <c r="L361" i="2"/>
  <c r="N360" i="2"/>
  <c r="M360" i="2"/>
  <c r="Q360" i="2" s="1"/>
  <c r="L360" i="2"/>
  <c r="N359" i="2"/>
  <c r="M359" i="2"/>
  <c r="Q359" i="2" s="1"/>
  <c r="L359" i="2"/>
  <c r="N358" i="2"/>
  <c r="M358" i="2"/>
  <c r="Q358" i="2" s="1"/>
  <c r="L358" i="2"/>
  <c r="N357" i="2"/>
  <c r="M357" i="2"/>
  <c r="Q357" i="2" s="1"/>
  <c r="L357" i="2"/>
  <c r="N356" i="2"/>
  <c r="M356" i="2"/>
  <c r="Q356" i="2" s="1"/>
  <c r="L356" i="2"/>
  <c r="N355" i="2"/>
  <c r="M355" i="2"/>
  <c r="Q355" i="2" s="1"/>
  <c r="L355" i="2"/>
  <c r="N354" i="2"/>
  <c r="M354" i="2"/>
  <c r="Q354" i="2" s="1"/>
  <c r="L354" i="2"/>
  <c r="N353" i="2"/>
  <c r="M353" i="2"/>
  <c r="Q353" i="2" s="1"/>
  <c r="L353" i="2"/>
  <c r="N352" i="2"/>
  <c r="M352" i="2"/>
  <c r="Q352" i="2" s="1"/>
  <c r="L352" i="2"/>
  <c r="N351" i="2"/>
  <c r="M351" i="2"/>
  <c r="Q351" i="2" s="1"/>
  <c r="L351" i="2"/>
  <c r="N350" i="2"/>
  <c r="M350" i="2"/>
  <c r="Q350" i="2" s="1"/>
  <c r="L350" i="2"/>
  <c r="N349" i="2"/>
  <c r="M349" i="2"/>
  <c r="Q349" i="2" s="1"/>
  <c r="L349" i="2"/>
  <c r="N348" i="2"/>
  <c r="M348" i="2"/>
  <c r="Q348" i="2" s="1"/>
  <c r="L348" i="2"/>
  <c r="N347" i="2"/>
  <c r="M347" i="2"/>
  <c r="Q347" i="2" s="1"/>
  <c r="L347" i="2"/>
  <c r="N346" i="2"/>
  <c r="M346" i="2"/>
  <c r="Q346" i="2" s="1"/>
  <c r="L346" i="2"/>
  <c r="N345" i="2"/>
  <c r="M345" i="2"/>
  <c r="Q345" i="2" s="1"/>
  <c r="L345" i="2"/>
  <c r="N344" i="2"/>
  <c r="M344" i="2"/>
  <c r="Q344" i="2" s="1"/>
  <c r="L344" i="2"/>
  <c r="N343" i="2"/>
  <c r="M343" i="2"/>
  <c r="Q343" i="2" s="1"/>
  <c r="L343" i="2"/>
  <c r="N342" i="2"/>
  <c r="M342" i="2"/>
  <c r="Q342" i="2" s="1"/>
  <c r="L342" i="2"/>
  <c r="N341" i="2"/>
  <c r="M341" i="2"/>
  <c r="Q341" i="2" s="1"/>
  <c r="L341" i="2"/>
  <c r="N340" i="2"/>
  <c r="M340" i="2"/>
  <c r="Q340" i="2" s="1"/>
  <c r="L340" i="2"/>
  <c r="N339" i="2"/>
  <c r="M339" i="2"/>
  <c r="Q339" i="2" s="1"/>
  <c r="L339" i="2"/>
  <c r="N338" i="2"/>
  <c r="M338" i="2"/>
  <c r="Q338" i="2" s="1"/>
  <c r="L338" i="2"/>
  <c r="N337" i="2"/>
  <c r="M337" i="2"/>
  <c r="Q337" i="2" s="1"/>
  <c r="L337" i="2"/>
  <c r="N336" i="2"/>
  <c r="M336" i="2"/>
  <c r="Q336" i="2" s="1"/>
  <c r="L336" i="2"/>
  <c r="N335" i="2"/>
  <c r="M335" i="2"/>
  <c r="Q335" i="2" s="1"/>
  <c r="L335" i="2"/>
  <c r="N334" i="2"/>
  <c r="M334" i="2"/>
  <c r="Q334" i="2" s="1"/>
  <c r="L334" i="2"/>
  <c r="N333" i="2"/>
  <c r="M333" i="2"/>
  <c r="Q333" i="2" s="1"/>
  <c r="L333" i="2"/>
  <c r="N332" i="2"/>
  <c r="M332" i="2"/>
  <c r="Q332" i="2" s="1"/>
  <c r="L332" i="2"/>
  <c r="N331" i="2"/>
  <c r="M331" i="2"/>
  <c r="Q331" i="2" s="1"/>
  <c r="L331" i="2"/>
  <c r="N330" i="2"/>
  <c r="M330" i="2"/>
  <c r="Q330" i="2" s="1"/>
  <c r="L330" i="2"/>
  <c r="N329" i="2"/>
  <c r="M329" i="2"/>
  <c r="Q329" i="2" s="1"/>
  <c r="L329" i="2"/>
  <c r="N328" i="2"/>
  <c r="M328" i="2"/>
  <c r="Q328" i="2" s="1"/>
  <c r="L328" i="2"/>
  <c r="N327" i="2"/>
  <c r="M327" i="2"/>
  <c r="Q327" i="2" s="1"/>
  <c r="L327" i="2"/>
  <c r="N326" i="2"/>
  <c r="M326" i="2"/>
  <c r="Q326" i="2" s="1"/>
  <c r="L326" i="2"/>
  <c r="N325" i="2"/>
  <c r="M325" i="2"/>
  <c r="Q325" i="2" s="1"/>
  <c r="L325" i="2"/>
  <c r="N324" i="2"/>
  <c r="M324" i="2"/>
  <c r="Q324" i="2" s="1"/>
  <c r="L324" i="2"/>
  <c r="N323" i="2"/>
  <c r="M323" i="2"/>
  <c r="Q323" i="2" s="1"/>
  <c r="L323" i="2"/>
  <c r="N322" i="2"/>
  <c r="M322" i="2"/>
  <c r="Q322" i="2" s="1"/>
  <c r="L322" i="2"/>
  <c r="N321" i="2"/>
  <c r="M321" i="2"/>
  <c r="Q321" i="2" s="1"/>
  <c r="L321" i="2"/>
  <c r="N320" i="2"/>
  <c r="M320" i="2"/>
  <c r="Q320" i="2" s="1"/>
  <c r="L320" i="2"/>
  <c r="N319" i="2"/>
  <c r="M319" i="2"/>
  <c r="Q319" i="2" s="1"/>
  <c r="L319" i="2"/>
  <c r="N318" i="2"/>
  <c r="M318" i="2"/>
  <c r="Q318" i="2" s="1"/>
  <c r="L318" i="2"/>
  <c r="N317" i="2"/>
  <c r="M317" i="2"/>
  <c r="Q317" i="2" s="1"/>
  <c r="L317" i="2"/>
  <c r="N316" i="2"/>
  <c r="M316" i="2"/>
  <c r="Q316" i="2" s="1"/>
  <c r="L316" i="2"/>
  <c r="N315" i="2"/>
  <c r="M315" i="2"/>
  <c r="Q315" i="2" s="1"/>
  <c r="L315" i="2"/>
  <c r="N314" i="2"/>
  <c r="M314" i="2"/>
  <c r="Q314" i="2" s="1"/>
  <c r="L314" i="2"/>
  <c r="N313" i="2"/>
  <c r="M313" i="2"/>
  <c r="Q313" i="2" s="1"/>
  <c r="L313" i="2"/>
  <c r="N312" i="2"/>
  <c r="M312" i="2"/>
  <c r="Q312" i="2" s="1"/>
  <c r="L312" i="2"/>
  <c r="N311" i="2"/>
  <c r="M311" i="2"/>
  <c r="Q311" i="2" s="1"/>
  <c r="L311" i="2"/>
  <c r="N310" i="2"/>
  <c r="M310" i="2"/>
  <c r="Q310" i="2" s="1"/>
  <c r="L310" i="2"/>
  <c r="N309" i="2"/>
  <c r="M309" i="2"/>
  <c r="Q309" i="2" s="1"/>
  <c r="L309" i="2"/>
  <c r="N308" i="2"/>
  <c r="M308" i="2"/>
  <c r="Q308" i="2" s="1"/>
  <c r="L308" i="2"/>
  <c r="N307" i="2"/>
  <c r="M307" i="2"/>
  <c r="Q307" i="2" s="1"/>
  <c r="L307" i="2"/>
  <c r="N306" i="2"/>
  <c r="M306" i="2"/>
  <c r="Q306" i="2" s="1"/>
  <c r="L306" i="2"/>
  <c r="N305" i="2"/>
  <c r="M305" i="2"/>
  <c r="Q305" i="2" s="1"/>
  <c r="L305" i="2"/>
  <c r="N304" i="2"/>
  <c r="M304" i="2"/>
  <c r="Q304" i="2" s="1"/>
  <c r="L304" i="2"/>
  <c r="N303" i="2"/>
  <c r="M303" i="2"/>
  <c r="Q303" i="2" s="1"/>
  <c r="L303" i="2"/>
  <c r="N302" i="2"/>
  <c r="M302" i="2"/>
  <c r="Q302" i="2" s="1"/>
  <c r="L302" i="2"/>
  <c r="N301" i="2"/>
  <c r="M301" i="2"/>
  <c r="Q301" i="2" s="1"/>
  <c r="L301" i="2"/>
  <c r="N300" i="2"/>
  <c r="M300" i="2"/>
  <c r="Q300" i="2" s="1"/>
  <c r="L300" i="2"/>
  <c r="N299" i="2"/>
  <c r="M299" i="2"/>
  <c r="Q299" i="2" s="1"/>
  <c r="L299" i="2"/>
  <c r="N298" i="2"/>
  <c r="M298" i="2"/>
  <c r="Q298" i="2" s="1"/>
  <c r="L298" i="2"/>
  <c r="N297" i="2"/>
  <c r="M297" i="2"/>
  <c r="Q297" i="2" s="1"/>
  <c r="L297" i="2"/>
  <c r="N296" i="2"/>
  <c r="M296" i="2"/>
  <c r="Q296" i="2" s="1"/>
  <c r="L296" i="2"/>
  <c r="N295" i="2"/>
  <c r="M295" i="2"/>
  <c r="Q295" i="2" s="1"/>
  <c r="L295" i="2"/>
  <c r="N294" i="2"/>
  <c r="M294" i="2"/>
  <c r="Q294" i="2" s="1"/>
  <c r="L294" i="2"/>
  <c r="N293" i="2"/>
  <c r="M293" i="2"/>
  <c r="Q293" i="2" s="1"/>
  <c r="L293" i="2"/>
  <c r="N292" i="2"/>
  <c r="M292" i="2"/>
  <c r="Q292" i="2" s="1"/>
  <c r="L292" i="2"/>
  <c r="N291" i="2"/>
  <c r="M291" i="2"/>
  <c r="Q291" i="2" s="1"/>
  <c r="L291" i="2"/>
  <c r="N290" i="2"/>
  <c r="M290" i="2"/>
  <c r="Q290" i="2" s="1"/>
  <c r="L290" i="2"/>
  <c r="N289" i="2"/>
  <c r="M289" i="2"/>
  <c r="Q289" i="2" s="1"/>
  <c r="L289" i="2"/>
  <c r="N288" i="2"/>
  <c r="M288" i="2"/>
  <c r="Q288" i="2" s="1"/>
  <c r="L288" i="2"/>
  <c r="N287" i="2"/>
  <c r="M287" i="2"/>
  <c r="Q287" i="2" s="1"/>
  <c r="L287" i="2"/>
  <c r="N286" i="2"/>
  <c r="M286" i="2"/>
  <c r="Q286" i="2" s="1"/>
  <c r="L286" i="2"/>
  <c r="N285" i="2"/>
  <c r="M285" i="2"/>
  <c r="Q285" i="2" s="1"/>
  <c r="L285" i="2"/>
  <c r="N284" i="2"/>
  <c r="M284" i="2"/>
  <c r="Q284" i="2" s="1"/>
  <c r="L284" i="2"/>
  <c r="N283" i="2"/>
  <c r="M283" i="2"/>
  <c r="Q283" i="2" s="1"/>
  <c r="L283" i="2"/>
  <c r="N282" i="2"/>
  <c r="M282" i="2"/>
  <c r="Q282" i="2" s="1"/>
  <c r="L282" i="2"/>
  <c r="N281" i="2"/>
  <c r="M281" i="2"/>
  <c r="Q281" i="2" s="1"/>
  <c r="L281" i="2"/>
  <c r="N280" i="2"/>
  <c r="M280" i="2"/>
  <c r="Q280" i="2" s="1"/>
  <c r="L280" i="2"/>
  <c r="N279" i="2"/>
  <c r="M279" i="2"/>
  <c r="Q279" i="2" s="1"/>
  <c r="L279" i="2"/>
  <c r="N278" i="2"/>
  <c r="M278" i="2"/>
  <c r="Q278" i="2" s="1"/>
  <c r="L278" i="2"/>
  <c r="N277" i="2"/>
  <c r="M277" i="2"/>
  <c r="Q277" i="2" s="1"/>
  <c r="L277" i="2"/>
  <c r="N276" i="2"/>
  <c r="M276" i="2"/>
  <c r="Q276" i="2" s="1"/>
  <c r="L276" i="2"/>
  <c r="N275" i="2"/>
  <c r="M275" i="2"/>
  <c r="Q275" i="2" s="1"/>
  <c r="L275" i="2"/>
  <c r="N274" i="2"/>
  <c r="M274" i="2"/>
  <c r="Q274" i="2" s="1"/>
  <c r="L274" i="2"/>
  <c r="N273" i="2"/>
  <c r="M273" i="2"/>
  <c r="Q273" i="2" s="1"/>
  <c r="L273" i="2"/>
  <c r="N272" i="2"/>
  <c r="M272" i="2"/>
  <c r="Q272" i="2" s="1"/>
  <c r="L272" i="2"/>
  <c r="N271" i="2"/>
  <c r="M271" i="2"/>
  <c r="Q271" i="2" s="1"/>
  <c r="L271" i="2"/>
  <c r="N270" i="2"/>
  <c r="M270" i="2"/>
  <c r="Q270" i="2" s="1"/>
  <c r="L270" i="2"/>
  <c r="N269" i="2"/>
  <c r="M269" i="2"/>
  <c r="Q269" i="2" s="1"/>
  <c r="L269" i="2"/>
  <c r="N268" i="2"/>
  <c r="M268" i="2"/>
  <c r="Q268" i="2" s="1"/>
  <c r="L268" i="2"/>
  <c r="N267" i="2"/>
  <c r="M267" i="2"/>
  <c r="Q267" i="2" s="1"/>
  <c r="L267" i="2"/>
  <c r="N266" i="2"/>
  <c r="M266" i="2"/>
  <c r="Q266" i="2" s="1"/>
  <c r="L266" i="2"/>
  <c r="N265" i="2"/>
  <c r="M265" i="2"/>
  <c r="Q265" i="2" s="1"/>
  <c r="L265" i="2"/>
  <c r="N264" i="2"/>
  <c r="M264" i="2"/>
  <c r="Q264" i="2" s="1"/>
  <c r="L264" i="2"/>
  <c r="N263" i="2"/>
  <c r="M263" i="2"/>
  <c r="Q263" i="2" s="1"/>
  <c r="L263" i="2"/>
  <c r="N262" i="2"/>
  <c r="M262" i="2"/>
  <c r="Q262" i="2" s="1"/>
  <c r="L262" i="2"/>
  <c r="N261" i="2"/>
  <c r="M261" i="2"/>
  <c r="Q261" i="2" s="1"/>
  <c r="L261" i="2"/>
  <c r="N260" i="2"/>
  <c r="M260" i="2"/>
  <c r="Q260" i="2" s="1"/>
  <c r="L260" i="2"/>
  <c r="N259" i="2"/>
  <c r="M259" i="2"/>
  <c r="Q259" i="2" s="1"/>
  <c r="L259" i="2"/>
  <c r="N258" i="2"/>
  <c r="M258" i="2"/>
  <c r="Q258" i="2" s="1"/>
  <c r="L258" i="2"/>
  <c r="N257" i="2"/>
  <c r="M257" i="2"/>
  <c r="Q257" i="2" s="1"/>
  <c r="L257" i="2"/>
  <c r="N256" i="2"/>
  <c r="M256" i="2"/>
  <c r="Q256" i="2" s="1"/>
  <c r="L256" i="2"/>
  <c r="N255" i="2"/>
  <c r="M255" i="2"/>
  <c r="Q255" i="2" s="1"/>
  <c r="L255" i="2"/>
  <c r="N254" i="2"/>
  <c r="M254" i="2"/>
  <c r="Q254" i="2" s="1"/>
  <c r="L254" i="2"/>
  <c r="N253" i="2"/>
  <c r="M253" i="2"/>
  <c r="Q253" i="2" s="1"/>
  <c r="L253" i="2"/>
  <c r="N252" i="2"/>
  <c r="M252" i="2"/>
  <c r="Q252" i="2" s="1"/>
  <c r="L252" i="2"/>
  <c r="N251" i="2"/>
  <c r="M251" i="2"/>
  <c r="Q251" i="2" s="1"/>
  <c r="L251" i="2"/>
  <c r="N250" i="2"/>
  <c r="M250" i="2"/>
  <c r="Q250" i="2" s="1"/>
  <c r="L250" i="2"/>
  <c r="N249" i="2"/>
  <c r="M249" i="2"/>
  <c r="Q249" i="2" s="1"/>
  <c r="L249" i="2"/>
  <c r="N248" i="2"/>
  <c r="M248" i="2"/>
  <c r="Q248" i="2" s="1"/>
  <c r="L248" i="2"/>
  <c r="N247" i="2"/>
  <c r="M247" i="2"/>
  <c r="Q247" i="2" s="1"/>
  <c r="L247" i="2"/>
  <c r="N246" i="2"/>
  <c r="M246" i="2"/>
  <c r="Q246" i="2" s="1"/>
  <c r="L246" i="2"/>
  <c r="N245" i="2"/>
  <c r="M245" i="2"/>
  <c r="Q245" i="2" s="1"/>
  <c r="L245" i="2"/>
  <c r="N244" i="2"/>
  <c r="M244" i="2"/>
  <c r="Q244" i="2" s="1"/>
  <c r="L244" i="2"/>
  <c r="N243" i="2"/>
  <c r="M243" i="2"/>
  <c r="Q243" i="2" s="1"/>
  <c r="L243" i="2"/>
  <c r="N242" i="2"/>
  <c r="M242" i="2"/>
  <c r="Q242" i="2" s="1"/>
  <c r="L242" i="2"/>
  <c r="N241" i="2"/>
  <c r="M241" i="2"/>
  <c r="Q241" i="2" s="1"/>
  <c r="L241" i="2"/>
  <c r="N240" i="2"/>
  <c r="M240" i="2"/>
  <c r="Q240" i="2" s="1"/>
  <c r="L240" i="2"/>
  <c r="N239" i="2"/>
  <c r="M239" i="2"/>
  <c r="Q239" i="2" s="1"/>
  <c r="L239" i="2"/>
  <c r="N238" i="2"/>
  <c r="M238" i="2"/>
  <c r="Q238" i="2" s="1"/>
  <c r="L238" i="2"/>
  <c r="N237" i="2"/>
  <c r="M237" i="2"/>
  <c r="Q237" i="2" s="1"/>
  <c r="L237" i="2"/>
  <c r="N236" i="2"/>
  <c r="M236" i="2"/>
  <c r="Q236" i="2" s="1"/>
  <c r="L236" i="2"/>
  <c r="N235" i="2"/>
  <c r="M235" i="2"/>
  <c r="Q235" i="2" s="1"/>
  <c r="L235" i="2"/>
  <c r="N234" i="2"/>
  <c r="M234" i="2"/>
  <c r="Q234" i="2" s="1"/>
  <c r="L234" i="2"/>
  <c r="N233" i="2"/>
  <c r="M233" i="2"/>
  <c r="Q233" i="2" s="1"/>
  <c r="L233" i="2"/>
  <c r="N232" i="2"/>
  <c r="M232" i="2"/>
  <c r="Q232" i="2" s="1"/>
  <c r="L232" i="2"/>
  <c r="N231" i="2"/>
  <c r="M231" i="2"/>
  <c r="Q231" i="2" s="1"/>
  <c r="L231" i="2"/>
  <c r="N230" i="2"/>
  <c r="M230" i="2"/>
  <c r="Q230" i="2" s="1"/>
  <c r="L230" i="2"/>
  <c r="N229" i="2"/>
  <c r="M229" i="2"/>
  <c r="Q229" i="2" s="1"/>
  <c r="L229" i="2"/>
  <c r="N228" i="2"/>
  <c r="M228" i="2"/>
  <c r="Q228" i="2" s="1"/>
  <c r="L228" i="2"/>
  <c r="N227" i="2"/>
  <c r="M227" i="2"/>
  <c r="Q227" i="2" s="1"/>
  <c r="L227" i="2"/>
  <c r="N226" i="2"/>
  <c r="M226" i="2"/>
  <c r="Q226" i="2" s="1"/>
  <c r="L226" i="2"/>
  <c r="N225" i="2"/>
  <c r="M225" i="2"/>
  <c r="Q225" i="2" s="1"/>
  <c r="L225" i="2"/>
  <c r="N224" i="2"/>
  <c r="M224" i="2"/>
  <c r="Q224" i="2" s="1"/>
  <c r="L224" i="2"/>
  <c r="N223" i="2"/>
  <c r="M223" i="2"/>
  <c r="Q223" i="2" s="1"/>
  <c r="L223" i="2"/>
  <c r="N222" i="2"/>
  <c r="M222" i="2"/>
  <c r="Q222" i="2" s="1"/>
  <c r="L222" i="2"/>
  <c r="N221" i="2"/>
  <c r="M221" i="2"/>
  <c r="Q221" i="2" s="1"/>
  <c r="L221" i="2"/>
  <c r="N220" i="2"/>
  <c r="M220" i="2"/>
  <c r="Q220" i="2" s="1"/>
  <c r="L220" i="2"/>
  <c r="N219" i="2"/>
  <c r="M219" i="2"/>
  <c r="Q219" i="2" s="1"/>
  <c r="L219" i="2"/>
  <c r="N218" i="2"/>
  <c r="M218" i="2"/>
  <c r="Q218" i="2" s="1"/>
  <c r="L218" i="2"/>
  <c r="N217" i="2"/>
  <c r="M217" i="2"/>
  <c r="Q217" i="2" s="1"/>
  <c r="L217" i="2"/>
  <c r="N216" i="2"/>
  <c r="M216" i="2"/>
  <c r="Q216" i="2" s="1"/>
  <c r="L216" i="2"/>
  <c r="N215" i="2"/>
  <c r="M215" i="2"/>
  <c r="Q215" i="2" s="1"/>
  <c r="L215" i="2"/>
  <c r="N214" i="2"/>
  <c r="M214" i="2"/>
  <c r="Q214" i="2" s="1"/>
  <c r="L214" i="2"/>
  <c r="N213" i="2"/>
  <c r="M213" i="2"/>
  <c r="Q213" i="2" s="1"/>
  <c r="L213" i="2"/>
  <c r="N212" i="2"/>
  <c r="M212" i="2"/>
  <c r="Q212" i="2" s="1"/>
  <c r="L212" i="2"/>
  <c r="N211" i="2"/>
  <c r="M211" i="2"/>
  <c r="Q211" i="2" s="1"/>
  <c r="L211" i="2"/>
  <c r="N210" i="2"/>
  <c r="M210" i="2"/>
  <c r="Q210" i="2" s="1"/>
  <c r="L210" i="2"/>
  <c r="N209" i="2"/>
  <c r="M209" i="2"/>
  <c r="Q209" i="2" s="1"/>
  <c r="L209" i="2"/>
  <c r="N208" i="2"/>
  <c r="M208" i="2"/>
  <c r="Q208" i="2" s="1"/>
  <c r="L208" i="2"/>
  <c r="N207" i="2"/>
  <c r="M207" i="2"/>
  <c r="Q207" i="2" s="1"/>
  <c r="L207" i="2"/>
  <c r="N206" i="2"/>
  <c r="M206" i="2"/>
  <c r="Q206" i="2" s="1"/>
  <c r="L206" i="2"/>
  <c r="N205" i="2"/>
  <c r="M205" i="2"/>
  <c r="Q205" i="2" s="1"/>
  <c r="L205" i="2"/>
  <c r="N204" i="2"/>
  <c r="M204" i="2"/>
  <c r="Q204" i="2" s="1"/>
  <c r="L204" i="2"/>
  <c r="N203" i="2"/>
  <c r="M203" i="2"/>
  <c r="Q203" i="2" s="1"/>
  <c r="L203" i="2"/>
  <c r="N202" i="2"/>
  <c r="M202" i="2"/>
  <c r="Q202" i="2" s="1"/>
  <c r="L202" i="2"/>
  <c r="N201" i="2"/>
  <c r="M201" i="2"/>
  <c r="Q201" i="2" s="1"/>
  <c r="L201" i="2"/>
  <c r="N200" i="2"/>
  <c r="M200" i="2"/>
  <c r="Q200" i="2" s="1"/>
  <c r="L200" i="2"/>
  <c r="N199" i="2"/>
  <c r="M199" i="2"/>
  <c r="Q199" i="2" s="1"/>
  <c r="L199" i="2"/>
  <c r="N198" i="2"/>
  <c r="M198" i="2"/>
  <c r="Q198" i="2" s="1"/>
  <c r="L198" i="2"/>
  <c r="N197" i="2"/>
  <c r="M197" i="2"/>
  <c r="Q197" i="2" s="1"/>
  <c r="L197" i="2"/>
  <c r="N196" i="2"/>
  <c r="M196" i="2"/>
  <c r="Q196" i="2" s="1"/>
  <c r="L196" i="2"/>
  <c r="N195" i="2"/>
  <c r="M195" i="2"/>
  <c r="Q195" i="2" s="1"/>
  <c r="L195" i="2"/>
  <c r="N194" i="2"/>
  <c r="M194" i="2"/>
  <c r="Q194" i="2" s="1"/>
  <c r="L194" i="2"/>
  <c r="N193" i="2"/>
  <c r="M193" i="2"/>
  <c r="Q193" i="2" s="1"/>
  <c r="L193" i="2"/>
  <c r="N192" i="2"/>
  <c r="M192" i="2"/>
  <c r="Q192" i="2" s="1"/>
  <c r="L192" i="2"/>
  <c r="N191" i="2"/>
  <c r="M191" i="2"/>
  <c r="Q191" i="2" s="1"/>
  <c r="L191" i="2"/>
  <c r="N190" i="2"/>
  <c r="M190" i="2"/>
  <c r="Q190" i="2" s="1"/>
  <c r="L190" i="2"/>
  <c r="N189" i="2"/>
  <c r="M189" i="2"/>
  <c r="Q189" i="2" s="1"/>
  <c r="L189" i="2"/>
  <c r="N188" i="2"/>
  <c r="M188" i="2"/>
  <c r="Q188" i="2" s="1"/>
  <c r="L188" i="2"/>
  <c r="N187" i="2"/>
  <c r="M187" i="2"/>
  <c r="Q187" i="2" s="1"/>
  <c r="L187" i="2"/>
  <c r="N186" i="2"/>
  <c r="M186" i="2"/>
  <c r="Q186" i="2" s="1"/>
  <c r="L186" i="2"/>
  <c r="N185" i="2"/>
  <c r="M185" i="2"/>
  <c r="Q185" i="2" s="1"/>
  <c r="L185" i="2"/>
  <c r="N184" i="2"/>
  <c r="M184" i="2"/>
  <c r="Q184" i="2" s="1"/>
  <c r="L184" i="2"/>
  <c r="N183" i="2"/>
  <c r="M183" i="2"/>
  <c r="Q183" i="2" s="1"/>
  <c r="L183" i="2"/>
  <c r="N182" i="2"/>
  <c r="M182" i="2"/>
  <c r="Q182" i="2" s="1"/>
  <c r="L182" i="2"/>
  <c r="N181" i="2"/>
  <c r="M181" i="2"/>
  <c r="Q181" i="2" s="1"/>
  <c r="L181" i="2"/>
  <c r="N180" i="2"/>
  <c r="M180" i="2"/>
  <c r="Q180" i="2" s="1"/>
  <c r="L180" i="2"/>
  <c r="N179" i="2"/>
  <c r="M179" i="2"/>
  <c r="Q179" i="2" s="1"/>
  <c r="L179" i="2"/>
  <c r="N178" i="2"/>
  <c r="M178" i="2"/>
  <c r="Q178" i="2" s="1"/>
  <c r="L178" i="2"/>
  <c r="N177" i="2"/>
  <c r="M177" i="2"/>
  <c r="Q177" i="2" s="1"/>
  <c r="L177" i="2"/>
  <c r="N176" i="2"/>
  <c r="M176" i="2"/>
  <c r="Q176" i="2" s="1"/>
  <c r="L176" i="2"/>
  <c r="N175" i="2"/>
  <c r="M175" i="2"/>
  <c r="Q175" i="2" s="1"/>
  <c r="L175" i="2"/>
  <c r="N174" i="2"/>
  <c r="M174" i="2"/>
  <c r="Q174" i="2" s="1"/>
  <c r="L174" i="2"/>
  <c r="N173" i="2"/>
  <c r="M173" i="2"/>
  <c r="Q173" i="2" s="1"/>
  <c r="L173" i="2"/>
  <c r="N172" i="2"/>
  <c r="M172" i="2"/>
  <c r="Q172" i="2" s="1"/>
  <c r="L172" i="2"/>
  <c r="N171" i="2"/>
  <c r="M171" i="2"/>
  <c r="Q171" i="2" s="1"/>
  <c r="L171" i="2"/>
  <c r="N170" i="2"/>
  <c r="M170" i="2"/>
  <c r="Q170" i="2" s="1"/>
  <c r="L170" i="2"/>
  <c r="N169" i="2"/>
  <c r="M169" i="2"/>
  <c r="Q169" i="2" s="1"/>
  <c r="L169" i="2"/>
  <c r="N168" i="2"/>
  <c r="M168" i="2"/>
  <c r="Q168" i="2" s="1"/>
  <c r="L168" i="2"/>
  <c r="N167" i="2"/>
  <c r="M167" i="2"/>
  <c r="Q167" i="2" s="1"/>
  <c r="L167" i="2"/>
  <c r="N166" i="2"/>
  <c r="M166" i="2"/>
  <c r="Q166" i="2" s="1"/>
  <c r="L166" i="2"/>
  <c r="N165" i="2"/>
  <c r="M165" i="2"/>
  <c r="Q165" i="2" s="1"/>
  <c r="L165" i="2"/>
  <c r="N164" i="2"/>
  <c r="M164" i="2"/>
  <c r="Q164" i="2" s="1"/>
  <c r="L164" i="2"/>
  <c r="N163" i="2"/>
  <c r="M163" i="2"/>
  <c r="Q163" i="2" s="1"/>
  <c r="L163" i="2"/>
  <c r="N162" i="2"/>
  <c r="M162" i="2"/>
  <c r="Q162" i="2" s="1"/>
  <c r="L162" i="2"/>
  <c r="N161" i="2"/>
  <c r="M161" i="2"/>
  <c r="Q161" i="2" s="1"/>
  <c r="L161" i="2"/>
  <c r="N160" i="2"/>
  <c r="M160" i="2"/>
  <c r="Q160" i="2" s="1"/>
  <c r="L160" i="2"/>
  <c r="N159" i="2"/>
  <c r="M159" i="2"/>
  <c r="Q159" i="2" s="1"/>
  <c r="L159" i="2"/>
  <c r="N158" i="2"/>
  <c r="M158" i="2"/>
  <c r="Q158" i="2" s="1"/>
  <c r="L158" i="2"/>
  <c r="N157" i="2"/>
  <c r="M157" i="2"/>
  <c r="Q157" i="2" s="1"/>
  <c r="L157" i="2"/>
  <c r="N156" i="2"/>
  <c r="M156" i="2"/>
  <c r="Q156" i="2" s="1"/>
  <c r="L156" i="2"/>
  <c r="N155" i="2"/>
  <c r="M155" i="2"/>
  <c r="Q155" i="2" s="1"/>
  <c r="L155" i="2"/>
  <c r="N154" i="2"/>
  <c r="M154" i="2"/>
  <c r="Q154" i="2" s="1"/>
  <c r="L154" i="2"/>
  <c r="N153" i="2"/>
  <c r="M153" i="2"/>
  <c r="Q153" i="2" s="1"/>
  <c r="L153" i="2"/>
  <c r="N152" i="2"/>
  <c r="M152" i="2"/>
  <c r="Q152" i="2" s="1"/>
  <c r="L152" i="2"/>
  <c r="N151" i="2"/>
  <c r="M151" i="2"/>
  <c r="Q151" i="2" s="1"/>
  <c r="L151" i="2"/>
  <c r="N150" i="2"/>
  <c r="M150" i="2"/>
  <c r="Q150" i="2" s="1"/>
  <c r="L150" i="2"/>
  <c r="N149" i="2"/>
  <c r="M149" i="2"/>
  <c r="Q149" i="2" s="1"/>
  <c r="L149" i="2"/>
  <c r="N148" i="2"/>
  <c r="M148" i="2"/>
  <c r="Q148" i="2" s="1"/>
  <c r="L148" i="2"/>
  <c r="N147" i="2"/>
  <c r="M147" i="2"/>
  <c r="Q147" i="2" s="1"/>
  <c r="L147" i="2"/>
  <c r="N146" i="2"/>
  <c r="M146" i="2"/>
  <c r="Q146" i="2" s="1"/>
  <c r="L146" i="2"/>
  <c r="N145" i="2"/>
  <c r="M145" i="2"/>
  <c r="Q145" i="2" s="1"/>
  <c r="L145" i="2"/>
  <c r="N144" i="2"/>
  <c r="M144" i="2"/>
  <c r="Q144" i="2" s="1"/>
  <c r="L144" i="2"/>
  <c r="N143" i="2"/>
  <c r="M143" i="2"/>
  <c r="Q143" i="2" s="1"/>
  <c r="L143" i="2"/>
  <c r="N142" i="2"/>
  <c r="M142" i="2"/>
  <c r="Q142" i="2" s="1"/>
  <c r="L142" i="2"/>
  <c r="N141" i="2"/>
  <c r="M141" i="2"/>
  <c r="Q141" i="2" s="1"/>
  <c r="L141" i="2"/>
  <c r="N140" i="2"/>
  <c r="M140" i="2"/>
  <c r="Q140" i="2" s="1"/>
  <c r="L140" i="2"/>
  <c r="N139" i="2"/>
  <c r="M139" i="2"/>
  <c r="Q139" i="2" s="1"/>
  <c r="L139" i="2"/>
  <c r="N138" i="2"/>
  <c r="M138" i="2"/>
  <c r="Q138" i="2" s="1"/>
  <c r="L138" i="2"/>
  <c r="N137" i="2"/>
  <c r="M137" i="2"/>
  <c r="Q137" i="2" s="1"/>
  <c r="L137" i="2"/>
  <c r="N136" i="2"/>
  <c r="M136" i="2"/>
  <c r="Q136" i="2" s="1"/>
  <c r="L136" i="2"/>
  <c r="N135" i="2"/>
  <c r="M135" i="2"/>
  <c r="Q135" i="2" s="1"/>
  <c r="L135" i="2"/>
  <c r="N134" i="2"/>
  <c r="M134" i="2"/>
  <c r="Q134" i="2" s="1"/>
  <c r="L134" i="2"/>
  <c r="N133" i="2"/>
  <c r="M133" i="2"/>
  <c r="Q133" i="2" s="1"/>
  <c r="L133" i="2"/>
  <c r="N132" i="2"/>
  <c r="M132" i="2"/>
  <c r="Q132" i="2" s="1"/>
  <c r="L132" i="2"/>
  <c r="N131" i="2"/>
  <c r="M131" i="2"/>
  <c r="Q131" i="2" s="1"/>
  <c r="L131" i="2"/>
  <c r="N130" i="2"/>
  <c r="M130" i="2"/>
  <c r="Q130" i="2" s="1"/>
  <c r="L130" i="2"/>
  <c r="N129" i="2"/>
  <c r="M129" i="2"/>
  <c r="Q129" i="2" s="1"/>
  <c r="L129" i="2"/>
  <c r="N128" i="2"/>
  <c r="M128" i="2"/>
  <c r="Q128" i="2" s="1"/>
  <c r="L128" i="2"/>
  <c r="N127" i="2"/>
  <c r="M127" i="2"/>
  <c r="Q127" i="2" s="1"/>
  <c r="L127" i="2"/>
  <c r="N126" i="2"/>
  <c r="M126" i="2"/>
  <c r="Q126" i="2" s="1"/>
  <c r="L126" i="2"/>
  <c r="N125" i="2"/>
  <c r="M125" i="2"/>
  <c r="Q125" i="2" s="1"/>
  <c r="L125" i="2"/>
  <c r="N124" i="2"/>
  <c r="M124" i="2"/>
  <c r="Q124" i="2" s="1"/>
  <c r="L124" i="2"/>
  <c r="N123" i="2"/>
  <c r="M123" i="2"/>
  <c r="Q123" i="2" s="1"/>
  <c r="L123" i="2"/>
  <c r="N122" i="2"/>
  <c r="M122" i="2"/>
  <c r="Q122" i="2" s="1"/>
  <c r="L122" i="2"/>
  <c r="N121" i="2"/>
  <c r="M121" i="2"/>
  <c r="Q121" i="2" s="1"/>
  <c r="L121" i="2"/>
  <c r="N120" i="2"/>
  <c r="M120" i="2"/>
  <c r="Q120" i="2" s="1"/>
  <c r="L120" i="2"/>
  <c r="N119" i="2"/>
  <c r="M119" i="2"/>
  <c r="Q119" i="2" s="1"/>
  <c r="L119" i="2"/>
  <c r="N118" i="2"/>
  <c r="M118" i="2"/>
  <c r="Q118" i="2" s="1"/>
  <c r="L118" i="2"/>
  <c r="N117" i="2"/>
  <c r="M117" i="2"/>
  <c r="Q117" i="2" s="1"/>
  <c r="L117" i="2"/>
  <c r="N116" i="2"/>
  <c r="M116" i="2"/>
  <c r="Q116" i="2" s="1"/>
  <c r="L116" i="2"/>
  <c r="N115" i="2"/>
  <c r="M115" i="2"/>
  <c r="Q115" i="2" s="1"/>
  <c r="L115" i="2"/>
  <c r="N114" i="2"/>
  <c r="M114" i="2"/>
  <c r="Q114" i="2" s="1"/>
  <c r="L114" i="2"/>
  <c r="N113" i="2"/>
  <c r="M113" i="2"/>
  <c r="Q113" i="2" s="1"/>
  <c r="L113" i="2"/>
  <c r="N112" i="2"/>
  <c r="M112" i="2"/>
  <c r="Q112" i="2" s="1"/>
  <c r="L112" i="2"/>
  <c r="N111" i="2"/>
  <c r="M111" i="2"/>
  <c r="Q111" i="2" s="1"/>
  <c r="L111" i="2"/>
  <c r="N110" i="2"/>
  <c r="M110" i="2"/>
  <c r="Q110" i="2" s="1"/>
  <c r="L110" i="2"/>
  <c r="N109" i="2"/>
  <c r="M109" i="2"/>
  <c r="Q109" i="2" s="1"/>
  <c r="L109" i="2"/>
  <c r="N108" i="2"/>
  <c r="M108" i="2"/>
  <c r="Q108" i="2" s="1"/>
  <c r="L108" i="2"/>
  <c r="N107" i="2"/>
  <c r="M107" i="2"/>
  <c r="Q107" i="2" s="1"/>
  <c r="L107" i="2"/>
  <c r="N106" i="2"/>
  <c r="M106" i="2"/>
  <c r="Q106" i="2" s="1"/>
  <c r="L106" i="2"/>
  <c r="N105" i="2"/>
  <c r="M105" i="2"/>
  <c r="Q105" i="2" s="1"/>
  <c r="L105" i="2"/>
  <c r="N104" i="2"/>
  <c r="M104" i="2"/>
  <c r="Q104" i="2" s="1"/>
  <c r="L104" i="2"/>
  <c r="N103" i="2"/>
  <c r="M103" i="2"/>
  <c r="Q103" i="2" s="1"/>
  <c r="L103" i="2"/>
  <c r="N102" i="2"/>
  <c r="M102" i="2"/>
  <c r="Q102" i="2" s="1"/>
  <c r="L102" i="2"/>
  <c r="N101" i="2"/>
  <c r="M101" i="2"/>
  <c r="Q101" i="2" s="1"/>
  <c r="L101" i="2"/>
  <c r="N100" i="2"/>
  <c r="M100" i="2"/>
  <c r="Q100" i="2" s="1"/>
  <c r="L100" i="2"/>
  <c r="N99" i="2"/>
  <c r="M99" i="2"/>
  <c r="Q99" i="2" s="1"/>
  <c r="L99" i="2"/>
  <c r="N98" i="2"/>
  <c r="M98" i="2"/>
  <c r="Q98" i="2" s="1"/>
  <c r="L98" i="2"/>
  <c r="N97" i="2"/>
  <c r="M97" i="2"/>
  <c r="Q97" i="2" s="1"/>
  <c r="L97" i="2"/>
  <c r="N96" i="2"/>
  <c r="M96" i="2"/>
  <c r="Q96" i="2" s="1"/>
  <c r="L96" i="2"/>
  <c r="N95" i="2"/>
  <c r="M95" i="2"/>
  <c r="Q95" i="2" s="1"/>
  <c r="L95" i="2"/>
  <c r="N94" i="2"/>
  <c r="M94" i="2"/>
  <c r="Q94" i="2" s="1"/>
  <c r="L94" i="2"/>
  <c r="N93" i="2"/>
  <c r="M93" i="2"/>
  <c r="Q93" i="2" s="1"/>
  <c r="L93" i="2"/>
  <c r="N92" i="2"/>
  <c r="M92" i="2"/>
  <c r="Q92" i="2" s="1"/>
  <c r="L92" i="2"/>
  <c r="N91" i="2"/>
  <c r="M91" i="2"/>
  <c r="Q91" i="2" s="1"/>
  <c r="L91" i="2"/>
  <c r="N90" i="2"/>
  <c r="M90" i="2"/>
  <c r="Q90" i="2" s="1"/>
  <c r="L90" i="2"/>
  <c r="N89" i="2"/>
  <c r="M89" i="2"/>
  <c r="Q89" i="2" s="1"/>
  <c r="L89" i="2"/>
  <c r="N88" i="2"/>
  <c r="M88" i="2"/>
  <c r="Q88" i="2" s="1"/>
  <c r="L88" i="2"/>
  <c r="N87" i="2"/>
  <c r="M87" i="2"/>
  <c r="Q87" i="2" s="1"/>
  <c r="L87" i="2"/>
  <c r="N86" i="2"/>
  <c r="M86" i="2"/>
  <c r="Q86" i="2" s="1"/>
  <c r="L86" i="2"/>
  <c r="N85" i="2"/>
  <c r="M85" i="2"/>
  <c r="Q85" i="2" s="1"/>
  <c r="L85" i="2"/>
  <c r="N84" i="2"/>
  <c r="M84" i="2"/>
  <c r="Q84" i="2" s="1"/>
  <c r="L84" i="2"/>
  <c r="N83" i="2"/>
  <c r="M83" i="2"/>
  <c r="Q83" i="2" s="1"/>
  <c r="L83" i="2"/>
  <c r="N82" i="2"/>
  <c r="M82" i="2"/>
  <c r="Q82" i="2" s="1"/>
  <c r="L82" i="2"/>
  <c r="N81" i="2"/>
  <c r="M81" i="2"/>
  <c r="Q81" i="2" s="1"/>
  <c r="L81" i="2"/>
  <c r="N80" i="2"/>
  <c r="M80" i="2"/>
  <c r="Q80" i="2" s="1"/>
  <c r="L80" i="2"/>
  <c r="N79" i="2"/>
  <c r="M79" i="2"/>
  <c r="Q79" i="2" s="1"/>
  <c r="L79" i="2"/>
  <c r="N78" i="2"/>
  <c r="M78" i="2"/>
  <c r="Q78" i="2" s="1"/>
  <c r="L78" i="2"/>
  <c r="N77" i="2"/>
  <c r="M77" i="2"/>
  <c r="Q77" i="2" s="1"/>
  <c r="L77" i="2"/>
  <c r="N76" i="2"/>
  <c r="M76" i="2"/>
  <c r="Q76" i="2" s="1"/>
  <c r="L76" i="2"/>
  <c r="N75" i="2"/>
  <c r="M75" i="2"/>
  <c r="Q75" i="2" s="1"/>
  <c r="L75" i="2"/>
  <c r="N74" i="2"/>
  <c r="M74" i="2"/>
  <c r="Q74" i="2" s="1"/>
  <c r="L74" i="2"/>
  <c r="N73" i="2"/>
  <c r="M73" i="2"/>
  <c r="Q73" i="2" s="1"/>
  <c r="L73" i="2"/>
  <c r="N72" i="2"/>
  <c r="M72" i="2"/>
  <c r="Q72" i="2" s="1"/>
  <c r="L72" i="2"/>
  <c r="N71" i="2"/>
  <c r="M71" i="2"/>
  <c r="Q71" i="2" s="1"/>
  <c r="L71" i="2"/>
  <c r="N70" i="2"/>
  <c r="M70" i="2"/>
  <c r="Q70" i="2" s="1"/>
  <c r="L70" i="2"/>
  <c r="N69" i="2"/>
  <c r="M69" i="2"/>
  <c r="Q69" i="2" s="1"/>
  <c r="L69" i="2"/>
  <c r="N68" i="2"/>
  <c r="M68" i="2"/>
  <c r="Q68" i="2" s="1"/>
  <c r="L68" i="2"/>
  <c r="N67" i="2"/>
  <c r="M67" i="2"/>
  <c r="Q67" i="2" s="1"/>
  <c r="L67" i="2"/>
  <c r="N66" i="2"/>
  <c r="M66" i="2"/>
  <c r="Q66" i="2" s="1"/>
  <c r="L66" i="2"/>
  <c r="N65" i="2"/>
  <c r="M65" i="2"/>
  <c r="Q65" i="2" s="1"/>
  <c r="L65" i="2"/>
  <c r="N64" i="2"/>
  <c r="M64" i="2"/>
  <c r="Q64" i="2" s="1"/>
  <c r="L64" i="2"/>
  <c r="N63" i="2"/>
  <c r="M63" i="2"/>
  <c r="Q63" i="2" s="1"/>
  <c r="L63" i="2"/>
  <c r="N62" i="2"/>
  <c r="M62" i="2"/>
  <c r="Q62" i="2" s="1"/>
  <c r="L62" i="2"/>
  <c r="N61" i="2"/>
  <c r="M61" i="2"/>
  <c r="Q61" i="2" s="1"/>
  <c r="L61" i="2"/>
  <c r="N60" i="2"/>
  <c r="M60" i="2"/>
  <c r="Q60" i="2" s="1"/>
  <c r="L60" i="2"/>
  <c r="N59" i="2"/>
  <c r="M59" i="2"/>
  <c r="Q59" i="2" s="1"/>
  <c r="L59" i="2"/>
  <c r="N58" i="2"/>
  <c r="M58" i="2"/>
  <c r="Q58" i="2" s="1"/>
  <c r="L58" i="2"/>
  <c r="N57" i="2"/>
  <c r="M57" i="2"/>
  <c r="Q57" i="2" s="1"/>
  <c r="L57" i="2"/>
  <c r="N56" i="2"/>
  <c r="M56" i="2"/>
  <c r="Q56" i="2" s="1"/>
  <c r="L56" i="2"/>
  <c r="N55" i="2"/>
  <c r="M55" i="2"/>
  <c r="Q55" i="2" s="1"/>
  <c r="L55" i="2"/>
  <c r="N54" i="2"/>
  <c r="M54" i="2"/>
  <c r="Q54" i="2" s="1"/>
  <c r="L54" i="2"/>
  <c r="N53" i="2"/>
  <c r="M53" i="2"/>
  <c r="Q53" i="2" s="1"/>
  <c r="L53" i="2"/>
  <c r="N52" i="2"/>
  <c r="M52" i="2"/>
  <c r="Q52" i="2" s="1"/>
  <c r="L52" i="2"/>
  <c r="N51" i="2"/>
  <c r="M51" i="2"/>
  <c r="Q51" i="2" s="1"/>
  <c r="L51" i="2"/>
  <c r="N50" i="2"/>
  <c r="M50" i="2"/>
  <c r="Q50" i="2" s="1"/>
  <c r="L50" i="2"/>
  <c r="N49" i="2"/>
  <c r="M49" i="2"/>
  <c r="Q49" i="2" s="1"/>
  <c r="L49" i="2"/>
  <c r="N48" i="2"/>
  <c r="M48" i="2"/>
  <c r="Q48" i="2" s="1"/>
  <c r="L48" i="2"/>
  <c r="N47" i="2"/>
  <c r="M47" i="2"/>
  <c r="Q47" i="2" s="1"/>
  <c r="L47" i="2"/>
  <c r="N46" i="2"/>
  <c r="M46" i="2"/>
  <c r="Q46" i="2" s="1"/>
  <c r="L46" i="2"/>
  <c r="N45" i="2"/>
  <c r="M45" i="2"/>
  <c r="Q45" i="2" s="1"/>
  <c r="L45" i="2"/>
  <c r="N44" i="2"/>
  <c r="M44" i="2"/>
  <c r="Q44" i="2" s="1"/>
  <c r="L44" i="2"/>
  <c r="N43" i="2"/>
  <c r="M43" i="2"/>
  <c r="Q43" i="2" s="1"/>
  <c r="L43" i="2"/>
  <c r="N42" i="2"/>
  <c r="M42" i="2"/>
  <c r="Q42" i="2" s="1"/>
  <c r="L42" i="2"/>
  <c r="N41" i="2"/>
  <c r="M41" i="2"/>
  <c r="Q41" i="2" s="1"/>
  <c r="L41" i="2"/>
  <c r="N40" i="2"/>
  <c r="M40" i="2"/>
  <c r="Q40" i="2" s="1"/>
  <c r="L40" i="2"/>
  <c r="N39" i="2"/>
  <c r="M39" i="2"/>
  <c r="Q39" i="2" s="1"/>
  <c r="L39" i="2"/>
  <c r="N38" i="2"/>
  <c r="M38" i="2"/>
  <c r="Q38" i="2" s="1"/>
  <c r="L38" i="2"/>
  <c r="N37" i="2"/>
  <c r="M37" i="2"/>
  <c r="Q37" i="2" s="1"/>
  <c r="L37" i="2"/>
  <c r="N36" i="2"/>
  <c r="M36" i="2"/>
  <c r="Q36" i="2" s="1"/>
  <c r="L36" i="2"/>
  <c r="N35" i="2"/>
  <c r="M35" i="2"/>
  <c r="Q35" i="2" s="1"/>
  <c r="L35" i="2"/>
  <c r="N34" i="2"/>
  <c r="M34" i="2"/>
  <c r="Q34" i="2" s="1"/>
  <c r="L34" i="2"/>
  <c r="N33" i="2"/>
  <c r="M33" i="2"/>
  <c r="Q33" i="2" s="1"/>
  <c r="L33" i="2"/>
  <c r="N32" i="2"/>
  <c r="M32" i="2"/>
  <c r="Q32" i="2" s="1"/>
  <c r="L32" i="2"/>
  <c r="N31" i="2"/>
  <c r="M31" i="2"/>
  <c r="Q31" i="2" s="1"/>
  <c r="L31" i="2"/>
  <c r="N30" i="2"/>
  <c r="M30" i="2"/>
  <c r="Q30" i="2" s="1"/>
  <c r="L30" i="2"/>
  <c r="N29" i="2"/>
  <c r="M29" i="2"/>
  <c r="Q29" i="2" s="1"/>
  <c r="L29" i="2"/>
  <c r="N28" i="2"/>
  <c r="M28" i="2"/>
  <c r="Q28" i="2" s="1"/>
  <c r="L28" i="2"/>
  <c r="N27" i="2"/>
  <c r="M27" i="2"/>
  <c r="Q27" i="2" s="1"/>
  <c r="L27" i="2"/>
  <c r="N26" i="2"/>
  <c r="M26" i="2"/>
  <c r="Q26" i="2" s="1"/>
  <c r="L26" i="2"/>
  <c r="N25" i="2"/>
  <c r="M25" i="2"/>
  <c r="Q25" i="2" s="1"/>
  <c r="L25" i="2"/>
  <c r="N24" i="2"/>
  <c r="M24" i="2"/>
  <c r="Q24" i="2" s="1"/>
  <c r="L24" i="2"/>
  <c r="N23" i="2"/>
  <c r="M23" i="2"/>
  <c r="Q23" i="2" s="1"/>
  <c r="L23" i="2"/>
  <c r="N22" i="2"/>
  <c r="M22" i="2"/>
  <c r="Q22" i="2" s="1"/>
  <c r="L22" i="2"/>
  <c r="N21" i="2"/>
  <c r="M21" i="2"/>
  <c r="Q21" i="2" s="1"/>
  <c r="L21" i="2"/>
  <c r="N20" i="2"/>
  <c r="M20" i="2"/>
  <c r="Q20" i="2" s="1"/>
  <c r="L20" i="2"/>
  <c r="N19" i="2"/>
  <c r="M19" i="2"/>
  <c r="Q19" i="2" s="1"/>
  <c r="L19" i="2"/>
  <c r="N18" i="2"/>
  <c r="M18" i="2"/>
  <c r="Q18" i="2" s="1"/>
  <c r="L18" i="2"/>
  <c r="N17" i="2"/>
  <c r="M17" i="2"/>
  <c r="Q17" i="2" s="1"/>
  <c r="L17" i="2"/>
  <c r="N16" i="2"/>
  <c r="M16" i="2"/>
  <c r="Q16" i="2" s="1"/>
  <c r="L16" i="2"/>
  <c r="N15" i="2"/>
  <c r="M15" i="2"/>
  <c r="Q15" i="2" s="1"/>
  <c r="L15" i="2"/>
  <c r="N14" i="2"/>
  <c r="M14" i="2"/>
  <c r="Q14" i="2" s="1"/>
  <c r="L14" i="2"/>
  <c r="N13" i="2"/>
  <c r="M13" i="2"/>
  <c r="Q13" i="2" s="1"/>
  <c r="L13" i="2"/>
  <c r="N12" i="2"/>
  <c r="M12" i="2"/>
  <c r="Q12" i="2" s="1"/>
  <c r="L12" i="2"/>
  <c r="N11" i="2"/>
  <c r="M11" i="2"/>
  <c r="Q11" i="2" s="1"/>
  <c r="L11" i="2"/>
  <c r="N10" i="2"/>
  <c r="M10" i="2"/>
  <c r="Q10" i="2" s="1"/>
  <c r="L10" i="2"/>
  <c r="N9" i="2"/>
  <c r="M9" i="2"/>
  <c r="Q9" i="2" s="1"/>
  <c r="L9" i="2"/>
  <c r="N8" i="2"/>
  <c r="M8" i="2"/>
  <c r="Q8" i="2" s="1"/>
  <c r="L8" i="2"/>
  <c r="C16" i="1"/>
  <c r="O1080" i="2" l="1"/>
  <c r="O1067" i="2"/>
  <c r="Q1067" i="2"/>
  <c r="P1072" i="2"/>
  <c r="Q1072" i="2"/>
  <c r="P380" i="2"/>
  <c r="O678" i="2"/>
  <c r="P687" i="2"/>
  <c r="O42" i="2"/>
  <c r="R42" i="2"/>
  <c r="O122" i="2"/>
  <c r="R122" i="2"/>
  <c r="R22" i="2"/>
  <c r="O30" i="2"/>
  <c r="R30" i="2"/>
  <c r="O9" i="2"/>
  <c r="R9" i="2"/>
  <c r="O17" i="2"/>
  <c r="R17" i="2"/>
  <c r="R25" i="2"/>
  <c r="R33" i="2"/>
  <c r="R41" i="2"/>
  <c r="R49" i="2"/>
  <c r="R57" i="2"/>
  <c r="R65" i="2"/>
  <c r="R73" i="2"/>
  <c r="R81" i="2"/>
  <c r="R89" i="2"/>
  <c r="R97" i="2"/>
  <c r="R105" i="2"/>
  <c r="R113" i="2"/>
  <c r="R121" i="2"/>
  <c r="R129" i="2"/>
  <c r="R137" i="2"/>
  <c r="R145" i="2"/>
  <c r="R153" i="2"/>
  <c r="O161" i="2"/>
  <c r="R161" i="2"/>
  <c r="R169" i="2"/>
  <c r="O177" i="2"/>
  <c r="R177" i="2"/>
  <c r="R185" i="2"/>
  <c r="O193" i="2"/>
  <c r="R193" i="2"/>
  <c r="R201" i="2"/>
  <c r="O209" i="2"/>
  <c r="R209" i="2"/>
  <c r="R217" i="2"/>
  <c r="O225" i="2"/>
  <c r="R225" i="2"/>
  <c r="R233" i="2"/>
  <c r="O241" i="2"/>
  <c r="R241" i="2"/>
  <c r="R249" i="2"/>
  <c r="R257" i="2"/>
  <c r="R265" i="2"/>
  <c r="O273" i="2"/>
  <c r="R273" i="2"/>
  <c r="R281" i="2"/>
  <c r="O289" i="2"/>
  <c r="R289" i="2"/>
  <c r="R297" i="2"/>
  <c r="R305" i="2"/>
  <c r="O313" i="2"/>
  <c r="R313" i="2"/>
  <c r="O321" i="2"/>
  <c r="R321" i="2"/>
  <c r="R329" i="2"/>
  <c r="R337" i="2"/>
  <c r="O345" i="2"/>
  <c r="R345" i="2"/>
  <c r="O353" i="2"/>
  <c r="R353" i="2"/>
  <c r="R361" i="2"/>
  <c r="R369" i="2"/>
  <c r="O377" i="2"/>
  <c r="R377" i="2"/>
  <c r="O385" i="2"/>
  <c r="R385" i="2"/>
  <c r="R393" i="2"/>
  <c r="R401" i="2"/>
  <c r="O409" i="2"/>
  <c r="R409" i="2"/>
  <c r="O417" i="2"/>
  <c r="R417" i="2"/>
  <c r="R425" i="2"/>
  <c r="R433" i="2"/>
  <c r="O441" i="2"/>
  <c r="R441" i="2"/>
  <c r="R449" i="2"/>
  <c r="R462" i="2"/>
  <c r="O470" i="2"/>
  <c r="R470" i="2"/>
  <c r="R478" i="2"/>
  <c r="R486" i="2"/>
  <c r="R494" i="2"/>
  <c r="O502" i="2"/>
  <c r="R502" i="2"/>
  <c r="O510" i="2"/>
  <c r="R510" i="2"/>
  <c r="O518" i="2"/>
  <c r="R518" i="2"/>
  <c r="R526" i="2"/>
  <c r="R534" i="2"/>
  <c r="O542" i="2"/>
  <c r="R542" i="2"/>
  <c r="R550" i="2"/>
  <c r="R558" i="2"/>
  <c r="O566" i="2"/>
  <c r="R566" i="2"/>
  <c r="O574" i="2"/>
  <c r="R574" i="2"/>
  <c r="O582" i="2"/>
  <c r="R582" i="2"/>
  <c r="R590" i="2"/>
  <c r="O598" i="2"/>
  <c r="R598" i="2"/>
  <c r="R606" i="2"/>
  <c r="R614" i="2"/>
  <c r="O622" i="2"/>
  <c r="R622" i="2"/>
  <c r="O630" i="2"/>
  <c r="R630" i="2"/>
  <c r="R638" i="2"/>
  <c r="O646" i="2"/>
  <c r="R646" i="2"/>
  <c r="R654" i="2"/>
  <c r="R662" i="2"/>
  <c r="O670" i="2"/>
  <c r="R670" i="2"/>
  <c r="R678" i="2"/>
  <c r="O683" i="2"/>
  <c r="R683" i="2"/>
  <c r="O691" i="2"/>
  <c r="R691" i="2"/>
  <c r="O699" i="2"/>
  <c r="R699" i="2"/>
  <c r="O707" i="2"/>
  <c r="R707" i="2"/>
  <c r="O715" i="2"/>
  <c r="R715" i="2"/>
  <c r="O723" i="2"/>
  <c r="R723" i="2"/>
  <c r="O731" i="2"/>
  <c r="R731" i="2"/>
  <c r="O739" i="2"/>
  <c r="R739" i="2"/>
  <c r="O747" i="2"/>
  <c r="R747" i="2"/>
  <c r="R755" i="2"/>
  <c r="R763" i="2"/>
  <c r="O771" i="2"/>
  <c r="R771" i="2"/>
  <c r="R779" i="2"/>
  <c r="O787" i="2"/>
  <c r="R787" i="2"/>
  <c r="R795" i="2"/>
  <c r="O803" i="2"/>
  <c r="R803" i="2"/>
  <c r="O811" i="2"/>
  <c r="R811" i="2"/>
  <c r="R819" i="2"/>
  <c r="O827" i="2"/>
  <c r="R827" i="2"/>
  <c r="R835" i="2"/>
  <c r="R840" i="2"/>
  <c r="R848" i="2"/>
  <c r="R856" i="2"/>
  <c r="R864" i="2"/>
  <c r="R872" i="2"/>
  <c r="R880" i="2"/>
  <c r="R888" i="2"/>
  <c r="R896" i="2"/>
  <c r="R904" i="2"/>
  <c r="R912" i="2"/>
  <c r="R920" i="2"/>
  <c r="R928" i="2"/>
  <c r="R936" i="2"/>
  <c r="R944" i="2"/>
  <c r="R952" i="2"/>
  <c r="R960" i="2"/>
  <c r="R968" i="2"/>
  <c r="R976" i="2"/>
  <c r="R984" i="2"/>
  <c r="R992" i="2"/>
  <c r="R1000" i="2"/>
  <c r="R1008" i="2"/>
  <c r="R1016" i="2"/>
  <c r="R1024" i="2"/>
  <c r="R1032" i="2"/>
  <c r="R1040" i="2"/>
  <c r="R1048" i="2"/>
  <c r="R1056" i="2"/>
  <c r="R1080" i="2"/>
  <c r="O1075" i="2"/>
  <c r="R1075" i="2"/>
  <c r="O1070" i="2"/>
  <c r="R1070" i="2"/>
  <c r="O1065" i="2"/>
  <c r="R1065" i="2"/>
  <c r="R138" i="2"/>
  <c r="R162" i="2"/>
  <c r="R14" i="2"/>
  <c r="R38" i="2"/>
  <c r="O46" i="2"/>
  <c r="R46" i="2"/>
  <c r="O12" i="2"/>
  <c r="R12" i="2"/>
  <c r="O20" i="2"/>
  <c r="R20" i="2"/>
  <c r="O28" i="2"/>
  <c r="R28" i="2"/>
  <c r="O36" i="2"/>
  <c r="R36" i="2"/>
  <c r="O44" i="2"/>
  <c r="R44" i="2"/>
  <c r="O52" i="2"/>
  <c r="R52" i="2"/>
  <c r="O60" i="2"/>
  <c r="R60" i="2"/>
  <c r="O68" i="2"/>
  <c r="R68" i="2"/>
  <c r="O76" i="2"/>
  <c r="R76" i="2"/>
  <c r="O84" i="2"/>
  <c r="R84" i="2"/>
  <c r="O92" i="2"/>
  <c r="R92" i="2"/>
  <c r="O100" i="2"/>
  <c r="R100" i="2"/>
  <c r="O108" i="2"/>
  <c r="R108" i="2"/>
  <c r="R116" i="2"/>
  <c r="R124" i="2"/>
  <c r="O132" i="2"/>
  <c r="R132" i="2"/>
  <c r="R140" i="2"/>
  <c r="R148" i="2"/>
  <c r="R156" i="2"/>
  <c r="O164" i="2"/>
  <c r="R164" i="2"/>
  <c r="O172" i="2"/>
  <c r="R172" i="2"/>
  <c r="R180" i="2"/>
  <c r="O188" i="2"/>
  <c r="R188" i="2"/>
  <c r="R196" i="2"/>
  <c r="R204" i="2"/>
  <c r="R212" i="2"/>
  <c r="O220" i="2"/>
  <c r="R220" i="2"/>
  <c r="R228" i="2"/>
  <c r="O236" i="2"/>
  <c r="R236" i="2"/>
  <c r="O244" i="2"/>
  <c r="R244" i="2"/>
  <c r="R252" i="2"/>
  <c r="R260" i="2"/>
  <c r="O268" i="2"/>
  <c r="R268" i="2"/>
  <c r="O276" i="2"/>
  <c r="R276" i="2"/>
  <c r="O284" i="2"/>
  <c r="R284" i="2"/>
  <c r="R292" i="2"/>
  <c r="O300" i="2"/>
  <c r="R300" i="2"/>
  <c r="O308" i="2"/>
  <c r="R308" i="2"/>
  <c r="O316" i="2"/>
  <c r="R316" i="2"/>
  <c r="R324" i="2"/>
  <c r="R332" i="2"/>
  <c r="O340" i="2"/>
  <c r="R340" i="2"/>
  <c r="R348" i="2"/>
  <c r="R356" i="2"/>
  <c r="O364" i="2"/>
  <c r="R364" i="2"/>
  <c r="O372" i="2"/>
  <c r="R372" i="2"/>
  <c r="O380" i="2"/>
  <c r="R380" i="2"/>
  <c r="R388" i="2"/>
  <c r="R396" i="2"/>
  <c r="O404" i="2"/>
  <c r="R404" i="2"/>
  <c r="R412" i="2"/>
  <c r="R420" i="2"/>
  <c r="O428" i="2"/>
  <c r="R428" i="2"/>
  <c r="O436" i="2"/>
  <c r="R436" i="2"/>
  <c r="O444" i="2"/>
  <c r="R444" i="2"/>
  <c r="R452" i="2"/>
  <c r="O457" i="2"/>
  <c r="R457" i="2"/>
  <c r="O465" i="2"/>
  <c r="R465" i="2"/>
  <c r="O473" i="2"/>
  <c r="R473" i="2"/>
  <c r="R481" i="2"/>
  <c r="R489" i="2"/>
  <c r="O497" i="2"/>
  <c r="R497" i="2"/>
  <c r="O505" i="2"/>
  <c r="R505" i="2"/>
  <c r="O513" i="2"/>
  <c r="R513" i="2"/>
  <c r="O521" i="2"/>
  <c r="R521" i="2"/>
  <c r="R529" i="2"/>
  <c r="R537" i="2"/>
  <c r="O545" i="2"/>
  <c r="R545" i="2"/>
  <c r="O553" i="2"/>
  <c r="R553" i="2"/>
  <c r="O561" i="2"/>
  <c r="R561" i="2"/>
  <c r="O569" i="2"/>
  <c r="R569" i="2"/>
  <c r="R577" i="2"/>
  <c r="R585" i="2"/>
  <c r="O593" i="2"/>
  <c r="R593" i="2"/>
  <c r="R601" i="2"/>
  <c r="O609" i="2"/>
  <c r="R609" i="2"/>
  <c r="R617" i="2"/>
  <c r="O625" i="2"/>
  <c r="R625" i="2"/>
  <c r="R633" i="2"/>
  <c r="R641" i="2"/>
  <c r="O649" i="2"/>
  <c r="R649" i="2"/>
  <c r="O657" i="2"/>
  <c r="R657" i="2"/>
  <c r="O665" i="2"/>
  <c r="R665" i="2"/>
  <c r="O673" i="2"/>
  <c r="R673" i="2"/>
  <c r="R686" i="2"/>
  <c r="O694" i="2"/>
  <c r="R694" i="2"/>
  <c r="R702" i="2"/>
  <c r="O710" i="2"/>
  <c r="R710" i="2"/>
  <c r="R718" i="2"/>
  <c r="R726" i="2"/>
  <c r="R734" i="2"/>
  <c r="R742" i="2"/>
  <c r="O750" i="2"/>
  <c r="R750" i="2"/>
  <c r="O758" i="2"/>
  <c r="R758" i="2"/>
  <c r="O766" i="2"/>
  <c r="R766" i="2"/>
  <c r="O774" i="2"/>
  <c r="R774" i="2"/>
  <c r="R782" i="2"/>
  <c r="R790" i="2"/>
  <c r="R798" i="2"/>
  <c r="R806" i="2"/>
  <c r="R814" i="2"/>
  <c r="R822" i="2"/>
  <c r="R830" i="2"/>
  <c r="R843" i="2"/>
  <c r="O851" i="2"/>
  <c r="R851" i="2"/>
  <c r="R859" i="2"/>
  <c r="R867" i="2"/>
  <c r="R875" i="2"/>
  <c r="O883" i="2"/>
  <c r="R883" i="2"/>
  <c r="R891" i="2"/>
  <c r="R899" i="2"/>
  <c r="R907" i="2"/>
  <c r="O915" i="2"/>
  <c r="R915" i="2"/>
  <c r="R923" i="2"/>
  <c r="O931" i="2"/>
  <c r="R931" i="2"/>
  <c r="R939" i="2"/>
  <c r="O947" i="2"/>
  <c r="R947" i="2"/>
  <c r="R955" i="2"/>
  <c r="O963" i="2"/>
  <c r="R963" i="2"/>
  <c r="R971" i="2"/>
  <c r="R979" i="2"/>
  <c r="O987" i="2"/>
  <c r="R987" i="2"/>
  <c r="R995" i="2"/>
  <c r="R1003" i="2"/>
  <c r="O1011" i="2"/>
  <c r="R1011" i="2"/>
  <c r="O1019" i="2"/>
  <c r="R1019" i="2"/>
  <c r="O1027" i="2"/>
  <c r="R1027" i="2"/>
  <c r="O1035" i="2"/>
  <c r="R1035" i="2"/>
  <c r="O1043" i="2"/>
  <c r="R1043" i="2"/>
  <c r="O1051" i="2"/>
  <c r="R1051" i="2"/>
  <c r="O1059" i="2"/>
  <c r="R1059" i="2"/>
  <c r="P1082" i="2"/>
  <c r="R1082" i="2"/>
  <c r="O1077" i="2"/>
  <c r="R1077" i="2"/>
  <c r="O15" i="2"/>
  <c r="R15" i="2"/>
  <c r="O23" i="2"/>
  <c r="R23" i="2"/>
  <c r="R31" i="2"/>
  <c r="R39" i="2"/>
  <c r="R47" i="2"/>
  <c r="R55" i="2"/>
  <c r="R63" i="2"/>
  <c r="R71" i="2"/>
  <c r="R79" i="2"/>
  <c r="R87" i="2"/>
  <c r="R95" i="2"/>
  <c r="R103" i="2"/>
  <c r="R111" i="2"/>
  <c r="R119" i="2"/>
  <c r="O127" i="2"/>
  <c r="R127" i="2"/>
  <c r="O135" i="2"/>
  <c r="R135" i="2"/>
  <c r="O143" i="2"/>
  <c r="R143" i="2"/>
  <c r="O151" i="2"/>
  <c r="R151" i="2"/>
  <c r="O159" i="2"/>
  <c r="R159" i="2"/>
  <c r="O167" i="2"/>
  <c r="R167" i="2"/>
  <c r="R175" i="2"/>
  <c r="R183" i="2"/>
  <c r="O191" i="2"/>
  <c r="R191" i="2"/>
  <c r="R199" i="2"/>
  <c r="R207" i="2"/>
  <c r="R215" i="2"/>
  <c r="O223" i="2"/>
  <c r="R223" i="2"/>
  <c r="R231" i="2"/>
  <c r="O239" i="2"/>
  <c r="R239" i="2"/>
  <c r="R247" i="2"/>
  <c r="O255" i="2"/>
  <c r="R255" i="2"/>
  <c r="R263" i="2"/>
  <c r="O271" i="2"/>
  <c r="R271" i="2"/>
  <c r="R279" i="2"/>
  <c r="R287" i="2"/>
  <c r="R295" i="2"/>
  <c r="O303" i="2"/>
  <c r="R303" i="2"/>
  <c r="O311" i="2"/>
  <c r="R311" i="2"/>
  <c r="R319" i="2"/>
  <c r="R327" i="2"/>
  <c r="O335" i="2"/>
  <c r="R335" i="2"/>
  <c r="O343" i="2"/>
  <c r="R343" i="2"/>
  <c r="O351" i="2"/>
  <c r="R351" i="2"/>
  <c r="R359" i="2"/>
  <c r="O367" i="2"/>
  <c r="R367" i="2"/>
  <c r="O375" i="2"/>
  <c r="R375" i="2"/>
  <c r="R383" i="2"/>
  <c r="R391" i="2"/>
  <c r="O399" i="2"/>
  <c r="R399" i="2"/>
  <c r="R407" i="2"/>
  <c r="O415" i="2"/>
  <c r="R415" i="2"/>
  <c r="R423" i="2"/>
  <c r="O431" i="2"/>
  <c r="R431" i="2"/>
  <c r="O439" i="2"/>
  <c r="R439" i="2"/>
  <c r="R447" i="2"/>
  <c r="R455" i="2"/>
  <c r="R460" i="2"/>
  <c r="O468" i="2"/>
  <c r="R468" i="2"/>
  <c r="R476" i="2"/>
  <c r="R484" i="2"/>
  <c r="O492" i="2"/>
  <c r="R492" i="2"/>
  <c r="R500" i="2"/>
  <c r="R508" i="2"/>
  <c r="O516" i="2"/>
  <c r="R516" i="2"/>
  <c r="R524" i="2"/>
  <c r="R532" i="2"/>
  <c r="O540" i="2"/>
  <c r="R540" i="2"/>
  <c r="O548" i="2"/>
  <c r="R548" i="2"/>
  <c r="R556" i="2"/>
  <c r="R564" i="2"/>
  <c r="R572" i="2"/>
  <c r="R580" i="2"/>
  <c r="O588" i="2"/>
  <c r="R588" i="2"/>
  <c r="O596" i="2"/>
  <c r="R596" i="2"/>
  <c r="R604" i="2"/>
  <c r="O612" i="2"/>
  <c r="R612" i="2"/>
  <c r="O620" i="2"/>
  <c r="R620" i="2"/>
  <c r="R628" i="2"/>
  <c r="R636" i="2"/>
  <c r="R644" i="2"/>
  <c r="O652" i="2"/>
  <c r="R652" i="2"/>
  <c r="O660" i="2"/>
  <c r="R660" i="2"/>
  <c r="R668" i="2"/>
  <c r="O676" i="2"/>
  <c r="R676" i="2"/>
  <c r="O681" i="2"/>
  <c r="R681" i="2"/>
  <c r="O689" i="2"/>
  <c r="R689" i="2"/>
  <c r="R697" i="2"/>
  <c r="R705" i="2"/>
  <c r="O713" i="2"/>
  <c r="R713" i="2"/>
  <c r="O721" i="2"/>
  <c r="R721" i="2"/>
  <c r="O729" i="2"/>
  <c r="R729" i="2"/>
  <c r="R737" i="2"/>
  <c r="O745" i="2"/>
  <c r="R745" i="2"/>
  <c r="R753" i="2"/>
  <c r="R761" i="2"/>
  <c r="R769" i="2"/>
  <c r="R777" i="2"/>
  <c r="R785" i="2"/>
  <c r="R793" i="2"/>
  <c r="R801" i="2"/>
  <c r="R809" i="2"/>
  <c r="R817" i="2"/>
  <c r="R825" i="2"/>
  <c r="R833" i="2"/>
  <c r="R838" i="2"/>
  <c r="R846" i="2"/>
  <c r="R854" i="2"/>
  <c r="R862" i="2"/>
  <c r="R870" i="2"/>
  <c r="R878" i="2"/>
  <c r="R886" i="2"/>
  <c r="R894" i="2"/>
  <c r="R902" i="2"/>
  <c r="R910" i="2"/>
  <c r="R918" i="2"/>
  <c r="R926" i="2"/>
  <c r="R934" i="2"/>
  <c r="R942" i="2"/>
  <c r="R950" i="2"/>
  <c r="R958" i="2"/>
  <c r="R966" i="2"/>
  <c r="R974" i="2"/>
  <c r="R982" i="2"/>
  <c r="R990" i="2"/>
  <c r="R998" i="2"/>
  <c r="R1006" i="2"/>
  <c r="R1014" i="2"/>
  <c r="R1022" i="2"/>
  <c r="R1030" i="2"/>
  <c r="R1038" i="2"/>
  <c r="R1046" i="2"/>
  <c r="R1054" i="2"/>
  <c r="O1062" i="2"/>
  <c r="R1062" i="2"/>
  <c r="O1072" i="2"/>
  <c r="R1072" i="2"/>
  <c r="P1067" i="2"/>
  <c r="R1067" i="2"/>
  <c r="R194" i="2"/>
  <c r="R202" i="2"/>
  <c r="R210" i="2"/>
  <c r="R218" i="2"/>
  <c r="R226" i="2"/>
  <c r="R234" i="2"/>
  <c r="R242" i="2"/>
  <c r="R250" i="2"/>
  <c r="R258" i="2"/>
  <c r="R266" i="2"/>
  <c r="R274" i="2"/>
  <c r="R282" i="2"/>
  <c r="R290" i="2"/>
  <c r="R298" i="2"/>
  <c r="R306" i="2"/>
  <c r="R314" i="2"/>
  <c r="R322" i="2"/>
  <c r="R330" i="2"/>
  <c r="R338" i="2"/>
  <c r="R346" i="2"/>
  <c r="R354" i="2"/>
  <c r="R362" i="2"/>
  <c r="R370" i="2"/>
  <c r="R378" i="2"/>
  <c r="R386" i="2"/>
  <c r="R394" i="2"/>
  <c r="R402" i="2"/>
  <c r="R410" i="2"/>
  <c r="R418" i="2"/>
  <c r="R426" i="2"/>
  <c r="R434" i="2"/>
  <c r="R442" i="2"/>
  <c r="O450" i="2"/>
  <c r="R450" i="2"/>
  <c r="O463" i="2"/>
  <c r="R463" i="2"/>
  <c r="O471" i="2"/>
  <c r="R471" i="2"/>
  <c r="R479" i="2"/>
  <c r="R487" i="2"/>
  <c r="O495" i="2"/>
  <c r="R495" i="2"/>
  <c r="R503" i="2"/>
  <c r="O511" i="2"/>
  <c r="R511" i="2"/>
  <c r="O519" i="2"/>
  <c r="R519" i="2"/>
  <c r="R527" i="2"/>
  <c r="R535" i="2"/>
  <c r="R543" i="2"/>
  <c r="O551" i="2"/>
  <c r="R551" i="2"/>
  <c r="R559" i="2"/>
  <c r="R567" i="2"/>
  <c r="O575" i="2"/>
  <c r="R575" i="2"/>
  <c r="O583" i="2"/>
  <c r="R583" i="2"/>
  <c r="O591" i="2"/>
  <c r="R591" i="2"/>
  <c r="O599" i="2"/>
  <c r="R599" i="2"/>
  <c r="R607" i="2"/>
  <c r="R615" i="2"/>
  <c r="O623" i="2"/>
  <c r="R623" i="2"/>
  <c r="R631" i="2"/>
  <c r="R639" i="2"/>
  <c r="R647" i="2"/>
  <c r="O655" i="2"/>
  <c r="R655" i="2"/>
  <c r="O663" i="2"/>
  <c r="R663" i="2"/>
  <c r="O671" i="2"/>
  <c r="R671" i="2"/>
  <c r="O684" i="2"/>
  <c r="R684" i="2"/>
  <c r="R692" i="2"/>
  <c r="O700" i="2"/>
  <c r="R700" i="2"/>
  <c r="R708" i="2"/>
  <c r="O716" i="2"/>
  <c r="R716" i="2"/>
  <c r="R724" i="2"/>
  <c r="O732" i="2"/>
  <c r="R732" i="2"/>
  <c r="O740" i="2"/>
  <c r="R740" i="2"/>
  <c r="O748" i="2"/>
  <c r="R748" i="2"/>
  <c r="O756" i="2"/>
  <c r="R756" i="2"/>
  <c r="O764" i="2"/>
  <c r="R764" i="2"/>
  <c r="O772" i="2"/>
  <c r="R772" i="2"/>
  <c r="O780" i="2"/>
  <c r="R780" i="2"/>
  <c r="O788" i="2"/>
  <c r="R788" i="2"/>
  <c r="R796" i="2"/>
  <c r="R804" i="2"/>
  <c r="R812" i="2"/>
  <c r="R820" i="2"/>
  <c r="O828" i="2"/>
  <c r="R828" i="2"/>
  <c r="R836" i="2"/>
  <c r="R841" i="2"/>
  <c r="R849" i="2"/>
  <c r="R857" i="2"/>
  <c r="R865" i="2"/>
  <c r="R873" i="2"/>
  <c r="R881" i="2"/>
  <c r="R889" i="2"/>
  <c r="R897" i="2"/>
  <c r="R905" i="2"/>
  <c r="R913" i="2"/>
  <c r="R921" i="2"/>
  <c r="R929" i="2"/>
  <c r="R937" i="2"/>
  <c r="R945" i="2"/>
  <c r="R953" i="2"/>
  <c r="R961" i="2"/>
  <c r="R969" i="2"/>
  <c r="R977" i="2"/>
  <c r="R985" i="2"/>
  <c r="R993" i="2"/>
  <c r="R1001" i="2"/>
  <c r="R1009" i="2"/>
  <c r="R1017" i="2"/>
  <c r="R1025" i="2"/>
  <c r="R1033" i="2"/>
  <c r="R1041" i="2"/>
  <c r="R1049" i="2"/>
  <c r="R1057" i="2"/>
  <c r="O1079" i="2"/>
  <c r="R1079" i="2"/>
  <c r="P1074" i="2"/>
  <c r="R1074" i="2"/>
  <c r="O1069" i="2"/>
  <c r="R1069" i="2"/>
  <c r="O1064" i="2"/>
  <c r="R1064" i="2"/>
  <c r="O130" i="2"/>
  <c r="R130" i="2"/>
  <c r="R170" i="2"/>
  <c r="O13" i="2"/>
  <c r="R13" i="2"/>
  <c r="O21" i="2"/>
  <c r="R21" i="2"/>
  <c r="R29" i="2"/>
  <c r="R37" i="2"/>
  <c r="O45" i="2"/>
  <c r="R45" i="2"/>
  <c r="R53" i="2"/>
  <c r="O61" i="2"/>
  <c r="R61" i="2"/>
  <c r="R69" i="2"/>
  <c r="O77" i="2"/>
  <c r="R77" i="2"/>
  <c r="R85" i="2"/>
  <c r="O93" i="2"/>
  <c r="R93" i="2"/>
  <c r="R101" i="2"/>
  <c r="O109" i="2"/>
  <c r="R109" i="2"/>
  <c r="O117" i="2"/>
  <c r="R117" i="2"/>
  <c r="O125" i="2"/>
  <c r="R125" i="2"/>
  <c r="O133" i="2"/>
  <c r="R133" i="2"/>
  <c r="O141" i="2"/>
  <c r="R141" i="2"/>
  <c r="O149" i="2"/>
  <c r="R149" i="2"/>
  <c r="O157" i="2"/>
  <c r="R157" i="2"/>
  <c r="O165" i="2"/>
  <c r="R165" i="2"/>
  <c r="O173" i="2"/>
  <c r="R173" i="2"/>
  <c r="O181" i="2"/>
  <c r="R181" i="2"/>
  <c r="O189" i="2"/>
  <c r="R189" i="2"/>
  <c r="O197" i="2"/>
  <c r="R197" i="2"/>
  <c r="R205" i="2"/>
  <c r="R213" i="2"/>
  <c r="R221" i="2"/>
  <c r="O229" i="2"/>
  <c r="R229" i="2"/>
  <c r="R237" i="2"/>
  <c r="R245" i="2"/>
  <c r="R253" i="2"/>
  <c r="R261" i="2"/>
  <c r="R269" i="2"/>
  <c r="R277" i="2"/>
  <c r="O285" i="2"/>
  <c r="R285" i="2"/>
  <c r="O293" i="2"/>
  <c r="R293" i="2"/>
  <c r="O301" i="2"/>
  <c r="R301" i="2"/>
  <c r="O309" i="2"/>
  <c r="R309" i="2"/>
  <c r="O317" i="2"/>
  <c r="R317" i="2"/>
  <c r="O325" i="2"/>
  <c r="R325" i="2"/>
  <c r="O333" i="2"/>
  <c r="R333" i="2"/>
  <c r="O341" i="2"/>
  <c r="R341" i="2"/>
  <c r="O349" i="2"/>
  <c r="R349" i="2"/>
  <c r="O357" i="2"/>
  <c r="R357" i="2"/>
  <c r="O365" i="2"/>
  <c r="R365" i="2"/>
  <c r="O373" i="2"/>
  <c r="R373" i="2"/>
  <c r="O381" i="2"/>
  <c r="R381" i="2"/>
  <c r="O389" i="2"/>
  <c r="R389" i="2"/>
  <c r="O397" i="2"/>
  <c r="R397" i="2"/>
  <c r="O405" i="2"/>
  <c r="R405" i="2"/>
  <c r="O413" i="2"/>
  <c r="R413" i="2"/>
  <c r="O421" i="2"/>
  <c r="R421" i="2"/>
  <c r="O429" i="2"/>
  <c r="R429" i="2"/>
  <c r="O437" i="2"/>
  <c r="R437" i="2"/>
  <c r="O445" i="2"/>
  <c r="R445" i="2"/>
  <c r="R453" i="2"/>
  <c r="O455" i="2"/>
  <c r="O458" i="2"/>
  <c r="R458" i="2"/>
  <c r="O466" i="2"/>
  <c r="R466" i="2"/>
  <c r="O474" i="2"/>
  <c r="R474" i="2"/>
  <c r="O482" i="2"/>
  <c r="R482" i="2"/>
  <c r="O490" i="2"/>
  <c r="R490" i="2"/>
  <c r="O498" i="2"/>
  <c r="R498" i="2"/>
  <c r="O506" i="2"/>
  <c r="R506" i="2"/>
  <c r="O514" i="2"/>
  <c r="R514" i="2"/>
  <c r="O522" i="2"/>
  <c r="R522" i="2"/>
  <c r="O530" i="2"/>
  <c r="R530" i="2"/>
  <c r="O538" i="2"/>
  <c r="R538" i="2"/>
  <c r="O546" i="2"/>
  <c r="R546" i="2"/>
  <c r="O554" i="2"/>
  <c r="R554" i="2"/>
  <c r="O562" i="2"/>
  <c r="R562" i="2"/>
  <c r="O570" i="2"/>
  <c r="R570" i="2"/>
  <c r="O578" i="2"/>
  <c r="R578" i="2"/>
  <c r="O586" i="2"/>
  <c r="R586" i="2"/>
  <c r="O594" i="2"/>
  <c r="R594" i="2"/>
  <c r="O602" i="2"/>
  <c r="R602" i="2"/>
  <c r="O610" i="2"/>
  <c r="R610" i="2"/>
  <c r="O618" i="2"/>
  <c r="R618" i="2"/>
  <c r="O626" i="2"/>
  <c r="R626" i="2"/>
  <c r="O634" i="2"/>
  <c r="R634" i="2"/>
  <c r="O642" i="2"/>
  <c r="R642" i="2"/>
  <c r="O650" i="2"/>
  <c r="R650" i="2"/>
  <c r="O658" i="2"/>
  <c r="R658" i="2"/>
  <c r="O666" i="2"/>
  <c r="R666" i="2"/>
  <c r="R674" i="2"/>
  <c r="R679" i="2"/>
  <c r="O687" i="2"/>
  <c r="R687" i="2"/>
  <c r="R695" i="2"/>
  <c r="R703" i="2"/>
  <c r="R711" i="2"/>
  <c r="O719" i="2"/>
  <c r="R719" i="2"/>
  <c r="O727" i="2"/>
  <c r="R727" i="2"/>
  <c r="O735" i="2"/>
  <c r="R735" i="2"/>
  <c r="O743" i="2"/>
  <c r="R743" i="2"/>
  <c r="R751" i="2"/>
  <c r="R759" i="2"/>
  <c r="O767" i="2"/>
  <c r="R767" i="2"/>
  <c r="P775" i="2"/>
  <c r="R775" i="2"/>
  <c r="O783" i="2"/>
  <c r="R783" i="2"/>
  <c r="O791" i="2"/>
  <c r="R791" i="2"/>
  <c r="R799" i="2"/>
  <c r="O807" i="2"/>
  <c r="R807" i="2"/>
  <c r="O815" i="2"/>
  <c r="R815" i="2"/>
  <c r="R823" i="2"/>
  <c r="R831" i="2"/>
  <c r="P844" i="2"/>
  <c r="R844" i="2"/>
  <c r="O852" i="2"/>
  <c r="R852" i="2"/>
  <c r="R860" i="2"/>
  <c r="R868" i="2"/>
  <c r="O876" i="2"/>
  <c r="R876" i="2"/>
  <c r="R884" i="2"/>
  <c r="R892" i="2"/>
  <c r="O900" i="2"/>
  <c r="R900" i="2"/>
  <c r="R908" i="2"/>
  <c r="R916" i="2"/>
  <c r="R924" i="2"/>
  <c r="O932" i="2"/>
  <c r="R932" i="2"/>
  <c r="R940" i="2"/>
  <c r="O948" i="2"/>
  <c r="R948" i="2"/>
  <c r="R956" i="2"/>
  <c r="O964" i="2"/>
  <c r="R964" i="2"/>
  <c r="R972" i="2"/>
  <c r="O980" i="2"/>
  <c r="R980" i="2"/>
  <c r="O988" i="2"/>
  <c r="R988" i="2"/>
  <c r="R996" i="2"/>
  <c r="R1004" i="2"/>
  <c r="R1012" i="2"/>
  <c r="R1020" i="2"/>
  <c r="R1028" i="2"/>
  <c r="R1036" i="2"/>
  <c r="O1044" i="2"/>
  <c r="R1044" i="2"/>
  <c r="R1052" i="2"/>
  <c r="R1060" i="2"/>
  <c r="O1081" i="2"/>
  <c r="R1081" i="2"/>
  <c r="O1076" i="2"/>
  <c r="R1076" i="2"/>
  <c r="O34" i="2"/>
  <c r="R34" i="2"/>
  <c r="R146" i="2"/>
  <c r="R178" i="2"/>
  <c r="O8" i="2"/>
  <c r="R8" i="2"/>
  <c r="O16" i="2"/>
  <c r="R16" i="2"/>
  <c r="O24" i="2"/>
  <c r="R24" i="2"/>
  <c r="O32" i="2"/>
  <c r="R32" i="2"/>
  <c r="R40" i="2"/>
  <c r="O48" i="2"/>
  <c r="R48" i="2"/>
  <c r="R56" i="2"/>
  <c r="O64" i="2"/>
  <c r="R64" i="2"/>
  <c r="R72" i="2"/>
  <c r="O80" i="2"/>
  <c r="R80" i="2"/>
  <c r="R88" i="2"/>
  <c r="O96" i="2"/>
  <c r="R96" i="2"/>
  <c r="R104" i="2"/>
  <c r="O112" i="2"/>
  <c r="R112" i="2"/>
  <c r="O120" i="2"/>
  <c r="R120" i="2"/>
  <c r="O128" i="2"/>
  <c r="R128" i="2"/>
  <c r="O136" i="2"/>
  <c r="R136" i="2"/>
  <c r="O144" i="2"/>
  <c r="R144" i="2"/>
  <c r="R152" i="2"/>
  <c r="O160" i="2"/>
  <c r="R160" i="2"/>
  <c r="O168" i="2"/>
  <c r="R168" i="2"/>
  <c r="O176" i="2"/>
  <c r="R176" i="2"/>
  <c r="R184" i="2"/>
  <c r="O192" i="2"/>
  <c r="R192" i="2"/>
  <c r="O200" i="2"/>
  <c r="R200" i="2"/>
  <c r="O208" i="2"/>
  <c r="R208" i="2"/>
  <c r="R216" i="2"/>
  <c r="O224" i="2"/>
  <c r="R224" i="2"/>
  <c r="O232" i="2"/>
  <c r="R232" i="2"/>
  <c r="O240" i="2"/>
  <c r="R240" i="2"/>
  <c r="R248" i="2"/>
  <c r="O256" i="2"/>
  <c r="R256" i="2"/>
  <c r="R264" i="2"/>
  <c r="R272" i="2"/>
  <c r="R280" i="2"/>
  <c r="O288" i="2"/>
  <c r="R288" i="2"/>
  <c r="R296" i="2"/>
  <c r="R304" i="2"/>
  <c r="O312" i="2"/>
  <c r="R312" i="2"/>
  <c r="O320" i="2"/>
  <c r="R320" i="2"/>
  <c r="R328" i="2"/>
  <c r="R336" i="2"/>
  <c r="O344" i="2"/>
  <c r="R344" i="2"/>
  <c r="O352" i="2"/>
  <c r="R352" i="2"/>
  <c r="R360" i="2"/>
  <c r="R368" i="2"/>
  <c r="O376" i="2"/>
  <c r="R376" i="2"/>
  <c r="O384" i="2"/>
  <c r="R384" i="2"/>
  <c r="R392" i="2"/>
  <c r="R400" i="2"/>
  <c r="O408" i="2"/>
  <c r="R408" i="2"/>
  <c r="O416" i="2"/>
  <c r="R416" i="2"/>
  <c r="R424" i="2"/>
  <c r="R432" i="2"/>
  <c r="R440" i="2"/>
  <c r="R448" i="2"/>
  <c r="R461" i="2"/>
  <c r="R469" i="2"/>
  <c r="R477" i="2"/>
  <c r="R485" i="2"/>
  <c r="R493" i="2"/>
  <c r="R501" i="2"/>
  <c r="R509" i="2"/>
  <c r="R517" i="2"/>
  <c r="R525" i="2"/>
  <c r="R533" i="2"/>
  <c r="R541" i="2"/>
  <c r="R549" i="2"/>
  <c r="R557" i="2"/>
  <c r="R565" i="2"/>
  <c r="R573" i="2"/>
  <c r="R581" i="2"/>
  <c r="R589" i="2"/>
  <c r="R597" i="2"/>
  <c r="R605" i="2"/>
  <c r="R613" i="2"/>
  <c r="R621" i="2"/>
  <c r="R629" i="2"/>
  <c r="R637" i="2"/>
  <c r="R645" i="2"/>
  <c r="R653" i="2"/>
  <c r="R661" i="2"/>
  <c r="R669" i="2"/>
  <c r="R677" i="2"/>
  <c r="R682" i="2"/>
  <c r="R690" i="2"/>
  <c r="R698" i="2"/>
  <c r="R706" i="2"/>
  <c r="R714" i="2"/>
  <c r="R722" i="2"/>
  <c r="R730" i="2"/>
  <c r="R738" i="2"/>
  <c r="R746" i="2"/>
  <c r="O754" i="2"/>
  <c r="R754" i="2"/>
  <c r="O762" i="2"/>
  <c r="R762" i="2"/>
  <c r="O770" i="2"/>
  <c r="R770" i="2"/>
  <c r="O778" i="2"/>
  <c r="R778" i="2"/>
  <c r="R786" i="2"/>
  <c r="R794" i="2"/>
  <c r="O802" i="2"/>
  <c r="R802" i="2"/>
  <c r="O810" i="2"/>
  <c r="R810" i="2"/>
  <c r="O818" i="2"/>
  <c r="R818" i="2"/>
  <c r="R826" i="2"/>
  <c r="O834" i="2"/>
  <c r="R834" i="2"/>
  <c r="O836" i="2"/>
  <c r="O839" i="2"/>
  <c r="R839" i="2"/>
  <c r="R847" i="2"/>
  <c r="O855" i="2"/>
  <c r="R855" i="2"/>
  <c r="O863" i="2"/>
  <c r="R863" i="2"/>
  <c r="R871" i="2"/>
  <c r="O879" i="2"/>
  <c r="R879" i="2"/>
  <c r="R887" i="2"/>
  <c r="R895" i="2"/>
  <c r="O903" i="2"/>
  <c r="R903" i="2"/>
  <c r="O911" i="2"/>
  <c r="R911" i="2"/>
  <c r="R919" i="2"/>
  <c r="O927" i="2"/>
  <c r="R927" i="2"/>
  <c r="R935" i="2"/>
  <c r="R943" i="2"/>
  <c r="R951" i="2"/>
  <c r="R959" i="2"/>
  <c r="O967" i="2"/>
  <c r="R967" i="2"/>
  <c r="O975" i="2"/>
  <c r="R975" i="2"/>
  <c r="R983" i="2"/>
  <c r="O991" i="2"/>
  <c r="R991" i="2"/>
  <c r="O999" i="2"/>
  <c r="R999" i="2"/>
  <c r="O1007" i="2"/>
  <c r="R1007" i="2"/>
  <c r="R1015" i="2"/>
  <c r="R1023" i="2"/>
  <c r="R1031" i="2"/>
  <c r="O1039" i="2"/>
  <c r="R1039" i="2"/>
  <c r="R1047" i="2"/>
  <c r="O1055" i="2"/>
  <c r="R1055" i="2"/>
  <c r="O1071" i="2"/>
  <c r="R1071" i="2"/>
  <c r="R1066" i="2"/>
  <c r="O10" i="2"/>
  <c r="R10" i="2"/>
  <c r="R18" i="2"/>
  <c r="O26" i="2"/>
  <c r="R26" i="2"/>
  <c r="O50" i="2"/>
  <c r="R50" i="2"/>
  <c r="O58" i="2"/>
  <c r="R58" i="2"/>
  <c r="O66" i="2"/>
  <c r="R66" i="2"/>
  <c r="O74" i="2"/>
  <c r="R74" i="2"/>
  <c r="O82" i="2"/>
  <c r="R82" i="2"/>
  <c r="O90" i="2"/>
  <c r="R90" i="2"/>
  <c r="O98" i="2"/>
  <c r="R98" i="2"/>
  <c r="O106" i="2"/>
  <c r="R106" i="2"/>
  <c r="R114" i="2"/>
  <c r="R186" i="2"/>
  <c r="O11" i="2"/>
  <c r="R11" i="2"/>
  <c r="O19" i="2"/>
  <c r="R19" i="2"/>
  <c r="O27" i="2"/>
  <c r="R27" i="2"/>
  <c r="R35" i="2"/>
  <c r="O43" i="2"/>
  <c r="R43" i="2"/>
  <c r="R51" i="2"/>
  <c r="O59" i="2"/>
  <c r="R59" i="2"/>
  <c r="R67" i="2"/>
  <c r="R75" i="2"/>
  <c r="R83" i="2"/>
  <c r="O91" i="2"/>
  <c r="R91" i="2"/>
  <c r="R99" i="2"/>
  <c r="R107" i="2"/>
  <c r="R115" i="2"/>
  <c r="O123" i="2"/>
  <c r="R123" i="2"/>
  <c r="O131" i="2"/>
  <c r="R131" i="2"/>
  <c r="O139" i="2"/>
  <c r="R139" i="2"/>
  <c r="O147" i="2"/>
  <c r="R147" i="2"/>
  <c r="O155" i="2"/>
  <c r="R155" i="2"/>
  <c r="O163" i="2"/>
  <c r="R163" i="2"/>
  <c r="R171" i="2"/>
  <c r="R179" i="2"/>
  <c r="R187" i="2"/>
  <c r="R195" i="2"/>
  <c r="R203" i="2"/>
  <c r="R211" i="2"/>
  <c r="R219" i="2"/>
  <c r="R227" i="2"/>
  <c r="R235" i="2"/>
  <c r="R243" i="2"/>
  <c r="R251" i="2"/>
  <c r="O259" i="2"/>
  <c r="R259" i="2"/>
  <c r="O267" i="2"/>
  <c r="R267" i="2"/>
  <c r="O275" i="2"/>
  <c r="R275" i="2"/>
  <c r="O283" i="2"/>
  <c r="R283" i="2"/>
  <c r="O291" i="2"/>
  <c r="R291" i="2"/>
  <c r="O299" i="2"/>
  <c r="R299" i="2"/>
  <c r="O307" i="2"/>
  <c r="R307" i="2"/>
  <c r="O315" i="2"/>
  <c r="R315" i="2"/>
  <c r="O323" i="2"/>
  <c r="R323" i="2"/>
  <c r="O331" i="2"/>
  <c r="R331" i="2"/>
  <c r="O339" i="2"/>
  <c r="R339" i="2"/>
  <c r="O347" i="2"/>
  <c r="R347" i="2"/>
  <c r="O355" i="2"/>
  <c r="R355" i="2"/>
  <c r="O363" i="2"/>
  <c r="R363" i="2"/>
  <c r="O371" i="2"/>
  <c r="R371" i="2"/>
  <c r="O379" i="2"/>
  <c r="R379" i="2"/>
  <c r="O387" i="2"/>
  <c r="R387" i="2"/>
  <c r="O395" i="2"/>
  <c r="R395" i="2"/>
  <c r="O403" i="2"/>
  <c r="R403" i="2"/>
  <c r="O411" i="2"/>
  <c r="R411" i="2"/>
  <c r="O419" i="2"/>
  <c r="R419" i="2"/>
  <c r="O427" i="2"/>
  <c r="R427" i="2"/>
  <c r="O435" i="2"/>
  <c r="R435" i="2"/>
  <c r="O443" i="2"/>
  <c r="R443" i="2"/>
  <c r="O451" i="2"/>
  <c r="R451" i="2"/>
  <c r="R456" i="2"/>
  <c r="R464" i="2"/>
  <c r="R472" i="2"/>
  <c r="R480" i="2"/>
  <c r="R488" i="2"/>
  <c r="R496" i="2"/>
  <c r="R504" i="2"/>
  <c r="R512" i="2"/>
  <c r="R520" i="2"/>
  <c r="R528" i="2"/>
  <c r="R536" i="2"/>
  <c r="R544" i="2"/>
  <c r="R552" i="2"/>
  <c r="R560" i="2"/>
  <c r="R568" i="2"/>
  <c r="R576" i="2"/>
  <c r="R584" i="2"/>
  <c r="R592" i="2"/>
  <c r="R600" i="2"/>
  <c r="R608" i="2"/>
  <c r="R616" i="2"/>
  <c r="R624" i="2"/>
  <c r="R632" i="2"/>
  <c r="R640" i="2"/>
  <c r="R648" i="2"/>
  <c r="R656" i="2"/>
  <c r="R664" i="2"/>
  <c r="R672" i="2"/>
  <c r="R685" i="2"/>
  <c r="R693" i="2"/>
  <c r="R701" i="2"/>
  <c r="R709" i="2"/>
  <c r="R717" i="2"/>
  <c r="R725" i="2"/>
  <c r="R733" i="2"/>
  <c r="R741" i="2"/>
  <c r="O749" i="2"/>
  <c r="R749" i="2"/>
  <c r="R757" i="2"/>
  <c r="R765" i="2"/>
  <c r="R773" i="2"/>
  <c r="R781" i="2"/>
  <c r="R789" i="2"/>
  <c r="R797" i="2"/>
  <c r="R805" i="2"/>
  <c r="R813" i="2"/>
  <c r="R821" i="2"/>
  <c r="R829" i="2"/>
  <c r="O842" i="2"/>
  <c r="R842" i="2"/>
  <c r="R850" i="2"/>
  <c r="R858" i="2"/>
  <c r="R866" i="2"/>
  <c r="O874" i="2"/>
  <c r="R874" i="2"/>
  <c r="R882" i="2"/>
  <c r="R890" i="2"/>
  <c r="O898" i="2"/>
  <c r="R898" i="2"/>
  <c r="R906" i="2"/>
  <c r="O914" i="2"/>
  <c r="R914" i="2"/>
  <c r="O922" i="2"/>
  <c r="R922" i="2"/>
  <c r="O930" i="2"/>
  <c r="R930" i="2"/>
  <c r="R938" i="2"/>
  <c r="O946" i="2"/>
  <c r="R946" i="2"/>
  <c r="O954" i="2"/>
  <c r="R954" i="2"/>
  <c r="O962" i="2"/>
  <c r="R962" i="2"/>
  <c r="R970" i="2"/>
  <c r="O978" i="2"/>
  <c r="R978" i="2"/>
  <c r="O986" i="2"/>
  <c r="R986" i="2"/>
  <c r="R994" i="2"/>
  <c r="O1002" i="2"/>
  <c r="R1002" i="2"/>
  <c r="O1010" i="2"/>
  <c r="R1010" i="2"/>
  <c r="O1018" i="2"/>
  <c r="R1018" i="2"/>
  <c r="O1026" i="2"/>
  <c r="R1026" i="2"/>
  <c r="R1034" i="2"/>
  <c r="O1042" i="2"/>
  <c r="R1042" i="2"/>
  <c r="O1050" i="2"/>
  <c r="R1050" i="2"/>
  <c r="R1058" i="2"/>
  <c r="O1083" i="2"/>
  <c r="R1083" i="2"/>
  <c r="O1078" i="2"/>
  <c r="R1078" i="2"/>
  <c r="P1073" i="2"/>
  <c r="R1073" i="2"/>
  <c r="O1068" i="2"/>
  <c r="R1068" i="2"/>
  <c r="O1063" i="2"/>
  <c r="R1063" i="2"/>
  <c r="R154" i="2"/>
  <c r="O54" i="2"/>
  <c r="R54" i="2"/>
  <c r="O62" i="2"/>
  <c r="R62" i="2"/>
  <c r="R70" i="2"/>
  <c r="O78" i="2"/>
  <c r="R78" i="2"/>
  <c r="O86" i="2"/>
  <c r="R86" i="2"/>
  <c r="O94" i="2"/>
  <c r="R94" i="2"/>
  <c r="R102" i="2"/>
  <c r="O110" i="2"/>
  <c r="R110" i="2"/>
  <c r="R118" i="2"/>
  <c r="R126" i="2"/>
  <c r="R134" i="2"/>
  <c r="R142" i="2"/>
  <c r="R150" i="2"/>
  <c r="R158" i="2"/>
  <c r="R166" i="2"/>
  <c r="R174" i="2"/>
  <c r="R182" i="2"/>
  <c r="R190" i="2"/>
  <c r="R198" i="2"/>
  <c r="R206" i="2"/>
  <c r="R214" i="2"/>
  <c r="R222" i="2"/>
  <c r="R230" i="2"/>
  <c r="R238" i="2"/>
  <c r="R246" i="2"/>
  <c r="R254" i="2"/>
  <c r="R262" i="2"/>
  <c r="R270" i="2"/>
  <c r="R278" i="2"/>
  <c r="R286" i="2"/>
  <c r="R294" i="2"/>
  <c r="R302" i="2"/>
  <c r="R310" i="2"/>
  <c r="R318" i="2"/>
  <c r="R326" i="2"/>
  <c r="R334" i="2"/>
  <c r="R342" i="2"/>
  <c r="R350" i="2"/>
  <c r="R358" i="2"/>
  <c r="R366" i="2"/>
  <c r="R374" i="2"/>
  <c r="R382" i="2"/>
  <c r="R390" i="2"/>
  <c r="R398" i="2"/>
  <c r="R406" i="2"/>
  <c r="R414" i="2"/>
  <c r="R422" i="2"/>
  <c r="R430" i="2"/>
  <c r="R438" i="2"/>
  <c r="R446" i="2"/>
  <c r="R454" i="2"/>
  <c r="O459" i="2"/>
  <c r="R459" i="2"/>
  <c r="O467" i="2"/>
  <c r="R467" i="2"/>
  <c r="O475" i="2"/>
  <c r="R475" i="2"/>
  <c r="O483" i="2"/>
  <c r="R483" i="2"/>
  <c r="O491" i="2"/>
  <c r="R491" i="2"/>
  <c r="O499" i="2"/>
  <c r="R499" i="2"/>
  <c r="O507" i="2"/>
  <c r="R507" i="2"/>
  <c r="O515" i="2"/>
  <c r="R515" i="2"/>
  <c r="O523" i="2"/>
  <c r="R523" i="2"/>
  <c r="O531" i="2"/>
  <c r="R531" i="2"/>
  <c r="O539" i="2"/>
  <c r="R539" i="2"/>
  <c r="O547" i="2"/>
  <c r="R547" i="2"/>
  <c r="O555" i="2"/>
  <c r="R555" i="2"/>
  <c r="O563" i="2"/>
  <c r="R563" i="2"/>
  <c r="O571" i="2"/>
  <c r="R571" i="2"/>
  <c r="O579" i="2"/>
  <c r="R579" i="2"/>
  <c r="O587" i="2"/>
  <c r="R587" i="2"/>
  <c r="O595" i="2"/>
  <c r="R595" i="2"/>
  <c r="O603" i="2"/>
  <c r="R603" i="2"/>
  <c r="O611" i="2"/>
  <c r="R611" i="2"/>
  <c r="O619" i="2"/>
  <c r="R619" i="2"/>
  <c r="O627" i="2"/>
  <c r="R627" i="2"/>
  <c r="O635" i="2"/>
  <c r="R635" i="2"/>
  <c r="O643" i="2"/>
  <c r="R643" i="2"/>
  <c r="O651" i="2"/>
  <c r="R651" i="2"/>
  <c r="O659" i="2"/>
  <c r="R659" i="2"/>
  <c r="O667" i="2"/>
  <c r="R667" i="2"/>
  <c r="O675" i="2"/>
  <c r="R675" i="2"/>
  <c r="R680" i="2"/>
  <c r="R688" i="2"/>
  <c r="R696" i="2"/>
  <c r="R704" i="2"/>
  <c r="R712" i="2"/>
  <c r="R720" i="2"/>
  <c r="R728" i="2"/>
  <c r="R736" i="2"/>
  <c r="R744" i="2"/>
  <c r="R752" i="2"/>
  <c r="R760" i="2"/>
  <c r="O768" i="2"/>
  <c r="R768" i="2"/>
  <c r="O776" i="2"/>
  <c r="R776" i="2"/>
  <c r="O784" i="2"/>
  <c r="R784" i="2"/>
  <c r="O792" i="2"/>
  <c r="R792" i="2"/>
  <c r="O800" i="2"/>
  <c r="R800" i="2"/>
  <c r="R808" i="2"/>
  <c r="R816" i="2"/>
  <c r="R824" i="2"/>
  <c r="R832" i="2"/>
  <c r="R837" i="2"/>
  <c r="R845" i="2"/>
  <c r="R853" i="2"/>
  <c r="R861" i="2"/>
  <c r="R869" i="2"/>
  <c r="R877" i="2"/>
  <c r="R885" i="2"/>
  <c r="R893" i="2"/>
  <c r="R901" i="2"/>
  <c r="R909" i="2"/>
  <c r="R917" i="2"/>
  <c r="R925" i="2"/>
  <c r="R933" i="2"/>
  <c r="R941" i="2"/>
  <c r="R949" i="2"/>
  <c r="R957" i="2"/>
  <c r="R965" i="2"/>
  <c r="R973" i="2"/>
  <c r="R981" i="2"/>
  <c r="R989" i="2"/>
  <c r="R997" i="2"/>
  <c r="R1005" i="2"/>
  <c r="R1013" i="2"/>
  <c r="R1021" i="2"/>
  <c r="R1029" i="2"/>
  <c r="R1037" i="2"/>
  <c r="R1045" i="2"/>
  <c r="R1053" i="2"/>
  <c r="R1061" i="2"/>
  <c r="P900" i="2"/>
  <c r="P967" i="2"/>
  <c r="P1066" i="2"/>
  <c r="P180" i="2"/>
  <c r="P204" i="2"/>
  <c r="P212" i="2"/>
  <c r="P343" i="2"/>
  <c r="P181" i="2"/>
  <c r="P591" i="2"/>
  <c r="P671" i="2"/>
  <c r="P684" i="2"/>
  <c r="P713" i="2"/>
  <c r="P1080" i="2"/>
  <c r="P946" i="2"/>
  <c r="P1015" i="2"/>
  <c r="P1083" i="2"/>
  <c r="O1073" i="2"/>
  <c r="P580" i="2"/>
  <c r="P130" i="2"/>
  <c r="P276" i="2"/>
  <c r="P308" i="2"/>
  <c r="P366" i="2"/>
  <c r="P430" i="2"/>
  <c r="P783" i="2"/>
  <c r="P1065" i="2"/>
  <c r="O1066" i="2"/>
  <c r="P375" i="2"/>
  <c r="P455" i="2"/>
  <c r="P826" i="2"/>
  <c r="P842" i="2"/>
  <c r="P1081" i="2"/>
  <c r="O1074" i="2"/>
  <c r="P1070" i="2"/>
  <c r="P107" i="2"/>
  <c r="P877" i="2"/>
  <c r="P930" i="2"/>
  <c r="O1082" i="2"/>
  <c r="P1078" i="2"/>
  <c r="P1076" i="2"/>
  <c r="P1068" i="2"/>
  <c r="P1079" i="2"/>
  <c r="P1071" i="2"/>
  <c r="P1063" i="2"/>
  <c r="P1077" i="2"/>
  <c r="P1069" i="2"/>
  <c r="P367" i="2"/>
  <c r="P369" i="2"/>
  <c r="P372" i="2"/>
  <c r="P474" i="2"/>
  <c r="P482" i="2"/>
  <c r="P572" i="2"/>
  <c r="P719" i="2"/>
  <c r="P722" i="2"/>
  <c r="P956" i="2"/>
  <c r="P199" i="2"/>
  <c r="P255" i="2"/>
  <c r="P359" i="2"/>
  <c r="P944" i="2"/>
  <c r="P962" i="2"/>
  <c r="P32" i="2"/>
  <c r="P663" i="2"/>
  <c r="P263" i="2"/>
  <c r="P431" i="2"/>
  <c r="P436" i="2"/>
  <c r="P847" i="2"/>
  <c r="P1020" i="2"/>
  <c r="P1052" i="2"/>
  <c r="P109" i="2"/>
  <c r="P148" i="2"/>
  <c r="P779" i="2"/>
  <c r="P895" i="2"/>
  <c r="P924" i="2"/>
  <c r="P159" i="2"/>
  <c r="P340" i="2"/>
  <c r="P15" i="2"/>
  <c r="P545" i="2"/>
  <c r="P667" i="2"/>
  <c r="P743" i="2"/>
  <c r="P772" i="2"/>
  <c r="P202" i="2"/>
  <c r="P567" i="2"/>
  <c r="P629" i="2"/>
  <c r="P637" i="2"/>
  <c r="P678" i="2"/>
  <c r="P688" i="2"/>
  <c r="P730" i="2"/>
  <c r="P816" i="2"/>
  <c r="P874" i="2"/>
  <c r="P9" i="2"/>
  <c r="P82" i="2"/>
  <c r="P147" i="2"/>
  <c r="P164" i="2"/>
  <c r="P302" i="2"/>
  <c r="P471" i="2"/>
  <c r="P495" i="2"/>
  <c r="P523" i="2"/>
  <c r="P606" i="2"/>
  <c r="P694" i="2"/>
  <c r="P725" i="2"/>
  <c r="P764" i="2"/>
  <c r="P927" i="2"/>
  <c r="P914" i="2"/>
  <c r="P999" i="2"/>
  <c r="P140" i="2"/>
  <c r="P152" i="2"/>
  <c r="P305" i="2"/>
  <c r="P388" i="2"/>
  <c r="P396" i="2"/>
  <c r="P526" i="2"/>
  <c r="P638" i="2"/>
  <c r="P859" i="2"/>
  <c r="P1055" i="2"/>
  <c r="P295" i="2"/>
  <c r="P433" i="2"/>
  <c r="P622" i="2"/>
  <c r="P734" i="2"/>
  <c r="P799" i="2"/>
  <c r="P867" i="2"/>
  <c r="P901" i="2"/>
  <c r="P75" i="2"/>
  <c r="O140" i="2"/>
  <c r="P163" i="2"/>
  <c r="P170" i="2"/>
  <c r="P172" i="2"/>
  <c r="P423" i="2"/>
  <c r="P852" i="2"/>
  <c r="P948" i="2"/>
  <c r="P42" i="2"/>
  <c r="P223" i="2"/>
  <c r="P510" i="2"/>
  <c r="P626" i="2"/>
  <c r="P642" i="2"/>
  <c r="P655" i="2"/>
  <c r="P660" i="2"/>
  <c r="P784" i="2"/>
  <c r="P792" i="2"/>
  <c r="P1040" i="2"/>
  <c r="P1042" i="2"/>
  <c r="P18" i="2"/>
  <c r="P119" i="2"/>
  <c r="P124" i="2"/>
  <c r="P127" i="2"/>
  <c r="P220" i="2"/>
  <c r="P271" i="2"/>
  <c r="P306" i="2"/>
  <c r="P311" i="2"/>
  <c r="P316" i="2"/>
  <c r="P357" i="2"/>
  <c r="P421" i="2"/>
  <c r="P519" i="2"/>
  <c r="P582" i="2"/>
  <c r="P587" i="2"/>
  <c r="P625" i="2"/>
  <c r="P651" i="2"/>
  <c r="P666" i="2"/>
  <c r="P691" i="2"/>
  <c r="P727" i="2"/>
  <c r="P1059" i="2"/>
  <c r="P30" i="2"/>
  <c r="P41" i="2"/>
  <c r="P61" i="2"/>
  <c r="P89" i="2"/>
  <c r="O199" i="2"/>
  <c r="O204" i="2"/>
  <c r="P19" i="2"/>
  <c r="P66" i="2"/>
  <c r="P74" i="2"/>
  <c r="P94" i="2"/>
  <c r="P145" i="2"/>
  <c r="P155" i="2"/>
  <c r="P169" i="2"/>
  <c r="P324" i="2"/>
  <c r="P370" i="2"/>
  <c r="P404" i="2"/>
  <c r="P434" i="2"/>
  <c r="P439" i="2"/>
  <c r="P444" i="2"/>
  <c r="P522" i="2"/>
  <c r="P530" i="2"/>
  <c r="P605" i="2"/>
  <c r="P628" i="2"/>
  <c r="P710" i="2"/>
  <c r="P762" i="2"/>
  <c r="P812" i="2"/>
  <c r="P885" i="2"/>
  <c r="P893" i="2"/>
  <c r="P916" i="2"/>
  <c r="P939" i="2"/>
  <c r="P959" i="2"/>
  <c r="P774" i="2"/>
  <c r="O844" i="2"/>
  <c r="P903" i="2"/>
  <c r="P12" i="2"/>
  <c r="P77" i="2"/>
  <c r="P153" i="2"/>
  <c r="P188" i="2"/>
  <c r="P231" i="2"/>
  <c r="P239" i="2"/>
  <c r="P244" i="2"/>
  <c r="P274" i="2"/>
  <c r="P287" i="2"/>
  <c r="P475" i="2"/>
  <c r="P503" i="2"/>
  <c r="P568" i="2"/>
  <c r="P571" i="2"/>
  <c r="P593" i="2"/>
  <c r="P616" i="2"/>
  <c r="P619" i="2"/>
  <c r="P647" i="2"/>
  <c r="P649" i="2"/>
  <c r="P652" i="2"/>
  <c r="P657" i="2"/>
  <c r="P750" i="2"/>
  <c r="P780" i="2"/>
  <c r="P810" i="2"/>
  <c r="O812" i="2"/>
  <c r="P818" i="2"/>
  <c r="P840" i="2"/>
  <c r="P863" i="2"/>
  <c r="O916" i="2"/>
  <c r="O959" i="2"/>
  <c r="P1019" i="2"/>
  <c r="P457" i="2"/>
  <c r="P10" i="2"/>
  <c r="P22" i="2"/>
  <c r="P45" i="2"/>
  <c r="P55" i="2"/>
  <c r="P64" i="2"/>
  <c r="P93" i="2"/>
  <c r="P123" i="2"/>
  <c r="O153" i="2"/>
  <c r="P156" i="2"/>
  <c r="P262" i="2"/>
  <c r="P293" i="2"/>
  <c r="P478" i="2"/>
  <c r="P511" i="2"/>
  <c r="P551" i="2"/>
  <c r="P596" i="2"/>
  <c r="P683" i="2"/>
  <c r="P726" i="2"/>
  <c r="P736" i="2"/>
  <c r="P771" i="2"/>
  <c r="P836" i="2"/>
  <c r="P907" i="2"/>
  <c r="P912" i="2"/>
  <c r="P925" i="2"/>
  <c r="P960" i="2"/>
  <c r="P973" i="2"/>
  <c r="P986" i="2"/>
  <c r="P62" i="2"/>
  <c r="P507" i="2"/>
  <c r="P513" i="2"/>
  <c r="P521" i="2"/>
  <c r="P542" i="2"/>
  <c r="P553" i="2"/>
  <c r="P599" i="2"/>
  <c r="P646" i="2"/>
  <c r="P673" i="2"/>
  <c r="P729" i="2"/>
  <c r="P756" i="2"/>
  <c r="P807" i="2"/>
  <c r="O826" i="2"/>
  <c r="P1007" i="2"/>
  <c r="P1051" i="2"/>
  <c r="P751" i="2"/>
  <c r="O751" i="2"/>
  <c r="P8" i="2"/>
  <c r="P79" i="2"/>
  <c r="P96" i="2"/>
  <c r="P121" i="2"/>
  <c r="P133" i="2"/>
  <c r="P143" i="2"/>
  <c r="P173" i="2"/>
  <c r="P197" i="2"/>
  <c r="P216" i="2"/>
  <c r="P221" i="2"/>
  <c r="P236" i="2"/>
  <c r="P407" i="2"/>
  <c r="O407" i="2"/>
  <c r="O775" i="2"/>
  <c r="P871" i="2"/>
  <c r="O871" i="2"/>
  <c r="P1018" i="2"/>
  <c r="O1020" i="2"/>
  <c r="P1031" i="2"/>
  <c r="O1031" i="2"/>
  <c r="P508" i="2"/>
  <c r="O508" i="2"/>
  <c r="O686" i="2"/>
  <c r="P686" i="2"/>
  <c r="P843" i="2"/>
  <c r="O843" i="2"/>
  <c r="P11" i="2"/>
  <c r="P24" i="2"/>
  <c r="P29" i="2"/>
  <c r="P48" i="2"/>
  <c r="P73" i="2"/>
  <c r="O121" i="2"/>
  <c r="P167" i="2"/>
  <c r="P183" i="2"/>
  <c r="P229" i="2"/>
  <c r="P543" i="2"/>
  <c r="O543" i="2"/>
  <c r="O585" i="2"/>
  <c r="P585" i="2"/>
  <c r="P834" i="2"/>
  <c r="O935" i="2"/>
  <c r="P935" i="2"/>
  <c r="O119" i="2"/>
  <c r="O145" i="2"/>
  <c r="O156" i="2"/>
  <c r="P252" i="2"/>
  <c r="O252" i="2"/>
  <c r="P272" i="2"/>
  <c r="O272" i="2"/>
  <c r="P332" i="2"/>
  <c r="O332" i="2"/>
  <c r="P470" i="2"/>
  <c r="P486" i="2"/>
  <c r="O486" i="2"/>
  <c r="O580" i="2"/>
  <c r="O799" i="2"/>
  <c r="P884" i="2"/>
  <c r="O884" i="2"/>
  <c r="O75" i="2"/>
  <c r="P57" i="2"/>
  <c r="P105" i="2"/>
  <c r="O183" i="2"/>
  <c r="P186" i="2"/>
  <c r="P205" i="2"/>
  <c r="P215" i="2"/>
  <c r="P242" i="2"/>
  <c r="P270" i="2"/>
  <c r="O882" i="2"/>
  <c r="P882" i="2"/>
  <c r="P14" i="2"/>
  <c r="P21" i="2"/>
  <c r="P80" i="2"/>
  <c r="O107" i="2"/>
  <c r="P110" i="2"/>
  <c r="O124" i="2"/>
  <c r="P139" i="2"/>
  <c r="O148" i="2"/>
  <c r="O152" i="2"/>
  <c r="P161" i="2"/>
  <c r="O169" i="2"/>
  <c r="P257" i="2"/>
  <c r="O257" i="2"/>
  <c r="O287" i="2"/>
  <c r="P518" i="2"/>
  <c r="P534" i="2"/>
  <c r="O534" i="2"/>
  <c r="P875" i="2"/>
  <c r="O875" i="2"/>
  <c r="O442" i="2"/>
  <c r="P442" i="2"/>
  <c r="P46" i="2"/>
  <c r="P26" i="2"/>
  <c r="P50" i="2"/>
  <c r="P58" i="2"/>
  <c r="P78" i="2"/>
  <c r="P98" i="2"/>
  <c r="P106" i="2"/>
  <c r="P151" i="2"/>
  <c r="P184" i="2"/>
  <c r="P191" i="2"/>
  <c r="P201" i="2"/>
  <c r="O215" i="2"/>
  <c r="P218" i="2"/>
  <c r="P253" i="2"/>
  <c r="P559" i="2"/>
  <c r="O559" i="2"/>
  <c r="O606" i="2"/>
  <c r="P614" i="2"/>
  <c r="O614" i="2"/>
  <c r="P711" i="2"/>
  <c r="O711" i="2"/>
  <c r="P820" i="2"/>
  <c r="O820" i="2"/>
  <c r="P237" i="2"/>
  <c r="P258" i="2"/>
  <c r="P273" i="2"/>
  <c r="P300" i="2"/>
  <c r="P338" i="2"/>
  <c r="P351" i="2"/>
  <c r="P364" i="2"/>
  <c r="P402" i="2"/>
  <c r="P415" i="2"/>
  <c r="P428" i="2"/>
  <c r="P498" i="2"/>
  <c r="P554" i="2"/>
  <c r="P561" i="2"/>
  <c r="P566" i="2"/>
  <c r="P594" i="2"/>
  <c r="P598" i="2"/>
  <c r="P623" i="2"/>
  <c r="P674" i="2"/>
  <c r="P698" i="2"/>
  <c r="P708" i="2"/>
  <c r="P741" i="2"/>
  <c r="P760" i="2"/>
  <c r="P766" i="2"/>
  <c r="P778" i="2"/>
  <c r="P789" i="2"/>
  <c r="P791" i="2"/>
  <c r="P808" i="2"/>
  <c r="P815" i="2"/>
  <c r="P866" i="2"/>
  <c r="P896" i="2"/>
  <c r="P911" i="2"/>
  <c r="P964" i="2"/>
  <c r="P971" i="2"/>
  <c r="P976" i="2"/>
  <c r="P978" i="2"/>
  <c r="P1011" i="2"/>
  <c r="P1028" i="2"/>
  <c r="P1043" i="2"/>
  <c r="P269" i="2"/>
  <c r="P286" i="2"/>
  <c r="P288" i="2"/>
  <c r="P290" i="2"/>
  <c r="P303" i="2"/>
  <c r="P312" i="2"/>
  <c r="P314" i="2"/>
  <c r="P336" i="2"/>
  <c r="P345" i="2"/>
  <c r="P376" i="2"/>
  <c r="P378" i="2"/>
  <c r="P400" i="2"/>
  <c r="P409" i="2"/>
  <c r="P440" i="2"/>
  <c r="P452" i="2"/>
  <c r="P541" i="2"/>
  <c r="P583" i="2"/>
  <c r="P612" i="2"/>
  <c r="P644" i="2"/>
  <c r="P670" i="2"/>
  <c r="P677" i="2"/>
  <c r="P679" i="2"/>
  <c r="P701" i="2"/>
  <c r="P767" i="2"/>
  <c r="P802" i="2"/>
  <c r="P832" i="2"/>
  <c r="P845" i="2"/>
  <c r="O847" i="2"/>
  <c r="P864" i="2"/>
  <c r="O866" i="2"/>
  <c r="P899" i="2"/>
  <c r="P909" i="2"/>
  <c r="P928" i="2"/>
  <c r="P943" i="2"/>
  <c r="P984" i="2"/>
  <c r="P1004" i="2"/>
  <c r="P1053" i="2"/>
  <c r="P284" i="2"/>
  <c r="P310" i="2"/>
  <c r="P317" i="2"/>
  <c r="P334" i="2"/>
  <c r="P374" i="2"/>
  <c r="P381" i="2"/>
  <c r="P398" i="2"/>
  <c r="P438" i="2"/>
  <c r="P445" i="2"/>
  <c r="P450" i="2"/>
  <c r="P462" i="2"/>
  <c r="P484" i="2"/>
  <c r="P515" i="2"/>
  <c r="P532" i="2"/>
  <c r="P546" i="2"/>
  <c r="P555" i="2"/>
  <c r="P581" i="2"/>
  <c r="P592" i="2"/>
  <c r="P658" i="2"/>
  <c r="P682" i="2"/>
  <c r="P689" i="2"/>
  <c r="P704" i="2"/>
  <c r="P709" i="2"/>
  <c r="P740" i="2"/>
  <c r="P754" i="2"/>
  <c r="P761" i="2"/>
  <c r="P763" i="2"/>
  <c r="P770" i="2"/>
  <c r="P795" i="2"/>
  <c r="P813" i="2"/>
  <c r="P839" i="2"/>
  <c r="P869" i="2"/>
  <c r="P892" i="2"/>
  <c r="P933" i="2"/>
  <c r="P1029" i="2"/>
  <c r="P1039" i="2"/>
  <c r="P941" i="2"/>
  <c r="O943" i="2"/>
  <c r="P975" i="2"/>
  <c r="P982" i="2"/>
  <c r="P991" i="2"/>
  <c r="P492" i="2"/>
  <c r="P502" i="2"/>
  <c r="P544" i="2"/>
  <c r="P565" i="2"/>
  <c r="P624" i="2"/>
  <c r="P640" i="2"/>
  <c r="P645" i="2"/>
  <c r="P656" i="2"/>
  <c r="P661" i="2"/>
  <c r="P680" i="2"/>
  <c r="P692" i="2"/>
  <c r="P702" i="2"/>
  <c r="P728" i="2"/>
  <c r="P738" i="2"/>
  <c r="P781" i="2"/>
  <c r="P805" i="2"/>
  <c r="P846" i="2"/>
  <c r="P848" i="2"/>
  <c r="P876" i="2"/>
  <c r="P890" i="2"/>
  <c r="P898" i="2"/>
  <c r="P965" i="2"/>
  <c r="P1044" i="2"/>
  <c r="P268" i="2"/>
  <c r="P289" i="2"/>
  <c r="P313" i="2"/>
  <c r="P335" i="2"/>
  <c r="P349" i="2"/>
  <c r="P373" i="2"/>
  <c r="O396" i="2"/>
  <c r="P399" i="2"/>
  <c r="P413" i="2"/>
  <c r="P437" i="2"/>
  <c r="P458" i="2"/>
  <c r="P463" i="2"/>
  <c r="P533" i="2"/>
  <c r="P547" i="2"/>
  <c r="O572" i="2"/>
  <c r="P575" i="2"/>
  <c r="P608" i="2"/>
  <c r="P613" i="2"/>
  <c r="P630" i="2"/>
  <c r="O647" i="2"/>
  <c r="P715" i="2"/>
  <c r="O726" i="2"/>
  <c r="P731" i="2"/>
  <c r="P752" i="2"/>
  <c r="O779" i="2"/>
  <c r="P853" i="2"/>
  <c r="P855" i="2"/>
  <c r="O867" i="2"/>
  <c r="P872" i="2"/>
  <c r="P879" i="2"/>
  <c r="O895" i="2"/>
  <c r="P932" i="2"/>
  <c r="P1035" i="2"/>
  <c r="O38" i="2"/>
  <c r="P38" i="2"/>
  <c r="O633" i="2"/>
  <c r="P633" i="2"/>
  <c r="O641" i="2"/>
  <c r="P641" i="2"/>
  <c r="P662" i="2"/>
  <c r="O662" i="2"/>
  <c r="P693" i="2"/>
  <c r="P703" i="2"/>
  <c r="O703" i="2"/>
  <c r="P746" i="2"/>
  <c r="P794" i="2"/>
  <c r="O794" i="2"/>
  <c r="P695" i="2"/>
  <c r="O695" i="2"/>
  <c r="P983" i="2"/>
  <c r="O983" i="2"/>
  <c r="P1003" i="2"/>
  <c r="O1003" i="2"/>
  <c r="P420" i="2"/>
  <c r="O420" i="2"/>
  <c r="P20" i="2"/>
  <c r="P53" i="2"/>
  <c r="O53" i="2"/>
  <c r="P113" i="2"/>
  <c r="P137" i="2"/>
  <c r="O137" i="2"/>
  <c r="O449" i="2"/>
  <c r="P449" i="2"/>
  <c r="P33" i="2"/>
  <c r="P27" i="2"/>
  <c r="P13" i="2"/>
  <c r="P17" i="2"/>
  <c r="P23" i="2"/>
  <c r="P25" i="2"/>
  <c r="O29" i="2"/>
  <c r="P34" i="2"/>
  <c r="O56" i="2"/>
  <c r="P56" i="2"/>
  <c r="O70" i="2"/>
  <c r="P70" i="2"/>
  <c r="P87" i="2"/>
  <c r="P101" i="2"/>
  <c r="O101" i="2"/>
  <c r="P196" i="2"/>
  <c r="O196" i="2"/>
  <c r="P213" i="2"/>
  <c r="P247" i="2"/>
  <c r="O247" i="2"/>
  <c r="P264" i="2"/>
  <c r="O264" i="2"/>
  <c r="P281" i="2"/>
  <c r="O281" i="2"/>
  <c r="P298" i="2"/>
  <c r="P362" i="2"/>
  <c r="P426" i="2"/>
  <c r="O481" i="2"/>
  <c r="P481" i="2"/>
  <c r="O529" i="2"/>
  <c r="P529" i="2"/>
  <c r="P550" i="2"/>
  <c r="O550" i="2"/>
  <c r="P564" i="2"/>
  <c r="O564" i="2"/>
  <c r="O115" i="2"/>
  <c r="P115" i="2"/>
  <c r="P356" i="2"/>
  <c r="O356" i="2"/>
  <c r="P556" i="2"/>
  <c r="O556" i="2"/>
  <c r="P16" i="2"/>
  <c r="P51" i="2"/>
  <c r="O51" i="2"/>
  <c r="O104" i="2"/>
  <c r="P104" i="2"/>
  <c r="P132" i="2"/>
  <c r="P319" i="2"/>
  <c r="O319" i="2"/>
  <c r="P329" i="2"/>
  <c r="O329" i="2"/>
  <c r="P383" i="2"/>
  <c r="O383" i="2"/>
  <c r="P393" i="2"/>
  <c r="O393" i="2"/>
  <c r="P447" i="2"/>
  <c r="O447" i="2"/>
  <c r="O489" i="2"/>
  <c r="P489" i="2"/>
  <c r="P562" i="2"/>
  <c r="P590" i="2"/>
  <c r="O590" i="2"/>
  <c r="O72" i="2"/>
  <c r="P72" i="2"/>
  <c r="P37" i="2"/>
  <c r="O37" i="2"/>
  <c r="P85" i="2"/>
  <c r="O85" i="2"/>
  <c r="P114" i="2"/>
  <c r="O114" i="2"/>
  <c r="P175" i="2"/>
  <c r="O175" i="2"/>
  <c r="P228" i="2"/>
  <c r="O228" i="2"/>
  <c r="P279" i="2"/>
  <c r="O279" i="2"/>
  <c r="P296" i="2"/>
  <c r="O296" i="2"/>
  <c r="P348" i="2"/>
  <c r="O348" i="2"/>
  <c r="P360" i="2"/>
  <c r="O360" i="2"/>
  <c r="P412" i="2"/>
  <c r="O412" i="2"/>
  <c r="P424" i="2"/>
  <c r="O424" i="2"/>
  <c r="P479" i="2"/>
  <c r="O479" i="2"/>
  <c r="P527" i="2"/>
  <c r="O527" i="2"/>
  <c r="O537" i="2"/>
  <c r="P537" i="2"/>
  <c r="P217" i="2"/>
  <c r="O217" i="2"/>
  <c r="P500" i="2"/>
  <c r="O500" i="2"/>
  <c r="P831" i="2"/>
  <c r="O831" i="2"/>
  <c r="P908" i="2"/>
  <c r="O908" i="2"/>
  <c r="P951" i="2"/>
  <c r="O951" i="2"/>
  <c r="P249" i="2"/>
  <c r="O249" i="2"/>
  <c r="P292" i="2"/>
  <c r="O292" i="2"/>
  <c r="O88" i="2"/>
  <c r="P88" i="2"/>
  <c r="O102" i="2"/>
  <c r="P102" i="2"/>
  <c r="P185" i="2"/>
  <c r="O185" i="2"/>
  <c r="P327" i="2"/>
  <c r="O327" i="2"/>
  <c r="P337" i="2"/>
  <c r="O337" i="2"/>
  <c r="P391" i="2"/>
  <c r="O391" i="2"/>
  <c r="P401" i="2"/>
  <c r="O401" i="2"/>
  <c r="P460" i="2"/>
  <c r="O460" i="2"/>
  <c r="P487" i="2"/>
  <c r="O487" i="2"/>
  <c r="O577" i="2"/>
  <c r="P577" i="2"/>
  <c r="P69" i="2"/>
  <c r="O69" i="2"/>
  <c r="P1047" i="2"/>
  <c r="O1047" i="2"/>
  <c r="P266" i="2"/>
  <c r="O601" i="2"/>
  <c r="P601" i="2"/>
  <c r="O40" i="2"/>
  <c r="P40" i="2"/>
  <c r="P35" i="2"/>
  <c r="O35" i="2"/>
  <c r="P83" i="2"/>
  <c r="O83" i="2"/>
  <c r="P207" i="2"/>
  <c r="O207" i="2"/>
  <c r="P234" i="2"/>
  <c r="P260" i="2"/>
  <c r="O260" i="2"/>
  <c r="P294" i="2"/>
  <c r="P304" i="2"/>
  <c r="O304" i="2"/>
  <c r="P325" i="2"/>
  <c r="P358" i="2"/>
  <c r="P368" i="2"/>
  <c r="O368" i="2"/>
  <c r="P389" i="2"/>
  <c r="P422" i="2"/>
  <c r="P432" i="2"/>
  <c r="O432" i="2"/>
  <c r="P535" i="2"/>
  <c r="O535" i="2"/>
  <c r="P558" i="2"/>
  <c r="O558" i="2"/>
  <c r="P868" i="2"/>
  <c r="O868" i="2"/>
  <c r="P891" i="2"/>
  <c r="P49" i="2"/>
  <c r="P81" i="2"/>
  <c r="P90" i="2"/>
  <c r="P111" i="2"/>
  <c r="P149" i="2"/>
  <c r="P157" i="2"/>
  <c r="P165" i="2"/>
  <c r="P177" i="2"/>
  <c r="P192" i="2"/>
  <c r="P194" i="2"/>
  <c r="P209" i="2"/>
  <c r="P224" i="2"/>
  <c r="P226" i="2"/>
  <c r="P245" i="2"/>
  <c r="P277" i="2"/>
  <c r="P309" i="2"/>
  <c r="P321" i="2"/>
  <c r="P350" i="2"/>
  <c r="P352" i="2"/>
  <c r="P354" i="2"/>
  <c r="P385" i="2"/>
  <c r="P414" i="2"/>
  <c r="P416" i="2"/>
  <c r="P418" i="2"/>
  <c r="P441" i="2"/>
  <c r="P467" i="2"/>
  <c r="P494" i="2"/>
  <c r="P548" i="2"/>
  <c r="P560" i="2"/>
  <c r="P604" i="2"/>
  <c r="O604" i="2"/>
  <c r="O906" i="2"/>
  <c r="P906" i="2"/>
  <c r="P923" i="2"/>
  <c r="O923" i="2"/>
  <c r="P940" i="2"/>
  <c r="O940" i="2"/>
  <c r="P957" i="2"/>
  <c r="P1016" i="2"/>
  <c r="P1023" i="2"/>
  <c r="O1023" i="2"/>
  <c r="P43" i="2"/>
  <c r="P47" i="2"/>
  <c r="P135" i="2"/>
  <c r="P141" i="2"/>
  <c r="P241" i="2"/>
  <c r="P301" i="2"/>
  <c r="P342" i="2"/>
  <c r="P344" i="2"/>
  <c r="P346" i="2"/>
  <c r="P365" i="2"/>
  <c r="P377" i="2"/>
  <c r="P406" i="2"/>
  <c r="P408" i="2"/>
  <c r="P410" i="2"/>
  <c r="P429" i="2"/>
  <c r="P454" i="2"/>
  <c r="P490" i="2"/>
  <c r="P499" i="2"/>
  <c r="P538" i="2"/>
  <c r="P540" i="2"/>
  <c r="P552" i="2"/>
  <c r="P563" i="2"/>
  <c r="P573" i="2"/>
  <c r="P578" i="2"/>
  <c r="P584" i="2"/>
  <c r="P595" i="2"/>
  <c r="P597" i="2"/>
  <c r="P602" i="2"/>
  <c r="P631" i="2"/>
  <c r="O631" i="2"/>
  <c r="P639" i="2"/>
  <c r="O639" i="2"/>
  <c r="P672" i="2"/>
  <c r="P718" i="2"/>
  <c r="O718" i="2"/>
  <c r="O737" i="2"/>
  <c r="P737" i="2"/>
  <c r="P804" i="2"/>
  <c r="O804" i="2"/>
  <c r="P996" i="2"/>
  <c r="O996" i="2"/>
  <c r="P1060" i="2"/>
  <c r="O1060" i="2"/>
  <c r="P607" i="2"/>
  <c r="O607" i="2"/>
  <c r="P735" i="2"/>
  <c r="P800" i="2"/>
  <c r="P850" i="2"/>
  <c r="O850" i="2"/>
  <c r="O938" i="2"/>
  <c r="P938" i="2"/>
  <c r="P955" i="2"/>
  <c r="O955" i="2"/>
  <c r="P972" i="2"/>
  <c r="O972" i="2"/>
  <c r="P1036" i="2"/>
  <c r="O1036" i="2"/>
  <c r="O1058" i="2"/>
  <c r="P1058" i="2"/>
  <c r="P39" i="2"/>
  <c r="P67" i="2"/>
  <c r="P71" i="2"/>
  <c r="P99" i="2"/>
  <c r="P103" i="2"/>
  <c r="P116" i="2"/>
  <c r="P233" i="2"/>
  <c r="P248" i="2"/>
  <c r="P250" i="2"/>
  <c r="P265" i="2"/>
  <c r="P278" i="2"/>
  <c r="P280" i="2"/>
  <c r="P282" i="2"/>
  <c r="P297" i="2"/>
  <c r="P326" i="2"/>
  <c r="P328" i="2"/>
  <c r="P330" i="2"/>
  <c r="P361" i="2"/>
  <c r="P390" i="2"/>
  <c r="P392" i="2"/>
  <c r="P394" i="2"/>
  <c r="P425" i="2"/>
  <c r="P476" i="2"/>
  <c r="P524" i="2"/>
  <c r="P536" i="2"/>
  <c r="P557" i="2"/>
  <c r="O617" i="2"/>
  <c r="P617" i="2"/>
  <c r="P668" i="2"/>
  <c r="O668" i="2"/>
  <c r="P823" i="2"/>
  <c r="O823" i="2"/>
  <c r="P860" i="2"/>
  <c r="O860" i="2"/>
  <c r="P887" i="2"/>
  <c r="O887" i="2"/>
  <c r="O994" i="2"/>
  <c r="P994" i="2"/>
  <c r="O1034" i="2"/>
  <c r="P1034" i="2"/>
  <c r="P65" i="2"/>
  <c r="P97" i="2"/>
  <c r="P178" i="2"/>
  <c r="O180" i="2"/>
  <c r="O184" i="2"/>
  <c r="P189" i="2"/>
  <c r="P193" i="2"/>
  <c r="O201" i="2"/>
  <c r="P210" i="2"/>
  <c r="O212" i="2"/>
  <c r="O216" i="2"/>
  <c r="P225" i="2"/>
  <c r="O231" i="2"/>
  <c r="P261" i="2"/>
  <c r="O263" i="2"/>
  <c r="O295" i="2"/>
  <c r="O305" i="2"/>
  <c r="P318" i="2"/>
  <c r="P320" i="2"/>
  <c r="P322" i="2"/>
  <c r="O324" i="2"/>
  <c r="O336" i="2"/>
  <c r="P341" i="2"/>
  <c r="P353" i="2"/>
  <c r="O359" i="2"/>
  <c r="O369" i="2"/>
  <c r="P382" i="2"/>
  <c r="P384" i="2"/>
  <c r="P386" i="2"/>
  <c r="O388" i="2"/>
  <c r="O400" i="2"/>
  <c r="P405" i="2"/>
  <c r="P417" i="2"/>
  <c r="O423" i="2"/>
  <c r="O433" i="2"/>
  <c r="P446" i="2"/>
  <c r="O452" i="2"/>
  <c r="P466" i="2"/>
  <c r="P468" i="2"/>
  <c r="O478" i="2"/>
  <c r="O484" i="2"/>
  <c r="P491" i="2"/>
  <c r="O503" i="2"/>
  <c r="P505" i="2"/>
  <c r="P514" i="2"/>
  <c r="P516" i="2"/>
  <c r="O526" i="2"/>
  <c r="O532" i="2"/>
  <c r="P539" i="2"/>
  <c r="P549" i="2"/>
  <c r="O567" i="2"/>
  <c r="P569" i="2"/>
  <c r="P574" i="2"/>
  <c r="P576" i="2"/>
  <c r="P603" i="2"/>
  <c r="P627" i="2"/>
  <c r="P654" i="2"/>
  <c r="O654" i="2"/>
  <c r="O697" i="2"/>
  <c r="P697" i="2"/>
  <c r="P759" i="2"/>
  <c r="O759" i="2"/>
  <c r="P835" i="2"/>
  <c r="O835" i="2"/>
  <c r="P837" i="2"/>
  <c r="P919" i="2"/>
  <c r="O919" i="2"/>
  <c r="O970" i="2"/>
  <c r="P970" i="2"/>
  <c r="P1005" i="2"/>
  <c r="P31" i="2"/>
  <c r="P54" i="2"/>
  <c r="P59" i="2"/>
  <c r="P63" i="2"/>
  <c r="O67" i="2"/>
  <c r="P86" i="2"/>
  <c r="P91" i="2"/>
  <c r="P95" i="2"/>
  <c r="O99" i="2"/>
  <c r="P112" i="2"/>
  <c r="P117" i="2"/>
  <c r="P125" i="2"/>
  <c r="P129" i="2"/>
  <c r="P144" i="2"/>
  <c r="O233" i="2"/>
  <c r="O248" i="2"/>
  <c r="O265" i="2"/>
  <c r="O280" i="2"/>
  <c r="P285" i="2"/>
  <c r="O297" i="2"/>
  <c r="O328" i="2"/>
  <c r="P333" i="2"/>
  <c r="O361" i="2"/>
  <c r="O392" i="2"/>
  <c r="P397" i="2"/>
  <c r="O425" i="2"/>
  <c r="O476" i="2"/>
  <c r="P483" i="2"/>
  <c r="P497" i="2"/>
  <c r="P506" i="2"/>
  <c r="O524" i="2"/>
  <c r="P531" i="2"/>
  <c r="P570" i="2"/>
  <c r="P615" i="2"/>
  <c r="O615" i="2"/>
  <c r="O705" i="2"/>
  <c r="P705" i="2"/>
  <c r="P724" i="2"/>
  <c r="O724" i="2"/>
  <c r="P786" i="2"/>
  <c r="O786" i="2"/>
  <c r="P796" i="2"/>
  <c r="O796" i="2"/>
  <c r="P858" i="2"/>
  <c r="O858" i="2"/>
  <c r="P586" i="2"/>
  <c r="P588" i="2"/>
  <c r="P600" i="2"/>
  <c r="P611" i="2"/>
  <c r="P621" i="2"/>
  <c r="P650" i="2"/>
  <c r="P664" i="2"/>
  <c r="P675" i="2"/>
  <c r="P685" i="2"/>
  <c r="P716" i="2"/>
  <c r="P720" i="2"/>
  <c r="P733" i="2"/>
  <c r="P742" i="2"/>
  <c r="P744" i="2"/>
  <c r="P819" i="2"/>
  <c r="P829" i="2"/>
  <c r="P854" i="2"/>
  <c r="P856" i="2"/>
  <c r="P883" i="2"/>
  <c r="P902" i="2"/>
  <c r="P904" i="2"/>
  <c r="P915" i="2"/>
  <c r="P934" i="2"/>
  <c r="P936" i="2"/>
  <c r="P947" i="2"/>
  <c r="P966" i="2"/>
  <c r="P968" i="2"/>
  <c r="P979" i="2"/>
  <c r="P981" i="2"/>
  <c r="P990" i="2"/>
  <c r="P992" i="2"/>
  <c r="P1012" i="2"/>
  <c r="P1045" i="2"/>
  <c r="P1054" i="2"/>
  <c r="P1056" i="2"/>
  <c r="P714" i="2"/>
  <c r="P723" i="2"/>
  <c r="P753" i="2"/>
  <c r="P768" i="2"/>
  <c r="P776" i="2"/>
  <c r="P811" i="2"/>
  <c r="P821" i="2"/>
  <c r="P917" i="2"/>
  <c r="P949" i="2"/>
  <c r="P988" i="2"/>
  <c r="P1021" i="2"/>
  <c r="P1030" i="2"/>
  <c r="P1032" i="2"/>
  <c r="P634" i="2"/>
  <c r="P636" i="2"/>
  <c r="P648" i="2"/>
  <c r="P659" i="2"/>
  <c r="P669" i="2"/>
  <c r="P700" i="2"/>
  <c r="P706" i="2"/>
  <c r="P712" i="2"/>
  <c r="O742" i="2"/>
  <c r="O819" i="2"/>
  <c r="O979" i="2"/>
  <c r="P995" i="2"/>
  <c r="P997" i="2"/>
  <c r="P1008" i="2"/>
  <c r="P1010" i="2"/>
  <c r="O1012" i="2"/>
  <c r="P1061" i="2"/>
  <c r="O638" i="2"/>
  <c r="O644" i="2"/>
  <c r="O679" i="2"/>
  <c r="P681" i="2"/>
  <c r="O702" i="2"/>
  <c r="O708" i="2"/>
  <c r="P1037" i="2"/>
  <c r="P1046" i="2"/>
  <c r="P1048" i="2"/>
  <c r="P1050" i="2"/>
  <c r="O1052" i="2"/>
  <c r="P579" i="2"/>
  <c r="P589" i="2"/>
  <c r="P609" i="2"/>
  <c r="P618" i="2"/>
  <c r="P620" i="2"/>
  <c r="P632" i="2"/>
  <c r="O636" i="2"/>
  <c r="P643" i="2"/>
  <c r="P653" i="2"/>
  <c r="P676" i="2"/>
  <c r="P690" i="2"/>
  <c r="P696" i="2"/>
  <c r="P707" i="2"/>
  <c r="P717" i="2"/>
  <c r="P732" i="2"/>
  <c r="P739" i="2"/>
  <c r="P797" i="2"/>
  <c r="P824" i="2"/>
  <c r="P851" i="2"/>
  <c r="P861" i="2"/>
  <c r="P888" i="2"/>
  <c r="O890" i="2"/>
  <c r="O892" i="2"/>
  <c r="O907" i="2"/>
  <c r="P920" i="2"/>
  <c r="P922" i="2"/>
  <c r="O924" i="2"/>
  <c r="P931" i="2"/>
  <c r="O939" i="2"/>
  <c r="P952" i="2"/>
  <c r="P954" i="2"/>
  <c r="O956" i="2"/>
  <c r="P963" i="2"/>
  <c r="O971" i="2"/>
  <c r="P980" i="2"/>
  <c r="O995" i="2"/>
  <c r="P1013" i="2"/>
  <c r="O1015" i="2"/>
  <c r="P1024" i="2"/>
  <c r="P1026" i="2"/>
  <c r="O1028" i="2"/>
  <c r="P610" i="2"/>
  <c r="O628" i="2"/>
  <c r="P635" i="2"/>
  <c r="P665" i="2"/>
  <c r="O692" i="2"/>
  <c r="P699" i="2"/>
  <c r="P721" i="2"/>
  <c r="O734" i="2"/>
  <c r="P745" i="2"/>
  <c r="P748" i="2"/>
  <c r="O795" i="2"/>
  <c r="O859" i="2"/>
  <c r="P878" i="2"/>
  <c r="P880" i="2"/>
  <c r="P987" i="2"/>
  <c r="P989" i="2"/>
  <c r="P1000" i="2"/>
  <c r="P1002" i="2"/>
  <c r="O1004" i="2"/>
  <c r="P1027" i="2"/>
  <c r="C17" i="1"/>
  <c r="C18" i="1" s="1"/>
  <c r="C19" i="1" s="1"/>
  <c r="C20" i="1" s="1"/>
  <c r="C21" i="1" s="1"/>
  <c r="C22" i="1" s="1"/>
  <c r="C23" i="1" s="1"/>
  <c r="C24" i="1" s="1"/>
  <c r="O14" i="2"/>
  <c r="O18" i="2"/>
  <c r="O22" i="2"/>
  <c r="O25" i="2"/>
  <c r="P28" i="2"/>
  <c r="O33" i="2"/>
  <c r="P36" i="2"/>
  <c r="O41" i="2"/>
  <c r="P44" i="2"/>
  <c r="O49" i="2"/>
  <c r="P52" i="2"/>
  <c r="O57" i="2"/>
  <c r="P60" i="2"/>
  <c r="O65" i="2"/>
  <c r="P68" i="2"/>
  <c r="O73" i="2"/>
  <c r="P76" i="2"/>
  <c r="O81" i="2"/>
  <c r="P84" i="2"/>
  <c r="O89" i="2"/>
  <c r="P92" i="2"/>
  <c r="O97" i="2"/>
  <c r="P100" i="2"/>
  <c r="O105" i="2"/>
  <c r="P108" i="2"/>
  <c r="O113" i="2"/>
  <c r="P126" i="2"/>
  <c r="O126" i="2"/>
  <c r="P128" i="2"/>
  <c r="P134" i="2"/>
  <c r="O134" i="2"/>
  <c r="P136" i="2"/>
  <c r="P138" i="2"/>
  <c r="O138" i="2"/>
  <c r="P198" i="2"/>
  <c r="O198" i="2"/>
  <c r="P200" i="2"/>
  <c r="O251" i="2"/>
  <c r="P251" i="2"/>
  <c r="P122" i="2"/>
  <c r="O179" i="2"/>
  <c r="P179" i="2"/>
  <c r="O211" i="2"/>
  <c r="P211" i="2"/>
  <c r="P230" i="2"/>
  <c r="O230" i="2"/>
  <c r="P232" i="2"/>
  <c r="O171" i="2"/>
  <c r="P171" i="2"/>
  <c r="P190" i="2"/>
  <c r="O190" i="2"/>
  <c r="P222" i="2"/>
  <c r="O222" i="2"/>
  <c r="O243" i="2"/>
  <c r="P243" i="2"/>
  <c r="O203" i="2"/>
  <c r="P203" i="2"/>
  <c r="P254" i="2"/>
  <c r="O254" i="2"/>
  <c r="P256" i="2"/>
  <c r="P182" i="2"/>
  <c r="O182" i="2"/>
  <c r="P214" i="2"/>
  <c r="O214" i="2"/>
  <c r="O235" i="2"/>
  <c r="P235" i="2"/>
  <c r="P118" i="2"/>
  <c r="O195" i="2"/>
  <c r="P195" i="2"/>
  <c r="O227" i="2"/>
  <c r="P227" i="2"/>
  <c r="P246" i="2"/>
  <c r="O246" i="2"/>
  <c r="O31" i="2"/>
  <c r="O39" i="2"/>
  <c r="O47" i="2"/>
  <c r="O55" i="2"/>
  <c r="O63" i="2"/>
  <c r="O71" i="2"/>
  <c r="O79" i="2"/>
  <c r="O87" i="2"/>
  <c r="O95" i="2"/>
  <c r="O103" i="2"/>
  <c r="O111" i="2"/>
  <c r="O116" i="2"/>
  <c r="P120" i="2"/>
  <c r="O129" i="2"/>
  <c r="P131" i="2"/>
  <c r="P174" i="2"/>
  <c r="O174" i="2"/>
  <c r="P176" i="2"/>
  <c r="P206" i="2"/>
  <c r="O206" i="2"/>
  <c r="P208" i="2"/>
  <c r="O118" i="2"/>
  <c r="P142" i="2"/>
  <c r="O142" i="2"/>
  <c r="P146" i="2"/>
  <c r="O146" i="2"/>
  <c r="P150" i="2"/>
  <c r="O150" i="2"/>
  <c r="P154" i="2"/>
  <c r="O154" i="2"/>
  <c r="P158" i="2"/>
  <c r="O158" i="2"/>
  <c r="P160" i="2"/>
  <c r="P162" i="2"/>
  <c r="O162" i="2"/>
  <c r="P166" i="2"/>
  <c r="O166" i="2"/>
  <c r="P168" i="2"/>
  <c r="O187" i="2"/>
  <c r="P187" i="2"/>
  <c r="O219" i="2"/>
  <c r="P219" i="2"/>
  <c r="P238" i="2"/>
  <c r="O238" i="2"/>
  <c r="P240" i="2"/>
  <c r="P259" i="2"/>
  <c r="P267" i="2"/>
  <c r="P275" i="2"/>
  <c r="P283" i="2"/>
  <c r="P291" i="2"/>
  <c r="P299" i="2"/>
  <c r="P307" i="2"/>
  <c r="P315" i="2"/>
  <c r="P323" i="2"/>
  <c r="P331" i="2"/>
  <c r="P339" i="2"/>
  <c r="P347" i="2"/>
  <c r="P355" i="2"/>
  <c r="P363" i="2"/>
  <c r="P371" i="2"/>
  <c r="P379" i="2"/>
  <c r="P387" i="2"/>
  <c r="P395" i="2"/>
  <c r="P403" i="2"/>
  <c r="P411" i="2"/>
  <c r="P419" i="2"/>
  <c r="P427" i="2"/>
  <c r="P435" i="2"/>
  <c r="O440" i="2"/>
  <c r="P443" i="2"/>
  <c r="P469" i="2"/>
  <c r="O469" i="2"/>
  <c r="P512" i="2"/>
  <c r="O512" i="2"/>
  <c r="O205" i="2"/>
  <c r="O213" i="2"/>
  <c r="O221" i="2"/>
  <c r="O237" i="2"/>
  <c r="O245" i="2"/>
  <c r="O253" i="2"/>
  <c r="O261" i="2"/>
  <c r="O269" i="2"/>
  <c r="O277" i="2"/>
  <c r="P451" i="2"/>
  <c r="P453" i="2"/>
  <c r="O453" i="2"/>
  <c r="P459" i="2"/>
  <c r="P461" i="2"/>
  <c r="O461" i="2"/>
  <c r="P504" i="2"/>
  <c r="O504" i="2"/>
  <c r="P525" i="2"/>
  <c r="O525" i="2"/>
  <c r="O170" i="2"/>
  <c r="O178" i="2"/>
  <c r="O186" i="2"/>
  <c r="O194" i="2"/>
  <c r="O202" i="2"/>
  <c r="O210" i="2"/>
  <c r="O218" i="2"/>
  <c r="O226" i="2"/>
  <c r="O234" i="2"/>
  <c r="O242" i="2"/>
  <c r="O250" i="2"/>
  <c r="O258" i="2"/>
  <c r="O266" i="2"/>
  <c r="O274" i="2"/>
  <c r="O282" i="2"/>
  <c r="O290" i="2"/>
  <c r="O298" i="2"/>
  <c r="O306" i="2"/>
  <c r="O314" i="2"/>
  <c r="O322" i="2"/>
  <c r="O330" i="2"/>
  <c r="O338" i="2"/>
  <c r="O346" i="2"/>
  <c r="O354" i="2"/>
  <c r="O362" i="2"/>
  <c r="O370" i="2"/>
  <c r="O378" i="2"/>
  <c r="O386" i="2"/>
  <c r="O394" i="2"/>
  <c r="O402" i="2"/>
  <c r="O410" i="2"/>
  <c r="O418" i="2"/>
  <c r="O426" i="2"/>
  <c r="O434" i="2"/>
  <c r="O494" i="2"/>
  <c r="P496" i="2"/>
  <c r="O496" i="2"/>
  <c r="P517" i="2"/>
  <c r="O517" i="2"/>
  <c r="P488" i="2"/>
  <c r="O488" i="2"/>
  <c r="P509" i="2"/>
  <c r="O509" i="2"/>
  <c r="P480" i="2"/>
  <c r="O480" i="2"/>
  <c r="P501" i="2"/>
  <c r="O501" i="2"/>
  <c r="P472" i="2"/>
  <c r="O472" i="2"/>
  <c r="P493" i="2"/>
  <c r="O493" i="2"/>
  <c r="O262" i="2"/>
  <c r="O270" i="2"/>
  <c r="O278" i="2"/>
  <c r="O286" i="2"/>
  <c r="O294" i="2"/>
  <c r="O302" i="2"/>
  <c r="O310" i="2"/>
  <c r="O318" i="2"/>
  <c r="O326" i="2"/>
  <c r="O334" i="2"/>
  <c r="O342" i="2"/>
  <c r="O350" i="2"/>
  <c r="O358" i="2"/>
  <c r="O366" i="2"/>
  <c r="O374" i="2"/>
  <c r="O382" i="2"/>
  <c r="O390" i="2"/>
  <c r="O398" i="2"/>
  <c r="O406" i="2"/>
  <c r="O414" i="2"/>
  <c r="O422" i="2"/>
  <c r="O430" i="2"/>
  <c r="O438" i="2"/>
  <c r="O446" i="2"/>
  <c r="P448" i="2"/>
  <c r="O448" i="2"/>
  <c r="O454" i="2"/>
  <c r="P456" i="2"/>
  <c r="O456" i="2"/>
  <c r="O462" i="2"/>
  <c r="P464" i="2"/>
  <c r="O464" i="2"/>
  <c r="P485" i="2"/>
  <c r="O485" i="2"/>
  <c r="P528" i="2"/>
  <c r="O528" i="2"/>
  <c r="P477" i="2"/>
  <c r="O477" i="2"/>
  <c r="P520" i="2"/>
  <c r="O520" i="2"/>
  <c r="P793" i="2"/>
  <c r="O793" i="2"/>
  <c r="P830" i="2"/>
  <c r="O830" i="2"/>
  <c r="P857" i="2"/>
  <c r="O857" i="2"/>
  <c r="P905" i="2"/>
  <c r="O905" i="2"/>
  <c r="P937" i="2"/>
  <c r="O937" i="2"/>
  <c r="P969" i="2"/>
  <c r="O969" i="2"/>
  <c r="P993" i="2"/>
  <c r="O993" i="2"/>
  <c r="P1057" i="2"/>
  <c r="O1057" i="2"/>
  <c r="P755" i="2"/>
  <c r="P785" i="2"/>
  <c r="O785" i="2"/>
  <c r="P787" i="2"/>
  <c r="P822" i="2"/>
  <c r="O822" i="2"/>
  <c r="P849" i="2"/>
  <c r="O849" i="2"/>
  <c r="P886" i="2"/>
  <c r="P918" i="2"/>
  <c r="P950" i="2"/>
  <c r="P1022" i="2"/>
  <c r="P1033" i="2"/>
  <c r="O1033" i="2"/>
  <c r="O536" i="2"/>
  <c r="O544" i="2"/>
  <c r="O552" i="2"/>
  <c r="O560" i="2"/>
  <c r="O568" i="2"/>
  <c r="O576" i="2"/>
  <c r="O584" i="2"/>
  <c r="O592" i="2"/>
  <c r="O600" i="2"/>
  <c r="O608" i="2"/>
  <c r="O616" i="2"/>
  <c r="O624" i="2"/>
  <c r="O632" i="2"/>
  <c r="O640" i="2"/>
  <c r="O648" i="2"/>
  <c r="O656" i="2"/>
  <c r="O664" i="2"/>
  <c r="O672" i="2"/>
  <c r="O680" i="2"/>
  <c r="O688" i="2"/>
  <c r="O696" i="2"/>
  <c r="O704" i="2"/>
  <c r="O712" i="2"/>
  <c r="O720" i="2"/>
  <c r="O728" i="2"/>
  <c r="O736" i="2"/>
  <c r="O744" i="2"/>
  <c r="P749" i="2"/>
  <c r="O753" i="2"/>
  <c r="P757" i="2"/>
  <c r="O757" i="2"/>
  <c r="P769" i="2"/>
  <c r="O769" i="2"/>
  <c r="P777" i="2"/>
  <c r="O777" i="2"/>
  <c r="P814" i="2"/>
  <c r="O814" i="2"/>
  <c r="P841" i="2"/>
  <c r="O841" i="2"/>
  <c r="P897" i="2"/>
  <c r="O897" i="2"/>
  <c r="P929" i="2"/>
  <c r="O929" i="2"/>
  <c r="P961" i="2"/>
  <c r="O961" i="2"/>
  <c r="P998" i="2"/>
  <c r="P1009" i="2"/>
  <c r="O1009" i="2"/>
  <c r="O533" i="2"/>
  <c r="O541" i="2"/>
  <c r="O549" i="2"/>
  <c r="O557" i="2"/>
  <c r="O565" i="2"/>
  <c r="O573" i="2"/>
  <c r="O581" i="2"/>
  <c r="O589" i="2"/>
  <c r="O597" i="2"/>
  <c r="O605" i="2"/>
  <c r="O613" i="2"/>
  <c r="O621" i="2"/>
  <c r="O629" i="2"/>
  <c r="O637" i="2"/>
  <c r="O645" i="2"/>
  <c r="O653" i="2"/>
  <c r="O661" i="2"/>
  <c r="O669" i="2"/>
  <c r="O677" i="2"/>
  <c r="O685" i="2"/>
  <c r="O693" i="2"/>
  <c r="O701" i="2"/>
  <c r="O709" i="2"/>
  <c r="O717" i="2"/>
  <c r="O725" i="2"/>
  <c r="O733" i="2"/>
  <c r="O741" i="2"/>
  <c r="O755" i="2"/>
  <c r="O761" i="2"/>
  <c r="P765" i="2"/>
  <c r="O765" i="2"/>
  <c r="P773" i="2"/>
  <c r="O773" i="2"/>
  <c r="P806" i="2"/>
  <c r="O806" i="2"/>
  <c r="P833" i="2"/>
  <c r="O833" i="2"/>
  <c r="P870" i="2"/>
  <c r="P910" i="2"/>
  <c r="P942" i="2"/>
  <c r="P974" i="2"/>
  <c r="P985" i="2"/>
  <c r="O985" i="2"/>
  <c r="P1038" i="2"/>
  <c r="P1049" i="2"/>
  <c r="O1049" i="2"/>
  <c r="O674" i="2"/>
  <c r="O682" i="2"/>
  <c r="O690" i="2"/>
  <c r="O698" i="2"/>
  <c r="O706" i="2"/>
  <c r="O714" i="2"/>
  <c r="O722" i="2"/>
  <c r="O730" i="2"/>
  <c r="O738" i="2"/>
  <c r="O746" i="2"/>
  <c r="O763" i="2"/>
  <c r="P798" i="2"/>
  <c r="O798" i="2"/>
  <c r="P825" i="2"/>
  <c r="O825" i="2"/>
  <c r="P827" i="2"/>
  <c r="P862" i="2"/>
  <c r="P889" i="2"/>
  <c r="O889" i="2"/>
  <c r="P921" i="2"/>
  <c r="O921" i="2"/>
  <c r="P953" i="2"/>
  <c r="O953" i="2"/>
  <c r="P1014" i="2"/>
  <c r="P1025" i="2"/>
  <c r="O1025" i="2"/>
  <c r="P790" i="2"/>
  <c r="O790" i="2"/>
  <c r="P817" i="2"/>
  <c r="O817" i="2"/>
  <c r="P881" i="2"/>
  <c r="O881" i="2"/>
  <c r="P1001" i="2"/>
  <c r="O1001" i="2"/>
  <c r="P782" i="2"/>
  <c r="O782" i="2"/>
  <c r="P809" i="2"/>
  <c r="O809" i="2"/>
  <c r="P873" i="2"/>
  <c r="O873" i="2"/>
  <c r="P913" i="2"/>
  <c r="O913" i="2"/>
  <c r="P945" i="2"/>
  <c r="O945" i="2"/>
  <c r="P977" i="2"/>
  <c r="O977" i="2"/>
  <c r="P1041" i="2"/>
  <c r="O1041" i="2"/>
  <c r="P747" i="2"/>
  <c r="P758" i="2"/>
  <c r="P801" i="2"/>
  <c r="O801" i="2"/>
  <c r="P803" i="2"/>
  <c r="P838" i="2"/>
  <c r="P865" i="2"/>
  <c r="O865" i="2"/>
  <c r="P894" i="2"/>
  <c r="P926" i="2"/>
  <c r="P958" i="2"/>
  <c r="P1006" i="2"/>
  <c r="P1017" i="2"/>
  <c r="O1017" i="2"/>
  <c r="O838" i="2"/>
  <c r="O846" i="2"/>
  <c r="O854" i="2"/>
  <c r="O862" i="2"/>
  <c r="O870" i="2"/>
  <c r="O878" i="2"/>
  <c r="O886" i="2"/>
  <c r="O894" i="2"/>
  <c r="O902" i="2"/>
  <c r="O910" i="2"/>
  <c r="O918" i="2"/>
  <c r="O926" i="2"/>
  <c r="O934" i="2"/>
  <c r="O942" i="2"/>
  <c r="O950" i="2"/>
  <c r="O958" i="2"/>
  <c r="O966" i="2"/>
  <c r="O974" i="2"/>
  <c r="O982" i="2"/>
  <c r="O990" i="2"/>
  <c r="O998" i="2"/>
  <c r="O1006" i="2"/>
  <c r="O1014" i="2"/>
  <c r="O1022" i="2"/>
  <c r="O1030" i="2"/>
  <c r="O1038" i="2"/>
  <c r="O1046" i="2"/>
  <c r="O1054" i="2"/>
  <c r="O891" i="2"/>
  <c r="O899" i="2"/>
  <c r="O752" i="2"/>
  <c r="O760" i="2"/>
  <c r="O808" i="2"/>
  <c r="O816" i="2"/>
  <c r="O824" i="2"/>
  <c r="O832" i="2"/>
  <c r="O840" i="2"/>
  <c r="O848" i="2"/>
  <c r="O856" i="2"/>
  <c r="O864" i="2"/>
  <c r="O872" i="2"/>
  <c r="O880" i="2"/>
  <c r="O888" i="2"/>
  <c r="O896" i="2"/>
  <c r="O904" i="2"/>
  <c r="O912" i="2"/>
  <c r="O920" i="2"/>
  <c r="O928" i="2"/>
  <c r="O936" i="2"/>
  <c r="O944" i="2"/>
  <c r="O952" i="2"/>
  <c r="O960" i="2"/>
  <c r="O968" i="2"/>
  <c r="O976" i="2"/>
  <c r="O984" i="2"/>
  <c r="O992" i="2"/>
  <c r="O1000" i="2"/>
  <c r="O1008" i="2"/>
  <c r="O1016" i="2"/>
  <c r="O1024" i="2"/>
  <c r="O1032" i="2"/>
  <c r="O1040" i="2"/>
  <c r="O1048" i="2"/>
  <c r="O1056" i="2"/>
  <c r="O781" i="2"/>
  <c r="O789" i="2"/>
  <c r="O797" i="2"/>
  <c r="O805" i="2"/>
  <c r="O813" i="2"/>
  <c r="O821" i="2"/>
  <c r="O829" i="2"/>
  <c r="O837" i="2"/>
  <c r="O845" i="2"/>
  <c r="O853" i="2"/>
  <c r="O861" i="2"/>
  <c r="O869" i="2"/>
  <c r="O877" i="2"/>
  <c r="O885" i="2"/>
  <c r="O893" i="2"/>
  <c r="O901" i="2"/>
  <c r="O909" i="2"/>
  <c r="O917" i="2"/>
  <c r="O925" i="2"/>
  <c r="O933" i="2"/>
  <c r="O941" i="2"/>
  <c r="O949" i="2"/>
  <c r="O957" i="2"/>
  <c r="O965" i="2"/>
  <c r="O973" i="2"/>
  <c r="O981" i="2"/>
  <c r="O989" i="2"/>
  <c r="O997" i="2"/>
  <c r="O1005" i="2"/>
  <c r="O1013" i="2"/>
  <c r="O1021" i="2"/>
  <c r="O1029" i="2"/>
  <c r="O1037" i="2"/>
  <c r="O1045" i="2"/>
  <c r="O1053" i="2"/>
  <c r="O1061" i="2"/>
  <c r="X23" i="2" l="1"/>
  <c r="G24" i="1" s="1"/>
  <c r="X18" i="2"/>
  <c r="G19" i="1" s="1"/>
  <c r="U23" i="2"/>
  <c r="W23" i="2" s="1"/>
  <c r="Y23" i="2" a="1"/>
  <c r="Y23" i="2" s="1"/>
  <c r="I24" i="1" s="1"/>
  <c r="U12" i="2"/>
  <c r="W12" i="2" s="1"/>
  <c r="Y19" i="2" a="1"/>
  <c r="Y19" i="2" s="1"/>
  <c r="I20" i="1" s="1"/>
  <c r="X17" i="2"/>
  <c r="G18" i="1" s="1"/>
  <c r="X11" i="2"/>
  <c r="G12" i="1" s="1"/>
  <c r="X9" i="2"/>
  <c r="U18" i="2"/>
  <c r="W18" i="2" s="1"/>
  <c r="U14" i="2"/>
  <c r="W14" i="2" s="1"/>
  <c r="U9" i="2"/>
  <c r="W9" i="2" s="1"/>
  <c r="Y22" i="2" a="1"/>
  <c r="Y22" i="2" s="1"/>
  <c r="I23" i="1" s="1"/>
  <c r="U11" i="2"/>
  <c r="W11" i="2" s="1"/>
  <c r="U19" i="2"/>
  <c r="W19" i="2" s="1"/>
  <c r="X20" i="2"/>
  <c r="G21" i="1" s="1"/>
  <c r="X21" i="2"/>
  <c r="G22" i="1" s="1"/>
  <c r="X10" i="2"/>
  <c r="U21" i="2"/>
  <c r="W21" i="2" s="1"/>
  <c r="X14" i="2"/>
  <c r="G15" i="1" s="1"/>
  <c r="U10" i="2"/>
  <c r="W10" i="2" s="1"/>
  <c r="U8" i="2"/>
  <c r="W8" i="2" s="1"/>
  <c r="U15" i="2"/>
  <c r="W15" i="2" s="1"/>
  <c r="U17" i="2"/>
  <c r="W17" i="2" s="1"/>
  <c r="X13" i="2"/>
  <c r="G14" i="1" s="1"/>
  <c r="X22" i="2"/>
  <c r="G23" i="1" s="1"/>
  <c r="U16" i="2"/>
  <c r="W16" i="2" s="1"/>
  <c r="X12" i="2"/>
  <c r="G13" i="1" s="1"/>
  <c r="U20" i="2"/>
  <c r="W20" i="2" s="1"/>
  <c r="U13" i="2"/>
  <c r="W13" i="2" s="1"/>
  <c r="U22" i="2"/>
  <c r="W22" i="2" s="1"/>
  <c r="X19" i="2"/>
  <c r="G20" i="1" s="1"/>
  <c r="X16" i="2"/>
  <c r="G17" i="1" s="1"/>
  <c r="X15" i="2"/>
  <c r="G16" i="1" s="1"/>
  <c r="Y14" i="2" a="1"/>
  <c r="Y14" i="2" s="1"/>
  <c r="I15" i="1" s="1"/>
  <c r="Y8" i="2" a="1"/>
  <c r="Y8" i="2" s="1"/>
  <c r="Y18" i="2" a="1"/>
  <c r="Y18" i="2" s="1"/>
  <c r="I19" i="1" s="1"/>
  <c r="Y20" i="2" a="1"/>
  <c r="Y20" i="2" s="1"/>
  <c r="I21" i="1" s="1"/>
  <c r="X8" i="2"/>
  <c r="Y11" i="2" a="1"/>
  <c r="Y11" i="2" s="1"/>
  <c r="I12" i="1" s="1"/>
  <c r="Y12" i="2" a="1"/>
  <c r="Y12" i="2" s="1"/>
  <c r="I13" i="1" s="1"/>
  <c r="Y9" i="2" a="1"/>
  <c r="Y9" i="2" s="1"/>
  <c r="Y15" i="2" a="1"/>
  <c r="Y15" i="2" s="1"/>
  <c r="I16" i="1" s="1"/>
  <c r="Y16" i="2" a="1"/>
  <c r="Y16" i="2" s="1"/>
  <c r="I17" i="1" s="1"/>
  <c r="C26" i="1"/>
  <c r="C27" i="1" s="1"/>
  <c r="Y21" i="2" a="1"/>
  <c r="Y21" i="2" s="1"/>
  <c r="I22" i="1" s="1"/>
  <c r="Y10" i="2" a="1"/>
  <c r="Y10" i="2" s="1"/>
  <c r="Y17" i="2" a="1"/>
  <c r="Y17" i="2" s="1"/>
  <c r="I18" i="1" s="1"/>
  <c r="Y13" i="2" a="1"/>
  <c r="Y13" i="2" s="1"/>
  <c r="I14" i="1" s="1"/>
  <c r="G27" i="1" l="1"/>
  <c r="G26" i="1"/>
  <c r="I27" i="1"/>
  <c r="I2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<sst xmlns="http://schemas.openxmlformats.org/spreadsheetml/2006/main" count="14299" uniqueCount="2249">
  <si>
    <t>Trends in State Authorized Common Equity Ratios</t>
  </si>
  <si>
    <t>(Industry)</t>
  </si>
  <si>
    <t>Line</t>
  </si>
  <si>
    <t>Year</t>
  </si>
  <si>
    <t>Average</t>
  </si>
  <si>
    <t>Median</t>
  </si>
  <si>
    <t>Source and Notes:</t>
  </si>
  <si>
    <t>1</t>
  </si>
  <si>
    <t>-  Excludes Arkansas, Florida, Indiana and Michigan</t>
  </si>
  <si>
    <t>because they include non-investor capital.</t>
  </si>
  <si>
    <t>Download Range:</t>
  </si>
  <si>
    <t xml:space="preserve">1/1/1980 - </t>
  </si>
  <si>
    <t>Data Formulas</t>
  </si>
  <si>
    <t>Electric Data and Report Check</t>
  </si>
  <si>
    <t xml:space="preserve">Docket Number </t>
  </si>
  <si>
    <t xml:space="preserve">Rate Case OID </t>
  </si>
  <si>
    <t xml:space="preserve">Company Name </t>
  </si>
  <si>
    <t xml:space="preserve">State </t>
  </si>
  <si>
    <t xml:space="preserve">Service Type </t>
  </si>
  <si>
    <t xml:space="preserve">Case Type </t>
  </si>
  <si>
    <t xml:space="preserve">Decision Type </t>
  </si>
  <si>
    <t xml:space="preserve">Rate Case Status </t>
  </si>
  <si>
    <t>Initial Filing Date MM/dd/yyyy</t>
  </si>
  <si>
    <t>Rate Case Completion Date MM/dd/yyyy</t>
  </si>
  <si>
    <t>Authorized Equity Ratio (% of Total Capital) (%)</t>
  </si>
  <si>
    <t>State</t>
  </si>
  <si>
    <t>Service</t>
  </si>
  <si>
    <t>All State EL CER%</t>
  </si>
  <si>
    <t>State Exclusion EL CER%</t>
  </si>
  <si>
    <t>Average of All Data</t>
  </si>
  <si>
    <t>From RRA Report Workbook - Table 2</t>
  </si>
  <si>
    <t>Check</t>
  </si>
  <si>
    <t>Average with Exclusions for Table</t>
  </si>
  <si>
    <t>Median with Exclusions for Table</t>
  </si>
  <si>
    <t>D-RPU-2009-0002</t>
  </si>
  <si>
    <t>Interstate Power and Light Company</t>
  </si>
  <si>
    <t>IA</t>
  </si>
  <si>
    <t>Electric</t>
  </si>
  <si>
    <t>Vertically Integrated</t>
  </si>
  <si>
    <t>Fully Litigated</t>
  </si>
  <si>
    <t>Completed</t>
  </si>
  <si>
    <t>D-EL09-009</t>
  </si>
  <si>
    <t>Northern States Power Company</t>
  </si>
  <si>
    <t>SD</t>
  </si>
  <si>
    <t>Settled</t>
  </si>
  <si>
    <t>NA</t>
  </si>
  <si>
    <t>C-U-15768</t>
  </si>
  <si>
    <t>DTE Electric Company</t>
  </si>
  <si>
    <t>MI</t>
  </si>
  <si>
    <t>D-UE-204</t>
  </si>
  <si>
    <t>Portland General Electric Company</t>
  </si>
  <si>
    <t>OR</t>
  </si>
  <si>
    <t>Limited-Issue Rider</t>
  </si>
  <si>
    <t>D-UE-210</t>
  </si>
  <si>
    <t>PacifiCorp</t>
  </si>
  <si>
    <t>D-2009-226-E</t>
  </si>
  <si>
    <t>Duke Energy Carolinas, LLC</t>
  </si>
  <si>
    <t>SC</t>
  </si>
  <si>
    <t>D-09-WSEE-925-RTS (KG&amp;E)</t>
  </si>
  <si>
    <t>Evergy Kansas South, Inc.</t>
  </si>
  <si>
    <t>KS</t>
  </si>
  <si>
    <t>D-09-WSEE-925-RTS (WR)</t>
  </si>
  <si>
    <t>Evergy Kansas Central, Inc.</t>
  </si>
  <si>
    <t>D-4065</t>
  </si>
  <si>
    <t>The Narragansett Electric Company</t>
  </si>
  <si>
    <t>RI</t>
  </si>
  <si>
    <t>Distribution</t>
  </si>
  <si>
    <t>D-09-035-23</t>
  </si>
  <si>
    <t>UT</t>
  </si>
  <si>
    <t>D-UE-213</t>
  </si>
  <si>
    <t>Idaho Power Company</t>
  </si>
  <si>
    <t>F.C. 1076</t>
  </si>
  <si>
    <t>Potomac Electric Power Company</t>
  </si>
  <si>
    <t>DC</t>
  </si>
  <si>
    <t>C-PUE-2009-00029</t>
  </si>
  <si>
    <t>Kentucky Utilities Company</t>
  </si>
  <si>
    <t>VA</t>
  </si>
  <si>
    <t>D-090079-EI</t>
  </si>
  <si>
    <t>Duke Energy Florida, LLC</t>
  </si>
  <si>
    <t>FL</t>
  </si>
  <si>
    <t>C-PUE-2009-00017(Rider R)</t>
  </si>
  <si>
    <t>Virginia Electric and Power Company</t>
  </si>
  <si>
    <t>C-PUE-2009-00011 (Rider S)</t>
  </si>
  <si>
    <t>C-PUE-2009-00019</t>
  </si>
  <si>
    <t>D-080677-EI</t>
  </si>
  <si>
    <t>Florida Power &amp; Light Company</t>
  </si>
  <si>
    <t>C-09-E-0428</t>
  </si>
  <si>
    <t>Consolidated Edison Company of New York, Inc.</t>
  </si>
  <si>
    <t>NY</t>
  </si>
  <si>
    <t>D-UE-090704</t>
  </si>
  <si>
    <t>Puget Sound Energy, Inc.</t>
  </si>
  <si>
    <t>WA</t>
  </si>
  <si>
    <t>D-37364</t>
  </si>
  <si>
    <t>Southwestern Electric Power Company</t>
  </si>
  <si>
    <t>TX</t>
  </si>
  <si>
    <t>D-20004-81-ER-09</t>
  </si>
  <si>
    <t>MDU Resources Group, Inc.</t>
  </si>
  <si>
    <t>WY</t>
  </si>
  <si>
    <t>D-09-0308 (IP)</t>
  </si>
  <si>
    <t>Ameren Illinois Company</t>
  </si>
  <si>
    <t>IL</t>
  </si>
  <si>
    <t>D-09-0307 (CIPS)</t>
  </si>
  <si>
    <t>D-09-0306 (CILCO)</t>
  </si>
  <si>
    <t>D-ER-09080664</t>
  </si>
  <si>
    <t>Atlantic City Electric Company</t>
  </si>
  <si>
    <t>NJ</t>
  </si>
  <si>
    <t>D-ER-09080668</t>
  </si>
  <si>
    <t>Rockland Electric Company</t>
  </si>
  <si>
    <t>D-20000-352-ER-09</t>
  </si>
  <si>
    <t>D-09-084-U</t>
  </si>
  <si>
    <t>Entergy Arkansas, LLC</t>
  </si>
  <si>
    <t>AR</t>
  </si>
  <si>
    <t>C-ER-2010-0036</t>
  </si>
  <si>
    <t>Union Electric Company</t>
  </si>
  <si>
    <t>MO</t>
  </si>
  <si>
    <t>D-GR09050422 (EL)</t>
  </si>
  <si>
    <t>Public Service Electric and Gas Company</t>
  </si>
  <si>
    <t>D-10-035-13</t>
  </si>
  <si>
    <t>C-09-E-0588</t>
  </si>
  <si>
    <t>Central Hudson Gas &amp; Electric Corp.</t>
  </si>
  <si>
    <t>D-10-EPDE-314-RTS</t>
  </si>
  <si>
    <t>The Empire District Electric Company</t>
  </si>
  <si>
    <t>C-09-1352-E-42T</t>
  </si>
  <si>
    <t>Monongahela Power Company</t>
  </si>
  <si>
    <t>WV</t>
  </si>
  <si>
    <t>C-2009-00459</t>
  </si>
  <si>
    <t>Kentucky Power Company</t>
  </si>
  <si>
    <t>KY</t>
  </si>
  <si>
    <t>D-DE-09-035</t>
  </si>
  <si>
    <t>Public Service Company of New Hampshire</t>
  </si>
  <si>
    <t>NH</t>
  </si>
  <si>
    <t>D-09-12-05</t>
  </si>
  <si>
    <t>The Connecticut Light and Power Company</t>
  </si>
  <si>
    <t>CT</t>
  </si>
  <si>
    <t>C-U-15981</t>
  </si>
  <si>
    <t>Wisconsin Electric Power Company</t>
  </si>
  <si>
    <t>D-EL09-018</t>
  </si>
  <si>
    <t>Black Hills Power, Inc.</t>
  </si>
  <si>
    <t>C-PUE-2009-00030</t>
  </si>
  <si>
    <t>Appalachian Power Company</t>
  </si>
  <si>
    <t>D-2009-489-E</t>
  </si>
  <si>
    <t>Dominion Energy South Carolina, Inc.</t>
  </si>
  <si>
    <t>D-2006-0387</t>
  </si>
  <si>
    <t>Maui Electric Company, Ltd.</t>
  </si>
  <si>
    <t>HI</t>
  </si>
  <si>
    <t>D-37690</t>
  </si>
  <si>
    <t>El Paso Electric Company</t>
  </si>
  <si>
    <t>C-2009-00548</t>
  </si>
  <si>
    <t>C-2009-00549 (elec.)</t>
  </si>
  <si>
    <t>Louisville Gas and Electric Company</t>
  </si>
  <si>
    <t>D-10AL-008E</t>
  </si>
  <si>
    <t>Black Hills Colorado Electric, Inc.</t>
  </si>
  <si>
    <t>CO</t>
  </si>
  <si>
    <t>C-9217</t>
  </si>
  <si>
    <t>MD</t>
  </si>
  <si>
    <t>C-ER-2010-0130</t>
  </si>
  <si>
    <t>Ca-43526</t>
  </si>
  <si>
    <t>Northern Indiana Public Service Company, LLC</t>
  </si>
  <si>
    <t>IN</t>
  </si>
  <si>
    <t>A-09-11-015</t>
  </si>
  <si>
    <t>CA</t>
  </si>
  <si>
    <t>D-2006-0386</t>
  </si>
  <si>
    <t>Hawaiian Electric Company, Inc.</t>
  </si>
  <si>
    <t>C-09-E-0715</t>
  </si>
  <si>
    <t>New York State Electric &amp; Gas Corporation</t>
  </si>
  <si>
    <t>C-09-E-0717</t>
  </si>
  <si>
    <t>Rochester Gas and Electric Corporation</t>
  </si>
  <si>
    <t>C-AVU-E-10-01</t>
  </si>
  <si>
    <t>Avista Corporation</t>
  </si>
  <si>
    <t>ID</t>
  </si>
  <si>
    <t>D-2010-157-E</t>
  </si>
  <si>
    <t>D-E-04204A-09-0206</t>
  </si>
  <si>
    <t>UNS Electric, Inc.</t>
  </si>
  <si>
    <t>AZ</t>
  </si>
  <si>
    <t>C-U-16180</t>
  </si>
  <si>
    <t>Indiana Michigan Power Company</t>
  </si>
  <si>
    <t>D-2005-0315</t>
  </si>
  <si>
    <t>Hawaii Electric Light Company, Inc.</t>
  </si>
  <si>
    <t>D-E-015/GR-09-1151</t>
  </si>
  <si>
    <t>Minnesota Power Enterprises, Inc.</t>
  </si>
  <si>
    <t>MN</t>
  </si>
  <si>
    <t>C-U-16191</t>
  </si>
  <si>
    <t>Consumers Energy Company</t>
  </si>
  <si>
    <t>D-UE-100467</t>
  </si>
  <si>
    <t>D-10-KCPE-415-RTS</t>
  </si>
  <si>
    <t>Evergy Metro, Inc.</t>
  </si>
  <si>
    <t>D-37744</t>
  </si>
  <si>
    <t>Entergy Texas, Inc.</t>
  </si>
  <si>
    <t>C-9230 (elec)</t>
  </si>
  <si>
    <t>Baltimore Gas and Electric Company</t>
  </si>
  <si>
    <t>D-D2009.9.129 (elec)</t>
  </si>
  <si>
    <t>NorthWestern Energy Group, Inc.</t>
  </si>
  <si>
    <t>MT</t>
  </si>
  <si>
    <t>D-E-22, Sub 459</t>
  </si>
  <si>
    <t>NC</t>
  </si>
  <si>
    <t>D-UE-217</t>
  </si>
  <si>
    <t>D-RPU-2010-0001</t>
  </si>
  <si>
    <t>D-R-2010-2161694</t>
  </si>
  <si>
    <t>PPL Electric Utilities Corporation</t>
  </si>
  <si>
    <t>PA</t>
  </si>
  <si>
    <t>D-R-2010-2161575</t>
  </si>
  <si>
    <t>PECO Energy Company</t>
  </si>
  <si>
    <t>D-UE 215</t>
  </si>
  <si>
    <t>D-10-06001</t>
  </si>
  <si>
    <t>Sierra Pacific Power Company</t>
  </si>
  <si>
    <t>NV</t>
  </si>
  <si>
    <t>D-10-035-89</t>
  </si>
  <si>
    <t>C-U-16166</t>
  </si>
  <si>
    <t>Upper Peninsula Power Company</t>
  </si>
  <si>
    <t>C-PAC-E-10-07</t>
  </si>
  <si>
    <t>D-31958</t>
  </si>
  <si>
    <t>Georgia Power Company</t>
  </si>
  <si>
    <t>GA</t>
  </si>
  <si>
    <t>D-32539</t>
  </si>
  <si>
    <t>Ca-PUD201000050</t>
  </si>
  <si>
    <t>Public Service Company of Oklahoma</t>
  </si>
  <si>
    <t>OK</t>
  </si>
  <si>
    <t>D-3270-UR-117 (elec)</t>
  </si>
  <si>
    <t>Madison Gas and Electric Company</t>
  </si>
  <si>
    <t>WI</t>
  </si>
  <si>
    <t>D-6690-UR-120 (elec)</t>
  </si>
  <si>
    <t>Wisconsin Public Service Corporation</t>
  </si>
  <si>
    <t>D-09-414</t>
  </si>
  <si>
    <t>Delmarva Power &amp; Light Company</t>
  </si>
  <si>
    <t>DE</t>
  </si>
  <si>
    <t>D-38480</t>
  </si>
  <si>
    <t>Texas-New Mexico Power Company</t>
  </si>
  <si>
    <t>C-10-E-0050</t>
  </si>
  <si>
    <t>Niagara Mohawk Power Corporation</t>
  </si>
  <si>
    <t>DPU 10-70</t>
  </si>
  <si>
    <t>Western Massachusetts Electric Company</t>
  </si>
  <si>
    <t>MA</t>
  </si>
  <si>
    <t>D-38339</t>
  </si>
  <si>
    <t>CenterPoint Energy Houston Electric, LLC</t>
  </si>
  <si>
    <t>D-R-2010-2179522</t>
  </si>
  <si>
    <t>Duquesne Light Company</t>
  </si>
  <si>
    <t>D-2008-0083</t>
  </si>
  <si>
    <t>C-PUE-2010-00055(Rider R)</t>
  </si>
  <si>
    <t>C-PUE-2010-00054(Rider S)</t>
  </si>
  <si>
    <t>D-38147</t>
  </si>
  <si>
    <t>Southwestern Public Service Company</t>
  </si>
  <si>
    <t>D-UE-100749</t>
  </si>
  <si>
    <t>C-10-0699-E-42T</t>
  </si>
  <si>
    <t>C-ER-2010-0355</t>
  </si>
  <si>
    <t>D-E-017/GR-10-239</t>
  </si>
  <si>
    <t>Otter Tail Power Company</t>
  </si>
  <si>
    <t>D-DE 10-055</t>
  </si>
  <si>
    <t>Unitil Energy Systems, Inc.</t>
  </si>
  <si>
    <t>Ca-43839</t>
  </si>
  <si>
    <t>Southern Indiana Gas and Electric Company</t>
  </si>
  <si>
    <t>C-ER-2010-0356 (L&amp;P)</t>
  </si>
  <si>
    <t>Evergy Missouri West, Inc.</t>
  </si>
  <si>
    <t>C-ER-2010-0356 (MPS)</t>
  </si>
  <si>
    <t>AP-09-12-020 (elec)</t>
  </si>
  <si>
    <t>Pacific Gas and Electric Company</t>
  </si>
  <si>
    <t>D-10-0467</t>
  </si>
  <si>
    <t>Commonwealth Edison Company</t>
  </si>
  <si>
    <t>C-ER-2011-0004</t>
  </si>
  <si>
    <t>C-PU-10-124</t>
  </si>
  <si>
    <t>ND</t>
  </si>
  <si>
    <t>C-10-E-0362</t>
  </si>
  <si>
    <t>Orange and Rockland Utilities, Inc.</t>
  </si>
  <si>
    <t>D-10-067-U</t>
  </si>
  <si>
    <t>Oklahoma Gas and Electric Company</t>
  </si>
  <si>
    <t>C-9249</t>
  </si>
  <si>
    <t>C-ER-2011-0028</t>
  </si>
  <si>
    <t>DPU 11-01</t>
  </si>
  <si>
    <t>Fitchburg Gas and Electric Light Company, Inc.</t>
  </si>
  <si>
    <t>D-D2010.8.82</t>
  </si>
  <si>
    <t>C-10-00086-UT</t>
  </si>
  <si>
    <t>Public Service Company of New Mexico</t>
  </si>
  <si>
    <t>NM</t>
  </si>
  <si>
    <t>D-10-035-124</t>
  </si>
  <si>
    <t>D-E-001/GR-10-276</t>
  </si>
  <si>
    <t>D-38929</t>
  </si>
  <si>
    <t>Oncor Electric Delivery Company LLC</t>
  </si>
  <si>
    <t>D-U-10-029</t>
  </si>
  <si>
    <t>Alaska Electric Light and Power Company</t>
  </si>
  <si>
    <t>AK</t>
  </si>
  <si>
    <t>D-20000-384-ER-10</t>
  </si>
  <si>
    <t>C-AVU-E-11-01</t>
  </si>
  <si>
    <t>D-2011-207-E</t>
  </si>
  <si>
    <t>D-5-UR-105 (WEP-EL)</t>
  </si>
  <si>
    <t>PUE-2011-00013</t>
  </si>
  <si>
    <t>C-U-16472</t>
  </si>
  <si>
    <t>C-PUE-2011-00027</t>
  </si>
  <si>
    <t>C-PUE-2011-00037</t>
  </si>
  <si>
    <t>PUE-2011-00035 (E-RAC)</t>
  </si>
  <si>
    <t>C-11-0352-EL-AIR</t>
  </si>
  <si>
    <t>Ohio Power Company</t>
  </si>
  <si>
    <t>OH</t>
  </si>
  <si>
    <t>C-11-0351-EL-AIR</t>
  </si>
  <si>
    <t>Columbus Southern Power Company</t>
  </si>
  <si>
    <t>D-UE-110876</t>
  </si>
  <si>
    <t>C-U-16417</t>
  </si>
  <si>
    <t>Ca-43969</t>
  </si>
  <si>
    <t>D-39708</t>
  </si>
  <si>
    <t>D-11AL-387E</t>
  </si>
  <si>
    <t>D-4220-UR-117 (elec)</t>
  </si>
  <si>
    <t>D-11-06006</t>
  </si>
  <si>
    <t>Nevada Power Company</t>
  </si>
  <si>
    <t>D-32539 (2012 Update)</t>
  </si>
  <si>
    <t>C-10-00395-UT</t>
  </si>
  <si>
    <t>C-IPC-E-11-08</t>
  </si>
  <si>
    <t>C-PUE-2011-00036(G-RAC)</t>
  </si>
  <si>
    <t>D-11-0279 (elec)</t>
  </si>
  <si>
    <t>C-PAC-E-11-12</t>
  </si>
  <si>
    <t>D-2011-271-E</t>
  </si>
  <si>
    <t>D-E-7, Sub 989</t>
  </si>
  <si>
    <t>C-PUE-2011-00042(Rider W)</t>
  </si>
  <si>
    <t>C-U-16801</t>
  </si>
  <si>
    <t>D-120022-EI</t>
  </si>
  <si>
    <t>D-UE-233</t>
  </si>
  <si>
    <t>D-110138-EI</t>
  </si>
  <si>
    <t>Gulf Power Company</t>
  </si>
  <si>
    <t>C-PU-10-657</t>
  </si>
  <si>
    <t>C-PUE-2011-00073 (Rider B)</t>
  </si>
  <si>
    <t>C-PUE-2011-00066(Rider R)</t>
  </si>
  <si>
    <t>D-D2008.8.95</t>
  </si>
  <si>
    <t>C-PUE-2011-00067(Rider S)</t>
  </si>
  <si>
    <t>D-E-002/GR-10-971</t>
  </si>
  <si>
    <t>D-UE-111190</t>
  </si>
  <si>
    <t>D-2009-0164</t>
  </si>
  <si>
    <t>D-12-WSEE-112-RTS</t>
  </si>
  <si>
    <t>D-11AL-947E</t>
  </si>
  <si>
    <t>Public Service Company of Colorado</t>
  </si>
  <si>
    <t>D-2009-0163</t>
  </si>
  <si>
    <t>D-UE-111048</t>
  </si>
  <si>
    <t>D-E-01345A-11-0224</t>
  </si>
  <si>
    <t>Arizona Public Service Company</t>
  </si>
  <si>
    <t>D-40094</t>
  </si>
  <si>
    <t>D-11-0721</t>
  </si>
  <si>
    <t>C-U-16794</t>
  </si>
  <si>
    <t>C-11-E-0408</t>
  </si>
  <si>
    <t>D-6680-UR-118 (elec)</t>
  </si>
  <si>
    <t>Wisconsin Power and Light Company</t>
  </si>
  <si>
    <t>D-20003-114-ER-11 (elec)</t>
  </si>
  <si>
    <t>Cheyenne Light, Fuel and Power Company</t>
  </si>
  <si>
    <t>D-EL11-019</t>
  </si>
  <si>
    <t>D-2011-UN-0135</t>
  </si>
  <si>
    <t>Mississippi Power Company</t>
  </si>
  <si>
    <t>MS</t>
  </si>
  <si>
    <t>C-U-16830</t>
  </si>
  <si>
    <t>D-2010-0080</t>
  </si>
  <si>
    <t>C-IPC-E-12-14</t>
  </si>
  <si>
    <t>Ca-PUD201100087</t>
  </si>
  <si>
    <t>D-20000-405-ER-11</t>
  </si>
  <si>
    <t>C-9286</t>
  </si>
  <si>
    <t>C-9285</t>
  </si>
  <si>
    <t>D-39896</t>
  </si>
  <si>
    <t>D-12-0001</t>
  </si>
  <si>
    <t>D-11-035-200</t>
  </si>
  <si>
    <t>D-UE-248</t>
  </si>
  <si>
    <t>D-2012-186-E</t>
  </si>
  <si>
    <t>FC-1087</t>
  </si>
  <si>
    <t>D-40020</t>
  </si>
  <si>
    <t>Lone Star Transmission, LLC</t>
  </si>
  <si>
    <t>Transmission</t>
  </si>
  <si>
    <t>D-ER-11080469</t>
  </si>
  <si>
    <t>D-6690-UR-121 (Elec)</t>
  </si>
  <si>
    <t>D-3270-UR-118 (elec)</t>
  </si>
  <si>
    <t>D-05-UR-106 (WEP-Elec)</t>
  </si>
  <si>
    <t>AP-10-11-015</t>
  </si>
  <si>
    <t>Southern California Edison Company</t>
  </si>
  <si>
    <t>A-12-02-014</t>
  </si>
  <si>
    <t>Liberty Utilities (CalPeco Electric) LLC</t>
  </si>
  <si>
    <t>D-11-528</t>
  </si>
  <si>
    <t>D-12-0293</t>
  </si>
  <si>
    <t>D-R-2012-2290597</t>
  </si>
  <si>
    <t>C-ER-2012-0166</t>
  </si>
  <si>
    <t>D-120015-EI</t>
  </si>
  <si>
    <t>D-12-KCPE-764-RTS</t>
  </si>
  <si>
    <t>D-4220-UR-118 (elec)</t>
  </si>
  <si>
    <t>D-2012-218-E</t>
  </si>
  <si>
    <t>D-12-0321</t>
  </si>
  <si>
    <t>D-UE-246</t>
  </si>
  <si>
    <t>PUE-2012-00036 (G-RAC)</t>
  </si>
  <si>
    <t>D-32539 (2013 Update)</t>
  </si>
  <si>
    <t>Ap-12-04-018 (Elec)</t>
  </si>
  <si>
    <t>Ap-12-04-015</t>
  </si>
  <si>
    <t>Ap-12-04-016 (Elec)</t>
  </si>
  <si>
    <t>San Diego Gas &amp; Electric Company</t>
  </si>
  <si>
    <t>D-4323 (electric)</t>
  </si>
  <si>
    <t>C-2012-00221</t>
  </si>
  <si>
    <t>C-2012-00222 (elec.)</t>
  </si>
  <si>
    <t>D-E-22, Sub 479</t>
  </si>
  <si>
    <t>D-UE-120436</t>
  </si>
  <si>
    <t>C-ER-2012-0174</t>
  </si>
  <si>
    <t>C-ER-2012-0175 (MPS)</t>
  </si>
  <si>
    <t>C-ER-2012-0175 (L&amp;P)</t>
  </si>
  <si>
    <t>D-40606</t>
  </si>
  <si>
    <t>Wind Energy Transmission Texas, LLC</t>
  </si>
  <si>
    <t>D-40604</t>
  </si>
  <si>
    <t>Cross Texas Transmission, LLC</t>
  </si>
  <si>
    <t>Ca-44075</t>
  </si>
  <si>
    <t>C-PUE-2012-00067(Rider W)</t>
  </si>
  <si>
    <t>C-PUE-2012-00068 (Rider R)</t>
  </si>
  <si>
    <t>C-9299 (elec)</t>
  </si>
  <si>
    <t>C-ER-2012-0345</t>
  </si>
  <si>
    <t>D-U-32220</t>
  </si>
  <si>
    <t>LA</t>
  </si>
  <si>
    <t>C-PUE-2012-00071(Rider S)</t>
  </si>
  <si>
    <t>C-12-E-0201</t>
  </si>
  <si>
    <t>D-2012-0099</t>
  </si>
  <si>
    <t>C-PUE-2012-00072 (Rider B)</t>
  </si>
  <si>
    <t>C-AVU-E-12-08</t>
  </si>
  <si>
    <t>D-EL12-046</t>
  </si>
  <si>
    <t>C-12-1682-EL-AIR</t>
  </si>
  <si>
    <t>Duke Energy Ohio, Inc.</t>
  </si>
  <si>
    <t>AP-10-12-005 (elec)</t>
  </si>
  <si>
    <t>C-U-17087</t>
  </si>
  <si>
    <t>D-E-2, Sub 1023</t>
  </si>
  <si>
    <t>Duke Energy Progress, LLC</t>
  </si>
  <si>
    <t>D-2011-0092</t>
  </si>
  <si>
    <t>D-40824</t>
  </si>
  <si>
    <t>D-E-01933A-12-0291</t>
  </si>
  <si>
    <t>Tucson Electric Power Company</t>
  </si>
  <si>
    <t>D-ER-12121071</t>
  </si>
  <si>
    <t>D-UE-130137</t>
  </si>
  <si>
    <t>C-9311</t>
  </si>
  <si>
    <t>D-3270-UR-119 (Elec)</t>
  </si>
  <si>
    <t>C-PUE-2012-00128 (Rider BW)</t>
  </si>
  <si>
    <t>D-E-002/GR-12-961</t>
  </si>
  <si>
    <t>D-13-01-19</t>
  </si>
  <si>
    <t>The United Illuminating Company</t>
  </si>
  <si>
    <t>C-9317</t>
  </si>
  <si>
    <t>D-2013-59-E</t>
  </si>
  <si>
    <t>D-130040-EI</t>
  </si>
  <si>
    <t>Tampa Electric Company</t>
  </si>
  <si>
    <t>D-EL12-061</t>
  </si>
  <si>
    <t>D-2013-150-E</t>
  </si>
  <si>
    <t>D-E-7, Sub 1026</t>
  </si>
  <si>
    <t>D-40443</t>
  </si>
  <si>
    <t>C-12-1571-E-PC (Rider)</t>
  </si>
  <si>
    <t>C-PAC-E-13-04</t>
  </si>
  <si>
    <t>D-6690-UR-122 (Elec)</t>
  </si>
  <si>
    <t>D-13-WSEE-629-RTS</t>
  </si>
  <si>
    <t>C-2013-00197</t>
  </si>
  <si>
    <t>PUE-2013-00010 (E-RAC)</t>
  </si>
  <si>
    <t>PUE-2013-00013</t>
  </si>
  <si>
    <t>C-PUE-2013-00020</t>
  </si>
  <si>
    <t>D-130140-EI</t>
  </si>
  <si>
    <t>D-UE-130043</t>
  </si>
  <si>
    <t>D-4220-UR-119 (Elec)</t>
  </si>
  <si>
    <t>D-13-0301</t>
  </si>
  <si>
    <t>D-UE-262</t>
  </si>
  <si>
    <t>C-9326 (elec)</t>
  </si>
  <si>
    <t>D-U-32708</t>
  </si>
  <si>
    <t>Entergy Louisiana, LLC</t>
  </si>
  <si>
    <t>D-13-06002</t>
  </si>
  <si>
    <t>D-U-32707</t>
  </si>
  <si>
    <t>Entergy Gulf States Louisiana, L.L.C.</t>
  </si>
  <si>
    <t>D-36989</t>
  </si>
  <si>
    <t>D-E-04204A-12-0504</t>
  </si>
  <si>
    <t>PUE-2013-00009 (G-RAC)</t>
  </si>
  <si>
    <t>D-UE-263</t>
  </si>
  <si>
    <t>D-13-0318</t>
  </si>
  <si>
    <t>C-U-17274</t>
  </si>
  <si>
    <t>D-32539 (2014 Update)</t>
  </si>
  <si>
    <t>D-13-028-U</t>
  </si>
  <si>
    <t>C-13-E-0030</t>
  </si>
  <si>
    <t>C-PU-12-813</t>
  </si>
  <si>
    <t>D-RPU-2013-0004</t>
  </si>
  <si>
    <t>MidAmerican Energy Company</t>
  </si>
  <si>
    <t>C-PUE-2013-00065 (Rider W)</t>
  </si>
  <si>
    <t>C-PUE-2013-00060 (Rider B)</t>
  </si>
  <si>
    <t>C-PUE-2013-00061 (Rider S)</t>
  </si>
  <si>
    <t>D-DE-13-063</t>
  </si>
  <si>
    <t>Liberty Utilities (Granite State Electric) Corp.</t>
  </si>
  <si>
    <t>C-12-00350-UT</t>
  </si>
  <si>
    <t>FC-1103-2013-E</t>
  </si>
  <si>
    <t>D-13-115</t>
  </si>
  <si>
    <t>D-R-2013-2372129</t>
  </si>
  <si>
    <t>D-41791</t>
  </si>
  <si>
    <t>DPU 13-90</t>
  </si>
  <si>
    <t>D-6680-UR-119 (Elec)</t>
  </si>
  <si>
    <t>D-2013-00443</t>
  </si>
  <si>
    <t>Versant Power</t>
  </si>
  <si>
    <t>ME</t>
  </si>
  <si>
    <t>C-9336</t>
  </si>
  <si>
    <t>C-PUE-2013-00122 (Rider BW)</t>
  </si>
  <si>
    <t>D-UD-13-01</t>
  </si>
  <si>
    <t>D-14-KCPE-272-RTS</t>
  </si>
  <si>
    <t>D-ER-13111135</t>
  </si>
  <si>
    <t>D-2013-00168</t>
  </si>
  <si>
    <t>Central Maine Power Company</t>
  </si>
  <si>
    <t>D-20003-132-ER-13</t>
  </si>
  <si>
    <t>AP-12-11-009 (Elec)</t>
  </si>
  <si>
    <t>D-ER-14030245</t>
  </si>
  <si>
    <t>D-8190, 8191</t>
  </si>
  <si>
    <t>Green Mountain Power Corporation</t>
  </si>
  <si>
    <t>VT</t>
  </si>
  <si>
    <t>D-13-035-184</t>
  </si>
  <si>
    <t>D-42469</t>
  </si>
  <si>
    <t>D-140025-EI</t>
  </si>
  <si>
    <t>Florida Public Utilities Company</t>
  </si>
  <si>
    <t>C-AVU-E-14-05</t>
  </si>
  <si>
    <t>D-2014-187-E</t>
  </si>
  <si>
    <t>D-D2013.12.85</t>
  </si>
  <si>
    <t>D-14-05004</t>
  </si>
  <si>
    <t>D-6690-UR-123 (Elec)</t>
  </si>
  <si>
    <t>D-14-0066</t>
  </si>
  <si>
    <t>FC-1116</t>
  </si>
  <si>
    <t>D-05-UR-107 (WEP-Elec)</t>
  </si>
  <si>
    <t>Ca-44371-TDSIC-1</t>
  </si>
  <si>
    <t>D-UE-140188</t>
  </si>
  <si>
    <t>D-3270-UR-120 (Elec)</t>
  </si>
  <si>
    <t>C-PUE-2014-00026</t>
  </si>
  <si>
    <t>D-UE-283</t>
  </si>
  <si>
    <t>D-14-0312</t>
  </si>
  <si>
    <t>D-14-0317</t>
  </si>
  <si>
    <t>D-2014-UN-0132</t>
  </si>
  <si>
    <t>Entergy Mississippi, LLC</t>
  </si>
  <si>
    <t>C-9355 (elec)</t>
  </si>
  <si>
    <t>D-4220-UR-120 (Elec)</t>
  </si>
  <si>
    <t>D-14-05-06</t>
  </si>
  <si>
    <t>D-42004</t>
  </si>
  <si>
    <t>D-32539 (2015 Update)</t>
  </si>
  <si>
    <t>D-E-01345A-11-0224 (Four Cnrs)</t>
  </si>
  <si>
    <t>D-14AL-0393E</t>
  </si>
  <si>
    <t>D-20000-446-ER-14</t>
  </si>
  <si>
    <t>C-14-0702-E-42T</t>
  </si>
  <si>
    <t>C-PUE-2014-00042 (Rider W)</t>
  </si>
  <si>
    <t>D-14AL-0660E</t>
  </si>
  <si>
    <t>D-EL14-026</t>
  </si>
  <si>
    <t>C-PUE-2014-00051 (Rider S)</t>
  </si>
  <si>
    <t>C-PUE-2014-00050 (Rider B)</t>
  </si>
  <si>
    <t>C-PUE-2014-00052 (Rider R)</t>
  </si>
  <si>
    <t>D-ER-12111052</t>
  </si>
  <si>
    <t>Jersey Central Power &amp; Light Company</t>
  </si>
  <si>
    <t>D-UE-140762</t>
  </si>
  <si>
    <t>D-E-002/GR-13-868</t>
  </si>
  <si>
    <t>D-R-2014-2428742</t>
  </si>
  <si>
    <t>West Penn Power Company</t>
  </si>
  <si>
    <t>D-R-2014-2428743</t>
  </si>
  <si>
    <t>Pennsylvania Electric Company</t>
  </si>
  <si>
    <t>D-R-2014-2428745</t>
  </si>
  <si>
    <t>Metropolitan Edison Company</t>
  </si>
  <si>
    <t>D-R-2014-2428744</t>
  </si>
  <si>
    <t>Pennsylvania Power Company</t>
  </si>
  <si>
    <t>Ca-PUD201300217</t>
  </si>
  <si>
    <t>C-PUE-2014-00103 (Rider BW)</t>
  </si>
  <si>
    <t>C-U-17669</t>
  </si>
  <si>
    <t>C-ER-2014-0258</t>
  </si>
  <si>
    <t>D-43950</t>
  </si>
  <si>
    <t>C-14-00332-UT</t>
  </si>
  <si>
    <t>C-14-1152-E-42T</t>
  </si>
  <si>
    <t>D-EL14-058</t>
  </si>
  <si>
    <t>C-14-E-0318</t>
  </si>
  <si>
    <t>C-15-E-0050/C-13-E-0030 (Ext)</t>
  </si>
  <si>
    <t>C-2014-00396</t>
  </si>
  <si>
    <t>C-15-00139-UT</t>
  </si>
  <si>
    <t>C-ER-2014-0351</t>
  </si>
  <si>
    <t>C-2014-00372 (elec.)</t>
  </si>
  <si>
    <t>C-2014-00371</t>
  </si>
  <si>
    <t>D-2013-UN-0014</t>
  </si>
  <si>
    <t>D-44704</t>
  </si>
  <si>
    <t>C-ER-2014-0370</t>
  </si>
  <si>
    <t>D-15-KCPE-116-RTS</t>
  </si>
  <si>
    <t>D-2015-160-E</t>
  </si>
  <si>
    <t>D-15-WSEE-115-RTS</t>
  </si>
  <si>
    <t>D-44746</t>
  </si>
  <si>
    <t>C-14-E-0493</t>
  </si>
  <si>
    <t>D-EL14-106</t>
  </si>
  <si>
    <t>A-13-11-003</t>
  </si>
  <si>
    <t>D-6690-UR-124 (Elec)</t>
  </si>
  <si>
    <t>D-R-2015-2469275</t>
  </si>
  <si>
    <t>C-U-17735</t>
  </si>
  <si>
    <t>C-PUE-2015-00027</t>
  </si>
  <si>
    <t>D-2015-UN-0080</t>
  </si>
  <si>
    <t>D-4220-UR-121 (Elec)</t>
  </si>
  <si>
    <t>D-15-0287</t>
  </si>
  <si>
    <t>D-15-0305</t>
  </si>
  <si>
    <t>C-U-17767</t>
  </si>
  <si>
    <t>D-15-00093</t>
  </si>
  <si>
    <t>Kingsport Power Company</t>
  </si>
  <si>
    <t>TN</t>
  </si>
  <si>
    <t>D-UE-294</t>
  </si>
  <si>
    <t>D-43695</t>
  </si>
  <si>
    <t>D-R-2015-2468981</t>
  </si>
  <si>
    <t>C-AVU-E-15-05</t>
  </si>
  <si>
    <t>D-32539 (2016 Update)</t>
  </si>
  <si>
    <t>C-PAC-E-15-09</t>
  </si>
  <si>
    <t>D-20000-469-ER-15</t>
  </si>
  <si>
    <t>C-PU-15-703</t>
  </si>
  <si>
    <t>D-UE-150204</t>
  </si>
  <si>
    <t>Ca-44371-TDSIC-2</t>
  </si>
  <si>
    <t>C-PUE-2015-00063</t>
  </si>
  <si>
    <t>D-15-015-U</t>
  </si>
  <si>
    <t>C-PUE-2015-00061 (Rider W)</t>
  </si>
  <si>
    <t>C-PUE-2015-00059 (Rider R)</t>
  </si>
  <si>
    <t>C-PUE-2015-00060 (Rider S)</t>
  </si>
  <si>
    <t>C-PUE-2015-00058 (Rider B)</t>
  </si>
  <si>
    <t>Ca-44576</t>
  </si>
  <si>
    <t>AES Indiana</t>
  </si>
  <si>
    <t>D-D2015.6.51</t>
  </si>
  <si>
    <t>C-PUE-2015-00075 (Rider GV)</t>
  </si>
  <si>
    <t>DPU 15-80</t>
  </si>
  <si>
    <t>C-9406 (elec)</t>
  </si>
  <si>
    <t>C-15-00127-UT</t>
  </si>
  <si>
    <t>C-15-E-0285</t>
  </si>
  <si>
    <t>C-15-E-0283</t>
  </si>
  <si>
    <t>A-14-11-003 (Elec)</t>
  </si>
  <si>
    <t>C-PUE-2015-00102 (Rider BW)</t>
  </si>
  <si>
    <t>C-PUE-2015-00104 (Rider US-2)</t>
  </si>
  <si>
    <t>C-16-0239-E-ENEC</t>
  </si>
  <si>
    <t>Ca-44688</t>
  </si>
  <si>
    <t>D-16-00001</t>
  </si>
  <si>
    <t>C-ER-2016-0023</t>
  </si>
  <si>
    <t>C-15-00296-UT</t>
  </si>
  <si>
    <t>D-44941</t>
  </si>
  <si>
    <t>D-E-04204A-15-0142</t>
  </si>
  <si>
    <t>C-PUE-2015-00114 (Rider U)</t>
  </si>
  <si>
    <t>D-ER-16030252</t>
  </si>
  <si>
    <t>D-UE-152253</t>
  </si>
  <si>
    <t>C-U-17895</t>
  </si>
  <si>
    <t>C-15-00261-UT</t>
  </si>
  <si>
    <t>C-ER-2016-0156 (MPS/L&amp;P)</t>
  </si>
  <si>
    <t>DPU-15-155</t>
  </si>
  <si>
    <t>Massachusetts Electric Company</t>
  </si>
  <si>
    <t>C-PUE-2016-00038</t>
  </si>
  <si>
    <t>D-2016-224-E</t>
  </si>
  <si>
    <t>D-4220-UR-122 (Elec)</t>
  </si>
  <si>
    <t>D-3270-UR-121 (Elec)</t>
  </si>
  <si>
    <t>Ca-PUD201500208</t>
  </si>
  <si>
    <t>C-9418</t>
  </si>
  <si>
    <t>D-6680-UR-120 (Elec)</t>
  </si>
  <si>
    <t>D-160021-EI</t>
  </si>
  <si>
    <t>A-15-05-008</t>
  </si>
  <si>
    <t>D-16-0262</t>
  </si>
  <si>
    <t>D-16-0259</t>
  </si>
  <si>
    <t>D-16-036-FR</t>
  </si>
  <si>
    <t>D-2016-227-E</t>
  </si>
  <si>
    <t>C-16-1121-E-ENEC</t>
  </si>
  <si>
    <t>D-ER-16040383</t>
  </si>
  <si>
    <t>D-16-06-04</t>
  </si>
  <si>
    <t>D-UE-160228</t>
  </si>
  <si>
    <t>D-46585</t>
  </si>
  <si>
    <t>D-16AL-0326E</t>
  </si>
  <si>
    <t>D-2015-00360</t>
  </si>
  <si>
    <t>D-32539 (2017 Update)</t>
  </si>
  <si>
    <t>D-16-06006</t>
  </si>
  <si>
    <t>D-E-22, Sub 532</t>
  </si>
  <si>
    <t>D-2013-0373</t>
  </si>
  <si>
    <t>C-AVU-E-16-03</t>
  </si>
  <si>
    <t>C-PUE-2016-00024 (G-RAC)</t>
  </si>
  <si>
    <t>D-17-EPDE-101-RTS</t>
  </si>
  <si>
    <t>D-46481</t>
  </si>
  <si>
    <t>D-20004-117-ER-16</t>
  </si>
  <si>
    <t>D-R-2016-2537355</t>
  </si>
  <si>
    <t>D-R-2016-2537359</t>
  </si>
  <si>
    <t>D-R-2016-2537349</t>
  </si>
  <si>
    <t>D-R-2016-2537352</t>
  </si>
  <si>
    <t>C-16-E-0060</t>
  </si>
  <si>
    <t>Ca-44733-TDSIC-1</t>
  </si>
  <si>
    <t>D-45524</t>
  </si>
  <si>
    <t>C-U-18014</t>
  </si>
  <si>
    <t>C-9424</t>
  </si>
  <si>
    <t>D-ER-16050428</t>
  </si>
  <si>
    <t>D-E-01933A-15-0322</t>
  </si>
  <si>
    <t>D-46817</t>
  </si>
  <si>
    <t>Electric Transmission Texas, LLC</t>
  </si>
  <si>
    <t>Ca-44893</t>
  </si>
  <si>
    <t>C-PUE-2016-00059 (Rider B)</t>
  </si>
  <si>
    <t>C-PUE-2016-00063 (Rider W)</t>
  </si>
  <si>
    <t>C-PUE-2016-00062 (Rider S)</t>
  </si>
  <si>
    <t>C-PUE-2016-00061 (Rider R)</t>
  </si>
  <si>
    <t>C-PUE-2016-00060 (Rider GV)</t>
  </si>
  <si>
    <t>C-U-17990</t>
  </si>
  <si>
    <t>D-E-017/GR-15-1033</t>
  </si>
  <si>
    <t>C-ER-2016-0179</t>
  </si>
  <si>
    <t>Ca-PUD201500273</t>
  </si>
  <si>
    <t>Ca-44720-TDSIC-1</t>
  </si>
  <si>
    <t>Duke Energy Indiana, LLC</t>
  </si>
  <si>
    <t>D-160186-EI</t>
  </si>
  <si>
    <t>D-DE-16-383</t>
  </si>
  <si>
    <t>C-16-00269-UT</t>
  </si>
  <si>
    <t>D-DE-16-384</t>
  </si>
  <si>
    <t>C-ER-2016-0285</t>
  </si>
  <si>
    <t>D-E-002/GR-15-826</t>
  </si>
  <si>
    <t>A-15-09-001 (Elec)</t>
  </si>
  <si>
    <t>C-PUE-2016-00089 (RAC-EE)</t>
  </si>
  <si>
    <t>D-16-052-U</t>
  </si>
  <si>
    <t>D-16-0649</t>
  </si>
  <si>
    <t>C-IPC-E-16-24</t>
  </si>
  <si>
    <t>C-PUE-2016-00111 (Rider DSM)</t>
  </si>
  <si>
    <t>D-17-KCPE-201-RTS</t>
  </si>
  <si>
    <t>D-17-WSEE-147-RTS</t>
  </si>
  <si>
    <t>C-PU-16-666</t>
  </si>
  <si>
    <t>C-2016-00371 (elec.)</t>
  </si>
  <si>
    <t>C-2016-00370</t>
  </si>
  <si>
    <t>PUE-2016-00112 (Rider BW)</t>
  </si>
  <si>
    <t>C-PUE-2016-00113 (Rider US-2)</t>
  </si>
  <si>
    <t>C-PUE-2016-00090 (VM-RAC)</t>
  </si>
  <si>
    <t>FC-1139</t>
  </si>
  <si>
    <t>D-2014-0318</t>
  </si>
  <si>
    <t>D-5-UR-108 (WEP-Elec)</t>
  </si>
  <si>
    <t>D-6690-UR-125 (Elec)</t>
  </si>
  <si>
    <t>D-E-01345A-16-0036</t>
  </si>
  <si>
    <t>C-PUE-2016-00136 (Rider U)</t>
  </si>
  <si>
    <t>D-ER-17030308</t>
  </si>
  <si>
    <t>D-46957</t>
  </si>
  <si>
    <t>D-45414</t>
  </si>
  <si>
    <t>Sharyland Utilities, L.L.C.</t>
  </si>
  <si>
    <t>Ca-44720-TDSIC-2</t>
  </si>
  <si>
    <t>C-9443</t>
  </si>
  <si>
    <t>D-20170183-EI</t>
  </si>
  <si>
    <t>Advise No. 3887-G/5148-E</t>
  </si>
  <si>
    <t>Advice No. 3665-E</t>
  </si>
  <si>
    <t>Advice No. 3120-E</t>
  </si>
  <si>
    <t>Ca-44733-TDSIC-2</t>
  </si>
  <si>
    <t>D-20170210-EI</t>
  </si>
  <si>
    <t>D-U-16-086</t>
  </si>
  <si>
    <t>DPU 17-05 (WMECO)</t>
  </si>
  <si>
    <t>DPU 17-05 (NSTAR)</t>
  </si>
  <si>
    <t>NSTAR Electric Company</t>
  </si>
  <si>
    <t>D-UE-170033</t>
  </si>
  <si>
    <t>D-17-0196</t>
  </si>
  <si>
    <t>D-17-0197</t>
  </si>
  <si>
    <t>D-4220-UR-123 (Elec)</t>
  </si>
  <si>
    <t>D-16-036-FR (2017 Review)</t>
  </si>
  <si>
    <t>D-46831</t>
  </si>
  <si>
    <t>D-46449</t>
  </si>
  <si>
    <t>D-UE-319</t>
  </si>
  <si>
    <t>Ca-44910-TDSIC-1</t>
  </si>
  <si>
    <t>C-16-00276-UT</t>
  </si>
  <si>
    <t>C-17-3112-INV</t>
  </si>
  <si>
    <t>C-AVU-E-17-01</t>
  </si>
  <si>
    <t>D-17-06003</t>
  </si>
  <si>
    <t>C-2017-00179</t>
  </si>
  <si>
    <t>Ca-PUD201700151</t>
  </si>
  <si>
    <t>D-RPU-2017-0001</t>
  </si>
  <si>
    <t>D-2017-AD-0112</t>
  </si>
  <si>
    <t>C-PUR-2017-00072 (Rider R)</t>
  </si>
  <si>
    <t>C-9455</t>
  </si>
  <si>
    <t>C-PUR-2017-00074 (Rider W)</t>
  </si>
  <si>
    <t>C-PUR-2017-00073 (Rider S)</t>
  </si>
  <si>
    <t>C-PUR-2017-00071 (Rider GV)</t>
  </si>
  <si>
    <t>D-E-2, Sub 1142</t>
  </si>
  <si>
    <t>C-PUR-2017-00070 (Rider B)</t>
  </si>
  <si>
    <t>D-E-015/GR-16-664</t>
  </si>
  <si>
    <t>C-17-E-0238</t>
  </si>
  <si>
    <t>D-32539 (2018 Update)</t>
  </si>
  <si>
    <t>C-U-18322</t>
  </si>
  <si>
    <t>C-PUR-2017-00031 (Rider G)</t>
  </si>
  <si>
    <t>C-U-18370</t>
  </si>
  <si>
    <t>C-2017-00321</t>
  </si>
  <si>
    <t>Duke Energy Kentucky, Inc.</t>
  </si>
  <si>
    <t>C-U-18255</t>
  </si>
  <si>
    <t>D-17-10-46</t>
  </si>
  <si>
    <t>D-17AL-0649E</t>
  </si>
  <si>
    <t>D-UE-170485</t>
  </si>
  <si>
    <t>C-PUR-2017-00106</t>
  </si>
  <si>
    <t>C-PUR-2017-00129 (Rider DSM)</t>
  </si>
  <si>
    <t>C-PUR-2017-00126 (RAC-EE)</t>
  </si>
  <si>
    <t>Ca-44910-TDSIC-2</t>
  </si>
  <si>
    <t>Ca-44967</t>
  </si>
  <si>
    <t>Ca-44733-TDSIC-3</t>
  </si>
  <si>
    <t>C-9472</t>
  </si>
  <si>
    <t>C-17-E-0459</t>
  </si>
  <si>
    <t>Ca-PUD201700496</t>
  </si>
  <si>
    <t>D-2016-0328</t>
  </si>
  <si>
    <t>D-E-7, Sub 1146</t>
  </si>
  <si>
    <t>D-2017-00198</t>
  </si>
  <si>
    <t>D-2015-0170</t>
  </si>
  <si>
    <t>C-PUR-2017-00127 (Rider US-2)</t>
  </si>
  <si>
    <t>C-PUR-2017-00128 (Rider BW)</t>
  </si>
  <si>
    <t>D-20180084-EI</t>
  </si>
  <si>
    <t>D-ER18060638</t>
  </si>
  <si>
    <t>FC-1150</t>
  </si>
  <si>
    <t>D-17-0977</t>
  </si>
  <si>
    <t>D-4770 (electric)</t>
  </si>
  <si>
    <t>18-0503-E-ENEC</t>
  </si>
  <si>
    <t>C-17-00255-UT</t>
  </si>
  <si>
    <t>D-6680-UR-121 (Elec)</t>
  </si>
  <si>
    <t>D-3270-UR-122 (Elec)</t>
  </si>
  <si>
    <t>C-15-1830-EL-AIR</t>
  </si>
  <si>
    <t>The Dayton Power and Light Company</t>
  </si>
  <si>
    <t>C-PU-17-398</t>
  </si>
  <si>
    <t>D-18-WSEE-328-RTS</t>
  </si>
  <si>
    <t>D-R-2017-2640058</t>
  </si>
  <si>
    <t>UGI Utilities, Inc.</t>
  </si>
  <si>
    <t>Ca-44720-TDSIC-4</t>
  </si>
  <si>
    <t>D-ER18010029</t>
  </si>
  <si>
    <t>C-ER-2018-0146</t>
  </si>
  <si>
    <t>C-ER-2018-0145</t>
  </si>
  <si>
    <t>Ca-45029</t>
  </si>
  <si>
    <t>D-18-0807</t>
  </si>
  <si>
    <t>Ca-44733-TDSIC-4</t>
  </si>
  <si>
    <t>D-18-0808</t>
  </si>
  <si>
    <t>Ca-44910-TDSIC-3</t>
  </si>
  <si>
    <t>D-47527</t>
  </si>
  <si>
    <t>16-036-FR (2018 Review)</t>
  </si>
  <si>
    <t>D-18-KCPE-480-RTS</t>
  </si>
  <si>
    <t>D-UE-335</t>
  </si>
  <si>
    <t>C-17-0032-EL-AIR</t>
  </si>
  <si>
    <t>C-PUR-2018-00042 (Rider U)</t>
  </si>
  <si>
    <t>D-R-2018-3000124</t>
  </si>
  <si>
    <t>D-48371</t>
  </si>
  <si>
    <t>D-48401</t>
  </si>
  <si>
    <t>D-R-2018-3000164</t>
  </si>
  <si>
    <t>C-18-0974-TF</t>
  </si>
  <si>
    <t>DPU 18-101</t>
  </si>
  <si>
    <t>C-18-1231-E-ENEC</t>
  </si>
  <si>
    <t>C-PUR-2018-00018 (G-RAC)</t>
  </si>
  <si>
    <t>D-48874</t>
  </si>
  <si>
    <t>C-U-20134</t>
  </si>
  <si>
    <t>D-UE-180899</t>
  </si>
  <si>
    <t>C-18-0646-E-42T</t>
  </si>
  <si>
    <t>C-PUR-2018-00085 (Rider R)</t>
  </si>
  <si>
    <t>C-PUR-2018-00084 (Rider GV)</t>
  </si>
  <si>
    <t>C-PUR-2018-00083 (Rider B)</t>
  </si>
  <si>
    <t>C-PUR-2018-00087 (Rider W)</t>
  </si>
  <si>
    <t>C-PUR-2018-00086 (Rider S)</t>
  </si>
  <si>
    <t>D-18-046-FR</t>
  </si>
  <si>
    <t>D-ER18080925</t>
  </si>
  <si>
    <t>C-18-E-0067</t>
  </si>
  <si>
    <t>Ca-PUD201800097</t>
  </si>
  <si>
    <t>C-9490</t>
  </si>
  <si>
    <t>The Potomac Edison Company</t>
  </si>
  <si>
    <t>D-20180149</t>
  </si>
  <si>
    <t>C-PUR-2018-00101 (Rider US-3)</t>
  </si>
  <si>
    <t>D-2019-00019</t>
  </si>
  <si>
    <t>C-2018-00294</t>
  </si>
  <si>
    <t>C-2018-00295 (elec.)</t>
  </si>
  <si>
    <t>D-2018-319-E</t>
  </si>
  <si>
    <t>C-U-20162</t>
  </si>
  <si>
    <t>C-PUR-2017-00168 (Rider DSM)</t>
  </si>
  <si>
    <t>C-PUR-2018-00118 (RAC-EE)</t>
  </si>
  <si>
    <t>D-2018-318-E</t>
  </si>
  <si>
    <t>D-EL18-021</t>
  </si>
  <si>
    <t>A-16-09-001</t>
  </si>
  <si>
    <t>D-2017-0150</t>
  </si>
  <si>
    <t>C-U-20276</t>
  </si>
  <si>
    <t>Ca-44910-TDSIC-4</t>
  </si>
  <si>
    <t>Ca-44733-TDSIC-5</t>
  </si>
  <si>
    <t>D2018.9.60</t>
  </si>
  <si>
    <t>C-PUR-2018-00167 (Rider US-2)</t>
  </si>
  <si>
    <t>C-PUR-2018-00166 (Rider BW)</t>
  </si>
  <si>
    <t>D-19-EPDE-223-RTS</t>
  </si>
  <si>
    <t>C-PUR-2018-00195 (Rider E)</t>
  </si>
  <si>
    <t>C-9602</t>
  </si>
  <si>
    <t>C-19-1932-TF</t>
  </si>
  <si>
    <t>D- 4220-UR-124 (Elec)</t>
  </si>
  <si>
    <t>Ca-PUD201800140</t>
  </si>
  <si>
    <t>A-17-10-007 (Elec)</t>
  </si>
  <si>
    <t>DPU-18-150</t>
  </si>
  <si>
    <t>Ca-44720-TDSIC-6</t>
  </si>
  <si>
    <t>D-6690-UR-126 (Elec)</t>
  </si>
  <si>
    <t>D-05-UR-109 (WEP-Elec)</t>
  </si>
  <si>
    <t>C-PUR-2019-00046 (Rider U)</t>
  </si>
  <si>
    <t>D-UD-18-07 (elec.)</t>
  </si>
  <si>
    <t>Entergy New Orleans, LLC</t>
  </si>
  <si>
    <t>Ca-44910-TDSIC-5</t>
  </si>
  <si>
    <t>C-AVU-E-19-04</t>
  </si>
  <si>
    <t>Ca-45159</t>
  </si>
  <si>
    <t>D-19-0387</t>
  </si>
  <si>
    <t>D-16-036-FR (2019 review)</t>
  </si>
  <si>
    <t>D-19-0436</t>
  </si>
  <si>
    <t>C-9610 (EL)</t>
  </si>
  <si>
    <t>D-42516</t>
  </si>
  <si>
    <t>Ca-44733-TDSIC-6</t>
  </si>
  <si>
    <t>A-19-04-015</t>
  </si>
  <si>
    <t>A-19-04-014</t>
  </si>
  <si>
    <t>DPU 19-115</t>
  </si>
  <si>
    <t>A-19-04-017 (Elec)</t>
  </si>
  <si>
    <t>D2018.2.12</t>
  </si>
  <si>
    <t>D-19-008-U</t>
  </si>
  <si>
    <t>C-19-0785-E-ENEC</t>
  </si>
  <si>
    <t>D-19-06002</t>
  </si>
  <si>
    <t>D-RPU-2019-0001</t>
  </si>
  <si>
    <t>C-19-E-0065</t>
  </si>
  <si>
    <t>D-ER19050552</t>
  </si>
  <si>
    <t>C-U-20359</t>
  </si>
  <si>
    <t>C-PUR-2019-00086 (Rider GV)</t>
  </si>
  <si>
    <t>C-PUR-2019-00088 (Rider S)</t>
  </si>
  <si>
    <t>C-PUR-2019-00085 (Rider B)</t>
  </si>
  <si>
    <t>C-PUR-2019-00089 (Rider W)</t>
  </si>
  <si>
    <t>A-18-04-002</t>
  </si>
  <si>
    <t>D-19AL-0268E</t>
  </si>
  <si>
    <t>D-49421</t>
  </si>
  <si>
    <t>C-PUR-2019-00087 (Rider R)</t>
  </si>
  <si>
    <t>D-2018-00194</t>
  </si>
  <si>
    <t>E-22, Sub 562</t>
  </si>
  <si>
    <t>C-PUR-2019-00038 (G-RAC)</t>
  </si>
  <si>
    <t>D-49494</t>
  </si>
  <si>
    <t>AEP Texas Inc.</t>
  </si>
  <si>
    <t>D-18-046-FR (2019 update)</t>
  </si>
  <si>
    <t>Ca-45235</t>
  </si>
  <si>
    <t>D-2019-UN-0219</t>
  </si>
  <si>
    <t>C-ER-2019-0335</t>
  </si>
  <si>
    <t>C-PUR-2019-00104 (Rider US-3)</t>
  </si>
  <si>
    <t>D-UE-190334</t>
  </si>
  <si>
    <t>C-PUR-2019-00060</t>
  </si>
  <si>
    <t>D-E-002/GR-19-564</t>
  </si>
  <si>
    <t>C-PUR-2019-00105 (Rider US-4)</t>
  </si>
  <si>
    <t>DPU 19-130</t>
  </si>
  <si>
    <t>C-2019-00271</t>
  </si>
  <si>
    <t>C-U-20561</t>
  </si>
  <si>
    <t>C-19-00170-UT</t>
  </si>
  <si>
    <t>Ca-44910-TDSIC-6</t>
  </si>
  <si>
    <t>C-PUR-2019-00122 (RAC-EE)</t>
  </si>
  <si>
    <t>C-PUR-2019-00160 (Rider BW)</t>
  </si>
  <si>
    <t>C-20-0262-E-ENEC</t>
  </si>
  <si>
    <t>Ca-45253</t>
  </si>
  <si>
    <t>D-DE-19-064</t>
  </si>
  <si>
    <t>C-PUR-2019-00159 (Rider US-2)</t>
  </si>
  <si>
    <t>C-ER-2019-0374</t>
  </si>
  <si>
    <t>D-UE-190529</t>
  </si>
  <si>
    <t>C-9630</t>
  </si>
  <si>
    <t>D-2018-0368</t>
  </si>
  <si>
    <t>C-PUR-2019-00201 (Rider DSM)</t>
  </si>
  <si>
    <t>A-18-12-001</t>
  </si>
  <si>
    <t>D-49831</t>
  </si>
  <si>
    <t>20-1407-TF</t>
  </si>
  <si>
    <t>C-PUR-2020-00003 (Rider E)</t>
  </si>
  <si>
    <t>DPU-20-68</t>
  </si>
  <si>
    <t>D-51206</t>
  </si>
  <si>
    <t>Ca-45264-TDSIC-1</t>
  </si>
  <si>
    <t>C-ER-2020-0396</t>
  </si>
  <si>
    <t>D-2019-0085</t>
  </si>
  <si>
    <t>D-ER20020146</t>
  </si>
  <si>
    <t>C-19-E-0380</t>
  </si>
  <si>
    <t>C-19-E-0378</t>
  </si>
  <si>
    <t>D-3270-UR-123 (Elec)</t>
  </si>
  <si>
    <t>C-PUR-2020-00015</t>
  </si>
  <si>
    <t>Ca-44910-TDSIC-7</t>
  </si>
  <si>
    <t>A-18-12-009 (Elec)</t>
  </si>
  <si>
    <t>D-20-0381</t>
  </si>
  <si>
    <t>D-20-0393</t>
  </si>
  <si>
    <t>D-20-06003</t>
  </si>
  <si>
    <t>D-16-036-FR (2020 review)</t>
  </si>
  <si>
    <t>D-E-015/GR-19-442</t>
  </si>
  <si>
    <t>D-UE-191024</t>
  </si>
  <si>
    <t>D-DE-19-057</t>
  </si>
  <si>
    <t>C-20-0665-E-ENEC</t>
  </si>
  <si>
    <t>C-9645 (EL)</t>
  </si>
  <si>
    <t>C-U-20697</t>
  </si>
  <si>
    <t>D-UE-374</t>
  </si>
  <si>
    <t>D-E-01933A-19-0028</t>
  </si>
  <si>
    <t>D-6680-UR-122 (Elec)</t>
  </si>
  <si>
    <t>D-20-035-04</t>
  </si>
  <si>
    <t>DPU 20-96</t>
  </si>
  <si>
    <t>C-2020-00174</t>
  </si>
  <si>
    <t>D-51583</t>
  </si>
  <si>
    <t>D-51534</t>
  </si>
  <si>
    <t>A-19-08-013 (Track 2)</t>
  </si>
  <si>
    <t>Ca-44733-TDSIC-7</t>
  </si>
  <si>
    <t>C-PUR-2020-00099 (Rider B)</t>
  </si>
  <si>
    <t>C-PUR-2020-00103 (Rider W)</t>
  </si>
  <si>
    <t>C-PUR-2020-00102 (Rider S)</t>
  </si>
  <si>
    <t>C-PUR-2020-00101 (Rider R)</t>
  </si>
  <si>
    <t>C-PUR-2020-00100 (Rider GV)</t>
  </si>
  <si>
    <t>C-PUR-2020-00096 (Rider U)</t>
  </si>
  <si>
    <t>D-18-046-FR (2020 update)</t>
  </si>
  <si>
    <t>C-PUR-2020-00123 (Rider US-4)</t>
  </si>
  <si>
    <t>C-PUR-2020-00122 (Rider US-3)</t>
  </si>
  <si>
    <t>D-E-7, Sub 1214</t>
  </si>
  <si>
    <t>D-E-2, Sub 1219</t>
  </si>
  <si>
    <t>C-PUR-2020-00134 (Rider CE)</t>
  </si>
  <si>
    <t>D-20210016-EI</t>
  </si>
  <si>
    <t>D-20000-578-ER-20</t>
  </si>
  <si>
    <t>Ca-44910-TDSIC-8</t>
  </si>
  <si>
    <t>FC-1156</t>
  </si>
  <si>
    <t>C-PUR-2020-00197 (Rider RBB)</t>
  </si>
  <si>
    <t>D-U-35299</t>
  </si>
  <si>
    <t>Cleco Power LLC</t>
  </si>
  <si>
    <t>C-20-00104-UT</t>
  </si>
  <si>
    <t>C-9655</t>
  </si>
  <si>
    <t>C-2020-00349</t>
  </si>
  <si>
    <t>C-2020-00350 (elec.)</t>
  </si>
  <si>
    <t>C-20-1012-E-P</t>
  </si>
  <si>
    <t>D-E-002/GR-20-723</t>
  </si>
  <si>
    <t>C-PUR-2020-00230 (Rider BW)</t>
  </si>
  <si>
    <t>PUR-2020-00231 (Rider US-2)</t>
  </si>
  <si>
    <t>D-ER20120746</t>
  </si>
  <si>
    <t>D-51611</t>
  </si>
  <si>
    <t>D-2020-125-E</t>
  </si>
  <si>
    <t>Ca-44733-TDSIC-8</t>
  </si>
  <si>
    <t>C-PUR-2020-00251 (RAC-EE)</t>
  </si>
  <si>
    <t>C-PUR-2020-00169 (Rider RGGI)</t>
  </si>
  <si>
    <t>D-20-0149</t>
  </si>
  <si>
    <t>D-5-AF-107 (WEP-Elec)</t>
  </si>
  <si>
    <t>D-5-AF-107 (Elec)</t>
  </si>
  <si>
    <t>C-PU-20-441</t>
  </si>
  <si>
    <t>A-19-08-013 (Track 1)</t>
  </si>
  <si>
    <t>C-PUR-2020-00258 (E-RAC)</t>
  </si>
  <si>
    <t>21-1963-TF</t>
  </si>
  <si>
    <t>C-AVU-E-21-01</t>
  </si>
  <si>
    <t>C-21-0339-E-ENEC</t>
  </si>
  <si>
    <t>C-PUR-2021-00013 (Rider E)</t>
  </si>
  <si>
    <t>C-PUR-2020-00274 (Rider DSM)</t>
  </si>
  <si>
    <t>DPU 21-74</t>
  </si>
  <si>
    <t>D-UE-200900</t>
  </si>
  <si>
    <t>Ca-44720-TDSIC-9</t>
  </si>
  <si>
    <t>Ca-45264-TDSIC-3</t>
  </si>
  <si>
    <t>D-20210034-EI</t>
  </si>
  <si>
    <t>C-PUR-2020-00259 (BC-RAC)</t>
  </si>
  <si>
    <t>C-PUR-2021-00045 (Rider CCR)</t>
  </si>
  <si>
    <t>D-20210015-EI</t>
  </si>
  <si>
    <t>D-R-2021-3023618</t>
  </si>
  <si>
    <t>D-2020-00316</t>
  </si>
  <si>
    <t>D-43838</t>
  </si>
  <si>
    <t>D-E-01345A-19-0236</t>
  </si>
  <si>
    <t>D-E-017/GR-20-719</t>
  </si>
  <si>
    <t>C-20-0585-EL-AIR</t>
  </si>
  <si>
    <t>D-6680-UR-123 (Elec)</t>
  </si>
  <si>
    <t>C-20-E-0428</t>
  </si>
  <si>
    <t>C-PUR-2021-00058</t>
  </si>
  <si>
    <t>D-51415</t>
  </si>
  <si>
    <t>D-R-2021-3024601</t>
  </si>
  <si>
    <t>D-4220-UR-125 (Elec)</t>
  </si>
  <si>
    <t>D-3270-UR-124 (Elec)</t>
  </si>
  <si>
    <t>Ca-44910-TDSIC-9</t>
  </si>
  <si>
    <t>D-21-0367</t>
  </si>
  <si>
    <t>D-16-036-FR (2021 review)</t>
  </si>
  <si>
    <t>C-PUR-2021-00112 (Rider GV)</t>
  </si>
  <si>
    <t>D-21-0365</t>
  </si>
  <si>
    <t>D-ER21050823</t>
  </si>
  <si>
    <t>D-R-2021-3024750</t>
  </si>
  <si>
    <t>DPU 21-106</t>
  </si>
  <si>
    <t>C-U-20963</t>
  </si>
  <si>
    <t>C-ER-2021-0240</t>
  </si>
  <si>
    <t>Ca-PUD202100055</t>
  </si>
  <si>
    <t>C-21-0658-E-ENEC</t>
  </si>
  <si>
    <t>C-PAC-E-21-07</t>
  </si>
  <si>
    <t>C-20-E-0380</t>
  </si>
  <si>
    <t>Ca-44733-TDSIC-9</t>
  </si>
  <si>
    <t>C-PUR-2021-00047 (GRAC)</t>
  </si>
  <si>
    <t>C-PUR-2021-00114 (Rider S)</t>
  </si>
  <si>
    <t>C-PUR-2021-00115 (Rider W)</t>
  </si>
  <si>
    <t>C-PUR-2021-00111 (Rider B)</t>
  </si>
  <si>
    <t>C-20-00238-UT</t>
  </si>
  <si>
    <t>Ca-45576</t>
  </si>
  <si>
    <t>C-9670</t>
  </si>
  <si>
    <t>D-18-046-FR (2021 update)</t>
  </si>
  <si>
    <t>C-ER-2021-0312</t>
  </si>
  <si>
    <t>C-PUR-2021-00110 (Rider U)</t>
  </si>
  <si>
    <t>C-PUR-2021-00113 (Rider R)</t>
  </si>
  <si>
    <t>C-PUR-2021-00146 (Rider CE)</t>
  </si>
  <si>
    <t>D-21AL-0317E</t>
  </si>
  <si>
    <t>C-PUR-2021-00119 (Rider US-4)</t>
  </si>
  <si>
    <t>C-PUR-2021-00118 (Rider US-3)</t>
  </si>
  <si>
    <t>C-PUR-2021-00281 (Rider RGGI)</t>
  </si>
  <si>
    <t>C-21-E-0074</t>
  </si>
  <si>
    <t>D-UE-394</t>
  </si>
  <si>
    <t>D-51802</t>
  </si>
  <si>
    <t>D-DE-21-030</t>
  </si>
  <si>
    <t>C-PUR-2021-00083 (Rider GT)</t>
  </si>
  <si>
    <t>D-21-070-U</t>
  </si>
  <si>
    <t>Ca-44910-TDSIC-10</t>
  </si>
  <si>
    <t>C-PUR-2021-00171</t>
  </si>
  <si>
    <t>D-21-EPDE-444-RTS</t>
  </si>
  <si>
    <t>C-PUR-2021-00239 (Rider BW)</t>
  </si>
  <si>
    <t>C-IPC-E-21-17</t>
  </si>
  <si>
    <t>C-PUR-2021-00238 (Rider US-2)</t>
  </si>
  <si>
    <t>C-PUR-2022-00070 (Rider RGGI)</t>
  </si>
  <si>
    <t>A-19-08-013 (Track 3)</t>
  </si>
  <si>
    <t>C-PUR-2021-00229 (Rider SNA)</t>
  </si>
  <si>
    <t>C-PUR-2021-00206 ( RPS-RAC)</t>
  </si>
  <si>
    <t>C-PUR-2021-00236 (RAC-EE)</t>
  </si>
  <si>
    <t>Ca-45557-TDSIC-1</t>
  </si>
  <si>
    <t>C-22-0304-E-P</t>
  </si>
  <si>
    <t>C-PUR-2021-00142 (Rider OSW)</t>
  </si>
  <si>
    <t>C-PUR-2021-00247 (Rider DSM)</t>
  </si>
  <si>
    <t>D-20220122-EI</t>
  </si>
  <si>
    <t>C-22-0175-TF</t>
  </si>
  <si>
    <t>Ca-PUD202100164</t>
  </si>
  <si>
    <t>D-52195</t>
  </si>
  <si>
    <t>C-PUR-2022-00006 (Rider E)</t>
  </si>
  <si>
    <t>DPU 22-73</t>
  </si>
  <si>
    <t>20210015 - ROE trigger</t>
  </si>
  <si>
    <t>D-20220143-EI</t>
  </si>
  <si>
    <t>Ca-45264-TDSIC-5</t>
  </si>
  <si>
    <t>Ca-44720-TDSIC-11</t>
  </si>
  <si>
    <t>C-PUR-2022-00033 (Rider CCR)</t>
  </si>
  <si>
    <t>D-21-00107</t>
  </si>
  <si>
    <t>C- PUR-2022-00062(Rider RBB)</t>
  </si>
  <si>
    <t>A-21-08-015</t>
  </si>
  <si>
    <t>A-21-08-014 (Elec)</t>
  </si>
  <si>
    <t>A-21-08-013</t>
  </si>
  <si>
    <t>D-22-0302</t>
  </si>
  <si>
    <t>C-U-20836</t>
  </si>
  <si>
    <t>C-PUR-2022-00001 (E-RAC)</t>
  </si>
  <si>
    <t>C-ER-2022-0130</t>
  </si>
  <si>
    <t>C-ER-2022-0129</t>
  </si>
  <si>
    <t>Ca-44910-TDSIC-11</t>
  </si>
  <si>
    <t>C-PUR-2022-00020 (BC-RAC)</t>
  </si>
  <si>
    <t>DPU 22-22</t>
  </si>
  <si>
    <t>D-22-0297</t>
  </si>
  <si>
    <t>D-16-036-FR (2022 review)</t>
  </si>
  <si>
    <t>D-20220148</t>
  </si>
  <si>
    <t>D-UE-220053</t>
  </si>
  <si>
    <t>C-21-0887-EL-AIR</t>
  </si>
  <si>
    <t>C-9681</t>
  </si>
  <si>
    <t>C-20-1651-EL-AIR</t>
  </si>
  <si>
    <t>A-22-04-008</t>
  </si>
  <si>
    <t>A-22-04-009</t>
  </si>
  <si>
    <t>A-22-04-012</t>
  </si>
  <si>
    <t>D-UE-399</t>
  </si>
  <si>
    <t>D-44280</t>
  </si>
  <si>
    <t>D-6690-UR-127 (Elec)</t>
  </si>
  <si>
    <t>D-UE-220066</t>
  </si>
  <si>
    <t>D-22-06014</t>
  </si>
  <si>
    <t>Ca-PUD202100163</t>
  </si>
  <si>
    <t>D-5-UR-110 (WEP-Elec)</t>
  </si>
  <si>
    <t>C-22-0793-E-ENEC</t>
  </si>
  <si>
    <t>C-U-21224</t>
  </si>
  <si>
    <t>D-E-015/GR-21-335</t>
  </si>
  <si>
    <t>Ca-45557-TDSIC-2</t>
  </si>
  <si>
    <t>D-20003-214-ER-22</t>
  </si>
  <si>
    <t>C-PUR-2022-00088 (Rider B)</t>
  </si>
  <si>
    <t>A-22-12-009</t>
  </si>
  <si>
    <t>C-22-0393-E-ENEC</t>
  </si>
  <si>
    <t>D-2022-254-E</t>
  </si>
  <si>
    <t>D-54502</t>
  </si>
  <si>
    <t>D-U-35441</t>
  </si>
  <si>
    <t>D-54608</t>
  </si>
  <si>
    <t>C-PUR-2022-00090 (Rider W)</t>
  </si>
  <si>
    <t>C-PUR-2022-00089 (Rider U)</t>
  </si>
  <si>
    <t>D-18-046-FR (2022 update)</t>
  </si>
  <si>
    <t>D-53601</t>
  </si>
  <si>
    <t>D-54348</t>
  </si>
  <si>
    <t>C-U-21286</t>
  </si>
  <si>
    <t>C-PUR-2022-00121 (Rider US4)</t>
  </si>
  <si>
    <t>C-PUR-2022-00120 (Rider US3)</t>
  </si>
  <si>
    <t>C-PUR-2022-00124 (Rider CE)</t>
  </si>
  <si>
    <t>C-PUR-2022-00140 (Rider GT)</t>
  </si>
  <si>
    <t>A-21-05-017</t>
  </si>
  <si>
    <t>C-PUR-2021-00114 (Roll in)</t>
  </si>
  <si>
    <t>C-PUR-2022-00090 (Roll in)</t>
  </si>
  <si>
    <t>C-PUR-2021-00113(Roll in)</t>
  </si>
  <si>
    <t>Ca-44910-TDSIC-12</t>
  </si>
  <si>
    <t>D-2022-00255</t>
  </si>
  <si>
    <t>D-E-002/GR-21-630</t>
  </si>
  <si>
    <t>D-2022-00152</t>
  </si>
  <si>
    <t>D-EL22-017</t>
  </si>
  <si>
    <t>C-PU-22-194</t>
  </si>
  <si>
    <t>C-PUR-2022-00164 (Rder US-2)</t>
  </si>
  <si>
    <t>C-ER-2022-0337</t>
  </si>
  <si>
    <t>C-PUR-2022-00162 (Rider SNA)</t>
  </si>
  <si>
    <t>C-PUR-2022-00187 (Rider OSW)</t>
  </si>
  <si>
    <t>Ca-45557-TDSIC-3</t>
  </si>
  <si>
    <t>C-PUR-2022-00070*(RiderRGGI)</t>
  </si>
  <si>
    <t>C-22-E-0064</t>
  </si>
  <si>
    <t>Ca-45772</t>
  </si>
  <si>
    <t>D-53719</t>
  </si>
  <si>
    <t>C-PUR-2022-00150 (G-RAC)</t>
  </si>
  <si>
    <t>C-PUR-2022-00210 (Rider DSM)</t>
  </si>
  <si>
    <t>D-E-2 Sub 1300</t>
  </si>
  <si>
    <t>C-23-1852-TF</t>
  </si>
  <si>
    <t>D-E-01933A-22-0107</t>
  </si>
  <si>
    <t>D-22-08-08</t>
  </si>
  <si>
    <t>C-AVU-E-23-01</t>
  </si>
  <si>
    <t>D-U-22-078</t>
  </si>
  <si>
    <t>D-22AL-0530E</t>
  </si>
  <si>
    <t>C-PUR-2023-00001 (RPS-RAC)</t>
  </si>
  <si>
    <t>C-PUR-2023-00005 (Rider E)</t>
  </si>
  <si>
    <t>D-2022-11-099</t>
  </si>
  <si>
    <t>D-R-2022-3037368</t>
  </si>
  <si>
    <t>DPU 23-55</t>
  </si>
  <si>
    <t>C-22-E-0319</t>
  </si>
  <si>
    <t>C-2022-00372</t>
  </si>
  <si>
    <t>C-22-E-0317</t>
  </si>
  <si>
    <t>C-PUR-2023-00022 (Rider CCR)</t>
  </si>
  <si>
    <t>Ca-45264-TDSIC-7</t>
  </si>
  <si>
    <t>C-9695</t>
  </si>
  <si>
    <t>C-22-00286-UT</t>
  </si>
  <si>
    <t>D-2022-7-78 (elec)</t>
  </si>
  <si>
    <t>Ca-44720-TDSIC-12</t>
  </si>
  <si>
    <t>Ca-PUD2022-000093</t>
  </si>
  <si>
    <t>D-3270-UR-125 (Elec)</t>
  </si>
  <si>
    <t>D-6680-UR-124 (Elec)</t>
  </si>
  <si>
    <t>D-4220-UR-126 (Elec)</t>
  </si>
  <si>
    <t>A-21-06-021 (Track 2)</t>
  </si>
  <si>
    <t>A-21-06-021 (Elec)</t>
  </si>
  <si>
    <t>D-ER23020091</t>
  </si>
  <si>
    <t>D-23-EKCE-775-RTS (EKC/EKS)</t>
  </si>
  <si>
    <t>D-23-EKCE-775-RTS (EM)</t>
  </si>
  <si>
    <t>D-20000-633-ER-23</t>
  </si>
  <si>
    <t>Ca-44910-TDSIC-13</t>
  </si>
  <si>
    <t>C-PUR-2023-00002</t>
  </si>
  <si>
    <t>A-19-08-013 (Track 4)</t>
  </si>
  <si>
    <t>C-U-21297</t>
  </si>
  <si>
    <t>D-16-036-FR (2023 review)</t>
  </si>
  <si>
    <t>D-22-085-U</t>
  </si>
  <si>
    <t>C-9692 (EL)</t>
  </si>
  <si>
    <t>A-22-05-006</t>
  </si>
  <si>
    <t>D-23-0055</t>
  </si>
  <si>
    <t>D-23-0082</t>
  </si>
  <si>
    <t>D-E-7 Sub 1276</t>
  </si>
  <si>
    <t>D-UE-416</t>
  </si>
  <si>
    <t>Advice 4813-G/7046-E</t>
  </si>
  <si>
    <t>Advice Letter 5120-E (U 338-E)</t>
  </si>
  <si>
    <t>Advice Letter 4300-E / 3239-G</t>
  </si>
  <si>
    <t>DPU 23-92</t>
  </si>
  <si>
    <t>D-23-06007</t>
  </si>
  <si>
    <t>C-IPC-E-23-11</t>
  </si>
  <si>
    <t>C-22-00270-UT</t>
  </si>
  <si>
    <t>C-23-0377-E-ENEC</t>
  </si>
  <si>
    <t>D-EL23-016</t>
  </si>
  <si>
    <t>C-2023-00159</t>
  </si>
  <si>
    <t>D-E-04204A-22-0251</t>
  </si>
  <si>
    <t>D-ER23030144</t>
  </si>
  <si>
    <t>C-PUR-2023-00102 (BC-RAC)</t>
  </si>
  <si>
    <t>C-PUR-2023-00094 (Rider GV)</t>
  </si>
  <si>
    <t>C-PUR-2023-00101</t>
  </si>
  <si>
    <t>C-U-21389</t>
  </si>
  <si>
    <t>D-E-01345A-22-0144</t>
  </si>
  <si>
    <t>D-18-046-FR (2023 update)</t>
  </si>
  <si>
    <t>D-UE-230172</t>
  </si>
  <si>
    <t>C-PUR-2023-00184 (Rider RBB)</t>
  </si>
  <si>
    <t>C-23-0460-E-42T</t>
  </si>
  <si>
    <t>C-PUR-2023-00142 (Rider CE)</t>
  </si>
  <si>
    <t>D-54634</t>
  </si>
  <si>
    <t>Ca-45911</t>
  </si>
  <si>
    <t>D-22-0897</t>
  </si>
  <si>
    <t>C-PUR-2023-00137 (Rider US 3)</t>
  </si>
  <si>
    <t>C-PUR-2023-00138 (Rider US 4)</t>
  </si>
  <si>
    <t>C-PUR-2023-00136 (Rider GT)</t>
  </si>
  <si>
    <t>Ca-45933</t>
  </si>
  <si>
    <t>Ca-44910-TDSIC-14</t>
  </si>
  <si>
    <t>C-9702</t>
  </si>
  <si>
    <t>D-U-36923</t>
  </si>
  <si>
    <t>D-2023-388-E</t>
  </si>
  <si>
    <t>DPU 23-80</t>
  </si>
  <si>
    <t>C-U-21461</t>
  </si>
  <si>
    <t>C-PUR-2023-00171 (Rider SNA)</t>
  </si>
  <si>
    <t>C-PUR-2023-00172 (Rider U)</t>
  </si>
  <si>
    <t>C-23-E-0418</t>
  </si>
  <si>
    <t>C-PUR-2023-00217 (Rider DSM)</t>
  </si>
  <si>
    <t>C-PUR-2023-00195 (Rider OSW)</t>
  </si>
  <si>
    <t>C-PUR-2023-00169 (RAC-EE)</t>
  </si>
  <si>
    <t>D-2024-34-E</t>
  </si>
  <si>
    <t>D-EL23-020</t>
  </si>
  <si>
    <t>D-20240025-EI</t>
  </si>
  <si>
    <t>C-24-1709-TF</t>
  </si>
  <si>
    <t>D-RPU-2023-0002 (electric)</t>
  </si>
  <si>
    <t>C-24-0669-E-42T</t>
  </si>
  <si>
    <t>D-24-02026</t>
  </si>
  <si>
    <t>C-PUR-2024-00013 (Rider E)</t>
  </si>
  <si>
    <t>D-UE-426</t>
  </si>
  <si>
    <t>C-U-21555</t>
  </si>
  <si>
    <t>DPU 23-150</t>
  </si>
  <si>
    <t>D-56165</t>
  </si>
  <si>
    <t>D-ER23120924</t>
  </si>
  <si>
    <t>C-U-21541</t>
  </si>
  <si>
    <t>Upper Michigan Energy Resources Corporation</t>
  </si>
  <si>
    <t>Ca-45647-TDSIC-3</t>
  </si>
  <si>
    <t>A-22-04-008 (Phase 2)</t>
  </si>
  <si>
    <t>A-22-04-009 (Phase 2)</t>
  </si>
  <si>
    <t>A-22-04-012 (Phase 2)</t>
  </si>
  <si>
    <t>Ca-45557-TDSIC-5</t>
  </si>
  <si>
    <t>D-E-015/GR-23-155</t>
  </si>
  <si>
    <t>C-PUR-2024-00029 (Rider CCR)</t>
  </si>
  <si>
    <t>D-R-2024-3046523</t>
  </si>
  <si>
    <t>C-PUR-2024-00024</t>
  </si>
  <si>
    <t>D-R-2024-3047068 (WestPenn)</t>
  </si>
  <si>
    <t>D-R-2024-3047068 (PennPower)</t>
  </si>
  <si>
    <t>D-R-2024-3047068 (Penelec)</t>
  </si>
  <si>
    <t>D-R-2024-3047068 (MetEd)</t>
  </si>
  <si>
    <t>FC-1176</t>
  </si>
  <si>
    <t>Ca-PUD2023-000087</t>
  </si>
  <si>
    <t>Ca-45894-TDSIC-1</t>
  </si>
  <si>
    <t>D-20240026-EI</t>
  </si>
  <si>
    <t>C-ER-2024-0189</t>
  </si>
  <si>
    <t>D-R-2024-3046931</t>
  </si>
  <si>
    <t>D-16-036-FR (2024 review)</t>
  </si>
  <si>
    <t>A-22-05-016 (Elec)</t>
  </si>
  <si>
    <t>D-5-UR-111 (Elec)</t>
  </si>
  <si>
    <t>D-6690-UR-128 (Elec)</t>
  </si>
  <si>
    <t>D-UE-433</t>
  </si>
  <si>
    <t>D-UE-435</t>
  </si>
  <si>
    <t>D-UE-240006</t>
  </si>
  <si>
    <t>DPU 24-137</t>
  </si>
  <si>
    <t>C-PU-23-342</t>
  </si>
  <si>
    <t>C-IPC-E-24-07</t>
  </si>
  <si>
    <t>TABLE 5</t>
  </si>
  <si>
    <r>
      <t>Electric</t>
    </r>
    <r>
      <rPr>
        <b/>
        <vertAlign val="superscript"/>
        <sz val="11"/>
        <color theme="1"/>
        <rFont val="Arial"/>
        <family val="2"/>
      </rPr>
      <t>1</t>
    </r>
  </si>
  <si>
    <t>S&amp;P Global Market Intelligence, data through March 31, 2025.</t>
  </si>
  <si>
    <t>E-22, Sub 694</t>
  </si>
  <si>
    <t>Ca-PUD2023-000086</t>
  </si>
  <si>
    <t>D-UE-240004</t>
  </si>
  <si>
    <t>A-22-08-010</t>
  </si>
  <si>
    <t>C-U-21534</t>
  </si>
  <si>
    <t>C-PUR-2024-00052</t>
  </si>
  <si>
    <t>Ca-46038</t>
  </si>
  <si>
    <t>C-PAC-E-24-04</t>
  </si>
  <si>
    <t>Ca-45990</t>
  </si>
  <si>
    <t>C-PUR-2024-00097 (Rider GEN)</t>
  </si>
  <si>
    <t>D-20240099-EI</t>
  </si>
  <si>
    <t>C-24-0413-E-ENEC</t>
  </si>
  <si>
    <t>D-24AL-0275E</t>
  </si>
  <si>
    <t>D-56211</t>
  </si>
  <si>
    <t>D-2023-00336</t>
  </si>
  <si>
    <t>C-24-E-0060</t>
  </si>
  <si>
    <t>C-U-21585</t>
  </si>
  <si>
    <t>D-DE-23-039</t>
  </si>
  <si>
    <t>C-PUR-2024-00180 (Rider RBB)</t>
  </si>
  <si>
    <t>45557-TDSIC-6</t>
  </si>
  <si>
    <t>Bear Valley Electric Service, Inc.</t>
  </si>
  <si>
    <t>Natural Gas Data and Report Check</t>
  </si>
  <si>
    <t>All State NG CER%</t>
  </si>
  <si>
    <t>State Exclusion NG CER%</t>
  </si>
  <si>
    <t>D-G-008/GR-08-1075</t>
  </si>
  <si>
    <t>C-GR-2009-0434</t>
  </si>
  <si>
    <t>D-09-0166</t>
  </si>
  <si>
    <t>D-09-0167</t>
  </si>
  <si>
    <t>D-GUD 9869 (Mid-Tex)</t>
  </si>
  <si>
    <t>C-GR-2009-0355</t>
  </si>
  <si>
    <t>D-GUD 9902</t>
  </si>
  <si>
    <t>D-NG-0060</t>
  </si>
  <si>
    <t>C-09-0878-G-42T</t>
  </si>
  <si>
    <t>D-09-0312</t>
  </si>
  <si>
    <t>D-30442</t>
  </si>
  <si>
    <t>D-G-04204A-08-0571</t>
  </si>
  <si>
    <t>D-UG-090705</t>
  </si>
  <si>
    <t>D-09-057-16</t>
  </si>
  <si>
    <t>D-09-0311 (IP)</t>
  </si>
  <si>
    <t>D-09-0310 (CIPS)</t>
  </si>
  <si>
    <t>D-09-0309 (CILCO)</t>
  </si>
  <si>
    <t>C-U-15986</t>
  </si>
  <si>
    <t>D-09-00183</t>
  </si>
  <si>
    <t>C-2009-00354</t>
  </si>
  <si>
    <t>C-U-15985</t>
  </si>
  <si>
    <t>C-09-G-0589</t>
  </si>
  <si>
    <t>D-GR09050422 (G)</t>
  </si>
  <si>
    <t>C-2009-00549 (gas)</t>
  </si>
  <si>
    <t>D-10-ATMG-495-RTS</t>
  </si>
  <si>
    <t>D-U-09-070</t>
  </si>
  <si>
    <t>D-NG-0061</t>
  </si>
  <si>
    <t>C-GR-2010-0192</t>
  </si>
  <si>
    <t>C-GR-2010-0171</t>
  </si>
  <si>
    <t>C-R-2009-2149262</t>
  </si>
  <si>
    <t>C-09-G-0718</t>
  </si>
  <si>
    <t>C-09-G-0716</t>
  </si>
  <si>
    <t>D-GR-10010035</t>
  </si>
  <si>
    <t>C-09-G-0795</t>
  </si>
  <si>
    <t>C-AVU-G-10-01</t>
  </si>
  <si>
    <t>C-2010-00116</t>
  </si>
  <si>
    <t>D.P.U. 10-55 (BG)</t>
  </si>
  <si>
    <t>D.P.U. 10-55 (CG)</t>
  </si>
  <si>
    <t>D-31647</t>
  </si>
  <si>
    <t>Ca-43894</t>
  </si>
  <si>
    <t>D-UG-100468</t>
  </si>
  <si>
    <t>D-10AL-455G</t>
  </si>
  <si>
    <t>C-9230 (gas)</t>
  </si>
  <si>
    <t>D-G-002/GR-09-1153</t>
  </si>
  <si>
    <t>D-D2009.9.129 (gas)</t>
  </si>
  <si>
    <t>D-GUD 9988,9992 (El Paso)</t>
  </si>
  <si>
    <t>D-R-2010-2161592</t>
  </si>
  <si>
    <t>C-PUE-2010-00017</t>
  </si>
  <si>
    <t>D-10-06002</t>
  </si>
  <si>
    <t>D-30022-148-GR-10</t>
  </si>
  <si>
    <t>C-U-16169</t>
  </si>
  <si>
    <t>D-3270-UR-117 (gas)</t>
  </si>
  <si>
    <t>D-6690-UR-120 (gas)</t>
  </si>
  <si>
    <t>C-GR-2010-0363</t>
  </si>
  <si>
    <t>D-RPU-2010-0002</t>
  </si>
  <si>
    <t>D-UG 201</t>
  </si>
  <si>
    <t>D-DG-10-017</t>
  </si>
  <si>
    <t>D-UG 101644</t>
  </si>
  <si>
    <t>DPU 10-114</t>
  </si>
  <si>
    <t>D-GUD-10038</t>
  </si>
  <si>
    <t>C-PUE-2010-00087 (SAVE)</t>
  </si>
  <si>
    <t>AP-09-12-020 (gas)</t>
  </si>
  <si>
    <t>C-U-16418</t>
  </si>
  <si>
    <t>D-R-2010-2201702</t>
  </si>
  <si>
    <t>D-10-237</t>
  </si>
  <si>
    <t>D-10-12-02</t>
  </si>
  <si>
    <t>DPU 11-02</t>
  </si>
  <si>
    <t>D-R-2010-2214415</t>
  </si>
  <si>
    <t>D-10AL-963G</t>
  </si>
  <si>
    <t>C-AVU-G-11-01</t>
  </si>
  <si>
    <t>D-5-UR-105 (WEP-GAS)</t>
  </si>
  <si>
    <t>D-5-UR-105 (WG)</t>
  </si>
  <si>
    <t>D-2011-6-G</t>
  </si>
  <si>
    <t>D-R-2010-2215623</t>
  </si>
  <si>
    <t>D-2011-92</t>
  </si>
  <si>
    <t>C-9267</t>
  </si>
  <si>
    <t>D-NG11-003</t>
  </si>
  <si>
    <t>C-PUE-2011-00049</t>
  </si>
  <si>
    <t>D-G-01551A-10-0458</t>
  </si>
  <si>
    <t>D-UG-110877</t>
  </si>
  <si>
    <t>C-PUE-2010-00142</t>
  </si>
  <si>
    <t>D-4220-UR-117 (gas)</t>
  </si>
  <si>
    <t>D-11-0280</t>
  </si>
  <si>
    <t>D-11-0281</t>
  </si>
  <si>
    <t>D-11-0282 (gas)</t>
  </si>
  <si>
    <t>D-11-00144</t>
  </si>
  <si>
    <t>C-11-00042-UT</t>
  </si>
  <si>
    <t>D-G-04204A-11-0158</t>
  </si>
  <si>
    <t>D-DG-11-069</t>
  </si>
  <si>
    <t>D-UG-111049</t>
  </si>
  <si>
    <t>D-NG-0067</t>
  </si>
  <si>
    <t>D-G-007,011/GR-10-977</t>
  </si>
  <si>
    <t>C-U-16855</t>
  </si>
  <si>
    <t>D-6680-UR-118 (gas)</t>
  </si>
  <si>
    <t>D-30005-157-GR-11 (gas)</t>
  </si>
  <si>
    <t>C-PUE-2010-00139</t>
  </si>
  <si>
    <t>Ca-PUD201200029</t>
  </si>
  <si>
    <t>D-12-ATMG-564-RTS</t>
  </si>
  <si>
    <t>D-R-2012-2285985</t>
  </si>
  <si>
    <t>D-GUD 10174 (West Texas)</t>
  </si>
  <si>
    <t>D-2012-6-G</t>
  </si>
  <si>
    <t>D-6690-UR-121 (Gas)</t>
  </si>
  <si>
    <t>D-UG-221</t>
  </si>
  <si>
    <t>D-12-04005 (Southern)</t>
  </si>
  <si>
    <t>D-12-04005 (Northern)</t>
  </si>
  <si>
    <t>C-11-1627-G-42T</t>
  </si>
  <si>
    <t>DPU 12-25</t>
  </si>
  <si>
    <t>D-12-00064</t>
  </si>
  <si>
    <t>D-3270-UR-118 (gas)</t>
  </si>
  <si>
    <t>D-RPU-2012-0002</t>
  </si>
  <si>
    <t>D-05-UR-106 (WG)</t>
  </si>
  <si>
    <t>D-05-UR-106 (WEP-Gas)</t>
  </si>
  <si>
    <t>D-GUD-10170 (Mid-Tex)</t>
  </si>
  <si>
    <t>D-GUD-10182</t>
  </si>
  <si>
    <t>D-12-KGSG-835-RTS</t>
  </si>
  <si>
    <t>D-4220-UR-118 (gas)</t>
  </si>
  <si>
    <t>C-2012-00222 (gas)</t>
  </si>
  <si>
    <t>C-U-16999</t>
  </si>
  <si>
    <t>D-4323 (gas)</t>
  </si>
  <si>
    <t>Ap-12-04-018 (Gas)</t>
  </si>
  <si>
    <t>Ap-12-04-017</t>
  </si>
  <si>
    <t>Ap-12-04-016 (Gas)</t>
  </si>
  <si>
    <t>D-UG-120437</t>
  </si>
  <si>
    <t>D-13-BHCG-404-TAR (GSRS)</t>
  </si>
  <si>
    <t>C-9299 (gas)</t>
  </si>
  <si>
    <t>D-30022-192-GI-12</t>
  </si>
  <si>
    <t>C-GO-2013-0352 (ISRS)</t>
  </si>
  <si>
    <t>C-12-G-0202</t>
  </si>
  <si>
    <t>C-AVU-G-12-07</t>
  </si>
  <si>
    <t>D-D2012.9.94</t>
  </si>
  <si>
    <t>C-GO-2013-0391 (ISRS)</t>
  </si>
  <si>
    <t>AP-10-12-005 (gas)</t>
  </si>
  <si>
    <t>AP-10-12-006</t>
  </si>
  <si>
    <t>FC-1093</t>
  </si>
  <si>
    <t>D-R-2012-2321748</t>
  </si>
  <si>
    <t>C-2013-00087 (AMRP)</t>
  </si>
  <si>
    <t>C-12-G-0544</t>
  </si>
  <si>
    <t>D-12-0512</t>
  </si>
  <si>
    <t>D-12-0511</t>
  </si>
  <si>
    <t>D-UG-130138</t>
  </si>
  <si>
    <t>C-GR-2013-0171</t>
  </si>
  <si>
    <t>D-3270-UR-119 (Gas)</t>
  </si>
  <si>
    <t>C-2013-00304 (PRP)</t>
  </si>
  <si>
    <t>C-9316</t>
  </si>
  <si>
    <t>C-GO-2014-0015 (ISRS)</t>
  </si>
  <si>
    <t>C-GO-2014-0006 (ISRS)</t>
  </si>
  <si>
    <t>D-12-546</t>
  </si>
  <si>
    <t>D-6690-UR-122 (Gas)</t>
  </si>
  <si>
    <t>C-12-1685-GA-AIR</t>
  </si>
  <si>
    <t>C-U-17273</t>
  </si>
  <si>
    <t>D-14-KGSG-111-TAR (GSRS)</t>
  </si>
  <si>
    <t>C-9322</t>
  </si>
  <si>
    <t>D-4220-UR-119 (Gas)</t>
  </si>
  <si>
    <t>C-U-17197</t>
  </si>
  <si>
    <t>C-2013-00167</t>
  </si>
  <si>
    <t>C-9326 (gas)</t>
  </si>
  <si>
    <t>D-13-06003</t>
  </si>
  <si>
    <t>D-G-9, Sub 631</t>
  </si>
  <si>
    <t>D-13-0192</t>
  </si>
  <si>
    <t>D-R-2013-2355886</t>
  </si>
  <si>
    <t>D-12AL-1268G</t>
  </si>
  <si>
    <t>D-2013-00133</t>
  </si>
  <si>
    <t>C-PU-13-803</t>
  </si>
  <si>
    <t>D-UG-246</t>
  </si>
  <si>
    <t>D-13-06-08</t>
  </si>
  <si>
    <t>D-14-ATMG-221-TAR (GSRS)</t>
  </si>
  <si>
    <t>C-9331 (STRIDE Rider)</t>
  </si>
  <si>
    <t>C-9332 (STRIDE Rider)</t>
  </si>
  <si>
    <t>C-13-G-0031</t>
  </si>
  <si>
    <t>D-13-057-05</t>
  </si>
  <si>
    <t>DPU 13-75</t>
  </si>
  <si>
    <t>D-13AL-0496G</t>
  </si>
  <si>
    <t>C-GO-2014-0179 (ISRS)</t>
  </si>
  <si>
    <t>C-GO-2014-0212 (ISRS)</t>
  </si>
  <si>
    <t>D-DG-13-086</t>
  </si>
  <si>
    <t>C-2013-00148</t>
  </si>
  <si>
    <t>C-GR-2014-0007</t>
  </si>
  <si>
    <t>C-9335 (STRIDE Rider)</t>
  </si>
  <si>
    <t>D-G-008/GR-13-316</t>
  </si>
  <si>
    <t>C-13-G-0136</t>
  </si>
  <si>
    <t>C-2014-00072 (PRP)</t>
  </si>
  <si>
    <t>D-6680-UR-119 (Gas)</t>
  </si>
  <si>
    <t>A-12-12-024 (LkTah)</t>
  </si>
  <si>
    <t>A-12-12-024 (NoCal)</t>
  </si>
  <si>
    <t>A-12-12-024 (SoCal)</t>
  </si>
  <si>
    <t>Ca-PUD201400070</t>
  </si>
  <si>
    <t>D-13-079-U</t>
  </si>
  <si>
    <t>D-13-078-U</t>
  </si>
  <si>
    <t>D-30005-182-GR-13</t>
  </si>
  <si>
    <t>Ca-PUD201400069</t>
  </si>
  <si>
    <t>AP-12-11-009 (Gas)</t>
  </si>
  <si>
    <t>C-9332 Phase 2 (IRIS)</t>
  </si>
  <si>
    <t>D-14-ATMG-320-RTS</t>
  </si>
  <si>
    <t>C-AVU-G-14-01</t>
  </si>
  <si>
    <t>D-G-011/GR-13-617</t>
  </si>
  <si>
    <t>D-GR-13111137</t>
  </si>
  <si>
    <t>D-14-BHCG-593-TAR (GSRS)</t>
  </si>
  <si>
    <t>C-GR-2015-0025 (ISRS)</t>
  </si>
  <si>
    <t>C-2014-00274 (PRP)</t>
  </si>
  <si>
    <t>D-2014-6-G</t>
  </si>
  <si>
    <t>C-GR-2015-0026 (ISRS)</t>
  </si>
  <si>
    <t>C-GR-2014-0086</t>
  </si>
  <si>
    <t>D-6690-UR-123 (Gas)</t>
  </si>
  <si>
    <t>D-R-2014-2406274</t>
  </si>
  <si>
    <t>D-05-UR-107 (WEP-Gas)</t>
  </si>
  <si>
    <t>D-05-UR-107 (WG)</t>
  </si>
  <si>
    <t>D-15-KGSG-088-TAR (GSRS)</t>
  </si>
  <si>
    <t>D-UG-140189</t>
  </si>
  <si>
    <t>D-3270-UR-120 (Gas)</t>
  </si>
  <si>
    <t>C-GR-2014-0152</t>
  </si>
  <si>
    <t>D-14-00081</t>
  </si>
  <si>
    <t>C-9355 (gas)</t>
  </si>
  <si>
    <t>D-14-BHCG-502-RTS</t>
  </si>
  <si>
    <t>C-U-17643</t>
  </si>
  <si>
    <t>Ca-44430-TDSIC-1</t>
  </si>
  <si>
    <t>Ca-44429-TDSIC-1</t>
  </si>
  <si>
    <t>D-14-0224</t>
  </si>
  <si>
    <t>D-14-0225</t>
  </si>
  <si>
    <t>D-G-9, Sub 642, 659 (IMR)</t>
  </si>
  <si>
    <t>D-G-002/M-14-336 (GUIC Rider)</t>
  </si>
  <si>
    <t>D-15-ATMG-202-TAR (GSRS)</t>
  </si>
  <si>
    <t>Ca-44403-TDSIC-1</t>
  </si>
  <si>
    <t>C-2015-00066 (PRP)</t>
  </si>
  <si>
    <t>D-UG-284</t>
  </si>
  <si>
    <t>C-GO-2015-0178 (ISRS)</t>
  </si>
  <si>
    <t>C-GO-2015-0179 (ISRS)</t>
  </si>
  <si>
    <t>D-14-00146</t>
  </si>
  <si>
    <t>C-GO-2015-0270 (ISRS)</t>
  </si>
  <si>
    <t>C-GO-2015-0269 (ISRS)</t>
  </si>
  <si>
    <t>C-14-G-0319</t>
  </si>
  <si>
    <t>D-DG-14-180</t>
  </si>
  <si>
    <t>C-2014-00372 (gas)</t>
  </si>
  <si>
    <t>Ca-44429-TDSIC-2</t>
  </si>
  <si>
    <t>Ca-44430-TDSIC-2</t>
  </si>
  <si>
    <t>D-GUD-10359 (Mid-Tex Division)</t>
  </si>
  <si>
    <t>C-PUE-2014-00020</t>
  </si>
  <si>
    <t>D-GUD-10432</t>
  </si>
  <si>
    <t>C-GO-2015-0350 (ISRS)</t>
  </si>
  <si>
    <t>C-2015-00272 (PRP)</t>
  </si>
  <si>
    <t>D-U-14-111</t>
  </si>
  <si>
    <t>DPU 15-50</t>
  </si>
  <si>
    <t>C-15-0003-G-42T</t>
  </si>
  <si>
    <t>C-14-G-0494</t>
  </si>
  <si>
    <t>DPU 14-150</t>
  </si>
  <si>
    <t>Ca-PUD201500118</t>
  </si>
  <si>
    <t>D-16-KGSG-104-TAR (GSRS)</t>
  </si>
  <si>
    <t>C-GO-2015-0341 (ISRS)</t>
  </si>
  <si>
    <t>C-GO-2015-0343 (ISRS)</t>
  </si>
  <si>
    <t>D-6690-UR-124 (Gas)</t>
  </si>
  <si>
    <t>D-G-9, Sub 631, 642 (IMR)</t>
  </si>
  <si>
    <t>D-4220-UR-121 (Gas)</t>
  </si>
  <si>
    <t>D-R-2015-2468056</t>
  </si>
  <si>
    <t>D-15-0142</t>
  </si>
  <si>
    <t>C-U-17880</t>
  </si>
  <si>
    <t>C-AVU-G-15-01</t>
  </si>
  <si>
    <t>D-UG-150205</t>
  </si>
  <si>
    <t>Ca-PUD201500213</t>
  </si>
  <si>
    <t>D-15-011-U</t>
  </si>
  <si>
    <t>DPU 15-75</t>
  </si>
  <si>
    <t>D-15AL-0135G</t>
  </si>
  <si>
    <t>D-16-BHCG-277-TAR (GSRS)</t>
  </si>
  <si>
    <t>D-UG 288</t>
  </si>
  <si>
    <t>D-16-ATMG-079-RTS</t>
  </si>
  <si>
    <t>Ca-44403-TDSIC-3</t>
  </si>
  <si>
    <t>Ca-44429-TDSIC-3</t>
  </si>
  <si>
    <t>Ca-44430-TDSIC-3</t>
  </si>
  <si>
    <t>C-U-17882</t>
  </si>
  <si>
    <t>DPU 15-81</t>
  </si>
  <si>
    <t>D-G-008/GR-15-424</t>
  </si>
  <si>
    <t>C-GO-2016-0206 (ISRS)</t>
  </si>
  <si>
    <t>C-2016-00110 (PRP)</t>
  </si>
  <si>
    <t>C-GO-2016-0196 (ISRS)</t>
  </si>
  <si>
    <t>C-GO-2016-0197 (ISRS)</t>
  </si>
  <si>
    <t>D-2015-00005</t>
  </si>
  <si>
    <t>C-9406 (gas)</t>
  </si>
  <si>
    <t>C-15-G-0284</t>
  </si>
  <si>
    <t>C-15-G-0286</t>
  </si>
  <si>
    <t>Ca-44403-TDSIC-4</t>
  </si>
  <si>
    <t>A-14-11-003 (Gas)</t>
  </si>
  <si>
    <t>A-14-11-004</t>
  </si>
  <si>
    <t>Ca-44429-TDSIC-4</t>
  </si>
  <si>
    <t>Ca-44430-TDSIC-4</t>
  </si>
  <si>
    <t>D-UG-152286</t>
  </si>
  <si>
    <t>Ca-PUD201600094</t>
  </si>
  <si>
    <t>C-2015-00343</t>
  </si>
  <si>
    <t>D-16-057-03</t>
  </si>
  <si>
    <t>D-R-2015-2518438</t>
  </si>
  <si>
    <t>D-15-098-U</t>
  </si>
  <si>
    <t>D-GR-15111304</t>
  </si>
  <si>
    <t>D-GUD-10506 (West Texas)</t>
  </si>
  <si>
    <t>D-G-011/GR-15-736</t>
  </si>
  <si>
    <t>D-2016-7-G</t>
  </si>
  <si>
    <t>D-2016-6-G</t>
  </si>
  <si>
    <t>D-4220-UR-122 (Gas)</t>
  </si>
  <si>
    <t>C-9417</t>
  </si>
  <si>
    <t>D-R-2016-2529660</t>
  </si>
  <si>
    <t>D-G-5, Sub 565</t>
  </si>
  <si>
    <t>D-3270-UR-121 (Gas)</t>
  </si>
  <si>
    <t>C-2016-00262 (PRP)</t>
  </si>
  <si>
    <t>D-GUD-10526 (Central Texas)</t>
  </si>
  <si>
    <t>D-6680-UR-120 (Gas)</t>
  </si>
  <si>
    <t>C-9331 (STRIDE update)</t>
  </si>
  <si>
    <t>D-16-KGSG-491-RTS</t>
  </si>
  <si>
    <t>A-13-12-012 (GT&amp;S)</t>
  </si>
  <si>
    <t>C-U-17999</t>
  </si>
  <si>
    <t>C-9332 Phase 3 (IRIS)</t>
  </si>
  <si>
    <t>D-UG-160229</t>
  </si>
  <si>
    <t>C-16-G-0059</t>
  </si>
  <si>
    <t>C-16-G-0058</t>
  </si>
  <si>
    <t>D-15-1734</t>
  </si>
  <si>
    <t>C-PUE-2016-00087 (SAVE)</t>
  </si>
  <si>
    <t>C-PUE-2016-00083 (SAVE)</t>
  </si>
  <si>
    <t>D-16-06007</t>
  </si>
  <si>
    <t>C-2016-00162</t>
  </si>
  <si>
    <t>Ca-44403-TDSIC-5</t>
  </si>
  <si>
    <t>C-GO-2016-0332 (ISRS)</t>
  </si>
  <si>
    <t>C-GO-2016-0333 (ISRS)</t>
  </si>
  <si>
    <t>C-16-G-0061</t>
  </si>
  <si>
    <t>Ca-44429-TDSIC-5</t>
  </si>
  <si>
    <t>Ca-44430-TDSIC-5</t>
  </si>
  <si>
    <t>D-17-ATMG-141-TAR (GSRS)</t>
  </si>
  <si>
    <t>D-40828</t>
  </si>
  <si>
    <t>FC-1137</t>
  </si>
  <si>
    <t>C-PUE-2016-00033</t>
  </si>
  <si>
    <t>D-G-01551A-16-0107</t>
  </si>
  <si>
    <t>C-16-G-0257</t>
  </si>
  <si>
    <t>C-GO-2017-0201 (ISRS)</t>
  </si>
  <si>
    <t>C-GO-2017-0202 (ISRS)</t>
  </si>
  <si>
    <t>C-2017-00111 (PRP)</t>
  </si>
  <si>
    <t>C-INT-G-16-2</t>
  </si>
  <si>
    <t>A-15-09-001 (Gas)</t>
  </si>
  <si>
    <t>D-17-BHCG-389-TAR (GSRS)</t>
  </si>
  <si>
    <t>D-GUD-10567</t>
  </si>
  <si>
    <t>D-16-0650</t>
  </si>
  <si>
    <t>C-2016-00371 (gas)</t>
  </si>
  <si>
    <t>Ca-44403-TDSIC-6</t>
  </si>
  <si>
    <t>D-GR-16090826</t>
  </si>
  <si>
    <t>D-D2016.9.68</t>
  </si>
  <si>
    <t>Ca-44429-TDSIC-6</t>
  </si>
  <si>
    <t>Ca-44430-TDSIC-6</t>
  </si>
  <si>
    <t>C-U-18124</t>
  </si>
  <si>
    <t>Ca-PUD201700079</t>
  </si>
  <si>
    <t>D-5-UR-108 (WG)</t>
  </si>
  <si>
    <t>D-6690-UR-125 (Gas)</t>
  </si>
  <si>
    <t>D-5-UR-108 (WEP-Gas)</t>
  </si>
  <si>
    <t>C-PUR-2017-00052 (SAVE)</t>
  </si>
  <si>
    <t>D-R-2016-2580030</t>
  </si>
  <si>
    <t>D-17-010-FR</t>
  </si>
  <si>
    <t>C-PUE-2016-00001</t>
  </si>
  <si>
    <t>D-UG 325</t>
  </si>
  <si>
    <t>C-9447</t>
  </si>
  <si>
    <t>D-U-16-066</t>
  </si>
  <si>
    <t>D-2017-6-G</t>
  </si>
  <si>
    <t>D-2017-7-G</t>
  </si>
  <si>
    <t>Ca-PUD201700078</t>
  </si>
  <si>
    <t>D-GR-17010071</t>
  </si>
  <si>
    <t>Advice No. 2611-G</t>
  </si>
  <si>
    <t>C-2017-00308 (PRP)</t>
  </si>
  <si>
    <t>Advice No. 5192</t>
  </si>
  <si>
    <t>D-18-KGSG-093-TAR (GSRS)</t>
  </si>
  <si>
    <t>C-PUR-2017-00102 (SAVE)</t>
  </si>
  <si>
    <t>D-UG-170034</t>
  </si>
  <si>
    <t>D-4220-UR-123 (Gas)</t>
  </si>
  <si>
    <t>C-PUR-2017-00095 (SAVE)</t>
  </si>
  <si>
    <t>D-17-05-42</t>
  </si>
  <si>
    <t>C-PUE-2016-00143</t>
  </si>
  <si>
    <t>C-2017-00413 (AMRP)</t>
  </si>
  <si>
    <t>Ca-44403-TDSIC-7</t>
  </si>
  <si>
    <t>C-AVU-G-17-01</t>
  </si>
  <si>
    <t>Ca-44429-TDSIC-7</t>
  </si>
  <si>
    <t>Ca-44430-TDSIC-7</t>
  </si>
  <si>
    <t>D-17-0124</t>
  </si>
  <si>
    <t>C-GR-2017-0215</t>
  </si>
  <si>
    <t>C-GR-2017-0216</t>
  </si>
  <si>
    <t>18-ATMG-218-TAR (GSRS)</t>
  </si>
  <si>
    <t>D-2017-00065</t>
  </si>
  <si>
    <t>C-17-G-0239</t>
  </si>
  <si>
    <t>20170179-GU</t>
  </si>
  <si>
    <t>D-UG-170486</t>
  </si>
  <si>
    <t>D-DG-17-048</t>
  </si>
  <si>
    <t>D-DG-17-070</t>
  </si>
  <si>
    <t>C-2017-00349</t>
  </si>
  <si>
    <t>D-G-008/GR-17-285</t>
  </si>
  <si>
    <t>D-40828 (2018 Review)</t>
  </si>
  <si>
    <t>D2017.9.79</t>
  </si>
  <si>
    <t>C-9468 (STRIDE 2)</t>
  </si>
  <si>
    <t>C-GR-2018-0013</t>
  </si>
  <si>
    <t>C-17-G-0460</t>
  </si>
  <si>
    <t>D-18-BHCG-423-TAR (GSRS)</t>
  </si>
  <si>
    <t>D-30011-97-GR-17</t>
  </si>
  <si>
    <t>D-UG-170929</t>
  </si>
  <si>
    <t>D-18-0934</t>
  </si>
  <si>
    <t>C-PUR-2018-00079 (SAVE)</t>
  </si>
  <si>
    <t>C-2018-00086 (PRP)</t>
  </si>
  <si>
    <t>Ca-44403-TDSIC-8</t>
  </si>
  <si>
    <t>D-4770 (gas)</t>
  </si>
  <si>
    <t>C-U-18424</t>
  </si>
  <si>
    <t>Ca-44429-TDSIC-8</t>
  </si>
  <si>
    <t>Ca-44430-TDSIC-8</t>
  </si>
  <si>
    <t>D-17-010-FR (2018 filing)</t>
  </si>
  <si>
    <t>C-U-18999</t>
  </si>
  <si>
    <t>D-6680-UR-121 (Gas)</t>
  </si>
  <si>
    <t>Ca-44988</t>
  </si>
  <si>
    <t>DPU-18-45</t>
  </si>
  <si>
    <t>C-GO-2018-0310 (ISRS)</t>
  </si>
  <si>
    <t>D-3270-UR-122 (Gas)</t>
  </si>
  <si>
    <t>C-GO-2018-0309 (ISRS)</t>
  </si>
  <si>
    <t>D-2018-7-G</t>
  </si>
  <si>
    <t>D-2018-6-G</t>
  </si>
  <si>
    <t>C-PU-17-295</t>
  </si>
  <si>
    <t>DPU-17-170 (Boston Gas)</t>
  </si>
  <si>
    <t>C-9479 (IRIS)</t>
  </si>
  <si>
    <t>DPU-17-170 (Colonial Gas)</t>
  </si>
  <si>
    <t>Ca-PUD201800029</t>
  </si>
  <si>
    <t>D-17-071-U</t>
  </si>
  <si>
    <t>D-18-00017</t>
  </si>
  <si>
    <t>C-PUR-2018-00132 (SAVE)</t>
  </si>
  <si>
    <t>D-UG-344</t>
  </si>
  <si>
    <t>D-GR18010030</t>
  </si>
  <si>
    <t>D-18-0463</t>
  </si>
  <si>
    <t>D-19-KGSG-088-TAR (GSRS)</t>
  </si>
  <si>
    <t>D-G-011/GR-17-563</t>
  </si>
  <si>
    <t>D-17-0978</t>
  </si>
  <si>
    <t>C-9480</t>
  </si>
  <si>
    <t>C-PUR-2018-00145 (SAVE)</t>
  </si>
  <si>
    <t>D-18-00067</t>
  </si>
  <si>
    <t>C-2018-00341 (AMRP)</t>
  </si>
  <si>
    <t>D-R-2018-2647577</t>
  </si>
  <si>
    <t>C-9486 (STRIDE 2)</t>
  </si>
  <si>
    <t>C-9481</t>
  </si>
  <si>
    <t>D-18-05-10</t>
  </si>
  <si>
    <t>D-RPU-2018-0002</t>
  </si>
  <si>
    <t>D-18-05-16</t>
  </si>
  <si>
    <t>D-17AL-0363G</t>
  </si>
  <si>
    <t>D-18-05031 (Southern)</t>
  </si>
  <si>
    <t>D-18-05031 (Northern)</t>
  </si>
  <si>
    <t>Ca-44403-TDSIC-9</t>
  </si>
  <si>
    <t>C-9484</t>
  </si>
  <si>
    <t>Ca-PUD201800028</t>
  </si>
  <si>
    <t>DPU 18-40</t>
  </si>
  <si>
    <t>Ca-44429-TDSIC-9</t>
  </si>
  <si>
    <t>Ca-44430-TDSIC-9</t>
  </si>
  <si>
    <t>D-18-KGSG-560-RTS</t>
  </si>
  <si>
    <t>D-UG-180900</t>
  </si>
  <si>
    <t>C-18-G-0068</t>
  </si>
  <si>
    <t>C-2018-00261</t>
  </si>
  <si>
    <t>D-19-ATMG-307-TAR (GSRS)</t>
  </si>
  <si>
    <t>C-2019-00074 (PRP)</t>
  </si>
  <si>
    <t>C-2018-00295 (gas)</t>
  </si>
  <si>
    <t>C-GO-2019-0115 (ISRS)</t>
  </si>
  <si>
    <t>C-GO-2019-0116 (ISRS)</t>
  </si>
  <si>
    <t>C-2018-00281</t>
  </si>
  <si>
    <t>D-19-00018</t>
  </si>
  <si>
    <t>D-GUD-10779 (Mid-Tex Division)</t>
  </si>
  <si>
    <t>C-PUR-2018-00131</t>
  </si>
  <si>
    <t>D-19-BHCG-400-TAR (GSRS)</t>
  </si>
  <si>
    <t>C-18-00038-UT</t>
  </si>
  <si>
    <t>Ca-44429-TDSIC-10</t>
  </si>
  <si>
    <t>Ca-44430-TDSIC-10</t>
  </si>
  <si>
    <t>Ca-PUD201900018</t>
  </si>
  <si>
    <t>C-GR-2019-0077</t>
  </si>
  <si>
    <t>D-17-010-FR (2019 filing)</t>
  </si>
  <si>
    <t>18-0298-GA-AIR</t>
  </si>
  <si>
    <t>Ca-PUD201900019</t>
  </si>
  <si>
    <t>C-PUR-2019-00095 (SAVE)</t>
  </si>
  <si>
    <t>D-4220-UR-124 (Gas)</t>
  </si>
  <si>
    <t>A-17-11-009 (GT&amp;S)</t>
  </si>
  <si>
    <t>D-R-2018-3006814</t>
  </si>
  <si>
    <t>C-2019-00253 (PRP)</t>
  </si>
  <si>
    <t>A-17-10-008</t>
  </si>
  <si>
    <t>A-17-10-007 (Gas)</t>
  </si>
  <si>
    <t>C-U-20322</t>
  </si>
  <si>
    <t>D-18-1775</t>
  </si>
  <si>
    <t>D-2019-7-G</t>
  </si>
  <si>
    <t>D-R-2018-3006818</t>
  </si>
  <si>
    <t>D-UG 366</t>
  </si>
  <si>
    <t>C-9605</t>
  </si>
  <si>
    <t>Ca-44403-TDSIC-10</t>
  </si>
  <si>
    <t>D-UG-181053</t>
  </si>
  <si>
    <t>C-GO-2019-0356 (ISRS)</t>
  </si>
  <si>
    <t>C-GO-2019-0357 (ISRS)</t>
  </si>
  <si>
    <t>D-6690-UR-126 (Gas)</t>
  </si>
  <si>
    <t>D-05-UR-109 (WEP-Gas)</t>
  </si>
  <si>
    <t>D-G-9, Sub 743</t>
  </si>
  <si>
    <t>D-05-UR-109</t>
  </si>
  <si>
    <t>D-UD-18-07 (gas)</t>
  </si>
  <si>
    <t>D-GR19040486</t>
  </si>
  <si>
    <t>D-GR19030420</t>
  </si>
  <si>
    <t>D-20-KGSG-090-TAR (GSRS)</t>
  </si>
  <si>
    <t>C-PUR-2019-00142 (SAVE)</t>
  </si>
  <si>
    <t>C-U-20479</t>
  </si>
  <si>
    <t>C-PUR-2019-00132 (SAVE)</t>
  </si>
  <si>
    <t>D-30026-2-GR-19</t>
  </si>
  <si>
    <t>C-9610 (GAS)</t>
  </si>
  <si>
    <t>D-RPU-2019-0002</t>
  </si>
  <si>
    <t>C-9609</t>
  </si>
  <si>
    <t>A-19-04-018</t>
  </si>
  <si>
    <t>D-42315</t>
  </si>
  <si>
    <t>A-19-04-017 (Gas)</t>
  </si>
  <si>
    <t>C-2019-00383 (AMRP)</t>
  </si>
  <si>
    <t>C-PUR-2018-00080</t>
  </si>
  <si>
    <t>C-19-0316-G-42T</t>
  </si>
  <si>
    <t>D-30013-351-GR-19</t>
  </si>
  <si>
    <t>C-19-G-0066</t>
  </si>
  <si>
    <t>C-PUR-2018-00013</t>
  </si>
  <si>
    <t>Ca-44429-TDSIC-11</t>
  </si>
  <si>
    <t>Ca-44430-TDSIC-11</t>
  </si>
  <si>
    <t>D-UG-190210</t>
  </si>
  <si>
    <t>D-19-ATMG-525-RTS</t>
  </si>
  <si>
    <t>D-19-057-02</t>
  </si>
  <si>
    <t>D-DG-19-161</t>
  </si>
  <si>
    <t>DPU 19-131</t>
  </si>
  <si>
    <t>D-UG-190335</t>
  </si>
  <si>
    <t>D-2019-00092</t>
  </si>
  <si>
    <t>D-GUD-10900</t>
  </si>
  <si>
    <t>C-2020-00059 (PRP)</t>
  </si>
  <si>
    <t>GO-2020-0229 (ISRS)</t>
  </si>
  <si>
    <t>GO-2020-0230 (ISRS)</t>
  </si>
  <si>
    <t>D-19AL-0075G</t>
  </si>
  <si>
    <t>D-GUD-10920</t>
  </si>
  <si>
    <t>D-20-BHCG-389-TAR (GSRS)</t>
  </si>
  <si>
    <t>Ca-44403-TDSIC-11</t>
  </si>
  <si>
    <t>D-UG-190530</t>
  </si>
  <si>
    <t>Ca-PUD202000022</t>
  </si>
  <si>
    <t>Ca-PUD202000028</t>
  </si>
  <si>
    <t>Ca-44430-TDSIC-12</t>
  </si>
  <si>
    <t>Ca-44429-TDSIC-12</t>
  </si>
  <si>
    <t>D-GUD-10928 (Central-Gulf)</t>
  </si>
  <si>
    <t>C-GR-2020-0213</t>
  </si>
  <si>
    <t>C-U-20642</t>
  </si>
  <si>
    <t>D-30010-187-GR-19</t>
  </si>
  <si>
    <t>C-PUR-2020-00105 (SAVE)</t>
  </si>
  <si>
    <t>C-U-20650</t>
  </si>
  <si>
    <t>C-PUR-2020-00090 (SAVE)</t>
  </si>
  <si>
    <t>D-20-00049</t>
  </si>
  <si>
    <t>D-GR20030243</t>
  </si>
  <si>
    <t>D-20-02023 (Northern)</t>
  </si>
  <si>
    <t>D-20-02023 (Southern)</t>
  </si>
  <si>
    <t>D-17-010-FR (2020 filing)</t>
  </si>
  <si>
    <t>C-2020-00229 (PRP)</t>
  </si>
  <si>
    <t>D-2020-7-G</t>
  </si>
  <si>
    <t>DPU 20-59</t>
  </si>
  <si>
    <t>D-R-2019-3015162</t>
  </si>
  <si>
    <t>D-20AL-0049G</t>
  </si>
  <si>
    <t>D-UG-388</t>
  </si>
  <si>
    <t>DPU 19-120</t>
  </si>
  <si>
    <t>C-9644</t>
  </si>
  <si>
    <t>C-GO-2021-0030 (ISRS)</t>
  </si>
  <si>
    <t>C-GO-2021-0031 (ISRS)</t>
  </si>
  <si>
    <t>D-21-KGSG-094-TAR (GSRS)</t>
  </si>
  <si>
    <t>C-PUR-2020-00138 (SAVE)</t>
  </si>
  <si>
    <t>C-19-G-0381</t>
  </si>
  <si>
    <t>C-19-G-0379</t>
  </si>
  <si>
    <t>D-20200051-GU</t>
  </si>
  <si>
    <t>D-3270-UR-123 (Gas)</t>
  </si>
  <si>
    <t>A-18-12-009 (Gas)</t>
  </si>
  <si>
    <t>C-PUR-2020-00171 (SAVE)</t>
  </si>
  <si>
    <t>D-G-01551A-19-0055</t>
  </si>
  <si>
    <t>D-UG 389</t>
  </si>
  <si>
    <t>C-9645 (Gas)</t>
  </si>
  <si>
    <t>C-19-00317-UT</t>
  </si>
  <si>
    <t>C-20-0575-G-390P (IREP)</t>
  </si>
  <si>
    <t>D-6680-UR-122 (Gas)</t>
  </si>
  <si>
    <t>Ca-45330-TDSIC-1</t>
  </si>
  <si>
    <t>D-42315 (2020 review)</t>
  </si>
  <si>
    <t>D-UG 390</t>
  </si>
  <si>
    <t>D-20-0150</t>
  </si>
  <si>
    <t>D-20AL-0380G</t>
  </si>
  <si>
    <t>D-20-0308</t>
  </si>
  <si>
    <t>D-G-008/GR-19-524</t>
  </si>
  <si>
    <t>Ca-44429-TDSIC-13</t>
  </si>
  <si>
    <t>Ca-44430-TDSIC-13</t>
  </si>
  <si>
    <t>D-NG-109</t>
  </si>
  <si>
    <t>D-21-ATMG-180-TAR (GSRS)</t>
  </si>
  <si>
    <t>D2020.06.076</t>
  </si>
  <si>
    <t>D-20-00086</t>
  </si>
  <si>
    <t>D-R-2020-3018835</t>
  </si>
  <si>
    <t>FC-1162</t>
  </si>
  <si>
    <t>A-19-08-015 (SoCal)</t>
  </si>
  <si>
    <t>A-19-08-015 (NoCal)</t>
  </si>
  <si>
    <t>A-19-08-015 (LkTah)</t>
  </si>
  <si>
    <t>C-9651</t>
  </si>
  <si>
    <t>C-PU-20-379</t>
  </si>
  <si>
    <t>C-GT-2021-0073 (ISRS)</t>
  </si>
  <si>
    <t>D-UG-200568</t>
  </si>
  <si>
    <t>C-20-G-0101</t>
  </si>
  <si>
    <t>Ca-45330-TDSIC-2</t>
  </si>
  <si>
    <t>D-R-2020-3018929</t>
  </si>
  <si>
    <t>C-2020-00350 (gas)</t>
  </si>
  <si>
    <t>D-21-00019</t>
  </si>
  <si>
    <t>C-20-0746-G-42T</t>
  </si>
  <si>
    <t>Ca-44430-TDSIC-14</t>
  </si>
  <si>
    <t>Ca-44429-TDSIC-14</t>
  </si>
  <si>
    <t>D-21-BHCG-434-TAR (GSRS)</t>
  </si>
  <si>
    <t>D-DG-20-105</t>
  </si>
  <si>
    <t>C-2021-00098 (PRP)</t>
  </si>
  <si>
    <t>D-5-AF-107 (WEP-Gas)</t>
  </si>
  <si>
    <t>D-5-AF-107 (Gas)</t>
  </si>
  <si>
    <t>D-5-AF-107</t>
  </si>
  <si>
    <t>C-19-G-0310</t>
  </si>
  <si>
    <t>C-19-G-0309</t>
  </si>
  <si>
    <t>Ca-PUD202100054</t>
  </si>
  <si>
    <t>C-PUR-2021-00120 (SAVE)</t>
  </si>
  <si>
    <t>C-AVU-G-21-01</t>
  </si>
  <si>
    <t>D-20-0810</t>
  </si>
  <si>
    <t>C-U-20718</t>
  </si>
  <si>
    <t>C-PUR-2020-00095</t>
  </si>
  <si>
    <t>D-17-010-FR (2021 filing)</t>
  </si>
  <si>
    <t>D-UG-200901</t>
  </si>
  <si>
    <t>D-2021-7-G</t>
  </si>
  <si>
    <t>DPU 20-120</t>
  </si>
  <si>
    <t>Ca-45447</t>
  </si>
  <si>
    <t>D-21-0416-G-390P</t>
  </si>
  <si>
    <t>D-UG-200994</t>
  </si>
  <si>
    <t>C-PUR-2021-00157(SAVE)</t>
  </si>
  <si>
    <t>C-GR-2021-0108</t>
  </si>
  <si>
    <t>DPU 21-107</t>
  </si>
  <si>
    <t>D-21-00048</t>
  </si>
  <si>
    <t>D-GR21030679</t>
  </si>
  <si>
    <t>Ca-45468</t>
  </si>
  <si>
    <t>D-21-0098</t>
  </si>
  <si>
    <t>D-6680-UR-123 (Gas)</t>
  </si>
  <si>
    <t>C-20-G-0429</t>
  </si>
  <si>
    <t>D-22-KGSG-112-TAR (GSRS)</t>
  </si>
  <si>
    <t>D- 4220-UR-125 (Gas)</t>
  </si>
  <si>
    <t>D-42315 (2021 review)</t>
  </si>
  <si>
    <t>D-3270-UR-124 (Gas)</t>
  </si>
  <si>
    <t>Ca-PUD202100063</t>
  </si>
  <si>
    <t>C-9664</t>
  </si>
  <si>
    <t>C-PUR-2021-00145(SAVE)</t>
  </si>
  <si>
    <t>C-U-20940</t>
  </si>
  <si>
    <t>D-21AL-0236G</t>
  </si>
  <si>
    <t>C-21-0593-G-390P</t>
  </si>
  <si>
    <t>D-R-2021-3024296</t>
  </si>
  <si>
    <t>Ca-45330-TDSIC-3</t>
  </si>
  <si>
    <t>C-GR-2021-0241</t>
  </si>
  <si>
    <t>C-2021-00190</t>
  </si>
  <si>
    <t>D-RPU-2021-0002</t>
  </si>
  <si>
    <t>C-2021-00183</t>
  </si>
  <si>
    <t>D-21-BHCG-418-RTS</t>
  </si>
  <si>
    <t>C-2021-00185</t>
  </si>
  <si>
    <t>D-G-9, Sub 781</t>
  </si>
  <si>
    <t>C-20-G-0381</t>
  </si>
  <si>
    <t>C-PUR-2021-00261 (SAVE)</t>
  </si>
  <si>
    <t>D-G-5 Sub 632</t>
  </si>
  <si>
    <t>D-22-ATMG-203-TAR (GSRS)</t>
  </si>
  <si>
    <t>D-21-09001 (Southern)</t>
  </si>
  <si>
    <t>D-21-09001 (Northern)</t>
  </si>
  <si>
    <t>D-22-ATMG-299-TAR (SIP)</t>
  </si>
  <si>
    <t>C-21-G-0073</t>
  </si>
  <si>
    <t>C-GO-2022-0171 (ISRS)</t>
  </si>
  <si>
    <t>C-2021-00214</t>
  </si>
  <si>
    <t>C-2021-00304 (PRP)</t>
  </si>
  <si>
    <t>Ca-45330-TDSIC-4</t>
  </si>
  <si>
    <t>C-21-G-0394</t>
  </si>
  <si>
    <t>D-22-00010</t>
  </si>
  <si>
    <t>C-GR-2021-0320</t>
  </si>
  <si>
    <t>C-U-21148</t>
  </si>
  <si>
    <t>D-DG-21-104</t>
  </si>
  <si>
    <t>Ca-45621</t>
  </si>
  <si>
    <t>D-22-BHCG-503-TAR (GSRS)</t>
  </si>
  <si>
    <t>D-UG 433</t>
  </si>
  <si>
    <t>D-GR21121254</t>
  </si>
  <si>
    <t>D-G-008/GR-21-435</t>
  </si>
  <si>
    <t>C-PUR-2022-00086 (SAVE)</t>
  </si>
  <si>
    <t>D-UG-210755</t>
  </si>
  <si>
    <t>D-R-2021-3030218</t>
  </si>
  <si>
    <t>D-2022-89-G</t>
  </si>
  <si>
    <t>DPU 22-74</t>
  </si>
  <si>
    <t>C-GO-2022-0339 (ISRS)</t>
  </si>
  <si>
    <t>D-22-0495-G-390P</t>
  </si>
  <si>
    <t>D-21-097-U</t>
  </si>
  <si>
    <t>D-22-0002</t>
  </si>
  <si>
    <t>C-PUR-2022-00115 (SAVE)</t>
  </si>
  <si>
    <t>D-UG-435</t>
  </si>
  <si>
    <t>D-22AL-0046G</t>
  </si>
  <si>
    <t>DPU 22-20</t>
  </si>
  <si>
    <t>D-R-2022-3031113</t>
  </si>
  <si>
    <t>C-PU-21-381</t>
  </si>
  <si>
    <t>D-22-00032</t>
  </si>
  <si>
    <t>DPU 22-121</t>
  </si>
  <si>
    <t>C-PUR-2022-00126 (SAVE)</t>
  </si>
  <si>
    <t>A-21-08-014 (Gas)</t>
  </si>
  <si>
    <t>Ca-PUD202200022</t>
  </si>
  <si>
    <t>C-9680</t>
  </si>
  <si>
    <t>D-23-KGSG-281-TAR (GSRS)</t>
  </si>
  <si>
    <t>Ca-PUD202200023</t>
  </si>
  <si>
    <t>C-GR-2022-0179</t>
  </si>
  <si>
    <t>C-21-00267-UT</t>
  </si>
  <si>
    <t>D-R-2022-3031211</t>
  </si>
  <si>
    <t>D-UG-220054</t>
  </si>
  <si>
    <t>A-22-04-011</t>
  </si>
  <si>
    <t>C-PUR-2022-00161 (SAVE)</t>
  </si>
  <si>
    <t>C-22-0709-G-390P (IREP)</t>
  </si>
  <si>
    <t>D-GR22040253</t>
  </si>
  <si>
    <t>D-6690-UR-127 (Gas)</t>
  </si>
  <si>
    <t>D-UG-220067</t>
  </si>
  <si>
    <t>D-22-057-03</t>
  </si>
  <si>
    <t>D-5-UR-110</t>
  </si>
  <si>
    <t>D-5-UR-110 (WEP-Gas)</t>
  </si>
  <si>
    <t>D-OSS-22-00009896 (WTXNorth)</t>
  </si>
  <si>
    <t>D-G-01551A-21-0368</t>
  </si>
  <si>
    <t>C-PUR-2022-00125 (Rider RNG)</t>
  </si>
  <si>
    <t>D-20220067-GU</t>
  </si>
  <si>
    <t>Ca-45611-TDSIC-1</t>
  </si>
  <si>
    <t>Ca-45612-TDSIC-1</t>
  </si>
  <si>
    <t>C-21-0637-GA-AIR</t>
  </si>
  <si>
    <t>D-23-ATMG-581-TAR (SIP)</t>
  </si>
  <si>
    <t>D-G-002/GR-21-678</t>
  </si>
  <si>
    <t>D-NG22-005</t>
  </si>
  <si>
    <t>20220069-GU</t>
  </si>
  <si>
    <t>C-GO-2023-0203 (ISRS)</t>
  </si>
  <si>
    <t>D-22AL-0348G</t>
  </si>
  <si>
    <t>D-23-ATMG-359-RTS</t>
  </si>
  <si>
    <t>C-PUR-2022-00036</t>
  </si>
  <si>
    <t>C-2022-00222 (PRP)</t>
  </si>
  <si>
    <t>D-R-2022-3035730</t>
  </si>
  <si>
    <t>D-23-00008</t>
  </si>
  <si>
    <t>C-INT-G-22-07</t>
  </si>
  <si>
    <t>Ca-PUD2023-000012</t>
  </si>
  <si>
    <t>D-23-BHCG-800-TAR (GSRS)</t>
  </si>
  <si>
    <t>C-22-G-0065</t>
  </si>
  <si>
    <t>Ca-45612-TDSIC-2</t>
  </si>
  <si>
    <t>Ca-45611-TDSIC-2</t>
  </si>
  <si>
    <t>Ca-45330-TDSIC-6</t>
  </si>
  <si>
    <t>C-PUR-2022-00052</t>
  </si>
  <si>
    <t>C-PUR-2022-00054</t>
  </si>
  <si>
    <t>C-U-21308</t>
  </si>
  <si>
    <t>C-U-21366</t>
  </si>
  <si>
    <t>C-PUR-2023-00056 (SAVE)</t>
  </si>
  <si>
    <t>C-AVU-G-23-01</t>
  </si>
  <si>
    <t>C-PUR-2023-00095 (Rider RNG)</t>
  </si>
  <si>
    <t>D-23-0461-G-390P</t>
  </si>
  <si>
    <t>D-2023-70-G</t>
  </si>
  <si>
    <t>D-2023-00051</t>
  </si>
  <si>
    <t>DPU 23-56</t>
  </si>
  <si>
    <t>C-2023-00231 (PRP)</t>
  </si>
  <si>
    <t>C-GO-2023-0432 (ISRS)</t>
  </si>
  <si>
    <t>D-2023-7-G</t>
  </si>
  <si>
    <t>D-23-00029</t>
  </si>
  <si>
    <t>C-22-G-0318</t>
  </si>
  <si>
    <t>C-22-G-0320</t>
  </si>
  <si>
    <t>D-2022-7-78 (gas)</t>
  </si>
  <si>
    <t>D-G-011/GR-22-504</t>
  </si>
  <si>
    <t>C-9701</t>
  </si>
  <si>
    <t>D-UG-461</t>
  </si>
  <si>
    <t>DPU 23-94</t>
  </si>
  <si>
    <t>C-22-0507-GA-AIR</t>
  </si>
  <si>
    <t>D-24-ATMG-132-TAR (GSRS)</t>
  </si>
  <si>
    <t>D-3270-UR-125 (Gas)</t>
  </si>
  <si>
    <t>D-30010-215-GR-23</t>
  </si>
  <si>
    <t>D-6680-UR-124 (Gas)</t>
  </si>
  <si>
    <t>D-24-KGSG-215-TAR (GSRS)</t>
  </si>
  <si>
    <t>D-20230023-GU</t>
  </si>
  <si>
    <t>D-4220-UR-126 (Gas)</t>
  </si>
  <si>
    <t>A-21-06-021 (Gas)</t>
  </si>
  <si>
    <t>D-23-0067</t>
  </si>
  <si>
    <t>D-23-0069</t>
  </si>
  <si>
    <t>D-23-0066</t>
  </si>
  <si>
    <t>D-23-0068</t>
  </si>
  <si>
    <t>D-23-00035</t>
  </si>
  <si>
    <t>C-PUR-2023-00119 (SAVE)</t>
  </si>
  <si>
    <t>C-PUR-2023-00180 (SAVE)</t>
  </si>
  <si>
    <t>C-9708 (STRIDE 3)</t>
  </si>
  <si>
    <t>C-9704</t>
  </si>
  <si>
    <t>C-9692 (GAS)</t>
  </si>
  <si>
    <t>FC-1169</t>
  </si>
  <si>
    <t>C-PUR-2023-00167 (SAVE)</t>
  </si>
  <si>
    <t>C-PUR-2022-00205 (Expedited)</t>
  </si>
  <si>
    <t>C-9709 (IRIS 3)</t>
  </si>
  <si>
    <t>C-23-0280-G-42T</t>
  </si>
  <si>
    <t>Advice Letter No. 6207-G</t>
  </si>
  <si>
    <t>D-30026-78-GR-23</t>
  </si>
  <si>
    <t>D-OSS-23-00014399(Rio Grande)</t>
  </si>
  <si>
    <t>Ca-45612-TDSIC-3</t>
  </si>
  <si>
    <t>Ca-45611-TDSIC-3</t>
  </si>
  <si>
    <t>Ca-45330-TDSIC-7</t>
  </si>
  <si>
    <t>D-24-ATMG-500-TAR (SIP)</t>
  </si>
  <si>
    <t>D-23AL-0231G</t>
  </si>
  <si>
    <t>D-RPU-2023-0001</t>
  </si>
  <si>
    <t>D-U-22-081</t>
  </si>
  <si>
    <t>D-23-09012 (Southern)</t>
  </si>
  <si>
    <t>D-23-09012 (Northern)</t>
  </si>
  <si>
    <t>C-23-0154-GA-AIR</t>
  </si>
  <si>
    <t>C-GO-2024-0214 (ISRS)</t>
  </si>
  <si>
    <t>C-PUR-2023-00220 (Rider RNG)</t>
  </si>
  <si>
    <t>C-PUR-2024-00022 (SAVE)</t>
  </si>
  <si>
    <t>D-OSS-23-00015513 (Texas Cons)</t>
  </si>
  <si>
    <t>DPU 23-81</t>
  </si>
  <si>
    <t>C-23-G-0419</t>
  </si>
  <si>
    <t>C-U-21490</t>
  </si>
  <si>
    <t>C-23-00255-UT</t>
  </si>
  <si>
    <t>D-24-00006</t>
  </si>
  <si>
    <t>D-24-BHCG-727-TAR (GSRS)</t>
  </si>
  <si>
    <t>Ca-45967</t>
  </si>
  <si>
    <t>Ca-45611-TDSIC-4</t>
  </si>
  <si>
    <t>Ca-45612-TDSIC-4</t>
  </si>
  <si>
    <t>D-24-00024</t>
  </si>
  <si>
    <t>D-NG23-014</t>
  </si>
  <si>
    <t>C-23-G-0226</t>
  </si>
  <si>
    <t>C-23-G-0225</t>
  </si>
  <si>
    <t>Ca-PUD2024-000010</t>
  </si>
  <si>
    <t>Ca-45330-TDSIC-8</t>
  </si>
  <si>
    <t>C-PUR-2024-00098 (Rider RNG)</t>
  </si>
  <si>
    <t>D-R-2023-3044549</t>
  </si>
  <si>
    <t>D-RPU-2023-0002 (gas)</t>
  </si>
  <si>
    <t>D-24-02027</t>
  </si>
  <si>
    <t>DPU 24-69</t>
  </si>
  <si>
    <t>C-PUR-2024-00093 (SAVE)</t>
  </si>
  <si>
    <t>C-9722</t>
  </si>
  <si>
    <t>C-U-21540</t>
  </si>
  <si>
    <t>D-23-074-U</t>
  </si>
  <si>
    <t>D-24-KGSG-610-RTS</t>
  </si>
  <si>
    <t>D-GR23120925</t>
  </si>
  <si>
    <t>A-22-04-011 (Phase 2)</t>
  </si>
  <si>
    <t>D-24AL-0049G</t>
  </si>
  <si>
    <t>D-UG-490</t>
  </si>
  <si>
    <t>DPU 24-134</t>
  </si>
  <si>
    <t>C-GR-2025-0026 (ISRS)</t>
  </si>
  <si>
    <t>D-24-0043</t>
  </si>
  <si>
    <t>DPU 24-50</t>
  </si>
  <si>
    <t>Ca-46011</t>
  </si>
  <si>
    <t>C-GR-2024-0106</t>
  </si>
  <si>
    <t>C-PU-23-367</t>
  </si>
  <si>
    <t>C-PU-23-341</t>
  </si>
  <si>
    <t>C-U-21291</t>
  </si>
  <si>
    <t>D-23-11-02 (SCG)</t>
  </si>
  <si>
    <t>D-23-11-02 (CNG)</t>
  </si>
  <si>
    <t>C-PUR-2024-00103 (SAVE)</t>
  </si>
  <si>
    <t>D-OS-24-00017471(Central-Gulf)</t>
  </si>
  <si>
    <t>D-23-079-U</t>
  </si>
  <si>
    <t>D-GR24020158</t>
  </si>
  <si>
    <t>D-R-2024-3046519</t>
  </si>
  <si>
    <t>D-GR24010071</t>
  </si>
  <si>
    <t>D-RPU-2024-0001</t>
  </si>
  <si>
    <t>D-24-00036</t>
  </si>
  <si>
    <t>D-R-2024-3046932</t>
  </si>
  <si>
    <t>D-NG24-005</t>
  </si>
  <si>
    <t>D-25-ATMG-133-TAR (GSRS)</t>
  </si>
  <si>
    <t>C-23-G-0627</t>
  </si>
  <si>
    <t>D-5-UR-111 (Gas)</t>
  </si>
  <si>
    <t>A-22-05-015</t>
  </si>
  <si>
    <t>A-22-05-016 (Gas)</t>
  </si>
  <si>
    <t>D-6690-UR-128 (Gas)</t>
  </si>
  <si>
    <t>D-5-UR-111</t>
  </si>
  <si>
    <t>D-UG-240007</t>
  </si>
  <si>
    <t>C-PUR-2024-00163 (SAVE)</t>
  </si>
  <si>
    <t>C-PUR-2024-00146 (SAVE)</t>
  </si>
  <si>
    <t>C-2024-00092</t>
  </si>
  <si>
    <t>D-G-9 Sub 837</t>
  </si>
  <si>
    <t>D-UG-240005</t>
  </si>
  <si>
    <t>Ca-45612-TDSIC-5</t>
  </si>
  <si>
    <t>Ca-45611-TDSIC-5</t>
  </si>
  <si>
    <t>D-G-002/GR-23-413</t>
  </si>
  <si>
    <t>D-UG-240008</t>
  </si>
  <si>
    <t>C-24-G-0061</t>
  </si>
  <si>
    <t>D-25-ATMG-278-TAR (SIP)</t>
  </si>
  <si>
    <t>D-G-01551A-23-0341</t>
  </si>
  <si>
    <t>CenterPoint Energy Resources Corp.</t>
  </si>
  <si>
    <t>Natural Gas</t>
  </si>
  <si>
    <t>Empire District Gas Company</t>
  </si>
  <si>
    <t>North Shore Gas Company</t>
  </si>
  <si>
    <t>The Peoples Gas Light and Coke Company</t>
  </si>
  <si>
    <t>Atmos Energy Corporation</t>
  </si>
  <si>
    <t>Missouri Gas Energy</t>
  </si>
  <si>
    <t>Black Hills Gas Distribution LLC</t>
  </si>
  <si>
    <t>NE</t>
  </si>
  <si>
    <t>Mountaineer Gas Company</t>
  </si>
  <si>
    <t>UNS Gas, Inc.</t>
  </si>
  <si>
    <t>Questar Gas Company</t>
  </si>
  <si>
    <t>Chattanooga Gas Company</t>
  </si>
  <si>
    <t>DTE Gas Company</t>
  </si>
  <si>
    <t>ENSTAR Natural Gas Company</t>
  </si>
  <si>
    <t>Black Hills Nebraska Gas, LLC</t>
  </si>
  <si>
    <t>Liberty Utilities (Midstates Natural Gas) Corp</t>
  </si>
  <si>
    <t>Spire Missouri Inc.</t>
  </si>
  <si>
    <t>Columbia Gas of Pennsylvania, Inc.</t>
  </si>
  <si>
    <t>South Jersey Gas Company</t>
  </si>
  <si>
    <t>Delta Natural Gas Company, Inc.</t>
  </si>
  <si>
    <t>Boston Gas Company</t>
  </si>
  <si>
    <t>Colonial Gas Company</t>
  </si>
  <si>
    <t>Atlanta Gas Light Company</t>
  </si>
  <si>
    <t>Texas Gas Service Company, Inc.</t>
  </si>
  <si>
    <t>Columbia Gas of Virginia, Incorporated</t>
  </si>
  <si>
    <t>SEMCO Energy, Inc.</t>
  </si>
  <si>
    <t>Black Hills Iowa Gas Utility Company, LLC</t>
  </si>
  <si>
    <t>Liberty Utilities (EnergyNorth Natural Gas) Corp.</t>
  </si>
  <si>
    <t>Liberty Utilities (New England Natural Gas Company) Corp.</t>
  </si>
  <si>
    <t>Washington Gas Light Company</t>
  </si>
  <si>
    <t>Peoples Natural Gas Company LLC</t>
  </si>
  <si>
    <t>Yankee Gas Services Company</t>
  </si>
  <si>
    <t>UGI Central Penn Gas, Inc.</t>
  </si>
  <si>
    <t>Wisconsin Gas LLC</t>
  </si>
  <si>
    <t>Northern Utilities, Inc.</t>
  </si>
  <si>
    <t>Southwest Gas Corporation</t>
  </si>
  <si>
    <t>Virginia Natural Gas, Inc.</t>
  </si>
  <si>
    <t>Piedmont Natural Gas Company, Inc.</t>
  </si>
  <si>
    <t>New Mexico Gas Company, Inc.</t>
  </si>
  <si>
    <t>Minnesota Energy Resources Corporation</t>
  </si>
  <si>
    <t>Oklahoma Natural Gas Company</t>
  </si>
  <si>
    <t>Northwest Natural Gas Company</t>
  </si>
  <si>
    <t>Eversource Gas Company of Massachusetts</t>
  </si>
  <si>
    <t>Kansas Gas Service Company, Inc.</t>
  </si>
  <si>
    <t>Southern California Gas Company</t>
  </si>
  <si>
    <t>Black Hills Kansas Gas Utility Company, LLC</t>
  </si>
  <si>
    <t>Columbia Gas of Kentucky, Incorporated</t>
  </si>
  <si>
    <t>The Brooklyn Union Gas Company</t>
  </si>
  <si>
    <t>Columbia Gas of Maryland, Incorporated</t>
  </si>
  <si>
    <t>Michigan Gas Utilities Corporation</t>
  </si>
  <si>
    <t>Peoples TWP LLC</t>
  </si>
  <si>
    <t>Connecticut Natural Gas Corporation</t>
  </si>
  <si>
    <t>National Fuel Gas Distribution Corporation</t>
  </si>
  <si>
    <t>Black Hills Energy Arkansas, Inc.</t>
  </si>
  <si>
    <t>Arkansas Oklahoma Gas Corp.</t>
  </si>
  <si>
    <t>Summit Natural Gas of Missouri, Inc.</t>
  </si>
  <si>
    <t>Indiana Gas Company, Inc.</t>
  </si>
  <si>
    <t>NSTAR Gas Company</t>
  </si>
  <si>
    <t>Maine Natural Gas Corporation</t>
  </si>
  <si>
    <t>Cascade Natural Gas Corporation</t>
  </si>
  <si>
    <t>New Jersey Natural Gas Company</t>
  </si>
  <si>
    <t>Public Service Company of North Carolina, Incorporated</t>
  </si>
  <si>
    <t>KeySpan Gas East Corporation</t>
  </si>
  <si>
    <t>Chesapeake Utilities Corporation</t>
  </si>
  <si>
    <t>Intermountain Gas Company</t>
  </si>
  <si>
    <t>Elizabethtown Gas Company</t>
  </si>
  <si>
    <t>UGI Penn Natural Gas, Inc.</t>
  </si>
  <si>
    <t>The Southern Connecticut Gas Company</t>
  </si>
  <si>
    <t>Northern Illinois Gas Company</t>
  </si>
  <si>
    <t>Pivotal Utility Holdings, Inc.</t>
  </si>
  <si>
    <t>Black Hills Northwest Wyoming Gas Utility Company, LLC</t>
  </si>
  <si>
    <t>The Berkshire Gas Company</t>
  </si>
  <si>
    <t>Vectren Energy Delivery of Ohio, Inc.</t>
  </si>
  <si>
    <t>Black Hills Wyoming Gas, LLC</t>
  </si>
  <si>
    <t>Roanoke Gas Company</t>
  </si>
  <si>
    <t>Black Hills Colorado Gas, Inc.</t>
  </si>
  <si>
    <t>Peoples Gas System</t>
  </si>
  <si>
    <t>Corning Natural Gas Corporation</t>
  </si>
  <si>
    <t>Hope Gas, Inc.</t>
  </si>
  <si>
    <t>Summit Utilities, Inc.</t>
  </si>
  <si>
    <t>Columbia Gas of Ohio, Inc.</t>
  </si>
  <si>
    <t>Northeast Ohio Natural Gas Corp.</t>
  </si>
  <si>
    <t>Ohio Valley Gas Inc</t>
  </si>
  <si>
    <t>Summit Utilities Arkansas, Inc.</t>
  </si>
  <si>
    <r>
      <t>Natural Gas</t>
    </r>
    <r>
      <rPr>
        <b/>
        <vertAlign val="superscript"/>
        <sz val="11"/>
        <color theme="1"/>
        <rFont val="Arial"/>
        <family val="2"/>
      </rPr>
      <t>1</t>
    </r>
  </si>
  <si>
    <t>允䅁䅁䅷䅁䍁䅁䅁䅁䅁䅁䅁杙䅁䕁䅅兤あ䝁䅧睢祂䝁䅫来求䝁䅑䅉䙂䡁䅅兤灂䡁䅑入杁䙁䅉兙あ䝁䅫睢杁䍁䅧兊杁䝁䄸杚杁䙁䅑睢あ䝁䅅䅢杁䕁䅍兙睂䝁䅫䅤桂䝁䅷克杁䍁䅧兊灁䅁䅁元䅁䉁䅙䅁䑂䝁䅅督求䍁䅁䅖㕂䡁䅁党杁䅁䅁兂䅁䉁䅷䅁䑂䝁䄸兢睂䝁䅅杢㕂䍁䅁杔桂䝁䄰党杁䅁䅁允䅁䉁䄴䅁䕂䝁䅕睙灂䡁䅍兡療䝁䄴䅉啂䡁䅫䅣求䍁䅁䅁䝁䅁䅁杈䅁䕁䅑睢橂䝁䅳党あ䍁䅁杔ㅂ䝁䄰杙求䡁䅉䅉䅁䅁䅯䅁⭁䅁䅁兓畂䝁䅫䅤灂䝁䅅䅢杁䕁䅙兡獂䝁䅫杢湂䍁䅁䅒桂䡁䅑党杁䕁䄰兔癁䝁䅑䅚癁䡁䅫入㕂䡁䅫䅁䥁䅁䅁杓䅁䙁䅉兙あ䝁䅕䅉䑂䝁䅅督求䍁䅁睑療䝁䄰䅣獂䝁䅕䅤灂䝁䄸杢杁䕁䅑兙あ䝁䅕䅉乂䕁䄰睌歂䝁䅑睌㕂䡁䅫入㕂䅁䅁䅂䅁䉁䄴䅁卂䝁䅅䅤求䍁䅁睑桂䡁䅍党杁䕁䄸兓䕂䍁䅁䅁䱁䅁䅁䅊䅁䙁䅉兙あ䝁䅕䅉䑂䝁䅅督求䍁䅁睕あ䝁䅅䅤ㅂ䡁䅍䅉䅁䅁䅣䅁捁䅁䅁睕求䡁䅉杤灂䝁䅍党杁䙁䅑入睂䝁䅕䅉䅁䅁䅉䅁佁䅁䅁睕あ䝁䅅䅤求䍁䅁䅁䑁䅁䅁䅁䅁䅁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</si>
</sst>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_);\(0\)"/>
    <numFmt numFmtId="165" formatCode="0.00&quot;%&quot;"/>
    <numFmt numFmtId="166" formatCode="_-* #,##0.00_-;\-* #,##0.00_-;_-* &quot;-&quot;??_-;_-@_-"/>
  </numFmts>
  <fonts count="25" x14ac:knownFonts="1">
    <font>
      <sz val="11"/>
      <color theme="1"/>
      <name val="Arial"/>
      <family val="2"/>
    </font>
    <font>
      <sz val="11"/>
      <color theme="1"/>
      <name val="Arial"/>
      <family val="2"/>
    </font>
    <font>
      <b/>
      <sz val="11"/>
      <color theme="1"/>
      <name val="Arial"/>
      <family val="2"/>
    </font>
    <font>
      <sz val="11"/>
      <color rgb="FF0070C0"/>
      <name val="Arial"/>
      <family val="2"/>
    </font>
    <font>
      <sz val="11"/>
      <name val="Arial"/>
      <family val="2"/>
    </font>
    <font>
      <sz val="12"/>
      <color theme="1"/>
      <name val="Times New Roman"/>
      <family val="1"/>
    </font>
    <font>
      <b/>
      <u/>
      <sz val="11"/>
      <color theme="1"/>
      <name val="Arial"/>
      <family val="2"/>
    </font>
    <font>
      <b/>
      <vertAlign val="superscript"/>
      <sz val="11"/>
      <color theme="1"/>
      <name val="Arial"/>
      <family val="2"/>
    </font>
    <font>
      <sz val="11"/>
      <color theme="1"/>
      <name val="Calibri"/>
      <family val="2"/>
      <scheme val="minor"/>
    </font>
    <font>
      <sz val="9"/>
      <name val="Arial"/>
      <family val="2"/>
    </font>
    <font>
      <b/>
      <sz val="12"/>
      <name val="Arial"/>
      <family val="2"/>
    </font>
    <font>
      <sz val="10"/>
      <name val="Arial"/>
      <family val="2"/>
    </font>
    <font>
      <sz val="7"/>
      <name val="Arial"/>
      <family val="2"/>
    </font>
    <font>
      <sz val="12"/>
      <name val="Arial"/>
      <family val="2"/>
    </font>
    <font>
      <sz val="9"/>
      <color indexed="10"/>
      <name val="Arial"/>
      <family val="2"/>
    </font>
    <font>
      <sz val="10"/>
      <color indexed="10"/>
      <name val="Arial"/>
      <family val="2"/>
    </font>
    <font>
      <sz val="16"/>
      <name val="Arial"/>
      <family val="2"/>
    </font>
    <font>
      <sz val="14"/>
      <name val="Arial"/>
      <family val="2"/>
    </font>
    <font>
      <sz val="10"/>
      <name val="Tahoma"/>
      <family val="2"/>
    </font>
    <font>
      <u/>
      <sz val="10"/>
      <color indexed="12"/>
      <name val="Helv"/>
    </font>
    <font>
      <u/>
      <sz val="11"/>
      <color theme="10"/>
      <name val="Calibri"/>
      <family val="2"/>
    </font>
    <font>
      <sz val="10"/>
      <color theme="1"/>
      <name val="Calibri"/>
      <family val="2"/>
      <scheme val="minor"/>
    </font>
    <font>
      <u/>
      <sz val="11"/>
      <color theme="10"/>
      <name val="Calibri"/>
      <family val="2"/>
      <scheme val="minor"/>
    </font>
    <font>
      <sz val="10"/>
      <color theme="1"/>
      <name val="Arial"/>
      <family val="2"/>
    </font>
    <font>
      <vertAlign val="superscript"/>
      <sz val="10"/>
      <color theme="1"/>
      <name val="Arial"/>
      <family val="2"/>
    </font>
  </fonts>
  <fills count="6">
    <fill>
      <patternFill patternType="none"/>
    </fill>
    <fill>
      <patternFill patternType="gray125"/>
    </fill>
    <fill>
      <patternFill patternType="solid">
        <fgColor rgb="FFFFFF00"/>
        <bgColor indexed="64"/>
      </patternFill>
    </fill>
    <fill>
      <patternFill patternType="solid">
        <fgColor indexed="43"/>
        <bgColor indexed="64"/>
      </patternFill>
    </fill>
    <fill>
      <patternFill patternType="solid">
        <fgColor indexed="22"/>
        <bgColor indexed="64"/>
      </patternFill>
    </fill>
    <fill>
      <patternFill patternType="solid">
        <fgColor rgb="FF00B0F0"/>
        <bgColor indexed="64"/>
      </patternFill>
    </fill>
  </fills>
  <borders count="15">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right/>
      <top/>
      <bottom style="thin">
        <color indexed="64"/>
      </bottom>
      <diagonal/>
    </border>
    <border>
      <left/>
      <right/>
      <top style="thin">
        <color indexed="64"/>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indexed="64"/>
      </left>
      <right style="thin">
        <color indexed="64"/>
      </right>
      <top style="thin">
        <color indexed="64"/>
      </top>
      <bottom style="thin">
        <color indexed="64"/>
      </bottom>
      <diagonal/>
    </border>
    <border>
      <left/>
      <right/>
      <top style="thin">
        <color indexed="55"/>
      </top>
      <bottom style="medium">
        <color indexed="8"/>
      </bottom>
      <diagonal/>
    </border>
    <border>
      <left/>
      <right/>
      <top/>
      <bottom style="thin">
        <color indexed="63"/>
      </bottom>
      <diagonal/>
    </border>
    <border>
      <left/>
      <right/>
      <top style="thin">
        <color indexed="55"/>
      </top>
      <bottom/>
      <diagonal/>
    </border>
  </borders>
  <cellStyleXfs count="2742">
    <xf numFmtId="0" fontId="0" fillId="0" borderId="0"/>
    <xf numFmtId="9" fontId="1" fillId="0" borderId="0" applyFont="0" applyFill="0" applyBorder="0" applyAlignment="0" applyProtection="0"/>
    <xf numFmtId="0" fontId="8" fillId="0" borderId="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2"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2" fontId="11" fillId="0" borderId="0" applyFont="0" applyFill="0" applyBorder="0" applyProtection="0">
      <alignment horizontal="left"/>
    </xf>
    <xf numFmtId="42" fontId="11" fillId="0" borderId="0" applyFont="0" applyFill="0" applyBorder="0" applyProtection="0">
      <alignment horizontal="left"/>
    </xf>
    <xf numFmtId="42" fontId="11" fillId="0" borderId="0" applyFont="0" applyFill="0" applyBorder="0" applyProtection="0">
      <alignment horizontal="left"/>
    </xf>
    <xf numFmtId="42" fontId="11" fillId="0" borderId="0" applyFont="0" applyFill="0" applyBorder="0" applyProtection="0">
      <alignment horizontal="left"/>
    </xf>
    <xf numFmtId="42" fontId="11" fillId="0" borderId="0" applyFont="0" applyFill="0" applyBorder="0" applyProtection="0">
      <alignment horizontal="left"/>
    </xf>
    <xf numFmtId="44" fontId="11" fillId="0" borderId="0" applyFont="0" applyFill="0" applyBorder="0" applyAlignment="0" applyProtection="0"/>
    <xf numFmtId="44" fontId="9"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9"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9" fillId="0" borderId="0">
      <alignment wrapText="1"/>
    </xf>
    <xf numFmtId="0" fontId="12" fillId="0" borderId="0" applyNumberFormat="0" applyFont="0" applyBorder="0" applyAlignment="0">
      <alignment vertical="center"/>
    </xf>
    <xf numFmtId="0" fontId="19"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10" fillId="3" borderId="11">
      <alignment horizontal="center" vertical="center"/>
    </xf>
    <xf numFmtId="0" fontId="11" fillId="0" borderId="12" applyNumberFormat="0" applyAlignment="0">
      <alignment vertical="center"/>
    </xf>
    <xf numFmtId="0" fontId="9" fillId="0" borderId="0" applyNumberFormat="0">
      <alignment vertical="center"/>
    </xf>
    <xf numFmtId="0" fontId="11" fillId="0" borderId="0"/>
    <xf numFmtId="0" fontId="11" fillId="0" borderId="0"/>
    <xf numFmtId="0" fontId="13" fillId="0" borderId="0"/>
    <xf numFmtId="0" fontId="8" fillId="0" borderId="0"/>
    <xf numFmtId="0" fontId="11"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applyNumberFormat="0">
      <alignment vertical="center"/>
    </xf>
    <xf numFmtId="0" fontId="9" fillId="0" borderId="0" applyNumberFormat="0">
      <alignment vertical="center"/>
    </xf>
    <xf numFmtId="0" fontId="11" fillId="0" borderId="0"/>
    <xf numFmtId="0" fontId="11" fillId="0" borderId="0"/>
    <xf numFmtId="0" fontId="11" fillId="0" borderId="0"/>
    <xf numFmtId="0" fontId="9" fillId="0" borderId="0" applyNumberFormat="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applyNumberFormat="0">
      <alignment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applyNumberFormat="0">
      <alignment vertical="center"/>
    </xf>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9"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9"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41" fontId="15" fillId="0" borderId="13" applyNumberFormat="0" applyFont="0" applyFill="0" applyAlignment="0" applyProtection="0">
      <alignment horizontal="right" vertical="center"/>
    </xf>
    <xf numFmtId="0" fontId="14" fillId="0" borderId="9" applyNumberFormat="0" applyFont="0" applyFill="0" applyAlignment="0" applyProtection="0">
      <alignment vertical="center"/>
    </xf>
    <xf numFmtId="0" fontId="15" fillId="4" borderId="14" applyNumberFormat="0" applyFont="0" applyBorder="0" applyAlignment="0" applyProtection="0"/>
    <xf numFmtId="0" fontId="13" fillId="0" borderId="0"/>
    <xf numFmtId="0" fontId="17" fillId="0" borderId="0">
      <alignment horizontal="left" wrapText="1"/>
    </xf>
    <xf numFmtId="0" fontId="16" fillId="0" borderId="0">
      <alignment horizontal="left"/>
    </xf>
    <xf numFmtId="164" fontId="14" fillId="0" borderId="0" applyFont="0" applyFill="0" applyBorder="0" applyProtection="0">
      <alignment vertical="center"/>
    </xf>
    <xf numFmtId="166" fontId="8" fillId="0" borderId="0" applyFont="0" applyFill="0" applyBorder="0" applyAlignment="0" applyProtection="0"/>
    <xf numFmtId="0" fontId="22" fillId="0" borderId="0" applyNumberFormat="0" applyFill="0" applyBorder="0" applyAlignment="0" applyProtection="0"/>
    <xf numFmtId="43" fontId="8" fillId="0" borderId="0" applyFont="0" applyFill="0" applyBorder="0" applyAlignment="0" applyProtection="0"/>
    <xf numFmtId="0" fontId="8" fillId="0" borderId="0"/>
    <xf numFmtId="0" fontId="8" fillId="0" borderId="0"/>
  </cellStyleXfs>
  <cellXfs count="66">
    <xf numFmtId="0" fontId="0" fillId="0" borderId="0" xfId="0"/>
    <xf numFmtId="0" fontId="0" fillId="0" borderId="0" xfId="0" applyAlignment="1">
      <alignment horizontal="center"/>
    </xf>
    <xf numFmtId="0" fontId="0" fillId="0" borderId="0" xfId="0" applyAlignment="1">
      <alignment horizontal="right"/>
    </xf>
    <xf numFmtId="14" fontId="0" fillId="0" borderId="0" xfId="0" applyNumberFormat="1" applyAlignment="1">
      <alignment horizontal="right"/>
    </xf>
    <xf numFmtId="14" fontId="3" fillId="0" borderId="0" xfId="0" applyNumberFormat="1" applyFont="1" applyAlignment="1">
      <alignment horizontal="left"/>
    </xf>
    <xf numFmtId="0" fontId="2" fillId="0" borderId="6" xfId="0" applyFont="1" applyBorder="1" applyAlignment="1">
      <alignment horizontal="center" wrapText="1"/>
    </xf>
    <xf numFmtId="0" fontId="2" fillId="0" borderId="0" xfId="0" applyFont="1" applyAlignment="1">
      <alignment horizontal="center" wrapText="1"/>
    </xf>
    <xf numFmtId="1" fontId="2" fillId="0" borderId="0" xfId="0" applyNumberFormat="1" applyFont="1" applyAlignment="1">
      <alignment horizontal="right" wrapText="1"/>
    </xf>
    <xf numFmtId="1" fontId="0" fillId="0" borderId="0" xfId="0" applyNumberFormat="1" applyAlignment="1">
      <alignment horizontal="left"/>
    </xf>
    <xf numFmtId="1" fontId="0" fillId="0" borderId="0" xfId="0" applyNumberFormat="1" applyAlignment="1">
      <alignment horizontal="right"/>
    </xf>
    <xf numFmtId="0" fontId="0" fillId="0" borderId="0" xfId="0" applyAlignment="1">
      <alignment horizontal="left"/>
    </xf>
    <xf numFmtId="14" fontId="0" fillId="0" borderId="0" xfId="0" quotePrefix="1" applyNumberFormat="1" applyAlignment="1">
      <alignment horizontal="right"/>
    </xf>
    <xf numFmtId="4" fontId="0" fillId="0" borderId="0" xfId="0" quotePrefix="1" applyNumberFormat="1" applyAlignment="1">
      <alignment horizontal="right"/>
    </xf>
    <xf numFmtId="10" fontId="0" fillId="0" borderId="0" xfId="1" applyNumberFormat="1" applyFont="1"/>
    <xf numFmtId="2" fontId="0" fillId="0" borderId="0" xfId="1" applyNumberFormat="1" applyFont="1" applyAlignment="1">
      <alignment horizontal="center"/>
    </xf>
    <xf numFmtId="10" fontId="0" fillId="0" borderId="0" xfId="1" applyNumberFormat="1" applyFont="1" applyAlignment="1">
      <alignment horizontal="center"/>
    </xf>
    <xf numFmtId="4" fontId="0" fillId="0" borderId="0" xfId="0" applyNumberFormat="1" applyAlignment="1">
      <alignment horizontal="right"/>
    </xf>
    <xf numFmtId="2" fontId="0" fillId="0" borderId="0" xfId="1" applyNumberFormat="1" applyFont="1"/>
    <xf numFmtId="1" fontId="4" fillId="0" borderId="0" xfId="0" applyNumberFormat="1" applyFont="1" applyAlignment="1">
      <alignment horizontal="left"/>
    </xf>
    <xf numFmtId="1" fontId="4" fillId="0" borderId="0" xfId="0" applyNumberFormat="1" applyFont="1" applyAlignment="1">
      <alignment horizontal="right"/>
    </xf>
    <xf numFmtId="0" fontId="4" fillId="0" borderId="0" xfId="0" applyFont="1" applyAlignment="1">
      <alignment horizontal="left"/>
    </xf>
    <xf numFmtId="14" fontId="4" fillId="0" borderId="0" xfId="0" quotePrefix="1" applyNumberFormat="1" applyFont="1" applyAlignment="1">
      <alignment horizontal="right"/>
    </xf>
    <xf numFmtId="4" fontId="4" fillId="0" borderId="0" xfId="0" quotePrefix="1" applyNumberFormat="1" applyFont="1" applyAlignment="1">
      <alignment horizontal="right"/>
    </xf>
    <xf numFmtId="0" fontId="4" fillId="0" borderId="0" xfId="0" applyFont="1" applyAlignment="1">
      <alignment horizontal="center"/>
    </xf>
    <xf numFmtId="0" fontId="4" fillId="0" borderId="0" xfId="0" applyFont="1"/>
    <xf numFmtId="1" fontId="0" fillId="2" borderId="0" xfId="0" applyNumberFormat="1" applyFill="1" applyAlignment="1">
      <alignment horizontal="left"/>
    </xf>
    <xf numFmtId="1" fontId="0" fillId="2" borderId="0" xfId="0" applyNumberFormat="1" applyFill="1" applyAlignment="1">
      <alignment horizontal="right"/>
    </xf>
    <xf numFmtId="0" fontId="0" fillId="2" borderId="0" xfId="0" applyFill="1" applyAlignment="1">
      <alignment horizontal="left"/>
    </xf>
    <xf numFmtId="14" fontId="0" fillId="2" borderId="0" xfId="0" quotePrefix="1" applyNumberFormat="1" applyFill="1" applyAlignment="1">
      <alignment horizontal="right"/>
    </xf>
    <xf numFmtId="4" fontId="0" fillId="2" borderId="0" xfId="0" applyNumberFormat="1" applyFill="1" applyAlignment="1">
      <alignment horizontal="right"/>
    </xf>
    <xf numFmtId="0" fontId="0" fillId="2" borderId="0" xfId="0" applyFill="1" applyAlignment="1">
      <alignment horizontal="center"/>
    </xf>
    <xf numFmtId="0" fontId="0" fillId="2" borderId="0" xfId="0" applyFill="1"/>
    <xf numFmtId="0" fontId="5" fillId="0" borderId="0" xfId="0" applyFont="1"/>
    <xf numFmtId="0" fontId="5" fillId="0" borderId="0" xfId="0" applyFont="1" applyFill="1"/>
    <xf numFmtId="0" fontId="6" fillId="0" borderId="0" xfId="0" applyFont="1" applyAlignment="1">
      <alignment horizontal="center"/>
    </xf>
    <xf numFmtId="164" fontId="2" fillId="0" borderId="0" xfId="0" applyNumberFormat="1" applyFont="1" applyAlignment="1">
      <alignment horizontal="center"/>
    </xf>
    <xf numFmtId="0" fontId="2" fillId="0" borderId="0" xfId="0" applyFont="1"/>
    <xf numFmtId="0" fontId="2" fillId="0" borderId="0" xfId="0" applyFont="1" applyAlignment="1">
      <alignment horizontal="center"/>
    </xf>
    <xf numFmtId="0" fontId="2" fillId="0" borderId="0" xfId="0" applyNumberFormat="1" applyFont="1" applyAlignment="1">
      <alignment horizontal="left" wrapText="1"/>
    </xf>
    <xf numFmtId="0" fontId="2" fillId="0" borderId="0" xfId="0" applyNumberFormat="1" applyFont="1" applyAlignment="1">
      <alignment horizontal="right" wrapText="1"/>
    </xf>
    <xf numFmtId="0" fontId="0" fillId="0" borderId="0" xfId="0" applyNumberFormat="1" applyAlignment="1">
      <alignment horizontal="left"/>
    </xf>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0" xfId="0" quotePrefix="1"/>
    <xf numFmtId="0" fontId="0" fillId="0" borderId="5" xfId="0" quotePrefix="1" applyBorder="1"/>
    <xf numFmtId="10" fontId="0" fillId="0" borderId="0" xfId="0" applyNumberFormat="1" applyAlignment="1">
      <alignment horizontal="center"/>
    </xf>
    <xf numFmtId="0" fontId="23" fillId="0" borderId="0" xfId="0" applyFont="1"/>
    <xf numFmtId="165" fontId="23" fillId="0" borderId="0" xfId="0" applyNumberFormat="1" applyFont="1" applyAlignment="1">
      <alignment horizontal="center"/>
    </xf>
    <xf numFmtId="0" fontId="23" fillId="0" borderId="5" xfId="0" applyFont="1" applyBorder="1"/>
    <xf numFmtId="0" fontId="23" fillId="0" borderId="7" xfId="0" applyFont="1" applyBorder="1"/>
    <xf numFmtId="0" fontId="24" fillId="0" borderId="0" xfId="0" quotePrefix="1" applyFont="1" applyAlignment="1">
      <alignment horizontal="right"/>
    </xf>
    <xf numFmtId="0" fontId="23" fillId="0" borderId="0" xfId="0" quotePrefix="1" applyFont="1"/>
    <xf numFmtId="0" fontId="23" fillId="0" borderId="0" xfId="0" applyFont="1" applyAlignment="1">
      <alignment horizontal="left" indent="1"/>
    </xf>
    <xf numFmtId="0" fontId="0" fillId="0" borderId="8" xfId="0" applyBorder="1"/>
    <xf numFmtId="0" fontId="0" fillId="0" borderId="9" xfId="0" applyBorder="1"/>
    <xf numFmtId="0" fontId="23" fillId="0" borderId="9" xfId="0" applyFont="1" applyBorder="1"/>
    <xf numFmtId="0" fontId="23" fillId="0" borderId="10" xfId="0" applyFont="1" applyBorder="1"/>
    <xf numFmtId="0" fontId="6" fillId="0" borderId="0" xfId="0" applyFont="1" applyAlignment="1">
      <alignment horizontal="center"/>
    </xf>
    <xf numFmtId="0" fontId="2" fillId="0" borderId="0" xfId="0" applyFont="1" applyBorder="1" applyAlignment="1">
      <alignment horizontal="center"/>
    </xf>
    <xf numFmtId="10" fontId="0" fillId="5" borderId="0" xfId="1" applyNumberFormat="1" applyFont="1" applyFill="1"/>
    <xf numFmtId="0" fontId="2" fillId="0" borderId="6" xfId="0" applyFont="1" applyBorder="1" applyAlignment="1">
      <alignment horizontal="center"/>
    </xf>
    <xf numFmtId="0" fontId="2" fillId="0" borderId="0" xfId="0" applyFont="1" applyAlignment="1">
      <alignment horizontal="center"/>
    </xf>
    <xf numFmtId="0" fontId="6" fillId="0" borderId="0" xfId="0" applyFont="1" applyAlignment="1">
      <alignment horizontal="center"/>
    </xf>
  </cellXfs>
  <cellStyles count="2742">
    <cellStyle name="Comma [0] 2" xfId="3" xr:uid="{1702F6D5-0C27-4AC4-9713-028C3BDFB2E7}"/>
    <cellStyle name="Comma [0] 2 10" xfId="4" xr:uid="{AB43DF94-E031-41EC-844E-A919DFA8BE56}"/>
    <cellStyle name="Comma [0] 2 11" xfId="5" xr:uid="{4794C4BD-09CE-4766-A8EA-9B06E19620F9}"/>
    <cellStyle name="Comma [0] 2 12" xfId="6" xr:uid="{7158532B-4290-4093-9726-4769196A439E}"/>
    <cellStyle name="Comma [0] 2 13" xfId="7" xr:uid="{A1B7FC21-F882-4948-AB03-A1877E69FBD7}"/>
    <cellStyle name="Comma [0] 2 14" xfId="8" xr:uid="{CD418BB7-4257-4A75-802C-77B73F3A4FC2}"/>
    <cellStyle name="Comma [0] 2 15" xfId="9" xr:uid="{A9EBF63F-4AD5-4016-9850-25E0E79526CD}"/>
    <cellStyle name="Comma [0] 2 16" xfId="10" xr:uid="{703F2F10-1796-46DF-B798-0924288F4A16}"/>
    <cellStyle name="Comma [0] 2 17" xfId="11" xr:uid="{1FB781A9-9ACA-49F4-B71F-F3CB0B277DBC}"/>
    <cellStyle name="Comma [0] 2 18" xfId="12" xr:uid="{D7EEA6D7-EFAA-4756-85B5-7F974E82CE04}"/>
    <cellStyle name="Comma [0] 2 19" xfId="13" xr:uid="{2C94537C-25C8-495B-9F9A-B8EB7DBB8B7F}"/>
    <cellStyle name="Comma [0] 2 2" xfId="14" xr:uid="{97371610-0DA3-45EB-A605-61BF93224BE8}"/>
    <cellStyle name="Comma [0] 2 20" xfId="15" xr:uid="{F0D44F9A-05DA-4743-94E0-0D5760480CE2}"/>
    <cellStyle name="Comma [0] 2 21" xfId="16" xr:uid="{D810C2B4-FF3E-47AE-922A-32F7AFA176A5}"/>
    <cellStyle name="Comma [0] 2 22" xfId="17" xr:uid="{D04F86CC-2EB5-4EC1-AA95-185FF48080F9}"/>
    <cellStyle name="Comma [0] 2 23" xfId="18" xr:uid="{9692BB00-648E-4A84-9693-E4DC8A164F1E}"/>
    <cellStyle name="Comma [0] 2 24" xfId="19" xr:uid="{2B6C6708-AC3F-4B6A-9045-911FCE7EBE53}"/>
    <cellStyle name="Comma [0] 2 25" xfId="20" xr:uid="{6CDB2378-6C58-40EE-B58C-BB864E6715AB}"/>
    <cellStyle name="Comma [0] 2 26" xfId="21" xr:uid="{9F63B0AC-E009-42D4-88C2-1A5A7D02EA39}"/>
    <cellStyle name="Comma [0] 2 27" xfId="22" xr:uid="{E48DBCC6-4523-4F28-ADDF-CD343B0203E6}"/>
    <cellStyle name="Comma [0] 2 28" xfId="23" xr:uid="{ED33E168-8988-4805-8475-407355EE3DB8}"/>
    <cellStyle name="Comma [0] 2 29" xfId="24" xr:uid="{170A80E3-CDE4-4364-AE97-A4AE25805001}"/>
    <cellStyle name="Comma [0] 2 3" xfId="25" xr:uid="{89994781-A3FA-4334-A92C-1F103A706D8F}"/>
    <cellStyle name="Comma [0] 2 30" xfId="26" xr:uid="{0E3C61B8-5645-42A9-8BA6-72D51CA8D73B}"/>
    <cellStyle name="Comma [0] 2 31" xfId="27" xr:uid="{34BDADF1-F407-4403-8D04-9E262F5EB0AE}"/>
    <cellStyle name="Comma [0] 2 32" xfId="28" xr:uid="{4BA079D1-780E-4476-8F5D-DDAF14811CF9}"/>
    <cellStyle name="Comma [0] 2 33" xfId="29" xr:uid="{E2B1234A-96A1-4B3B-B03E-0FBF95549738}"/>
    <cellStyle name="Comma [0] 2 34" xfId="30" xr:uid="{EB4190B7-CB8A-4F81-A555-3700309B969A}"/>
    <cellStyle name="Comma [0] 2 35" xfId="31" xr:uid="{EC9C24AF-7945-4488-A446-7D6C85F1433E}"/>
    <cellStyle name="Comma [0] 2 36" xfId="32" xr:uid="{FA466692-048E-4592-BCDD-BC9560333B53}"/>
    <cellStyle name="Comma [0] 2 37" xfId="33" xr:uid="{358C9710-2312-4868-9A3D-016B04E167CE}"/>
    <cellStyle name="Comma [0] 2 38" xfId="34" xr:uid="{B4CD6C87-C1AD-4972-9D1B-DA3DFDE7084A}"/>
    <cellStyle name="Comma [0] 2 39" xfId="35" xr:uid="{CC83A883-209A-40C8-968E-3DED46A8B2DA}"/>
    <cellStyle name="Comma [0] 2 4" xfId="36" xr:uid="{26ABEE54-406C-4F96-A476-2B0EEDB0EC42}"/>
    <cellStyle name="Comma [0] 2 40" xfId="37" xr:uid="{E532E008-4F95-45A4-AA35-87474C7414AE}"/>
    <cellStyle name="Comma [0] 2 41" xfId="38" xr:uid="{5E3742BD-7D6D-4F0D-9FFB-EA695958523E}"/>
    <cellStyle name="Comma [0] 2 42" xfId="39" xr:uid="{95DBC43A-71FE-4BBB-8D0D-C511BF943977}"/>
    <cellStyle name="Comma [0] 2 43" xfId="40" xr:uid="{A4E63305-E7FB-41F9-877B-5CE078415C93}"/>
    <cellStyle name="Comma [0] 2 44" xfId="41" xr:uid="{B20DF459-906D-4229-9FAD-51FDB91D5883}"/>
    <cellStyle name="Comma [0] 2 45" xfId="42" xr:uid="{FD16E61D-407A-4661-BD15-20795879ADBD}"/>
    <cellStyle name="Comma [0] 2 46" xfId="43" xr:uid="{F486A5EA-A89C-4255-9A72-68B491DDEFCB}"/>
    <cellStyle name="Comma [0] 2 47" xfId="44" xr:uid="{B32B132F-76A5-4F30-9AB2-420E1D0B4D26}"/>
    <cellStyle name="Comma [0] 2 48" xfId="45" xr:uid="{EDB5237A-3B43-4F20-A05F-E11C1576C1FA}"/>
    <cellStyle name="Comma [0] 2 49" xfId="46" xr:uid="{FC4CF7AD-E8F4-49B7-B235-324C78B153F7}"/>
    <cellStyle name="Comma [0] 2 5" xfId="47" xr:uid="{53570284-6DB1-4D43-A75B-7375FE8754C8}"/>
    <cellStyle name="Comma [0] 2 50" xfId="48" xr:uid="{67B59FA2-1C6F-4552-B7D3-559C62AB68C7}"/>
    <cellStyle name="Comma [0] 2 51" xfId="49" xr:uid="{BFDC2A62-9F19-4FD6-9155-D19D56815F25}"/>
    <cellStyle name="Comma [0] 2 52" xfId="50" xr:uid="{D2131107-DDD2-44F8-A36B-F32965B2B128}"/>
    <cellStyle name="Comma [0] 2 53" xfId="51" xr:uid="{F7B1B5C9-EDF5-4CD9-9F66-27BC6239AB05}"/>
    <cellStyle name="Comma [0] 2 54" xfId="52" xr:uid="{DBFF0BD7-49B4-43E3-8F1A-EA4ED67698E6}"/>
    <cellStyle name="Comma [0] 2 55" xfId="53" xr:uid="{BE50C0E2-5412-4C7E-8114-848B8F55C0E4}"/>
    <cellStyle name="Comma [0] 2 56" xfId="54" xr:uid="{5B100E82-1940-4DEB-A0E7-555F2846E8F2}"/>
    <cellStyle name="Comma [0] 2 57" xfId="55" xr:uid="{0B1011EE-C7AE-4499-9383-E125F15D516F}"/>
    <cellStyle name="Comma [0] 2 58" xfId="56" xr:uid="{BFE5EE26-92EF-4170-AEB7-4EEBB1D980C9}"/>
    <cellStyle name="Comma [0] 2 59" xfId="57" xr:uid="{78CCBC46-42A0-44D9-8DD8-CDC606139903}"/>
    <cellStyle name="Comma [0] 2 6" xfId="58" xr:uid="{7DDC8004-F951-450A-B164-658606FA3305}"/>
    <cellStyle name="Comma [0] 2 60" xfId="59" xr:uid="{58D7E18F-617B-4731-B6C2-21FA6BD04835}"/>
    <cellStyle name="Comma [0] 2 61" xfId="60" xr:uid="{5C639483-65FF-4397-8E97-FBA8FB90D032}"/>
    <cellStyle name="Comma [0] 2 62" xfId="61" xr:uid="{4F8D976E-E64A-4330-BFBD-212E1EC12091}"/>
    <cellStyle name="Comma [0] 2 63" xfId="62" xr:uid="{660B61F5-59FD-4C2E-9FD3-BE73B4F85D96}"/>
    <cellStyle name="Comma [0] 2 7" xfId="63" xr:uid="{345F9E85-349F-43E4-890F-313947B58016}"/>
    <cellStyle name="Comma [0] 2 8" xfId="64" xr:uid="{E109D2EF-7D6E-43AC-8247-FC36912D95D3}"/>
    <cellStyle name="Comma [0] 2 9" xfId="65" xr:uid="{E021D474-31BB-465E-98A2-047419D92174}"/>
    <cellStyle name="Comma 10" xfId="66" xr:uid="{0016E8DE-165F-46D7-8F1F-11E670CEFA04}"/>
    <cellStyle name="Comma 11" xfId="67" xr:uid="{9CA54C10-AADB-4EFC-B5B7-2DB20623F36D}"/>
    <cellStyle name="Comma 11 10" xfId="68" xr:uid="{F6F7FD79-456C-4B40-B09D-35C89F7AB7EF}"/>
    <cellStyle name="Comma 11 11" xfId="69" xr:uid="{F9219A6C-AA3E-415F-A790-8475CE57D782}"/>
    <cellStyle name="Comma 11 12" xfId="70" xr:uid="{0FE77271-DF59-49BE-9E1E-835EBD60450D}"/>
    <cellStyle name="Comma 11 13" xfId="71" xr:uid="{EAB8E93D-04C7-4BC5-B96F-835CFA43ADBB}"/>
    <cellStyle name="Comma 11 14" xfId="72" xr:uid="{FB82D9AB-F7FC-4C3E-A860-CD6A4CDD6A4A}"/>
    <cellStyle name="Comma 11 15" xfId="73" xr:uid="{FDBB7F11-6744-421E-A057-5E187DFE636F}"/>
    <cellStyle name="Comma 11 16" xfId="74" xr:uid="{A3E5475D-D9E4-402E-97A3-6679ED4D70CA}"/>
    <cellStyle name="Comma 11 17" xfId="75" xr:uid="{1BC314ED-D260-4D54-85D2-7277C43A11C4}"/>
    <cellStyle name="Comma 11 18" xfId="76" xr:uid="{46B7EDEA-D04B-4442-AC3F-77ABC01B3E79}"/>
    <cellStyle name="Comma 11 19" xfId="77" xr:uid="{0196322E-33DE-454B-B5A7-7D6C1F140714}"/>
    <cellStyle name="Comma 11 2" xfId="78" xr:uid="{97A1D32A-7D14-4EA0-A429-E14493104C36}"/>
    <cellStyle name="Comma 11 20" xfId="79" xr:uid="{D2AB1AE4-E116-42D9-A759-180B17A0F86F}"/>
    <cellStyle name="Comma 11 21" xfId="80" xr:uid="{524C1897-7A66-493F-9FC5-1A4B863A753E}"/>
    <cellStyle name="Comma 11 22" xfId="81" xr:uid="{9A0FED85-901C-46C6-8A62-2EB42376675F}"/>
    <cellStyle name="Comma 11 23" xfId="82" xr:uid="{320C6553-EBFD-42F8-B3F7-EA12CB087AA6}"/>
    <cellStyle name="Comma 11 24" xfId="83" xr:uid="{29747ECA-7CF2-482D-8E19-AEE7D91898A9}"/>
    <cellStyle name="Comma 11 25" xfId="84" xr:uid="{67391D50-F6BC-4DE0-9BEB-58FB1EE48CC9}"/>
    <cellStyle name="Comma 11 26" xfId="85" xr:uid="{8CF19F2A-9775-4026-951E-ECA4E9C545CE}"/>
    <cellStyle name="Comma 11 27" xfId="86" xr:uid="{A7BA1465-BDC6-4ABA-94A9-7B750E8AD982}"/>
    <cellStyle name="Comma 11 28" xfId="87" xr:uid="{CA4AA748-F59C-4132-953E-45C826940607}"/>
    <cellStyle name="Comma 11 29" xfId="88" xr:uid="{7A69724F-4049-4087-A589-150705A637C5}"/>
    <cellStyle name="Comma 11 3" xfId="89" xr:uid="{1F1F8212-0925-4259-9231-A0FA5BE276FC}"/>
    <cellStyle name="Comma 11 30" xfId="90" xr:uid="{142EC172-2E9F-474F-ABC5-B2F9E0D06B4C}"/>
    <cellStyle name="Comma 11 31" xfId="91" xr:uid="{DD1A6F22-BD27-4BA1-A2F6-C842340D3065}"/>
    <cellStyle name="Comma 11 32" xfId="92" xr:uid="{B9570D6B-1630-4CD7-8451-D1497A0761E9}"/>
    <cellStyle name="Comma 11 33" xfId="93" xr:uid="{C2065872-7859-46B8-8001-5489AB40F83D}"/>
    <cellStyle name="Comma 11 34" xfId="94" xr:uid="{DBF2D133-94E2-437B-818B-436832D8C046}"/>
    <cellStyle name="Comma 11 35" xfId="95" xr:uid="{B08A7DFB-2883-4FB8-BC4B-0D43DD56688D}"/>
    <cellStyle name="Comma 11 36" xfId="96" xr:uid="{5347FA07-1294-41DB-988E-93E6D0714C70}"/>
    <cellStyle name="Comma 11 37" xfId="97" xr:uid="{3089BAC7-011B-4A05-9273-27DFEBBC8A6C}"/>
    <cellStyle name="Comma 11 38" xfId="98" xr:uid="{4C1BC4A1-4938-4A7E-A15B-B7DF70ADF882}"/>
    <cellStyle name="Comma 11 39" xfId="99" xr:uid="{5FBDAF5D-BF22-4826-927E-316E5CBEE500}"/>
    <cellStyle name="Comma 11 4" xfId="100" xr:uid="{1904705D-13EF-430E-9156-C8CD6125F669}"/>
    <cellStyle name="Comma 11 40" xfId="101" xr:uid="{36A5135F-C107-4F23-98D5-90CAA220A893}"/>
    <cellStyle name="Comma 11 41" xfId="102" xr:uid="{D0DE8774-DC26-47AB-B321-3AD98A7258B3}"/>
    <cellStyle name="Comma 11 42" xfId="103" xr:uid="{26AC693C-45FF-4E50-8972-B18C9FD46704}"/>
    <cellStyle name="Comma 11 43" xfId="104" xr:uid="{7C9AE033-8EE6-46AB-B7F6-5688CFD37086}"/>
    <cellStyle name="Comma 11 44" xfId="105" xr:uid="{AA5F7BFC-C0C6-4AA8-BCC9-0271EC863F04}"/>
    <cellStyle name="Comma 11 45" xfId="106" xr:uid="{74D99639-030D-4876-A3CE-BC549D894480}"/>
    <cellStyle name="Comma 11 46" xfId="107" xr:uid="{D86554C3-C870-4C5F-AEA9-1383E2C71A1F}"/>
    <cellStyle name="Comma 11 47" xfId="108" xr:uid="{661DD4FA-FC2F-4AFC-BEC4-368D8D8185C8}"/>
    <cellStyle name="Comma 11 48" xfId="109" xr:uid="{36E9B691-AC18-4C8E-A54B-8157BC6E89A9}"/>
    <cellStyle name="Comma 11 49" xfId="110" xr:uid="{51DB76C6-6B65-4571-83D0-12BC931F3ACE}"/>
    <cellStyle name="Comma 11 5" xfId="111" xr:uid="{D5C3C536-CBE7-4520-9CEE-F8B0126AC061}"/>
    <cellStyle name="Comma 11 50" xfId="112" xr:uid="{BC9377EC-6BF2-4865-A30E-F1A83331724F}"/>
    <cellStyle name="Comma 11 51" xfId="113" xr:uid="{152371C3-3816-4C04-8908-119236AC14DA}"/>
    <cellStyle name="Comma 11 52" xfId="114" xr:uid="{006841E2-2AC7-4C28-94C0-3E87CC46FC11}"/>
    <cellStyle name="Comma 11 53" xfId="115" xr:uid="{7D040CCA-A15F-409A-9CA3-403D5B74617D}"/>
    <cellStyle name="Comma 11 54" xfId="116" xr:uid="{43B59C6C-F438-487A-B042-6FB53CF539C5}"/>
    <cellStyle name="Comma 11 55" xfId="117" xr:uid="{1DA2CF7D-AB5A-49B4-A05F-3E193893F3E2}"/>
    <cellStyle name="Comma 11 56" xfId="118" xr:uid="{DBF813FF-3270-4057-A6D8-9C4E1AD622A6}"/>
    <cellStyle name="Comma 11 57" xfId="119" xr:uid="{A4B6EB5C-5820-4565-A881-11B7D472327E}"/>
    <cellStyle name="Comma 11 58" xfId="120" xr:uid="{B78E4882-E1B1-4FFD-8FA3-4950E89912A1}"/>
    <cellStyle name="Comma 11 59" xfId="121" xr:uid="{2B0A1EDF-60C1-4142-9248-D445B8D8B9E4}"/>
    <cellStyle name="Comma 11 6" xfId="122" xr:uid="{FFD03C5C-EC3C-453E-AA90-EA3C065BFBA0}"/>
    <cellStyle name="Comma 11 60" xfId="123" xr:uid="{1D2DE5E4-D1F5-40C5-8937-44C086F46DC0}"/>
    <cellStyle name="Comma 11 61" xfId="124" xr:uid="{629C4E3B-F331-40DA-B88C-CE99EA166836}"/>
    <cellStyle name="Comma 11 62" xfId="125" xr:uid="{F666AB9E-52CD-4222-A082-4B942D1EBB7F}"/>
    <cellStyle name="Comma 11 63" xfId="126" xr:uid="{28C1CB55-6E97-4C20-80A6-47089B0932D5}"/>
    <cellStyle name="Comma 11 7" xfId="127" xr:uid="{BC25E1A6-D8D0-42EB-B77E-DF5419A077AC}"/>
    <cellStyle name="Comma 11 8" xfId="128" xr:uid="{18DBB1B6-BAE4-42D4-B296-F25CFFAF6883}"/>
    <cellStyle name="Comma 11 9" xfId="129" xr:uid="{2C8D41D8-E180-4034-B56A-2A8550D372FF}"/>
    <cellStyle name="Comma 12" xfId="130" xr:uid="{C0C7CDAE-FE56-4B61-8F79-32021EE6B8EB}"/>
    <cellStyle name="Comma 12 10" xfId="131" xr:uid="{9BD8D58B-5CA5-4F9B-9167-58B6EC11E157}"/>
    <cellStyle name="Comma 12 11" xfId="132" xr:uid="{ACD8F131-4A66-47BB-9794-0067423CDB33}"/>
    <cellStyle name="Comma 12 12" xfId="133" xr:uid="{87386036-226E-40E1-9C64-A63FC59CAF2F}"/>
    <cellStyle name="Comma 12 13" xfId="134" xr:uid="{46532DE5-AF23-4DA8-9DF6-9AFDB70ADF80}"/>
    <cellStyle name="Comma 12 14" xfId="135" xr:uid="{DBC6C539-5CA2-4525-9F6C-FA963C2A9490}"/>
    <cellStyle name="Comma 12 15" xfId="136" xr:uid="{97B5CEC1-65D0-4028-B2AD-C56099703A55}"/>
    <cellStyle name="Comma 12 16" xfId="137" xr:uid="{78C27E14-47B8-4F06-ADE6-7C4CA5DDBCC5}"/>
    <cellStyle name="Comma 12 17" xfId="138" xr:uid="{AD420473-3AAB-41D6-94E7-F0136CC0A337}"/>
    <cellStyle name="Comma 12 18" xfId="139" xr:uid="{834C5AB0-CF65-4C74-889B-CB70EAE59D9F}"/>
    <cellStyle name="Comma 12 19" xfId="140" xr:uid="{6760E83C-84F5-4751-B54F-60D3F588B44F}"/>
    <cellStyle name="Comma 12 2" xfId="141" xr:uid="{2D785036-F93C-4C66-89EF-E7DAC11D32AB}"/>
    <cellStyle name="Comma 12 20" xfId="142" xr:uid="{550873E1-ABA0-49FE-878C-F781A9ECB8A2}"/>
    <cellStyle name="Comma 12 21" xfId="143" xr:uid="{65708347-4641-4076-B669-6DAE2DEA391D}"/>
    <cellStyle name="Comma 12 22" xfId="144" xr:uid="{FA445981-7941-4FB8-8783-40DAB7DDAB8B}"/>
    <cellStyle name="Comma 12 23" xfId="145" xr:uid="{352B6353-7CD4-43FF-BA5D-C6A5CE9CCF19}"/>
    <cellStyle name="Comma 12 24" xfId="146" xr:uid="{C069CAB6-57D6-4005-82A4-F7E74E685A71}"/>
    <cellStyle name="Comma 12 25" xfId="147" xr:uid="{A2EF2890-54A7-474B-A78D-2751942630FC}"/>
    <cellStyle name="Comma 12 26" xfId="148" xr:uid="{A846DBE9-2A09-45B7-A9B0-9650B865A3E6}"/>
    <cellStyle name="Comma 12 27" xfId="149" xr:uid="{966AE619-BB0F-406E-8B6D-8A00DD13C4CF}"/>
    <cellStyle name="Comma 12 28" xfId="150" xr:uid="{08137901-0426-4091-BC41-120AB1611317}"/>
    <cellStyle name="Comma 12 29" xfId="151" xr:uid="{14414841-3222-4057-841A-95AEC12D5BE5}"/>
    <cellStyle name="Comma 12 3" xfId="152" xr:uid="{BB68D575-38CF-4CD3-AA57-8C2B42B93094}"/>
    <cellStyle name="Comma 12 30" xfId="153" xr:uid="{ABB52DB4-3FFE-4502-A0B6-C2C663BFAE25}"/>
    <cellStyle name="Comma 12 31" xfId="154" xr:uid="{E41EFB3E-D791-485C-9D37-A8A9E4AB59DE}"/>
    <cellStyle name="Comma 12 32" xfId="155" xr:uid="{D0CD291A-4CDA-4918-B2FF-A672F0A090B9}"/>
    <cellStyle name="Comma 12 33" xfId="156" xr:uid="{CC89D31C-D2A1-4D07-862D-CBF7D498483F}"/>
    <cellStyle name="Comma 12 34" xfId="157" xr:uid="{0D8C8844-0C9F-4749-B225-4379B26B62AF}"/>
    <cellStyle name="Comma 12 35" xfId="158" xr:uid="{88782A15-0532-4D75-99D8-0FBD8748D0ED}"/>
    <cellStyle name="Comma 12 36" xfId="159" xr:uid="{DD8CFFC0-9EF3-4A01-8EE6-0B25ADEDA7B8}"/>
    <cellStyle name="Comma 12 37" xfId="160" xr:uid="{2BCDB177-E1FC-4D83-9989-2F40026AD410}"/>
    <cellStyle name="Comma 12 38" xfId="161" xr:uid="{A750B11A-DE4B-47B0-A788-BEEC23DC6655}"/>
    <cellStyle name="Comma 12 39" xfId="162" xr:uid="{194BF91D-3011-4771-A50B-45DF04A7ED5A}"/>
    <cellStyle name="Comma 12 4" xfId="163" xr:uid="{0B28408F-5506-4A3A-BE83-E1D2A7D16433}"/>
    <cellStyle name="Comma 12 40" xfId="164" xr:uid="{9F75062D-9D6D-4051-9203-AF2007133804}"/>
    <cellStyle name="Comma 12 41" xfId="165" xr:uid="{15C08A01-E45C-4E54-939C-CA29699E3BC8}"/>
    <cellStyle name="Comma 12 42" xfId="166" xr:uid="{5A9D3DA9-D3F8-4CDD-BEE8-FACB1704C166}"/>
    <cellStyle name="Comma 12 43" xfId="167" xr:uid="{0BF32E14-70CD-414D-A253-A3F0E969A873}"/>
    <cellStyle name="Comma 12 44" xfId="168" xr:uid="{6C46A9A8-A5A7-47D9-A868-1D6194B75B35}"/>
    <cellStyle name="Comma 12 45" xfId="169" xr:uid="{E8D5669C-8576-4CCC-8A41-4D7EFF1956D5}"/>
    <cellStyle name="Comma 12 46" xfId="170" xr:uid="{42B69EC5-894A-4131-8F88-0003CB2FEAEC}"/>
    <cellStyle name="Comma 12 47" xfId="171" xr:uid="{43938564-D16B-4EF1-AAB4-5354AD78D2D5}"/>
    <cellStyle name="Comma 12 48" xfId="172" xr:uid="{49081E9F-93E0-40D5-AE21-822A314655F6}"/>
    <cellStyle name="Comma 12 49" xfId="173" xr:uid="{8545AA15-2079-4A26-8C34-0700AD03ADF6}"/>
    <cellStyle name="Comma 12 5" xfId="174" xr:uid="{2C3E295E-741E-42C5-B5DE-BE6AC7DF3919}"/>
    <cellStyle name="Comma 12 50" xfId="175" xr:uid="{C554339E-ACAF-4B65-BC0F-5FF796D54AD0}"/>
    <cellStyle name="Comma 12 51" xfId="176" xr:uid="{C8D4BB6B-1EF8-44E1-9777-59DD3D17C3F8}"/>
    <cellStyle name="Comma 12 52" xfId="177" xr:uid="{153E5628-0310-4294-A164-1EA25B700A68}"/>
    <cellStyle name="Comma 12 53" xfId="178" xr:uid="{F90B62D0-54F3-479C-95FE-3165CAA6CD22}"/>
    <cellStyle name="Comma 12 54" xfId="179" xr:uid="{176B641E-43D9-4FF5-BB6F-FBF7E5AC53F3}"/>
    <cellStyle name="Comma 12 55" xfId="180" xr:uid="{EEC6FFAB-60E4-4792-B905-3B81FC103253}"/>
    <cellStyle name="Comma 12 56" xfId="181" xr:uid="{33D486AE-ACAB-4C9C-809C-E5103A6F9547}"/>
    <cellStyle name="Comma 12 57" xfId="182" xr:uid="{A4B1097F-9BEA-4E60-8271-CA1C437EE427}"/>
    <cellStyle name="Comma 12 58" xfId="183" xr:uid="{E50F4975-2403-434D-81D2-497B294E9898}"/>
    <cellStyle name="Comma 12 59" xfId="184" xr:uid="{BFF07A7C-81C9-47CD-8DF4-5C1AA4A4FF1F}"/>
    <cellStyle name="Comma 12 6" xfId="185" xr:uid="{7978046F-E285-4766-B946-C3060359C947}"/>
    <cellStyle name="Comma 12 60" xfId="186" xr:uid="{31E38E11-0B40-4347-BF6C-60182A6FC3E9}"/>
    <cellStyle name="Comma 12 61" xfId="187" xr:uid="{45CEC6DC-DF91-4763-98E2-C42A0515F143}"/>
    <cellStyle name="Comma 12 62" xfId="188" xr:uid="{D3F61B9A-B1DB-4BFD-9D70-70DCD0E8A450}"/>
    <cellStyle name="Comma 12 63" xfId="189" xr:uid="{4A755FB5-FE30-4297-8A38-0A1A4A0B7472}"/>
    <cellStyle name="Comma 12 64" xfId="190" xr:uid="{D4F0BFC9-D84D-4D05-BC54-43868A606BEB}"/>
    <cellStyle name="Comma 12 7" xfId="191" xr:uid="{057137B7-8346-497F-998A-00C178C8FF12}"/>
    <cellStyle name="Comma 12 8" xfId="192" xr:uid="{A00ED808-909F-4BAA-8BDB-F5F81BD63C51}"/>
    <cellStyle name="Comma 12 9" xfId="193" xr:uid="{7FBE7DF5-035D-49AD-A6A8-169F5ACA7468}"/>
    <cellStyle name="Comma 13" xfId="194" xr:uid="{83A34656-73C2-4EBA-AA71-5E5FFCABA93B}"/>
    <cellStyle name="Comma 14" xfId="195" xr:uid="{40478039-9E56-4216-892A-9180239C979F}"/>
    <cellStyle name="Comma 14 10" xfId="196" xr:uid="{A2715A94-E78A-412E-B46F-8EAFEF2156ED}"/>
    <cellStyle name="Comma 14 11" xfId="197" xr:uid="{60A97437-359D-46D2-AC1D-1A4C696B34DC}"/>
    <cellStyle name="Comma 14 12" xfId="198" xr:uid="{1629D193-6FD9-47B0-BA32-CD61DDEB9163}"/>
    <cellStyle name="Comma 14 13" xfId="199" xr:uid="{BDE746BE-DAB6-48BC-96D2-AD183D62976E}"/>
    <cellStyle name="Comma 14 14" xfId="200" xr:uid="{FFB57B58-375B-4AD7-862A-90A26491E335}"/>
    <cellStyle name="Comma 14 15" xfId="201" xr:uid="{5618F339-000E-4E66-8364-20C7D860D0A4}"/>
    <cellStyle name="Comma 14 16" xfId="202" xr:uid="{6516D591-711B-4263-9F94-4EAA3B04394E}"/>
    <cellStyle name="Comma 14 17" xfId="203" xr:uid="{6567300D-652C-46A1-A804-BEC4D1242EC0}"/>
    <cellStyle name="Comma 14 18" xfId="204" xr:uid="{41B5A5D6-205E-4CE3-8EEB-8B5EE93DD90E}"/>
    <cellStyle name="Comma 14 19" xfId="205" xr:uid="{40AE662C-264D-4D39-899F-A58566392C23}"/>
    <cellStyle name="Comma 14 2" xfId="206" xr:uid="{6114CDF1-AAF3-4A2F-93FB-6953A4859004}"/>
    <cellStyle name="Comma 14 20" xfId="207" xr:uid="{3CAD31C9-C533-43F5-AC73-339BE8105C58}"/>
    <cellStyle name="Comma 14 21" xfId="208" xr:uid="{6F0F9C24-D6A3-4EA1-A382-BF121D6784EF}"/>
    <cellStyle name="Comma 14 22" xfId="209" xr:uid="{1373D20C-1E4C-486A-9139-908DDD4E1B42}"/>
    <cellStyle name="Comma 14 23" xfId="210" xr:uid="{D4DF55D8-B556-49C9-8392-913A9DF7E24F}"/>
    <cellStyle name="Comma 14 24" xfId="211" xr:uid="{C09BAEBA-A22F-48C7-8809-E0FC97C4035D}"/>
    <cellStyle name="Comma 14 25" xfId="212" xr:uid="{1E0AC1BC-08A2-441B-9D6E-D0CB688601FC}"/>
    <cellStyle name="Comma 14 26" xfId="213" xr:uid="{1C995B0F-1EFD-4DE2-A09E-808BA409F8F7}"/>
    <cellStyle name="Comma 14 27" xfId="214" xr:uid="{F134FFC7-388E-4DBE-9129-7DFF2F7B76F4}"/>
    <cellStyle name="Comma 14 28" xfId="215" xr:uid="{E9AE3F82-BE5A-4BAA-B80A-138689DF1CC4}"/>
    <cellStyle name="Comma 14 29" xfId="216" xr:uid="{6D526A6A-2923-4571-85BF-3B03264CBD42}"/>
    <cellStyle name="Comma 14 3" xfId="217" xr:uid="{84E66691-DDFF-4036-8060-F6C45F7E516D}"/>
    <cellStyle name="Comma 14 30" xfId="218" xr:uid="{ED4C00E5-9A46-4B89-922D-B4FD3EFBE825}"/>
    <cellStyle name="Comma 14 31" xfId="219" xr:uid="{BCC21376-228B-4949-A3D6-EBF89256E0C8}"/>
    <cellStyle name="Comma 14 32" xfId="220" xr:uid="{3DFC94FD-E3B9-4365-A2A3-13EEFACD061F}"/>
    <cellStyle name="Comma 14 33" xfId="221" xr:uid="{99785E90-F77E-44A8-8423-F3ABCD121315}"/>
    <cellStyle name="Comma 14 34" xfId="222" xr:uid="{492F0C9D-8E72-44B0-AF31-565CD0CC0673}"/>
    <cellStyle name="Comma 14 35" xfId="223" xr:uid="{6ABDC966-B90F-48AC-A609-815CC680C729}"/>
    <cellStyle name="Comma 14 36" xfId="224" xr:uid="{E70D7B90-CA96-4F56-899A-0CEC39DB462D}"/>
    <cellStyle name="Comma 14 37" xfId="225" xr:uid="{48C2F5E5-021D-44E3-9626-0930BFA8D89B}"/>
    <cellStyle name="Comma 14 38" xfId="226" xr:uid="{3C3F15DE-6587-41E3-9F1D-A5B9C9F86C03}"/>
    <cellStyle name="Comma 14 39" xfId="227" xr:uid="{BCF8F3DF-5F8E-456E-8E76-06AC9A080283}"/>
    <cellStyle name="Comma 14 4" xfId="228" xr:uid="{B3D141B3-B763-44D7-A4CC-17B555C4AD9C}"/>
    <cellStyle name="Comma 14 40" xfId="229" xr:uid="{4898D4E2-73C3-4556-BCE8-80B8313E50DF}"/>
    <cellStyle name="Comma 14 41" xfId="230" xr:uid="{C5507304-EF7A-4626-A7B4-C88B29C0AC2F}"/>
    <cellStyle name="Comma 14 42" xfId="231" xr:uid="{72237881-CDDA-4767-AB4F-4E5733C3C2C3}"/>
    <cellStyle name="Comma 14 43" xfId="232" xr:uid="{CCCEF546-BFAA-47AB-B710-9F7AA348B1E5}"/>
    <cellStyle name="Comma 14 44" xfId="233" xr:uid="{0B84176F-D01F-40EE-951E-2FA61C445EF2}"/>
    <cellStyle name="Comma 14 45" xfId="234" xr:uid="{E8EBA1C9-8DFC-491C-A6B1-E7E21836E42B}"/>
    <cellStyle name="Comma 14 46" xfId="235" xr:uid="{3091A773-C46C-4AF8-B66F-54279908E534}"/>
    <cellStyle name="Comma 14 47" xfId="236" xr:uid="{71E6AB86-C0EE-44D0-AAEF-2ADFC36221D3}"/>
    <cellStyle name="Comma 14 48" xfId="237" xr:uid="{9C4FE947-BC0F-4FDC-8AE0-E965150515E6}"/>
    <cellStyle name="Comma 14 49" xfId="238" xr:uid="{E1114B66-4C5F-4030-AAFD-884B2A5047CB}"/>
    <cellStyle name="Comma 14 5" xfId="239" xr:uid="{20DB3250-D99C-4E48-A202-D58FBECABF9C}"/>
    <cellStyle name="Comma 14 50" xfId="240" xr:uid="{98986D98-D71B-4C61-92BB-9A52F772F440}"/>
    <cellStyle name="Comma 14 51" xfId="241" xr:uid="{31298AB4-0F92-4530-8F1E-9F8849964BD4}"/>
    <cellStyle name="Comma 14 52" xfId="242" xr:uid="{FC2FB6B6-59C8-4018-A3D5-5F8DFF125250}"/>
    <cellStyle name="Comma 14 53" xfId="243" xr:uid="{4FB49820-DE1C-40D6-B218-0C89F27C6AA1}"/>
    <cellStyle name="Comma 14 54" xfId="244" xr:uid="{ECEBE52F-9808-40A1-BEE8-72B594C0B3AB}"/>
    <cellStyle name="Comma 14 55" xfId="245" xr:uid="{B8AE400B-7BDC-489D-8C80-39C2F1857DF7}"/>
    <cellStyle name="Comma 14 56" xfId="246" xr:uid="{16733163-6FF1-4E9A-9F21-3ACE0E2F6AB0}"/>
    <cellStyle name="Comma 14 57" xfId="247" xr:uid="{F9CFC4B8-82F5-4BD6-99C0-ECC981456AD9}"/>
    <cellStyle name="Comma 14 58" xfId="248" xr:uid="{2832104B-7553-44FC-B2FD-22A4AAE2BE4C}"/>
    <cellStyle name="Comma 14 59" xfId="249" xr:uid="{84314C70-06BA-4B66-AB66-D750C3529EDC}"/>
    <cellStyle name="Comma 14 6" xfId="250" xr:uid="{C1A888DC-A984-4240-9A64-DC69AA3B12A6}"/>
    <cellStyle name="Comma 14 60" xfId="251" xr:uid="{1387C263-9952-41CD-98D3-622A455ABC5B}"/>
    <cellStyle name="Comma 14 61" xfId="252" xr:uid="{CBD0E08F-60AB-488E-B92C-D0D6E5DBA2F7}"/>
    <cellStyle name="Comma 14 62" xfId="253" xr:uid="{30025516-D350-449D-8590-262A48AFC483}"/>
    <cellStyle name="Comma 14 63" xfId="254" xr:uid="{4F3B2DA7-B89A-4FF3-8F07-14A887AE08FE}"/>
    <cellStyle name="Comma 14 7" xfId="255" xr:uid="{565E817A-C15F-4043-AC7E-F472EAB43E42}"/>
    <cellStyle name="Comma 14 8" xfId="256" xr:uid="{55A45671-49CF-4324-9980-A1053483D321}"/>
    <cellStyle name="Comma 14 9" xfId="257" xr:uid="{8B0E11DE-D1BE-4BE1-B338-B1409EAB61DE}"/>
    <cellStyle name="Comma 15" xfId="258" xr:uid="{EF664063-09B6-488C-B302-874638ECD1A7}"/>
    <cellStyle name="Comma 15 10" xfId="259" xr:uid="{77A1E70E-99AB-4530-8125-D60788C3A9DB}"/>
    <cellStyle name="Comma 15 11" xfId="260" xr:uid="{E5754847-E5B2-4485-AA64-821D69C778DC}"/>
    <cellStyle name="Comma 15 12" xfId="261" xr:uid="{0ACFEF29-2FE2-4200-95B0-A9B3311AE827}"/>
    <cellStyle name="Comma 15 13" xfId="262" xr:uid="{C3B099D2-D869-4276-91B9-4F196F67FEF5}"/>
    <cellStyle name="Comma 15 14" xfId="263" xr:uid="{74842A3D-B1AE-416D-90B0-A7776B0355CB}"/>
    <cellStyle name="Comma 15 15" xfId="264" xr:uid="{C71673BE-DAA5-455F-B1E1-A37CB6974358}"/>
    <cellStyle name="Comma 15 16" xfId="265" xr:uid="{36A4C73E-3B18-4676-A84E-51A5077FFA97}"/>
    <cellStyle name="Comma 15 17" xfId="266" xr:uid="{6B043FB2-E459-4DF6-AE4C-55A8B8B5D0D0}"/>
    <cellStyle name="Comma 15 18" xfId="267" xr:uid="{EE104208-C061-413D-A594-014231A557EF}"/>
    <cellStyle name="Comma 15 19" xfId="268" xr:uid="{37307DDB-E8AC-491C-85A3-810B40E153B6}"/>
    <cellStyle name="Comma 15 2" xfId="269" xr:uid="{97AC7297-DCDD-4CA5-B5C0-8C9B4D949556}"/>
    <cellStyle name="Comma 15 20" xfId="270" xr:uid="{4A6CE409-4684-4950-9BB2-3F3134A6BCC2}"/>
    <cellStyle name="Comma 15 21" xfId="271" xr:uid="{B3DAB48D-77E7-4FB5-B0C4-134C47819BE8}"/>
    <cellStyle name="Comma 15 22" xfId="272" xr:uid="{38180BCC-5B80-44ED-88D9-2305D1F9FD62}"/>
    <cellStyle name="Comma 15 23" xfId="273" xr:uid="{F1ACD868-05DD-4007-AA24-8CCC97DC621E}"/>
    <cellStyle name="Comma 15 24" xfId="274" xr:uid="{3957E9E5-4232-43B3-B847-EADFB4F0EEBD}"/>
    <cellStyle name="Comma 15 25" xfId="275" xr:uid="{C4BD8579-0C58-4B76-AE98-4698DD281F84}"/>
    <cellStyle name="Comma 15 26" xfId="276" xr:uid="{A1AAEAE9-ED8B-413B-8B6B-58FBE5B4F868}"/>
    <cellStyle name="Comma 15 27" xfId="277" xr:uid="{9B607DE1-AA61-4C36-AE41-61984F4E7452}"/>
    <cellStyle name="Comma 15 28" xfId="278" xr:uid="{B904E23A-D283-49A8-BE5E-A9613F5B4CD6}"/>
    <cellStyle name="Comma 15 29" xfId="279" xr:uid="{12838878-016A-49DB-B7BA-1DF73ACB1885}"/>
    <cellStyle name="Comma 15 3" xfId="280" xr:uid="{C6D99B9C-0F27-49FF-96A7-F2815CB88B04}"/>
    <cellStyle name="Comma 15 3 10" xfId="281" xr:uid="{88100081-1BD8-4D26-BA3C-8D4187743A32}"/>
    <cellStyle name="Comma 15 3 11" xfId="282" xr:uid="{3E7C0341-6A9D-47A0-931C-B1A343476FC3}"/>
    <cellStyle name="Comma 15 3 12" xfId="283" xr:uid="{9A54C8D8-E6A6-482F-87B0-F3D4990CCCCA}"/>
    <cellStyle name="Comma 15 3 13" xfId="284" xr:uid="{58F07E37-0878-4C44-A31F-C8FF110E00FC}"/>
    <cellStyle name="Comma 15 3 14" xfId="285" xr:uid="{14E08C68-27C0-426C-AA90-B2D7CAD3F96A}"/>
    <cellStyle name="Comma 15 3 15" xfId="286" xr:uid="{55589542-7CE1-4B1F-A86F-6B9CF2B2103D}"/>
    <cellStyle name="Comma 15 3 16" xfId="287" xr:uid="{8819EFD5-D069-4641-92E7-49568423B844}"/>
    <cellStyle name="Comma 15 3 17" xfId="288" xr:uid="{D0A16AEC-7B7C-456E-866D-F687E05B5E9F}"/>
    <cellStyle name="Comma 15 3 18" xfId="289" xr:uid="{AFAFF8E5-5A05-497E-85D5-B26A98034A33}"/>
    <cellStyle name="Comma 15 3 19" xfId="290" xr:uid="{73689612-9161-4553-8618-AB93DBC3B3DF}"/>
    <cellStyle name="Comma 15 3 2" xfId="291" xr:uid="{B068F981-E448-4D95-97D7-F8D97140495B}"/>
    <cellStyle name="Comma 15 3 20" xfId="292" xr:uid="{9662D8A8-C00D-45E4-94D7-04A01458F5BD}"/>
    <cellStyle name="Comma 15 3 21" xfId="293" xr:uid="{63118E29-0AB7-45DE-BB29-28948F9271DC}"/>
    <cellStyle name="Comma 15 3 22" xfId="294" xr:uid="{88B76B04-12F3-4ABD-8880-911235FD1A1A}"/>
    <cellStyle name="Comma 15 3 23" xfId="295" xr:uid="{616F28AB-0C78-4BF5-8EA8-7A8FD2D45982}"/>
    <cellStyle name="Comma 15 3 24" xfId="296" xr:uid="{78C826D8-764F-4164-96AD-EDBB8ED10717}"/>
    <cellStyle name="Comma 15 3 25" xfId="297" xr:uid="{9F699787-8139-4BF7-9DAD-A525AF37E422}"/>
    <cellStyle name="Comma 15 3 26" xfId="298" xr:uid="{29949C36-9E70-47BF-90AF-9BAB09A9CE75}"/>
    <cellStyle name="Comma 15 3 3" xfId="299" xr:uid="{13E7C5BF-E557-4DCC-B0D0-AEFC76BDEE3D}"/>
    <cellStyle name="Comma 15 3 4" xfId="300" xr:uid="{BB9B0889-16A2-429B-B74C-213114B61F95}"/>
    <cellStyle name="Comma 15 3 5" xfId="301" xr:uid="{F16CA99F-8377-48D4-96D7-B6232EF64F55}"/>
    <cellStyle name="Comma 15 3 6" xfId="302" xr:uid="{F284DC35-2CE9-4874-AE60-BF0B985A308A}"/>
    <cellStyle name="Comma 15 3 7" xfId="303" xr:uid="{75C7A668-7F4C-428B-AF55-7397078E9AB8}"/>
    <cellStyle name="Comma 15 3 8" xfId="304" xr:uid="{5D247A5C-AF27-4AB6-8547-B04D0AE4DE89}"/>
    <cellStyle name="Comma 15 3 9" xfId="305" xr:uid="{7678B8E1-0D1F-4B97-930E-6532C136964A}"/>
    <cellStyle name="Comma 15 30" xfId="306" xr:uid="{FF269A68-C4C6-4C3E-ADE6-4C7E1C949FB5}"/>
    <cellStyle name="Comma 15 31" xfId="307" xr:uid="{2A2F5254-68DC-4A7B-9252-75E95E441B1D}"/>
    <cellStyle name="Comma 15 32" xfId="308" xr:uid="{95C473C6-6279-4D62-A687-8187876ED4EF}"/>
    <cellStyle name="Comma 15 33" xfId="309" xr:uid="{890C2329-94C1-4008-94FC-6775BA60E471}"/>
    <cellStyle name="Comma 15 34" xfId="310" xr:uid="{ECBBD3EA-386B-461E-B361-D6EA7685B805}"/>
    <cellStyle name="Comma 15 35" xfId="311" xr:uid="{612EFFEA-A3CC-4DDA-A762-1BD63C26B79C}"/>
    <cellStyle name="Comma 15 36" xfId="312" xr:uid="{121E370D-3BF5-42DE-949B-8D7F0AE28B7E}"/>
    <cellStyle name="Comma 15 37" xfId="313" xr:uid="{64C8D36D-4056-4E9A-87C1-3304694B1D40}"/>
    <cellStyle name="Comma 15 38" xfId="314" xr:uid="{AA3BD99F-4CEA-4D04-B802-375124179303}"/>
    <cellStyle name="Comma 15 39" xfId="315" xr:uid="{8DC8D08D-FA01-4007-9B48-6598D9B3E4D1}"/>
    <cellStyle name="Comma 15 4" xfId="316" xr:uid="{A4E81243-4FF4-4CEC-81C4-1763AA65BFE4}"/>
    <cellStyle name="Comma 15 40" xfId="317" xr:uid="{8B93AF6D-5B92-45FC-8BEA-ED6D889E9032}"/>
    <cellStyle name="Comma 15 41" xfId="318" xr:uid="{2DD0EDF0-3462-4C67-832F-9B3336199F82}"/>
    <cellStyle name="Comma 15 42" xfId="319" xr:uid="{E1932021-5AEC-40C3-9B70-01686EB88242}"/>
    <cellStyle name="Comma 15 43" xfId="320" xr:uid="{D8E861BC-44A1-4258-B093-DBAA30777E05}"/>
    <cellStyle name="Comma 15 44" xfId="321" xr:uid="{C27BFE07-3E5F-43C2-9FE9-90B3EB2F2646}"/>
    <cellStyle name="Comma 15 45" xfId="322" xr:uid="{05C4AFC4-5A20-48A4-A1C6-5815D4B6CCDA}"/>
    <cellStyle name="Comma 15 46" xfId="323" xr:uid="{6659D8CB-7418-4238-B430-FA4432F02F90}"/>
    <cellStyle name="Comma 15 47" xfId="324" xr:uid="{7524951D-BB7C-48AA-8DC9-0C0DD5E4D9BF}"/>
    <cellStyle name="Comma 15 48" xfId="325" xr:uid="{65ECC96B-F344-4BCC-AF6A-63BBF2F7BA5A}"/>
    <cellStyle name="Comma 15 49" xfId="326" xr:uid="{D2080083-A54D-4743-A372-2EF08972E467}"/>
    <cellStyle name="Comma 15 5" xfId="327" xr:uid="{FD42E298-D220-4BB3-8B5F-72B0881DCD2E}"/>
    <cellStyle name="Comma 15 5 10" xfId="328" xr:uid="{9277D60D-9797-41C1-9645-81F98E6B96E3}"/>
    <cellStyle name="Comma 15 5 11" xfId="329" xr:uid="{2682F50D-F2CE-4125-921F-04A00F5D9703}"/>
    <cellStyle name="Comma 15 5 12" xfId="330" xr:uid="{A967C46E-94F9-4CAF-AA3C-C47DC6C4217F}"/>
    <cellStyle name="Comma 15 5 13" xfId="331" xr:uid="{45C69A2E-2986-4E27-85A4-ED4287D39DC5}"/>
    <cellStyle name="Comma 15 5 14" xfId="332" xr:uid="{B14026BA-41A1-47CA-8902-DBB049237AA3}"/>
    <cellStyle name="Comma 15 5 15" xfId="333" xr:uid="{D61A5875-F7BE-45EB-AE21-509A6F12D404}"/>
    <cellStyle name="Comma 15 5 16" xfId="334" xr:uid="{3B6A697F-3E69-40A7-ACD2-317C09716DA1}"/>
    <cellStyle name="Comma 15 5 17" xfId="335" xr:uid="{20A45DFB-3A24-4928-8D55-F212F0E83A63}"/>
    <cellStyle name="Comma 15 5 18" xfId="336" xr:uid="{6D786989-BB20-4257-B4CD-39C5090F130C}"/>
    <cellStyle name="Comma 15 5 19" xfId="337" xr:uid="{592560A8-D1A9-4582-9C06-BE5F9F13B6D9}"/>
    <cellStyle name="Comma 15 5 2" xfId="338" xr:uid="{D20D2CDF-E1FF-4EB8-AD9B-960DAB005EEF}"/>
    <cellStyle name="Comma 15 5 20" xfId="339" xr:uid="{FC568FC1-8FAD-4372-BD50-C600541166C1}"/>
    <cellStyle name="Comma 15 5 21" xfId="340" xr:uid="{75062853-079F-4182-9443-1F2A2A5A05F8}"/>
    <cellStyle name="Comma 15 5 22" xfId="341" xr:uid="{2AFCDD97-23EF-4EA3-8876-B9540CEFE013}"/>
    <cellStyle name="Comma 15 5 23" xfId="342" xr:uid="{A7721AA4-0334-436D-82E7-5CA2BE550229}"/>
    <cellStyle name="Comma 15 5 24" xfId="343" xr:uid="{39658DCF-3081-4720-A0A6-6BFE2281C73B}"/>
    <cellStyle name="Comma 15 5 25" xfId="344" xr:uid="{C4F95D12-C2E4-4555-BBFD-B2BFE0502575}"/>
    <cellStyle name="Comma 15 5 26" xfId="345" xr:uid="{35FA7774-3DA2-4F7F-9B19-D3B50DBC46EC}"/>
    <cellStyle name="Comma 15 5 27" xfId="346" xr:uid="{1AC857E6-0606-43C6-AAD3-1CA86EA7DA2E}"/>
    <cellStyle name="Comma 15 5 28" xfId="347" xr:uid="{64E86BAD-6029-4DA3-A87E-D2B69ACEB472}"/>
    <cellStyle name="Comma 15 5 29" xfId="348" xr:uid="{6532D6D6-F2A0-4D14-994A-52600916D065}"/>
    <cellStyle name="Comma 15 5 3" xfId="349" xr:uid="{D4CE754F-6AFB-4F62-97EF-BFAB70674252}"/>
    <cellStyle name="Comma 15 5 30" xfId="350" xr:uid="{84455F16-4015-4767-910E-86A928E0C8DD}"/>
    <cellStyle name="Comma 15 5 31" xfId="351" xr:uid="{CEABF029-9027-4095-A5FE-AF1528F54CC3}"/>
    <cellStyle name="Comma 15 5 32" xfId="352" xr:uid="{89E18381-CAA4-440E-988D-B3881CC6980E}"/>
    <cellStyle name="Comma 15 5 33" xfId="353" xr:uid="{EDBFA6DE-E199-48DB-98FF-811942B42E54}"/>
    <cellStyle name="Comma 15 5 34" xfId="354" xr:uid="{8CBA9AAB-4A4D-4791-A905-6EDC7A49DD52}"/>
    <cellStyle name="Comma 15 5 35" xfId="355" xr:uid="{8F56ECC7-5B71-44E6-B74E-AE9147B4208A}"/>
    <cellStyle name="Comma 15 5 36" xfId="356" xr:uid="{8CBCEA1E-6B2E-4E6E-9B78-8D07A09F9906}"/>
    <cellStyle name="Comma 15 5 37" xfId="357" xr:uid="{67D0323E-9009-4037-BB91-325ABD759CC3}"/>
    <cellStyle name="Comma 15 5 38" xfId="358" xr:uid="{CE4E379C-6AAF-4FE1-97BF-80AB35D06C50}"/>
    <cellStyle name="Comma 15 5 39" xfId="359" xr:uid="{1E0EEC33-3B82-4BE5-8CD8-0B057A2D4E19}"/>
    <cellStyle name="Comma 15 5 4" xfId="360" xr:uid="{88F47C54-A858-490A-81A7-9000CFA182DA}"/>
    <cellStyle name="Comma 15 5 40" xfId="361" xr:uid="{0471C2E3-5E0B-4639-B2F0-CAD5E166BDEF}"/>
    <cellStyle name="Comma 15 5 41" xfId="362" xr:uid="{AD59AFE4-310D-45A1-B2C4-C36182DAA14B}"/>
    <cellStyle name="Comma 15 5 42" xfId="363" xr:uid="{9841278F-4C2E-436D-B9DA-602A4423DFE0}"/>
    <cellStyle name="Comma 15 5 43" xfId="364" xr:uid="{EADBB799-3CDA-4ED9-BCA5-54BC56834C3D}"/>
    <cellStyle name="Comma 15 5 44" xfId="365" xr:uid="{E853A573-6180-4787-B366-17DC5B3EA71E}"/>
    <cellStyle name="Comma 15 5 45" xfId="366" xr:uid="{10E5F025-48D5-4379-950F-EF91B5409D5B}"/>
    <cellStyle name="Comma 15 5 46" xfId="367" xr:uid="{9A880A03-FFEB-450B-A27B-5BD84F51E51E}"/>
    <cellStyle name="Comma 15 5 47" xfId="368" xr:uid="{55B6E0EE-EC18-410D-90BF-7A4E24861A88}"/>
    <cellStyle name="Comma 15 5 48" xfId="369" xr:uid="{DACB1C12-F8CA-42CC-88EE-082D8DA32DF8}"/>
    <cellStyle name="Comma 15 5 49" xfId="370" xr:uid="{4C07D4CE-6107-42E9-9740-4D7DFCAD24B7}"/>
    <cellStyle name="Comma 15 5 5" xfId="371" xr:uid="{D41B9755-FA72-4312-B05B-2F72B0BBED3F}"/>
    <cellStyle name="Comma 15 5 50" xfId="372" xr:uid="{4B7471A1-ACEA-4EA7-9338-2E2B8AA0ED3F}"/>
    <cellStyle name="Comma 15 5 51" xfId="373" xr:uid="{9658C8EA-CBF8-4545-BBD0-206E59D41374}"/>
    <cellStyle name="Comma 15 5 52" xfId="374" xr:uid="{A7D52E6B-AC40-4577-B7AE-7EBEBC3E2061}"/>
    <cellStyle name="Comma 15 5 53" xfId="375" xr:uid="{0EC2B95A-69EC-481F-804C-FF1E832797C9}"/>
    <cellStyle name="Comma 15 5 54" xfId="376" xr:uid="{F4FFD219-3A8E-4001-A943-9B9EB4E38C1C}"/>
    <cellStyle name="Comma 15 5 55" xfId="377" xr:uid="{85D43321-BECB-4C48-9CA7-D1D3B092E1F3}"/>
    <cellStyle name="Comma 15 5 56" xfId="378" xr:uid="{9C78DE4C-934C-4D59-A909-CF492700A6B6}"/>
    <cellStyle name="Comma 15 5 57" xfId="379" xr:uid="{CB11DD82-772F-4AEA-B3C8-2D5B800C466A}"/>
    <cellStyle name="Comma 15 5 58" xfId="380" xr:uid="{CFE3EA87-6BCE-4A5E-8EFB-86268CE1C698}"/>
    <cellStyle name="Comma 15 5 59" xfId="381" xr:uid="{DBAE5A84-80BF-47EF-B9BE-C0160A1FD271}"/>
    <cellStyle name="Comma 15 5 6" xfId="382" xr:uid="{1627313F-0A1C-4450-BE0D-10FB08A94B69}"/>
    <cellStyle name="Comma 15 5 60" xfId="383" xr:uid="{829206D4-EFB6-479F-A050-6227B45A52C2}"/>
    <cellStyle name="Comma 15 5 61" xfId="384" xr:uid="{8388B76D-27D2-4A28-ACA7-54A3090ECA4A}"/>
    <cellStyle name="Comma 15 5 62" xfId="385" xr:uid="{D2D906D1-D8AB-4C0C-A0D9-358D43A0093E}"/>
    <cellStyle name="Comma 15 5 63" xfId="386" xr:uid="{E873C920-3174-4B35-8888-F54EEEB932CC}"/>
    <cellStyle name="Comma 15 5 64" xfId="387" xr:uid="{D81E9CC6-F214-4F37-A1B2-999986ABDA72}"/>
    <cellStyle name="Comma 15 5 65" xfId="388" xr:uid="{79ACDF15-0CCF-47FA-A560-DD324A56F68B}"/>
    <cellStyle name="Comma 15 5 66" xfId="389" xr:uid="{99DCD01D-58A8-45D7-A1F3-F707152F6F6B}"/>
    <cellStyle name="Comma 15 5 67" xfId="390" xr:uid="{36F31553-6324-4BBB-866D-06B0499B0D48}"/>
    <cellStyle name="Comma 15 5 68" xfId="391" xr:uid="{12F88DBA-A1DD-4003-97D4-92EA53B43B78}"/>
    <cellStyle name="Comma 15 5 69" xfId="392" xr:uid="{FB261CBF-4E8F-4A19-A87D-2D38317358F8}"/>
    <cellStyle name="Comma 15 5 7" xfId="393" xr:uid="{6070C8F3-D636-4958-9311-24BC95ADE951}"/>
    <cellStyle name="Comma 15 5 70" xfId="394" xr:uid="{FD02BD62-65F0-485A-8C84-76A3B2B8898A}"/>
    <cellStyle name="Comma 15 5 71" xfId="395" xr:uid="{EBC9EF86-1979-4810-B0FA-0BB504B40F0C}"/>
    <cellStyle name="Comma 15 5 8" xfId="396" xr:uid="{682A9A55-6A05-4AA2-A6CC-048478F088BC}"/>
    <cellStyle name="Comma 15 5 9" xfId="397" xr:uid="{1E6B94D6-ADBF-4056-AD84-DC6FD2FDC95D}"/>
    <cellStyle name="Comma 15 50" xfId="398" xr:uid="{1D164E31-9877-4A8C-93FF-9971E32BBBEF}"/>
    <cellStyle name="Comma 15 51" xfId="399" xr:uid="{09F349D8-6393-4A71-80D7-B82AA0783B2C}"/>
    <cellStyle name="Comma 15 52" xfId="400" xr:uid="{2CABBC46-D6AF-4B5F-A301-7C077C72377B}"/>
    <cellStyle name="Comma 15 53" xfId="401" xr:uid="{03241B9F-2FF0-401D-87CC-C80D48241AC3}"/>
    <cellStyle name="Comma 15 54" xfId="402" xr:uid="{50672FDC-82C5-4F4B-B7E7-8DD4FAD52DFA}"/>
    <cellStyle name="Comma 15 55" xfId="403" xr:uid="{3EECF93E-7BDC-449A-8AD7-F26DEA1CB00A}"/>
    <cellStyle name="Comma 15 56" xfId="404" xr:uid="{5E974E6E-3A6B-4702-8279-AF5176615B78}"/>
    <cellStyle name="Comma 15 57" xfId="405" xr:uid="{9A64CE10-3687-46EC-8BDB-57F1D7A90C36}"/>
    <cellStyle name="Comma 15 58" xfId="406" xr:uid="{F980EFF8-50AA-44D7-AE2F-14372123D6DB}"/>
    <cellStyle name="Comma 15 59" xfId="407" xr:uid="{C7911C2C-38F1-4E6E-AB8C-5938D6AF572F}"/>
    <cellStyle name="Comma 15 6" xfId="408" xr:uid="{7070376A-D9AD-447E-B019-3B9A99798D96}"/>
    <cellStyle name="Comma 15 60" xfId="409" xr:uid="{CEA4489B-C3A0-40C3-8272-701FBE3B5D8B}"/>
    <cellStyle name="Comma 15 60 2" xfId="410" xr:uid="{C916CEE8-943C-4D4F-9AE1-619D0B8CE7D5}"/>
    <cellStyle name="Comma 15 60 3" xfId="411" xr:uid="{4FBB4AA8-EF62-4FFA-9D41-9838CFF9F037}"/>
    <cellStyle name="Comma 15 60 3 2" xfId="412" xr:uid="{28F177F1-B486-4D8F-A8AF-A3A1E8181133}"/>
    <cellStyle name="Comma 15 61" xfId="413" xr:uid="{47B52B6F-957E-4720-8E00-46DEA31E72B6}"/>
    <cellStyle name="Comma 15 62" xfId="414" xr:uid="{08309E3B-3D1C-44B1-9D90-5189EB9A52B2}"/>
    <cellStyle name="Comma 15 63" xfId="415" xr:uid="{CE32FD08-9D5D-4D55-8817-F30FE7BC4A81}"/>
    <cellStyle name="Comma 15 64" xfId="416" xr:uid="{59D4FDE9-0F35-451A-A69B-3571FC597A65}"/>
    <cellStyle name="Comma 15 65" xfId="417" xr:uid="{E0E3397E-2589-4057-86C0-85779BEE3E93}"/>
    <cellStyle name="Comma 15 66" xfId="418" xr:uid="{2FB9E20C-196D-448C-8937-03C9D9836D50}"/>
    <cellStyle name="Comma 15 67" xfId="419" xr:uid="{718BC191-62D5-4A72-9A8A-8ADB0983A30B}"/>
    <cellStyle name="Comma 15 68" xfId="420" xr:uid="{B45021A8-1422-47DF-8154-0740BB6BAC28}"/>
    <cellStyle name="Comma 15 69" xfId="421" xr:uid="{AD719477-7963-4D7E-9DEA-20FD467BC64B}"/>
    <cellStyle name="Comma 15 7" xfId="422" xr:uid="{E631D79E-184F-4BAE-8541-7CF3E934101B}"/>
    <cellStyle name="Comma 15 70" xfId="423" xr:uid="{70DF0AC0-1977-4489-B7A2-34AB74D04E8F}"/>
    <cellStyle name="Comma 15 71" xfId="424" xr:uid="{35C1CDE3-EACC-4294-96A7-973593B33CDD}"/>
    <cellStyle name="Comma 15 72" xfId="425" xr:uid="{CF9E94D5-A499-4E82-92EB-4BA48E272369}"/>
    <cellStyle name="Comma 15 73" xfId="426" xr:uid="{038D5DAE-D98F-4C6E-9D30-E849958DC900}"/>
    <cellStyle name="Comma 15 74" xfId="427" xr:uid="{E3ECEB36-C5F1-4763-9708-FE02DC66133A}"/>
    <cellStyle name="Comma 15 8" xfId="428" xr:uid="{4D0EAD66-0600-4E14-9B2F-A9586967C297}"/>
    <cellStyle name="Comma 15 9" xfId="429" xr:uid="{600ACF5B-9425-490E-BC52-E6EC06399D8B}"/>
    <cellStyle name="Comma 16" xfId="430" xr:uid="{CD7A03C3-3DEA-496F-88D4-0739167346C4}"/>
    <cellStyle name="Comma 17" xfId="431" xr:uid="{E2C18D3E-6212-4D79-97CF-A5EB332879A9}"/>
    <cellStyle name="Comma 18" xfId="432" xr:uid="{03006627-9C0E-4A07-A5C3-B73C9D6DA45B}"/>
    <cellStyle name="Comma 19" xfId="433" xr:uid="{8AEEEB09-CBB5-4B0B-A5F8-2B920F1E0588}"/>
    <cellStyle name="Comma 2" xfId="434" xr:uid="{6889FEEE-1411-495D-93EB-06D9FA0FEDC8}"/>
    <cellStyle name="Comma 2 2" xfId="435" xr:uid="{DA34FF62-CC5E-41F7-AC9E-F649A2912BC7}"/>
    <cellStyle name="Comma 2 2 2" xfId="436" xr:uid="{79F3C75D-7583-49D5-92A5-0398EACFBCFF}"/>
    <cellStyle name="Comma 2 3" xfId="437" xr:uid="{4CF08E4C-B71C-45D0-9B98-1C0494473E31}"/>
    <cellStyle name="Comma 2 4" xfId="438" xr:uid="{97FA8339-E990-4B6C-9D7E-B68AAE734C34}"/>
    <cellStyle name="Comma 20" xfId="439" xr:uid="{5B61FBAC-ED60-4DA6-AB29-3C3DC44D4988}"/>
    <cellStyle name="Comma 21" xfId="440" xr:uid="{25FABE8E-F096-4037-8098-D2C90DAB6EEC}"/>
    <cellStyle name="Comma 22" xfId="441" xr:uid="{A5E02B4A-1B84-4FA0-8447-2871F2082CBB}"/>
    <cellStyle name="Comma 23" xfId="442" xr:uid="{92679728-F49A-4505-9B0C-5185194BC19D}"/>
    <cellStyle name="Comma 24" xfId="443" xr:uid="{51171FC6-5BF4-4CA9-A272-F9E430AB5F0D}"/>
    <cellStyle name="Comma 25" xfId="444" xr:uid="{5D113622-6039-4860-AE32-EF046DFB3984}"/>
    <cellStyle name="Comma 26" xfId="445" xr:uid="{74BD31B7-8D5A-447D-A1FA-9888C6E41626}"/>
    <cellStyle name="Comma 27" xfId="446" xr:uid="{B654B771-FE79-4837-A68D-D024DEC58F6E}"/>
    <cellStyle name="Comma 28" xfId="447" xr:uid="{33FBE6F4-43BB-4EF7-99D4-A42489F2C9C7}"/>
    <cellStyle name="Comma 29" xfId="448" xr:uid="{75DB5623-9E86-4F15-AF01-B33522A9D64E}"/>
    <cellStyle name="Comma 3" xfId="449" xr:uid="{815EB23E-56C3-4CAD-8232-B46FAD18B885}"/>
    <cellStyle name="Comma 3 10" xfId="450" xr:uid="{8C1B92B8-1E93-4336-BB95-5E18ABCC3686}"/>
    <cellStyle name="Comma 3 11" xfId="451" xr:uid="{23E90288-A7B4-402A-8156-82756DEE7F40}"/>
    <cellStyle name="Comma 3 12" xfId="452" xr:uid="{EB06DF12-19ED-453D-B762-C369B5B29525}"/>
    <cellStyle name="Comma 3 13" xfId="453" xr:uid="{336C731E-975B-468A-AD6D-E8C1F61D4790}"/>
    <cellStyle name="Comma 3 14" xfId="454" xr:uid="{2532AAC7-6ED6-4B03-A4E4-DDD1BA190EC1}"/>
    <cellStyle name="Comma 3 15" xfId="455" xr:uid="{8943E27E-7980-468A-AD56-965C8D345836}"/>
    <cellStyle name="Comma 3 16" xfId="456" xr:uid="{399DD0B5-27E5-4EBB-881A-8B9D388140DB}"/>
    <cellStyle name="Comma 3 17" xfId="457" xr:uid="{4B9023E4-03CF-46B0-867F-31B690E8F459}"/>
    <cellStyle name="Comma 3 18" xfId="458" xr:uid="{760A8F50-632D-4D31-B6FD-79D91DCB69FE}"/>
    <cellStyle name="Comma 3 19" xfId="459" xr:uid="{C590A6EE-A5C2-40CD-A5A2-D0BA41DC2141}"/>
    <cellStyle name="Comma 3 2" xfId="460" xr:uid="{652D7D08-2BD4-4511-9B3A-C7170865ECE9}"/>
    <cellStyle name="Comma 3 20" xfId="461" xr:uid="{EF14B540-2D43-4063-838F-E2963D06E51F}"/>
    <cellStyle name="Comma 3 21" xfId="462" xr:uid="{9A02CCB3-9C68-400D-8D6D-15B28A768133}"/>
    <cellStyle name="Comma 3 22" xfId="463" xr:uid="{B3D5AD6B-F0D3-4953-90F8-F16EABE66C8F}"/>
    <cellStyle name="Comma 3 23" xfId="464" xr:uid="{511DA5E6-159E-485B-875B-2D5B5090A821}"/>
    <cellStyle name="Comma 3 24" xfId="465" xr:uid="{113AC865-C7F1-46A7-9239-2D4F9E1A63EE}"/>
    <cellStyle name="Comma 3 25" xfId="466" xr:uid="{C5E1EE41-7AE1-40E6-8828-21D236D42C40}"/>
    <cellStyle name="Comma 3 26" xfId="467" xr:uid="{45C0EB56-88B8-46AD-9CF6-3A5FB7B10F71}"/>
    <cellStyle name="Comma 3 27" xfId="468" xr:uid="{F9F99191-F853-4B22-95AD-F64A5C33119F}"/>
    <cellStyle name="Comma 3 28" xfId="469" xr:uid="{BB2BEAC7-97CA-404E-A0EF-59B29AE74D6F}"/>
    <cellStyle name="Comma 3 29" xfId="470" xr:uid="{945BA2F0-602F-4DBC-B885-DB56DA1F89C6}"/>
    <cellStyle name="Comma 3 3" xfId="471" xr:uid="{3B60CD74-85AA-423F-B9F3-57E60A21EB59}"/>
    <cellStyle name="Comma 3 30" xfId="472" xr:uid="{5B3894DE-7DFC-4E3D-98F0-0DB6F4D7EBA3}"/>
    <cellStyle name="Comma 3 31" xfId="473" xr:uid="{F40AE9A5-2E47-45C1-900B-28CF68DF9747}"/>
    <cellStyle name="Comma 3 32" xfId="474" xr:uid="{E60CBADD-8B0E-40E9-995E-6CDAAAB4FC25}"/>
    <cellStyle name="Comma 3 33" xfId="475" xr:uid="{A59FA4E4-7BD3-4E63-813B-91C75CDE1599}"/>
    <cellStyle name="Comma 3 34" xfId="476" xr:uid="{026F182F-AF72-4B93-A27D-D6D14925BDBB}"/>
    <cellStyle name="Comma 3 35" xfId="477" xr:uid="{2D711C52-7353-40B9-9407-9342779A0C58}"/>
    <cellStyle name="Comma 3 36" xfId="478" xr:uid="{0095F335-7B55-4539-BAE6-7C6EBEEB1924}"/>
    <cellStyle name="Comma 3 37" xfId="479" xr:uid="{E89A8240-5BA3-41FC-80CA-C5A9EEA035FB}"/>
    <cellStyle name="Comma 3 38" xfId="480" xr:uid="{323A49AC-508A-4AC2-B358-279F354691C4}"/>
    <cellStyle name="Comma 3 39" xfId="481" xr:uid="{407A0852-FC91-4953-A9F7-E88439EC8179}"/>
    <cellStyle name="Comma 3 4" xfId="482" xr:uid="{561B29D8-AC29-40A9-859D-24276E810246}"/>
    <cellStyle name="Comma 3 40" xfId="483" xr:uid="{0C0179B5-3046-48C3-970F-0B1711204D49}"/>
    <cellStyle name="Comma 3 41" xfId="484" xr:uid="{823DEE89-6453-4890-8744-0AF4FB2AD64A}"/>
    <cellStyle name="Comma 3 42" xfId="485" xr:uid="{C6F07597-CAF0-4748-997A-BEDB2A530EAB}"/>
    <cellStyle name="Comma 3 43" xfId="486" xr:uid="{E3142C08-EA50-432D-8091-577DD5B1BE95}"/>
    <cellStyle name="Comma 3 44" xfId="487" xr:uid="{C7F33363-0EBC-4999-9BB1-D0BB91E26703}"/>
    <cellStyle name="Comma 3 45" xfId="488" xr:uid="{05B86A1D-5BC5-4281-9046-D7E48294D22F}"/>
    <cellStyle name="Comma 3 46" xfId="489" xr:uid="{DAF28552-4586-481D-8998-43BC8CD04922}"/>
    <cellStyle name="Comma 3 47" xfId="490" xr:uid="{C3A9207D-64A9-4FAF-BCE9-913FD2E6DD8A}"/>
    <cellStyle name="Comma 3 48" xfId="491" xr:uid="{F6B458A0-760F-4F11-B8ED-1880E524955E}"/>
    <cellStyle name="Comma 3 49" xfId="492" xr:uid="{ABFFD966-DD58-47CA-B47E-325B5AD69A03}"/>
    <cellStyle name="Comma 3 5" xfId="493" xr:uid="{9FF47FF3-CF78-445D-B449-C92E6870DD94}"/>
    <cellStyle name="Comma 3 50" xfId="494" xr:uid="{3F58102F-BCC6-44E8-97A8-BF28C3529E08}"/>
    <cellStyle name="Comma 3 51" xfId="495" xr:uid="{64E5FB50-D65E-48EC-A5B3-15407A4E5EF2}"/>
    <cellStyle name="Comma 3 52" xfId="496" xr:uid="{D42A7CBB-A361-42EB-8C7E-2C7F9361129F}"/>
    <cellStyle name="Comma 3 53" xfId="497" xr:uid="{E631B565-6214-472C-AA8D-53A6D402BF4C}"/>
    <cellStyle name="Comma 3 54" xfId="498" xr:uid="{9FBC8A00-82EC-4102-96E3-FB6B9FD8AB5E}"/>
    <cellStyle name="Comma 3 55" xfId="499" xr:uid="{FA9635A4-EFBE-47EC-8B91-6BC924711660}"/>
    <cellStyle name="Comma 3 56" xfId="500" xr:uid="{C26FC918-6ADF-44DC-9DD4-2DF3C91EFC56}"/>
    <cellStyle name="Comma 3 57" xfId="501" xr:uid="{49651E6B-A216-4622-8E27-9F3B7D753D69}"/>
    <cellStyle name="Comma 3 58" xfId="502" xr:uid="{CF95DA8D-5D03-4620-A6DA-8734784D14DD}"/>
    <cellStyle name="Comma 3 59" xfId="503" xr:uid="{698C97CB-E436-49CB-AD2E-EF2EAEFFF105}"/>
    <cellStyle name="Comma 3 6" xfId="504" xr:uid="{6FA22CA7-3CA1-4926-A577-7570FA9B0BC5}"/>
    <cellStyle name="Comma 3 60" xfId="505" xr:uid="{196EA121-2A86-4AC8-9357-9D77044635CE}"/>
    <cellStyle name="Comma 3 61" xfId="506" xr:uid="{38E70C1D-92EB-402E-8E83-529C1BA7B93A}"/>
    <cellStyle name="Comma 3 62" xfId="507" xr:uid="{2A393CAF-8C05-41FE-BCC4-F8036C98415F}"/>
    <cellStyle name="Comma 3 63" xfId="508" xr:uid="{60BA164D-EC63-4B6B-AFF2-1C4245F29C00}"/>
    <cellStyle name="Comma 3 64" xfId="509" xr:uid="{0B15480E-DFE4-4131-AE7D-60DE6A23DC8A}"/>
    <cellStyle name="Comma 3 7" xfId="510" xr:uid="{AFC6D04A-7257-4CBE-A557-EAD05E035386}"/>
    <cellStyle name="Comma 3 8" xfId="511" xr:uid="{FF6869D5-5643-4374-A6F1-633A93465A04}"/>
    <cellStyle name="Comma 3 9" xfId="512" xr:uid="{2C8120B4-9FA8-473A-8993-21C54EBA6B6B}"/>
    <cellStyle name="Comma 30" xfId="513" xr:uid="{097EF124-B1B6-411F-A03C-C4A820E99F9E}"/>
    <cellStyle name="Comma 31" xfId="514" xr:uid="{AC8DAC29-585C-4851-8131-36EF904D62B6}"/>
    <cellStyle name="Comma 32" xfId="515" xr:uid="{C2DD9114-C5E2-44A9-B23D-CF79613954C9}"/>
    <cellStyle name="Comma 33" xfId="516" xr:uid="{B550ED38-8CD2-49B7-BEE3-FB8CBC09DA78}"/>
    <cellStyle name="Comma 34" xfId="517" xr:uid="{6329E5E6-D3F6-4E9F-B247-511C6051F7AF}"/>
    <cellStyle name="Comma 35" xfId="518" xr:uid="{ED51D3A6-E7C8-4565-9CF2-DF3850ECAF8D}"/>
    <cellStyle name="Comma 36" xfId="2737" xr:uid="{381B3D11-77EF-40B1-9F27-32CD049872B1}"/>
    <cellStyle name="Comma 37" xfId="2739" xr:uid="{1747F5AB-20BB-4D44-8991-FBDCEBAB1E75}"/>
    <cellStyle name="Comma 4" xfId="519" xr:uid="{5C3CD1AA-F04D-4EEF-AB3E-5231E7B7050D}"/>
    <cellStyle name="Comma 4 10" xfId="520" xr:uid="{DFC61A52-8E8D-45DB-BE54-4478B8D5D7ED}"/>
    <cellStyle name="Comma 4 11" xfId="521" xr:uid="{8DB0E351-8960-4378-BE19-E07B1CD76513}"/>
    <cellStyle name="Comma 4 12" xfId="522" xr:uid="{3D08D231-13A7-46CB-A728-8079FA43468A}"/>
    <cellStyle name="Comma 4 13" xfId="523" xr:uid="{52EED1B7-1134-442B-8F49-C8928C15919F}"/>
    <cellStyle name="Comma 4 14" xfId="524" xr:uid="{36434B27-AB53-4FC0-9B31-59127988468B}"/>
    <cellStyle name="Comma 4 15" xfId="525" xr:uid="{BF200F03-F192-4A74-B15E-51D271EE4AD5}"/>
    <cellStyle name="Comma 4 16" xfId="526" xr:uid="{91213588-2ADB-4203-93C8-F0C707125674}"/>
    <cellStyle name="Comma 4 17" xfId="527" xr:uid="{5FCF5FD0-994A-4E3E-AB11-62F5E4A7BC85}"/>
    <cellStyle name="Comma 4 18" xfId="528" xr:uid="{3A38A14C-6916-4B32-B312-30942DA20658}"/>
    <cellStyle name="Comma 4 19" xfId="529" xr:uid="{BC7E1D87-46EA-45E5-AB1E-D1C035B1BF38}"/>
    <cellStyle name="Comma 4 2" xfId="530" xr:uid="{D791210B-79A6-4583-9164-D498945BCE5C}"/>
    <cellStyle name="Comma 4 20" xfId="531" xr:uid="{B1E0FDEE-A70D-4D01-B230-F3901F7987CE}"/>
    <cellStyle name="Comma 4 21" xfId="532" xr:uid="{9C956891-EE83-42BF-8177-013E5CE63A78}"/>
    <cellStyle name="Comma 4 22" xfId="533" xr:uid="{576E68ED-1A9C-4EF0-BADD-EDB6D0964D91}"/>
    <cellStyle name="Comma 4 23" xfId="534" xr:uid="{C46D544C-F459-4609-92DE-DAD61E48615B}"/>
    <cellStyle name="Comma 4 24" xfId="535" xr:uid="{DEA9AE8F-E0F0-4CBD-B8E2-699AEE89F9BB}"/>
    <cellStyle name="Comma 4 25" xfId="536" xr:uid="{F36FBD99-59D7-4F47-A64A-2F34E2905107}"/>
    <cellStyle name="Comma 4 26" xfId="537" xr:uid="{6622D52F-185F-48E4-88C0-5815512F2586}"/>
    <cellStyle name="Comma 4 27" xfId="538" xr:uid="{C4A2591D-EF6F-4CB4-9058-930565039760}"/>
    <cellStyle name="Comma 4 28" xfId="539" xr:uid="{0AAD640E-CEE0-4045-B965-6DFD9121B0DD}"/>
    <cellStyle name="Comma 4 29" xfId="540" xr:uid="{80286F16-683D-4B87-8407-EB2275DC10B4}"/>
    <cellStyle name="Comma 4 3" xfId="541" xr:uid="{AF70361F-23F1-437A-B6DE-C4A1F49D0543}"/>
    <cellStyle name="Comma 4 30" xfId="542" xr:uid="{127E3A49-0B51-4F2E-9E32-EB46A2E76300}"/>
    <cellStyle name="Comma 4 31" xfId="543" xr:uid="{2C8857FE-C23A-498A-B564-40A3AE507377}"/>
    <cellStyle name="Comma 4 32" xfId="544" xr:uid="{7AEB3D6E-7350-4E99-9849-FCFFDAEDF92F}"/>
    <cellStyle name="Comma 4 33" xfId="545" xr:uid="{981245CF-484A-471B-8F3D-9502F6BC4342}"/>
    <cellStyle name="Comma 4 34" xfId="546" xr:uid="{81D9C89E-2BE0-43EA-9A31-043538FA3B85}"/>
    <cellStyle name="Comma 4 35" xfId="547" xr:uid="{8785D066-D707-4D27-B133-291D3C29680B}"/>
    <cellStyle name="Comma 4 36" xfId="548" xr:uid="{2B6C87D6-2901-4D42-B879-EBB82D5447FB}"/>
    <cellStyle name="Comma 4 37" xfId="549" xr:uid="{158C7EED-4B14-4123-ABC8-0CEB085F1A38}"/>
    <cellStyle name="Comma 4 38" xfId="550" xr:uid="{58BCE853-7E62-4D8F-8537-5E35910C867E}"/>
    <cellStyle name="Comma 4 39" xfId="551" xr:uid="{A5777CF9-4911-40F8-99E4-3D4DB5B6F762}"/>
    <cellStyle name="Comma 4 4" xfId="552" xr:uid="{1198E7BA-F49A-43A2-8A3B-23FCA1E59E5A}"/>
    <cellStyle name="Comma 4 40" xfId="553" xr:uid="{9DD12AF6-6E68-4E75-B21E-4D8CD9B25706}"/>
    <cellStyle name="Comma 4 41" xfId="554" xr:uid="{83C13FBE-4711-481A-8581-C9915742BF2A}"/>
    <cellStyle name="Comma 4 42" xfId="555" xr:uid="{E9404242-3ACE-4640-902A-E2C6566AA0AC}"/>
    <cellStyle name="Comma 4 43" xfId="556" xr:uid="{E9381B04-2C94-460E-ABF2-89E030655627}"/>
    <cellStyle name="Comma 4 44" xfId="557" xr:uid="{5E73FAE0-7EF6-42C3-98A3-89645F3E0169}"/>
    <cellStyle name="Comma 4 45" xfId="558" xr:uid="{8639EE81-20B6-445F-BFF6-7E27646B525E}"/>
    <cellStyle name="Comma 4 46" xfId="559" xr:uid="{22447B51-ED65-4F63-9D78-8EB7C1BA13CB}"/>
    <cellStyle name="Comma 4 47" xfId="560" xr:uid="{17C5140F-BD23-45CB-8965-0AEDE660275C}"/>
    <cellStyle name="Comma 4 48" xfId="561" xr:uid="{ED176C8D-C57F-43A3-A542-42817BC83EED}"/>
    <cellStyle name="Comma 4 49" xfId="562" xr:uid="{FCFC531A-CC32-494B-9C8C-0DC63A79950B}"/>
    <cellStyle name="Comma 4 5" xfId="563" xr:uid="{C7536E9A-D999-41F8-ADE1-9E5D1E38ACE3}"/>
    <cellStyle name="Comma 4 50" xfId="564" xr:uid="{B0084885-D519-4299-BE51-EEC8C8F908D5}"/>
    <cellStyle name="Comma 4 51" xfId="565" xr:uid="{DE8F7A28-8842-4BB7-A55C-EBB79D942446}"/>
    <cellStyle name="Comma 4 52" xfId="566" xr:uid="{179F9778-F813-406F-937B-109A88C169B8}"/>
    <cellStyle name="Comma 4 53" xfId="567" xr:uid="{8D8CBA13-FC04-40CB-A33D-AC3538EE3968}"/>
    <cellStyle name="Comma 4 54" xfId="568" xr:uid="{BCE0223F-E649-4003-81D1-E4278A696736}"/>
    <cellStyle name="Comma 4 55" xfId="569" xr:uid="{9B86AD18-56FE-4895-858E-F8AAD3EEC15C}"/>
    <cellStyle name="Comma 4 56" xfId="570" xr:uid="{014C41F6-5799-4246-8B8E-CBA79D3327E5}"/>
    <cellStyle name="Comma 4 57" xfId="571" xr:uid="{C20BCBA5-2BC9-4F1A-AA3C-8FD86804A579}"/>
    <cellStyle name="Comma 4 58" xfId="572" xr:uid="{14464229-AF7E-4D6D-93FD-09A7C1E515EF}"/>
    <cellStyle name="Comma 4 59" xfId="573" xr:uid="{75755D68-0BA5-472C-9FC2-DDB4A8289EF0}"/>
    <cellStyle name="Comma 4 6" xfId="574" xr:uid="{6A71DADE-D07F-422A-8DE3-B8735D42E89C}"/>
    <cellStyle name="Comma 4 60" xfId="575" xr:uid="{E6AC59FF-927B-471B-8FE6-07029F8FA8EE}"/>
    <cellStyle name="Comma 4 61" xfId="576" xr:uid="{19A326D1-7901-47A9-BC85-A46B59B09475}"/>
    <cellStyle name="Comma 4 62" xfId="577" xr:uid="{B625AF34-4B08-4D63-847E-22335F0B9663}"/>
    <cellStyle name="Comma 4 63" xfId="578" xr:uid="{1BD947B4-6BEB-4125-8834-D30206381231}"/>
    <cellStyle name="Comma 4 7" xfId="579" xr:uid="{B950E40D-F2F6-4BEE-A95F-0D2EA616B37D}"/>
    <cellStyle name="Comma 4 8" xfId="580" xr:uid="{20EE6723-160E-44C4-A872-F84D53C09DA5}"/>
    <cellStyle name="Comma 4 9" xfId="581" xr:uid="{EABFAA6C-1ED6-4F59-B069-1A95E898B655}"/>
    <cellStyle name="Comma 5" xfId="582" xr:uid="{6AC91CE3-C444-465B-8BF2-55B150B0F815}"/>
    <cellStyle name="Comma 5 10" xfId="583" xr:uid="{432A93A9-0F69-43B7-ACF7-0587434457B4}"/>
    <cellStyle name="Comma 5 11" xfId="584" xr:uid="{D50DF2EA-1A41-417D-8069-9EF3F7F8D8F6}"/>
    <cellStyle name="Comma 5 12" xfId="585" xr:uid="{138A70F1-7047-46D8-8FD3-7A3EB11EF041}"/>
    <cellStyle name="Comma 5 13" xfId="586" xr:uid="{A3110009-9EDC-4489-BB7E-9BFC3AEE7682}"/>
    <cellStyle name="Comma 5 14" xfId="587" xr:uid="{DEC0E0FC-B8FE-487D-ACB3-9EB71BCE8B63}"/>
    <cellStyle name="Comma 5 15" xfId="588" xr:uid="{94887D23-6910-43BD-A50E-EDC1469FF59C}"/>
    <cellStyle name="Comma 5 16" xfId="589" xr:uid="{97CBC614-C503-4693-BADE-F68FDB315464}"/>
    <cellStyle name="Comma 5 17" xfId="590" xr:uid="{E0E1F854-870E-44F1-8AB4-C648C45B3FD7}"/>
    <cellStyle name="Comma 5 18" xfId="591" xr:uid="{4950E37C-D5C4-47BE-A09D-9DCA7A908528}"/>
    <cellStyle name="Comma 5 19" xfId="592" xr:uid="{FD7A4C34-7E5A-4883-962C-C416FA31A897}"/>
    <cellStyle name="Comma 5 2" xfId="593" xr:uid="{C9844250-2A84-4022-A3F9-3900345A2845}"/>
    <cellStyle name="Comma 5 20" xfId="594" xr:uid="{1D7C185A-CA36-4091-B4D7-D1147C461B91}"/>
    <cellStyle name="Comma 5 21" xfId="595" xr:uid="{50990DF0-CC09-4262-8BA4-EBA95F60931E}"/>
    <cellStyle name="Comma 5 22" xfId="596" xr:uid="{14D4E986-4637-4DE2-9B97-77227A7666E0}"/>
    <cellStyle name="Comma 5 23" xfId="597" xr:uid="{64CB1889-16E4-4D32-BE85-40AF6E08DC52}"/>
    <cellStyle name="Comma 5 24" xfId="598" xr:uid="{B13F61E5-67FE-4076-8D13-0070100A5DD3}"/>
    <cellStyle name="Comma 5 25" xfId="599" xr:uid="{8B4D44A0-FEAD-48DC-879E-CA13BA76D1D4}"/>
    <cellStyle name="Comma 5 26" xfId="600" xr:uid="{684C3975-5413-4882-80D5-FAD1ED312DB5}"/>
    <cellStyle name="Comma 5 27" xfId="601" xr:uid="{E958B516-85F1-4632-BCB0-1261FA33753D}"/>
    <cellStyle name="Comma 5 28" xfId="602" xr:uid="{23D3B1FA-80DC-4834-AA71-6F1FA5941352}"/>
    <cellStyle name="Comma 5 29" xfId="603" xr:uid="{30F1D274-8275-47AB-AF3E-CD2D512C259D}"/>
    <cellStyle name="Comma 5 3" xfId="604" xr:uid="{94A9129B-8EC5-440B-AF26-245F953D1402}"/>
    <cellStyle name="Comma 5 30" xfId="605" xr:uid="{A99804AE-D22A-4F2A-8C99-4FA7EBDB62D6}"/>
    <cellStyle name="Comma 5 31" xfId="606" xr:uid="{0DF75DEB-A7CA-4C35-9A74-8FD42D4565A7}"/>
    <cellStyle name="Comma 5 32" xfId="607" xr:uid="{24E0B90F-6220-4D9E-98EF-ED8885C07E51}"/>
    <cellStyle name="Comma 5 33" xfId="608" xr:uid="{63A31F66-59BA-4F25-B47C-73B911DFE1E7}"/>
    <cellStyle name="Comma 5 34" xfId="609" xr:uid="{FC4427F4-63AC-490A-A95E-C3FF185CA664}"/>
    <cellStyle name="Comma 5 35" xfId="610" xr:uid="{7AA4B224-98A0-40C1-AF69-5DDC003F278C}"/>
    <cellStyle name="Comma 5 36" xfId="611" xr:uid="{29D1CEEA-BAEC-4561-9C2E-9CAF3D2656CB}"/>
    <cellStyle name="Comma 5 37" xfId="612" xr:uid="{707FA281-6359-4021-A334-7E3B25EB9AE5}"/>
    <cellStyle name="Comma 5 38" xfId="613" xr:uid="{DAEAC011-A3CF-4E86-8B04-99580B26FD28}"/>
    <cellStyle name="Comma 5 39" xfId="614" xr:uid="{30BB2525-9941-419B-B587-178213BD525F}"/>
    <cellStyle name="Comma 5 4" xfId="615" xr:uid="{6ED901E5-BBB0-4A06-8E48-A0018374189C}"/>
    <cellStyle name="Comma 5 40" xfId="616" xr:uid="{DF22BE16-9A99-4142-8C12-D046906C36BC}"/>
    <cellStyle name="Comma 5 41" xfId="617" xr:uid="{62112BE7-E273-469E-81C8-87B641EBBE6E}"/>
    <cellStyle name="Comma 5 42" xfId="618" xr:uid="{5360DB4C-4D68-4800-A131-F25381519AF8}"/>
    <cellStyle name="Comma 5 43" xfId="619" xr:uid="{9294AD6C-BCF0-4F55-AF6B-4C6728F12EDA}"/>
    <cellStyle name="Comma 5 44" xfId="620" xr:uid="{59E60AE2-FE1B-4A6B-92EC-F16C11F622C7}"/>
    <cellStyle name="Comma 5 45" xfId="621" xr:uid="{579E4960-F5F5-4CDD-8ED0-44A4BCFD1814}"/>
    <cellStyle name="Comma 5 46" xfId="622" xr:uid="{187F1E32-314A-4B28-AE5A-754AF1F937BB}"/>
    <cellStyle name="Comma 5 47" xfId="623" xr:uid="{E83D09EF-90E5-4050-9902-200160072E2D}"/>
    <cellStyle name="Comma 5 48" xfId="624" xr:uid="{AEAA2F59-954E-4880-A5EC-B29231DF3095}"/>
    <cellStyle name="Comma 5 49" xfId="625" xr:uid="{441382FF-5D0B-4DA1-9D9C-B17FDC112206}"/>
    <cellStyle name="Comma 5 5" xfId="626" xr:uid="{F391BAF8-4F4B-4212-9DED-DF56C5645B9D}"/>
    <cellStyle name="Comma 5 50" xfId="627" xr:uid="{4CFF4D76-5171-4E0A-963F-3B3DD6CDD521}"/>
    <cellStyle name="Comma 5 51" xfId="628" xr:uid="{26B959C1-0D04-4C7B-8843-A5A24FBFF529}"/>
    <cellStyle name="Comma 5 52" xfId="629" xr:uid="{2C3614EF-98D0-4D58-A659-45DDB9CA1D4C}"/>
    <cellStyle name="Comma 5 53" xfId="630" xr:uid="{E1592D23-38F4-4D20-8E5A-F6B425158A08}"/>
    <cellStyle name="Comma 5 54" xfId="631" xr:uid="{1EFA9C7C-587A-4C09-AC56-7E1A23D4E0A6}"/>
    <cellStyle name="Comma 5 55" xfId="632" xr:uid="{905195C0-627C-49A5-834D-C826F70DEAAC}"/>
    <cellStyle name="Comma 5 56" xfId="633" xr:uid="{4A724361-BFF6-4CCF-9B2E-6EB4367E2D16}"/>
    <cellStyle name="Comma 5 57" xfId="634" xr:uid="{739E2AF6-F2C8-4676-82C3-3EC199DD00FE}"/>
    <cellStyle name="Comma 5 58" xfId="635" xr:uid="{39C401E3-B969-4CCF-9C2A-00D5E847E632}"/>
    <cellStyle name="Comma 5 59" xfId="636" xr:uid="{31252FAF-4BB1-4E0A-A1CD-34D163D93399}"/>
    <cellStyle name="Comma 5 6" xfId="637" xr:uid="{633BA0CC-EF28-4098-A07A-F4CF331031F6}"/>
    <cellStyle name="Comma 5 60" xfId="638" xr:uid="{EAE7594B-EB71-40B1-8B2A-E0338DD747B3}"/>
    <cellStyle name="Comma 5 61" xfId="639" xr:uid="{790E9F93-932C-4D22-B90F-9CD4AA3DA9E8}"/>
    <cellStyle name="Comma 5 62" xfId="640" xr:uid="{A4DEC806-DB34-4124-8F5F-6496F6B940F1}"/>
    <cellStyle name="Comma 5 63" xfId="641" xr:uid="{0F9D24E2-F625-455B-B6AA-E7C52A9E71EE}"/>
    <cellStyle name="Comma 5 7" xfId="642" xr:uid="{1B39DC12-6D89-4621-8366-A3E3CD462060}"/>
    <cellStyle name="Comma 5 8" xfId="643" xr:uid="{2DDF9504-1B9A-4C2E-8C0E-23B143A8CDA5}"/>
    <cellStyle name="Comma 5 9" xfId="644" xr:uid="{FE11C8CD-4AEF-4D88-B35E-DA037E918427}"/>
    <cellStyle name="Comma 6" xfId="645" xr:uid="{727BF94D-76F8-4B14-AC07-475D69CB9318}"/>
    <cellStyle name="Comma 6 10" xfId="646" xr:uid="{846965E7-D0A4-46FE-993E-5599A1D7F63C}"/>
    <cellStyle name="Comma 6 11" xfId="647" xr:uid="{FB16575A-F2D7-4FFA-BEDB-49CE241EAE59}"/>
    <cellStyle name="Comma 6 12" xfId="648" xr:uid="{774DE9ED-DBDB-478E-A505-5A0D84AC0EAD}"/>
    <cellStyle name="Comma 6 13" xfId="649" xr:uid="{7493CDAC-AFFB-4431-8026-50F6EC43D7CB}"/>
    <cellStyle name="Comma 6 14" xfId="650" xr:uid="{39F0C1FA-E64A-405F-A346-186D2B5AF02A}"/>
    <cellStyle name="Comma 6 15" xfId="651" xr:uid="{A291F5C5-769E-4E63-B4AB-CEB54A10C692}"/>
    <cellStyle name="Comma 6 16" xfId="652" xr:uid="{B0D733C6-57D9-4E18-9E52-7B2113A9A633}"/>
    <cellStyle name="Comma 6 17" xfId="653" xr:uid="{F6F09555-59F5-4FA2-A6E8-43DC3D2DB895}"/>
    <cellStyle name="Comma 6 18" xfId="654" xr:uid="{E289ACAB-93B1-4671-9223-B67E763E429D}"/>
    <cellStyle name="Comma 6 19" xfId="655" xr:uid="{0A95ED2B-D9DF-4F38-A8F7-58CCD2FBB507}"/>
    <cellStyle name="Comma 6 2" xfId="656" xr:uid="{B27718C1-B1DC-4C01-8AA7-CF2BE6052C09}"/>
    <cellStyle name="Comma 6 20" xfId="657" xr:uid="{1559B441-007A-4E2D-9A67-0CED73C1D079}"/>
    <cellStyle name="Comma 6 21" xfId="658" xr:uid="{DC40C225-99E8-4988-8BEF-61156A770A1E}"/>
    <cellStyle name="Comma 6 22" xfId="659" xr:uid="{75633B84-2258-471A-AC38-C95B061584AD}"/>
    <cellStyle name="Comma 6 23" xfId="660" xr:uid="{3A1168C3-050E-4C8B-A8F5-6CD9EF8B6E39}"/>
    <cellStyle name="Comma 6 24" xfId="661" xr:uid="{082C0BF8-3596-4A99-A748-AAD91ADDF36F}"/>
    <cellStyle name="Comma 6 25" xfId="662" xr:uid="{F6EF2AA6-2902-4533-83E0-459E35C9DEA2}"/>
    <cellStyle name="Comma 6 26" xfId="663" xr:uid="{CD42D454-19D0-4705-A289-FB2B1439F56A}"/>
    <cellStyle name="Comma 6 27" xfId="664" xr:uid="{632D6281-8A3E-4CF0-9040-2B33DED7F8A1}"/>
    <cellStyle name="Comma 6 28" xfId="665" xr:uid="{EB635D60-14C2-4B0D-87BD-A3F141A37EDB}"/>
    <cellStyle name="Comma 6 29" xfId="666" xr:uid="{11B6B758-244D-45D2-86E9-9D05721CDA47}"/>
    <cellStyle name="Comma 6 3" xfId="667" xr:uid="{16D30C5D-06C3-4D92-BD03-2EDBD9A72EE6}"/>
    <cellStyle name="Comma 6 30" xfId="668" xr:uid="{C3D0A412-4D39-4DCF-90E3-DA43F71CE8B1}"/>
    <cellStyle name="Comma 6 31" xfId="669" xr:uid="{731855CC-8A11-4218-A47F-DEEE9A26C2EE}"/>
    <cellStyle name="Comma 6 32" xfId="670" xr:uid="{C89FF692-D7F3-4264-BBD5-1EF98E544EA2}"/>
    <cellStyle name="Comma 6 33" xfId="671" xr:uid="{8480000B-E29E-470D-B07D-264A9870C697}"/>
    <cellStyle name="Comma 6 34" xfId="672" xr:uid="{56E02341-BE2F-4240-A468-938CFAA98CB9}"/>
    <cellStyle name="Comma 6 35" xfId="673" xr:uid="{58F9B958-12C3-4081-9FC2-C6F924EC0497}"/>
    <cellStyle name="Comma 6 36" xfId="674" xr:uid="{204CAE15-5ECF-4142-A6BA-D41D034EE473}"/>
    <cellStyle name="Comma 6 37" xfId="675" xr:uid="{64CB67DF-3B63-4986-9520-F270DA74766B}"/>
    <cellStyle name="Comma 6 38" xfId="676" xr:uid="{FF1FE627-7AEB-4893-B159-17E2EA17C08F}"/>
    <cellStyle name="Comma 6 39" xfId="677" xr:uid="{27DAD2CF-2786-4569-9681-352A663E973B}"/>
    <cellStyle name="Comma 6 4" xfId="678" xr:uid="{2785D9C1-BD24-4163-AE7A-E9F1D1D13276}"/>
    <cellStyle name="Comma 6 40" xfId="679" xr:uid="{9ADCE566-1542-4A97-BDCA-52810DD3914E}"/>
    <cellStyle name="Comma 6 41" xfId="680" xr:uid="{987F6743-F197-494B-BECE-C39345FF1002}"/>
    <cellStyle name="Comma 6 42" xfId="681" xr:uid="{59E09A03-0B78-45B0-B02C-EA9E7989B572}"/>
    <cellStyle name="Comma 6 43" xfId="682" xr:uid="{FCFE4977-AE00-49F1-8AAC-16C8503EC781}"/>
    <cellStyle name="Comma 6 44" xfId="683" xr:uid="{65692EA4-B0DA-4EA1-AF04-89B93C02741C}"/>
    <cellStyle name="Comma 6 45" xfId="684" xr:uid="{4A72D167-14F2-459E-8757-16487988C576}"/>
    <cellStyle name="Comma 6 46" xfId="685" xr:uid="{4A98EF3B-2D4E-4278-AE58-FCA7B4D4C098}"/>
    <cellStyle name="Comma 6 47" xfId="686" xr:uid="{6F6118BD-6847-4DCB-953C-35CA21410D96}"/>
    <cellStyle name="Comma 6 48" xfId="687" xr:uid="{ECA0C821-9505-4053-93B6-66B6D68F84A4}"/>
    <cellStyle name="Comma 6 49" xfId="688" xr:uid="{0A70CD50-14CF-4EFE-AF4F-B41DA8B875DA}"/>
    <cellStyle name="Comma 6 5" xfId="689" xr:uid="{B176D42A-06C2-4241-8E08-A2B54AA9F02E}"/>
    <cellStyle name="Comma 6 50" xfId="690" xr:uid="{6D1AAF66-EC36-4785-B31F-299F57714D8A}"/>
    <cellStyle name="Comma 6 51" xfId="691" xr:uid="{B530307E-A234-4A4C-84A6-C9D8385B28DE}"/>
    <cellStyle name="Comma 6 52" xfId="692" xr:uid="{0C73B8F8-9249-4198-8337-CCA5E0B5F802}"/>
    <cellStyle name="Comma 6 53" xfId="693" xr:uid="{B15BFBAF-9751-414A-9530-E3F8A5A27A9D}"/>
    <cellStyle name="Comma 6 54" xfId="694" xr:uid="{078C5AF0-65DE-42E0-8DC3-6D0A38731334}"/>
    <cellStyle name="Comma 6 55" xfId="695" xr:uid="{0D9BE98A-D0AB-486E-AD08-55D485793306}"/>
    <cellStyle name="Comma 6 56" xfId="696" xr:uid="{96E43AEF-74C2-4B20-8196-99F88166849B}"/>
    <cellStyle name="Comma 6 57" xfId="697" xr:uid="{6148F18D-4468-406A-96FD-971A670789F9}"/>
    <cellStyle name="Comma 6 58" xfId="698" xr:uid="{ED240786-5927-4873-97AF-DC5571C4892F}"/>
    <cellStyle name="Comma 6 59" xfId="699" xr:uid="{300E7BE8-88AE-4D51-BF26-014980793D56}"/>
    <cellStyle name="Comma 6 6" xfId="700" xr:uid="{B2A5E0BE-6933-4606-A2EF-0988863E5A0C}"/>
    <cellStyle name="Comma 6 60" xfId="701" xr:uid="{4641147B-5476-42FA-9075-F27E5C55FDB6}"/>
    <cellStyle name="Comma 6 61" xfId="702" xr:uid="{ACA08C69-0620-499A-BDE1-8AAF05ABCADD}"/>
    <cellStyle name="Comma 6 62" xfId="703" xr:uid="{FD18641D-14A8-473F-BF8C-C92C63672E8E}"/>
    <cellStyle name="Comma 6 63" xfId="704" xr:uid="{6B6E1F60-CFC1-49F7-B9AF-C03B1239977F}"/>
    <cellStyle name="Comma 6 7" xfId="705" xr:uid="{DE70FE59-EA6D-4C66-9C55-04C4446ECEED}"/>
    <cellStyle name="Comma 6 8" xfId="706" xr:uid="{8060068E-0A1E-4978-A27C-7BA1910D427D}"/>
    <cellStyle name="Comma 6 9" xfId="707" xr:uid="{D0109D3B-D2D6-47EA-946B-616FD943F110}"/>
    <cellStyle name="Comma 7" xfId="708" xr:uid="{EF4017A8-5415-4D95-8255-A2D4057AE561}"/>
    <cellStyle name="Comma 7 10" xfId="709" xr:uid="{365FCE8F-78E5-47BA-9E3A-8A3478A16815}"/>
    <cellStyle name="Comma 7 11" xfId="710" xr:uid="{C70AB09E-EAD9-4ACA-89DB-86D00B4FA541}"/>
    <cellStyle name="Comma 7 12" xfId="711" xr:uid="{A4D62078-9DDD-42B9-AC05-18E051045836}"/>
    <cellStyle name="Comma 7 13" xfId="712" xr:uid="{E0B2DC8F-F73D-4A3D-851E-E98737EF8DC1}"/>
    <cellStyle name="Comma 7 14" xfId="713" xr:uid="{C6575FA8-F8E6-4660-B8C6-D312A9AEE89A}"/>
    <cellStyle name="Comma 7 15" xfId="714" xr:uid="{308269C9-BD18-4648-A7C8-7BF78BB3AE50}"/>
    <cellStyle name="Comma 7 16" xfId="715" xr:uid="{37C40B2E-66F2-4517-B077-47BED4F20083}"/>
    <cellStyle name="Comma 7 17" xfId="716" xr:uid="{C0914F0B-769B-47D9-96EE-181A6E350A14}"/>
    <cellStyle name="Comma 7 18" xfId="717" xr:uid="{D40AB7B3-B14D-4EC7-8662-77D6340A36DE}"/>
    <cellStyle name="Comma 7 19" xfId="718" xr:uid="{8A6B6F3A-7DF0-47CE-BA32-F03432D437FD}"/>
    <cellStyle name="Comma 7 2" xfId="719" xr:uid="{CE29D1D8-A30D-4C8F-8233-DF940C5CD963}"/>
    <cellStyle name="Comma 7 20" xfId="720" xr:uid="{D765938C-63FA-4E96-B56E-30B7A8AED24E}"/>
    <cellStyle name="Comma 7 21" xfId="721" xr:uid="{ECFC1913-7FB7-4738-A38B-9FEA4E774134}"/>
    <cellStyle name="Comma 7 22" xfId="722" xr:uid="{9B8ECD01-2065-47CC-82B9-DE1FB87D245C}"/>
    <cellStyle name="Comma 7 23" xfId="723" xr:uid="{97711824-B7AC-46D5-87F2-398F3048916B}"/>
    <cellStyle name="Comma 7 24" xfId="724" xr:uid="{E6149226-F317-4F8F-99E9-E0F8A12A7351}"/>
    <cellStyle name="Comma 7 25" xfId="725" xr:uid="{17A4452B-0705-4D4A-97EE-77A94BD87B81}"/>
    <cellStyle name="Comma 7 26" xfId="726" xr:uid="{1AD178DF-2755-4039-9537-E1405B62BD2A}"/>
    <cellStyle name="Comma 7 27" xfId="727" xr:uid="{9FA8E425-CBA4-4D64-9C09-2A36C2DA4C45}"/>
    <cellStyle name="Comma 7 28" xfId="728" xr:uid="{3945DA7D-FB3F-4CE0-A059-588F83A7CE2B}"/>
    <cellStyle name="Comma 7 29" xfId="729" xr:uid="{28CAB096-081E-467D-8EA9-2D00600F76EA}"/>
    <cellStyle name="Comma 7 3" xfId="730" xr:uid="{A1814729-4DF9-4AF9-BC11-5E6CAF065600}"/>
    <cellStyle name="Comma 7 30" xfId="731" xr:uid="{63344469-3EB3-47AB-AF69-4ADFC49FA2C1}"/>
    <cellStyle name="Comma 7 31" xfId="732" xr:uid="{61CFC312-D870-4913-887A-8335FC239D9F}"/>
    <cellStyle name="Comma 7 32" xfId="733" xr:uid="{45E38C8E-DEBD-45C9-BAC1-77C361C1259A}"/>
    <cellStyle name="Comma 7 33" xfId="734" xr:uid="{79F7DF1C-CEBB-492C-B983-94888F24A3B1}"/>
    <cellStyle name="Comma 7 34" xfId="735" xr:uid="{DD6846E5-A187-4E54-B96C-A8AC94C55AF1}"/>
    <cellStyle name="Comma 7 35" xfId="736" xr:uid="{2B95F800-B47D-44DF-ACC6-687DE6B9FC35}"/>
    <cellStyle name="Comma 7 36" xfId="737" xr:uid="{DC6B17DC-974E-45B3-B922-9BD600005C15}"/>
    <cellStyle name="Comma 7 37" xfId="738" xr:uid="{F7132A65-F7E1-42A9-AE5D-10CF21A4B2C5}"/>
    <cellStyle name="Comma 7 38" xfId="739" xr:uid="{DE8F6567-FA8E-414F-9A96-3D584A29C3C7}"/>
    <cellStyle name="Comma 7 39" xfId="740" xr:uid="{3F5D64C8-5DF1-43CE-A332-DA7200C030C6}"/>
    <cellStyle name="Comma 7 4" xfId="741" xr:uid="{2312BD83-F706-478C-BF9E-9CDD7AA69C45}"/>
    <cellStyle name="Comma 7 40" xfId="742" xr:uid="{FB189447-BF4F-423C-A999-1C82B32AAC99}"/>
    <cellStyle name="Comma 7 41" xfId="743" xr:uid="{12CF5FF7-778A-4504-8A28-EC83B5D72278}"/>
    <cellStyle name="Comma 7 42" xfId="744" xr:uid="{7E51646E-3225-4DE7-B1D0-A4256F90209F}"/>
    <cellStyle name="Comma 7 43" xfId="745" xr:uid="{27EF1531-F2BE-4F0D-87E4-C4A544B9762C}"/>
    <cellStyle name="Comma 7 44" xfId="746" xr:uid="{6D39AD9F-F1CF-4AB0-9FD2-9538382FCF21}"/>
    <cellStyle name="Comma 7 45" xfId="747" xr:uid="{13E9D064-A5E8-4177-A000-253EEC0C0DD6}"/>
    <cellStyle name="Comma 7 46" xfId="748" xr:uid="{8D2A978C-88DF-4A50-9CF1-AFFBE7EBD400}"/>
    <cellStyle name="Comma 7 47" xfId="749" xr:uid="{65FBA366-8C64-4AA0-B69D-2B4BE1E7F15A}"/>
    <cellStyle name="Comma 7 48" xfId="750" xr:uid="{9459C9EC-C257-4475-9456-9781309BC953}"/>
    <cellStyle name="Comma 7 49" xfId="751" xr:uid="{A289BFF6-9CF9-44B7-B0ED-6AB11AB7F351}"/>
    <cellStyle name="Comma 7 5" xfId="752" xr:uid="{72C1D64A-F9AD-4FBF-952D-8F781CCBC9A5}"/>
    <cellStyle name="Comma 7 50" xfId="753" xr:uid="{4BA18E96-D51B-45BF-9BC4-33B53FD6BDED}"/>
    <cellStyle name="Comma 7 51" xfId="754" xr:uid="{B29B1D92-5025-4F69-A14E-EE2E0FEDB81F}"/>
    <cellStyle name="Comma 7 52" xfId="755" xr:uid="{BC8E9858-D34D-407F-80F8-C569A5E0E18D}"/>
    <cellStyle name="Comma 7 53" xfId="756" xr:uid="{A3DA2E97-AC6A-4D8E-8334-945098E082C4}"/>
    <cellStyle name="Comma 7 54" xfId="757" xr:uid="{13AD43BC-996C-467E-A06A-FCD23A6A5468}"/>
    <cellStyle name="Comma 7 55" xfId="758" xr:uid="{12A12F38-423B-4562-A010-7C8D4048ACD4}"/>
    <cellStyle name="Comma 7 56" xfId="759" xr:uid="{1DB069F4-E3BE-4616-8A2D-8A379C4287FD}"/>
    <cellStyle name="Comma 7 57" xfId="760" xr:uid="{E9E281C0-D72F-4F5A-BC2B-10A2BFA45A71}"/>
    <cellStyle name="Comma 7 58" xfId="761" xr:uid="{C7B090DC-4007-4EBD-905A-72A282C3993F}"/>
    <cellStyle name="Comma 7 59" xfId="762" xr:uid="{7DCD5280-0B06-4643-8DDF-FB303E7808FD}"/>
    <cellStyle name="Comma 7 6" xfId="763" xr:uid="{6E74CC3C-405A-4100-B4B2-0E415CF9DE64}"/>
    <cellStyle name="Comma 7 60" xfId="764" xr:uid="{D1C73F61-244C-4CA9-8F01-169B99E9E654}"/>
    <cellStyle name="Comma 7 61" xfId="765" xr:uid="{306FE0E9-FBD1-4F48-B05F-8A74C7DB6ED4}"/>
    <cellStyle name="Comma 7 62" xfId="766" xr:uid="{CF69C150-D06E-41CB-96A4-4A19862A2929}"/>
    <cellStyle name="Comma 7 63" xfId="767" xr:uid="{66CD44D1-69A0-49C6-9202-1B078F428800}"/>
    <cellStyle name="Comma 7 7" xfId="768" xr:uid="{A4751835-00DC-4E3C-9977-6B615311B619}"/>
    <cellStyle name="Comma 7 8" xfId="769" xr:uid="{F746EAA9-3D33-428D-B8FC-7FC5EF1FC231}"/>
    <cellStyle name="Comma 7 9" xfId="770" xr:uid="{740CA3E6-842D-49D7-AAAD-C7ED1F5A4C70}"/>
    <cellStyle name="Comma 8" xfId="771" xr:uid="{829AA877-C84C-4577-8B54-51F18F527888}"/>
    <cellStyle name="Comma 8 10" xfId="772" xr:uid="{CA16CFA2-494E-43E1-8C5A-E62D7ED1FF33}"/>
    <cellStyle name="Comma 8 11" xfId="773" xr:uid="{86C06D32-6742-4A8A-99E6-0892575E6EB8}"/>
    <cellStyle name="Comma 8 12" xfId="774" xr:uid="{D8957B53-7136-4AA0-BCF4-25AAF08E337F}"/>
    <cellStyle name="Comma 8 13" xfId="775" xr:uid="{93DFF35D-5370-4FBA-B3A1-4B537DB21FD6}"/>
    <cellStyle name="Comma 8 14" xfId="776" xr:uid="{E38E2E2C-EAAE-420A-B808-C1FAC167C29F}"/>
    <cellStyle name="Comma 8 15" xfId="777" xr:uid="{8402E70E-3E0C-4299-8778-B32D5B3D70FC}"/>
    <cellStyle name="Comma 8 16" xfId="778" xr:uid="{8B72A6F4-1ACA-484F-9A4B-A27652E4A21A}"/>
    <cellStyle name="Comma 8 17" xfId="779" xr:uid="{29680C80-7EA8-49AA-B646-6655F64CA752}"/>
    <cellStyle name="Comma 8 18" xfId="780" xr:uid="{4B9C1617-96B7-4ACA-B4D1-0E946A3842A4}"/>
    <cellStyle name="Comma 8 19" xfId="781" xr:uid="{3D3C2367-C716-4F0A-902F-BE82E9902A28}"/>
    <cellStyle name="Comma 8 2" xfId="782" xr:uid="{13ADDA73-EAFD-4CF2-BC8C-29A4F81F2DB8}"/>
    <cellStyle name="Comma 8 20" xfId="783" xr:uid="{9B816176-32FD-4286-941F-99A68AD74D4E}"/>
    <cellStyle name="Comma 8 21" xfId="784" xr:uid="{660D764D-46E3-4A56-AD28-BF37BD331C0A}"/>
    <cellStyle name="Comma 8 22" xfId="785" xr:uid="{FF862155-3828-4C3F-8928-9EEF3141934A}"/>
    <cellStyle name="Comma 8 23" xfId="786" xr:uid="{349CFFC3-DDD4-4BB7-8370-930BBBD1E442}"/>
    <cellStyle name="Comma 8 24" xfId="787" xr:uid="{7BC02C22-E12C-4A62-99BD-214592BA9262}"/>
    <cellStyle name="Comma 8 25" xfId="788" xr:uid="{9D9A0237-EA6B-4CDA-A4BE-2821182437D9}"/>
    <cellStyle name="Comma 8 26" xfId="789" xr:uid="{2C24E57D-6FCC-4291-A075-C2A1F76BE0E9}"/>
    <cellStyle name="Comma 8 27" xfId="790" xr:uid="{A2994740-B6B8-4DC9-A2CD-B03086345BD7}"/>
    <cellStyle name="Comma 8 28" xfId="791" xr:uid="{8813CA5C-3FF1-48AA-BEFC-6C1FEFC87285}"/>
    <cellStyle name="Comma 8 29" xfId="792" xr:uid="{711177E1-FB8B-42CB-879F-1CD701C0D493}"/>
    <cellStyle name="Comma 8 3" xfId="793" xr:uid="{C86B5253-78C9-478D-98AE-FD190352FFEB}"/>
    <cellStyle name="Comma 8 30" xfId="794" xr:uid="{FCB27F55-3360-41E4-BAB9-FB314BC26459}"/>
    <cellStyle name="Comma 8 31" xfId="795" xr:uid="{FBB84CB9-C935-4D36-B2ED-A6F862849995}"/>
    <cellStyle name="Comma 8 32" xfId="796" xr:uid="{E230C819-2A2E-49E7-A626-0CFDF508403E}"/>
    <cellStyle name="Comma 8 33" xfId="797" xr:uid="{DE6CBD20-B011-46BF-A245-602740BEC4C4}"/>
    <cellStyle name="Comma 8 34" xfId="798" xr:uid="{51DE5DA3-D6CA-41AC-8D5B-6E783D42C247}"/>
    <cellStyle name="Comma 8 35" xfId="799" xr:uid="{BABA1035-C5CE-4B5D-BAF7-57BB2E8DBA1F}"/>
    <cellStyle name="Comma 8 36" xfId="800" xr:uid="{1C344207-A359-4F47-B7EF-FF89D3582910}"/>
    <cellStyle name="Comma 8 37" xfId="801" xr:uid="{C2DDC48C-9579-47C8-987C-1C5CB44699E3}"/>
    <cellStyle name="Comma 8 38" xfId="802" xr:uid="{B36C7D46-8A88-4467-9829-6C7DCB41C62A}"/>
    <cellStyle name="Comma 8 39" xfId="803" xr:uid="{63BE3D65-7AF4-4F73-8206-72E9686617A8}"/>
    <cellStyle name="Comma 8 4" xfId="804" xr:uid="{69E39F26-E51D-4A47-AC92-F3E105FEB62D}"/>
    <cellStyle name="Comma 8 40" xfId="805" xr:uid="{3393340D-4F35-436A-A116-EF45B50A76FC}"/>
    <cellStyle name="Comma 8 41" xfId="806" xr:uid="{A5F9C9FA-89D8-41C0-8992-17509448453C}"/>
    <cellStyle name="Comma 8 42" xfId="807" xr:uid="{F22C1C8F-E2E1-41EF-BCDC-9F024E7D29D1}"/>
    <cellStyle name="Comma 8 43" xfId="808" xr:uid="{C86700CA-4EC1-4405-B322-5B3F0B95D266}"/>
    <cellStyle name="Comma 8 44" xfId="809" xr:uid="{87F5CEE9-9EB7-42E5-A75D-FAF19A5794EC}"/>
    <cellStyle name="Comma 8 45" xfId="810" xr:uid="{EAE590C7-0DB7-4ABA-AED4-0D4AC815B5EA}"/>
    <cellStyle name="Comma 8 46" xfId="811" xr:uid="{EC4F7822-4B62-4D69-B00D-9ABBA3C2CAE4}"/>
    <cellStyle name="Comma 8 47" xfId="812" xr:uid="{85BAF67C-605A-4E0A-AA17-E0119BFA1139}"/>
    <cellStyle name="Comma 8 48" xfId="813" xr:uid="{DA48AD9B-5544-4B48-AB08-F94E89EFD4DA}"/>
    <cellStyle name="Comma 8 49" xfId="814" xr:uid="{D8FBB46B-D25E-4A77-92B7-34346019CAF5}"/>
    <cellStyle name="Comma 8 5" xfId="815" xr:uid="{01F90357-184A-4966-B93F-B522E3B1AEEE}"/>
    <cellStyle name="Comma 8 50" xfId="816" xr:uid="{9A3FDA5E-2A67-4112-8831-7A317E24EF6A}"/>
    <cellStyle name="Comma 8 51" xfId="817" xr:uid="{F86DC2D0-B492-4D31-8254-5D77B45973AB}"/>
    <cellStyle name="Comma 8 52" xfId="818" xr:uid="{675A4951-EB56-40FF-A98D-EAD3D950AC1C}"/>
    <cellStyle name="Comma 8 53" xfId="819" xr:uid="{0C8872C0-E5A7-4E53-9BD3-1F2A046D7CD7}"/>
    <cellStyle name="Comma 8 54" xfId="820" xr:uid="{D644933C-8EB1-4EF4-ADF3-B871068412F4}"/>
    <cellStyle name="Comma 8 55" xfId="821" xr:uid="{9C5F270A-EFC3-4C6B-A491-5A4B62B3E378}"/>
    <cellStyle name="Comma 8 56" xfId="822" xr:uid="{C2DF5803-4640-496C-923B-ABC2A003D943}"/>
    <cellStyle name="Comma 8 57" xfId="823" xr:uid="{F3C53CAE-1B40-4D17-8115-E2B8E6542C39}"/>
    <cellStyle name="Comma 8 58" xfId="824" xr:uid="{F3B05589-F741-4DB3-B21F-1371E392797D}"/>
    <cellStyle name="Comma 8 59" xfId="825" xr:uid="{C6BA010F-8CE9-4F36-9348-945E94221F84}"/>
    <cellStyle name="Comma 8 6" xfId="826" xr:uid="{5209E772-91A9-4EAC-9728-C26026038060}"/>
    <cellStyle name="Comma 8 60" xfId="827" xr:uid="{F65D14B8-0C34-4DE8-98E2-6E036EF3BE40}"/>
    <cellStyle name="Comma 8 61" xfId="828" xr:uid="{46FFA41E-F8E1-45E7-AEF7-82B4D0F484AA}"/>
    <cellStyle name="Comma 8 62" xfId="829" xr:uid="{48B3BFBD-C8D2-4971-816C-76EF0EE0B2D3}"/>
    <cellStyle name="Comma 8 63" xfId="830" xr:uid="{E99C20CA-03F4-4791-913B-7E740D03EB34}"/>
    <cellStyle name="Comma 8 7" xfId="831" xr:uid="{D9291BF4-B0EA-4E45-B42B-10FF593AE999}"/>
    <cellStyle name="Comma 8 8" xfId="832" xr:uid="{179A7CE6-BF93-4819-B44D-F006B9C78BCB}"/>
    <cellStyle name="Comma 8 9" xfId="833" xr:uid="{FB6C7ED9-EE10-4C2F-8701-5C8703E25655}"/>
    <cellStyle name="Comma 9" xfId="834" xr:uid="{6D501899-584D-41BF-A1A0-1ED621331979}"/>
    <cellStyle name="Comma 9 10" xfId="835" xr:uid="{1E9F9F2D-1274-4F07-98F8-C36B0860AE18}"/>
    <cellStyle name="Comma 9 11" xfId="836" xr:uid="{55CAB338-31C2-45AD-ABA7-934B7B75C3DF}"/>
    <cellStyle name="Comma 9 12" xfId="837" xr:uid="{F1CB1459-E214-4E1D-A197-B3DF3625A425}"/>
    <cellStyle name="Comma 9 13" xfId="838" xr:uid="{AC11D3A9-95E8-43AD-87AF-E26EBF47C987}"/>
    <cellStyle name="Comma 9 14" xfId="839" xr:uid="{D19C0238-DB76-4351-921A-2B289965EA77}"/>
    <cellStyle name="Comma 9 15" xfId="840" xr:uid="{F7291CC1-C256-4D5A-ABB4-FD51D905876E}"/>
    <cellStyle name="Comma 9 16" xfId="841" xr:uid="{00889615-AF78-4FC2-A979-53BB023E0F54}"/>
    <cellStyle name="Comma 9 17" xfId="842" xr:uid="{F5984A54-91A0-4EDB-B783-4EA3A11F1617}"/>
    <cellStyle name="Comma 9 18" xfId="843" xr:uid="{B0F1F93F-000E-485D-AEBC-7C611744390E}"/>
    <cellStyle name="Comma 9 19" xfId="844" xr:uid="{E8B9BB5B-D0C0-4F5C-B85E-8F7D6103A47A}"/>
    <cellStyle name="Comma 9 2" xfId="845" xr:uid="{342BA44C-AE26-43B4-B76F-AFE669CCCEFC}"/>
    <cellStyle name="Comma 9 20" xfId="846" xr:uid="{B41DE9B5-A452-4B8E-A736-E03E2B3DC09A}"/>
    <cellStyle name="Comma 9 21" xfId="847" xr:uid="{9382B90E-7448-4C85-B33F-28523ACA13B6}"/>
    <cellStyle name="Comma 9 22" xfId="848" xr:uid="{02313D60-B5DD-4F98-9246-9BDFF7D7717E}"/>
    <cellStyle name="Comma 9 23" xfId="849" xr:uid="{04B95180-5EB5-471B-9E46-3EA883E6F5E4}"/>
    <cellStyle name="Comma 9 24" xfId="850" xr:uid="{9C1675F0-CC04-4675-AA97-F5F5B34F75CB}"/>
    <cellStyle name="Comma 9 25" xfId="851" xr:uid="{5FBEEBB8-AE4C-460B-B29A-E881FF822D68}"/>
    <cellStyle name="Comma 9 26" xfId="852" xr:uid="{2F904963-E54B-4CF2-A869-E580F443FF57}"/>
    <cellStyle name="Comma 9 27" xfId="853" xr:uid="{E759E898-16BF-48CA-86F7-4AA13CF07372}"/>
    <cellStyle name="Comma 9 28" xfId="854" xr:uid="{27112461-35AF-4A60-936A-87A7A0FCFC7B}"/>
    <cellStyle name="Comma 9 29" xfId="855" xr:uid="{198FC9EC-28B3-4A55-AFD7-9FC2C2C8E305}"/>
    <cellStyle name="Comma 9 3" xfId="856" xr:uid="{65AA879D-C71F-4FBD-BEDF-10ECF65973F8}"/>
    <cellStyle name="Comma 9 30" xfId="857" xr:uid="{934907B4-DBF8-4F90-B767-491E713A4F69}"/>
    <cellStyle name="Comma 9 31" xfId="858" xr:uid="{419CADE4-E8B3-4DA8-9A3F-B3A99EBB85B6}"/>
    <cellStyle name="Comma 9 32" xfId="859" xr:uid="{E3B1FFA8-2355-4A7E-B7A4-DBE2293B172C}"/>
    <cellStyle name="Comma 9 33" xfId="860" xr:uid="{64683A26-22DE-4AD7-96E2-277D8FE7A0EE}"/>
    <cellStyle name="Comma 9 34" xfId="861" xr:uid="{B99433D7-5383-47C5-8375-4E3314D8D95D}"/>
    <cellStyle name="Comma 9 35" xfId="862" xr:uid="{EDA7F61B-4954-43C7-A00D-2EEBF33909C2}"/>
    <cellStyle name="Comma 9 36" xfId="863" xr:uid="{E09E8340-57F9-4F54-B122-A820EB51F58B}"/>
    <cellStyle name="Comma 9 37" xfId="864" xr:uid="{48251597-4171-448F-952C-EE2EE676F3B5}"/>
    <cellStyle name="Comma 9 38" xfId="865" xr:uid="{F971352D-3EEA-4B18-8AC5-BC8793D7E2C7}"/>
    <cellStyle name="Comma 9 39" xfId="866" xr:uid="{3AA2498C-6A90-46B6-B427-9ABEEE874B03}"/>
    <cellStyle name="Comma 9 4" xfId="867" xr:uid="{AE6A5F13-A2E8-4401-94ED-2E643640333A}"/>
    <cellStyle name="Comma 9 40" xfId="868" xr:uid="{D75F88E8-FD34-4FD5-AA82-61FDB2E391D0}"/>
    <cellStyle name="Comma 9 41" xfId="869" xr:uid="{8300288D-D6B1-417C-B05A-D95120D6BDFC}"/>
    <cellStyle name="Comma 9 42" xfId="870" xr:uid="{5436D27A-59C4-46FC-8791-A795474FAC5F}"/>
    <cellStyle name="Comma 9 43" xfId="871" xr:uid="{5121CA9F-4D95-4B7F-B94E-139935AB1225}"/>
    <cellStyle name="Comma 9 44" xfId="872" xr:uid="{CF52571B-DCEE-4786-9BAB-7C329601E42B}"/>
    <cellStyle name="Comma 9 45" xfId="873" xr:uid="{D36C8A0E-BA29-4EB5-B4D0-45ABBFC2CC3E}"/>
    <cellStyle name="Comma 9 46" xfId="874" xr:uid="{0D66BE31-FAE0-409A-828D-2B22567C5C96}"/>
    <cellStyle name="Comma 9 47" xfId="875" xr:uid="{C1676AB2-449E-4308-B006-BAEC29989D2A}"/>
    <cellStyle name="Comma 9 48" xfId="876" xr:uid="{DA09C518-21EE-4AA4-A996-B36D41FC39C1}"/>
    <cellStyle name="Comma 9 49" xfId="877" xr:uid="{3AD4D0E4-5938-4E29-82DB-910299AA73C1}"/>
    <cellStyle name="Comma 9 5" xfId="878" xr:uid="{37FD21D7-F3E6-4494-A1CA-4412CDEAD56D}"/>
    <cellStyle name="Comma 9 50" xfId="879" xr:uid="{3841E565-B985-44D2-84A2-4D26E6DE3721}"/>
    <cellStyle name="Comma 9 51" xfId="880" xr:uid="{5262D5C3-9DB3-40F7-8AF1-F7CDA65C7E82}"/>
    <cellStyle name="Comma 9 52" xfId="881" xr:uid="{B7D8BBFB-7262-4623-8263-6041445E32D4}"/>
    <cellStyle name="Comma 9 53" xfId="882" xr:uid="{B2E10E72-731C-4283-9689-4EA73AF5CC38}"/>
    <cellStyle name="Comma 9 54" xfId="883" xr:uid="{2358AF35-0458-4B75-BAD9-448DDF66ED18}"/>
    <cellStyle name="Comma 9 55" xfId="884" xr:uid="{38FB75E1-7D09-4350-9BEB-9D5BE8B5385E}"/>
    <cellStyle name="Comma 9 56" xfId="885" xr:uid="{25EB2B7D-449F-4974-A20C-84402F8DBFD6}"/>
    <cellStyle name="Comma 9 57" xfId="886" xr:uid="{BE815844-A1BD-4609-BF4B-73B87CC0DFBA}"/>
    <cellStyle name="Comma 9 58" xfId="887" xr:uid="{E7568104-96C0-4A17-B3F1-26F8DC212B9C}"/>
    <cellStyle name="Comma 9 59" xfId="888" xr:uid="{1384816D-B05C-4B87-A272-B16B8E7B8665}"/>
    <cellStyle name="Comma 9 6" xfId="889" xr:uid="{990FBFED-4F5B-4BCF-8DE0-7848B9F480E2}"/>
    <cellStyle name="Comma 9 60" xfId="890" xr:uid="{98D3B0C2-CEFB-4A5C-A4D8-4CA3E378261F}"/>
    <cellStyle name="Comma 9 61" xfId="891" xr:uid="{05F5F0AD-024B-496F-AC98-B88FE2F80B7D}"/>
    <cellStyle name="Comma 9 62" xfId="892" xr:uid="{EA3D1841-6F22-4685-8541-781656D6CAB1}"/>
    <cellStyle name="Comma 9 63" xfId="893" xr:uid="{3C745EE2-704F-483A-BEBA-E0CB4134DF3E}"/>
    <cellStyle name="Comma 9 7" xfId="894" xr:uid="{9ECD271B-80E0-4212-BCAE-02C558950B7F}"/>
    <cellStyle name="Comma 9 8" xfId="895" xr:uid="{26BEFC38-F69C-4BBC-B9F6-0838E1CA7F5C}"/>
    <cellStyle name="Comma 9 9" xfId="896" xr:uid="{990D5E4C-33F6-477E-8B04-E45EAA7013A0}"/>
    <cellStyle name="Currency [0] 2" xfId="897" xr:uid="{660A6189-C934-497D-979B-3EB319D3CB36}"/>
    <cellStyle name="Currency [0] 2 10" xfId="898" xr:uid="{B6767E26-2FE2-4968-90F1-DF6FAC6D5AE8}"/>
    <cellStyle name="Currency [0] 2 11" xfId="899" xr:uid="{981367A0-519C-48E5-8C51-D5D19318273B}"/>
    <cellStyle name="Currency [0] 2 12" xfId="900" xr:uid="{2A42D3E8-3341-4F47-BBAC-4D3B91BB5332}"/>
    <cellStyle name="Currency [0] 2 13" xfId="901" xr:uid="{9243E321-17EF-4E38-B025-27836A2E85E2}"/>
    <cellStyle name="Currency [0] 2 14" xfId="902" xr:uid="{CF8297C1-C1BB-47AF-8A04-6FE1DE9D6E19}"/>
    <cellStyle name="Currency [0] 2 15" xfId="903" xr:uid="{3EE62475-20CA-4BD7-BB30-FA658FAAB1D6}"/>
    <cellStyle name="Currency [0] 2 16" xfId="904" xr:uid="{C28E0ACA-4C06-422B-95AD-EE4A8BD6F29E}"/>
    <cellStyle name="Currency [0] 2 17" xfId="905" xr:uid="{C6E9232C-9BD2-4A5D-B4B0-26631488D46E}"/>
    <cellStyle name="Currency [0] 2 18" xfId="906" xr:uid="{AF680E15-B34A-4A68-8251-C23AFFA2EE7B}"/>
    <cellStyle name="Currency [0] 2 19" xfId="907" xr:uid="{E2B838B0-039D-40DA-813E-985533281FF1}"/>
    <cellStyle name="Currency [0] 2 2" xfId="908" xr:uid="{827954E1-7323-4B54-9AFA-A2F67DF77905}"/>
    <cellStyle name="Currency [0] 2 20" xfId="909" xr:uid="{149A4CB1-2751-4FD5-8528-FEBD94C006A8}"/>
    <cellStyle name="Currency [0] 2 21" xfId="910" xr:uid="{F7F27C6C-4B2F-4E42-96A5-F6D537FE1B20}"/>
    <cellStyle name="Currency [0] 2 22" xfId="911" xr:uid="{1DCE6AC1-E305-4A3B-9150-775BB0671BE0}"/>
    <cellStyle name="Currency [0] 2 23" xfId="912" xr:uid="{0F1660DD-7912-42A4-B94E-C5924A1241F5}"/>
    <cellStyle name="Currency [0] 2 24" xfId="913" xr:uid="{086FC854-194E-4E7B-B376-341D60F730C7}"/>
    <cellStyle name="Currency [0] 2 25" xfId="914" xr:uid="{CEEA6AF7-A1A8-400E-86E5-5E1833AF9B88}"/>
    <cellStyle name="Currency [0] 2 26" xfId="915" xr:uid="{9A302FFC-B579-428E-B047-9AAE3B24F7B4}"/>
    <cellStyle name="Currency [0] 2 27" xfId="916" xr:uid="{3068979A-908D-4F94-9EA0-62C8D16C5CE5}"/>
    <cellStyle name="Currency [0] 2 28" xfId="917" xr:uid="{844B37CB-863F-452B-9ABD-5CF5CC392313}"/>
    <cellStyle name="Currency [0] 2 29" xfId="918" xr:uid="{CF62033F-4617-403A-9488-B300626227E8}"/>
    <cellStyle name="Currency [0] 2 3" xfId="919" xr:uid="{D9793E52-59D7-4E31-8F72-CFBAEADA89E9}"/>
    <cellStyle name="Currency [0] 2 30" xfId="920" xr:uid="{DC0EBFC8-055A-4C82-9E4D-C4871B216665}"/>
    <cellStyle name="Currency [0] 2 31" xfId="921" xr:uid="{7F8F79A4-CED6-474B-A86A-A5BDD0717742}"/>
    <cellStyle name="Currency [0] 2 32" xfId="922" xr:uid="{E8888B4F-68F3-44DC-B70D-80A28213381D}"/>
    <cellStyle name="Currency [0] 2 33" xfId="923" xr:uid="{055F7D9F-2394-4883-A7A0-DF989842D27B}"/>
    <cellStyle name="Currency [0] 2 34" xfId="924" xr:uid="{D0EC1D79-C95D-45F4-8697-7797D150E298}"/>
    <cellStyle name="Currency [0] 2 35" xfId="925" xr:uid="{C5995EEE-F899-40E1-91CB-5DC72852213B}"/>
    <cellStyle name="Currency [0] 2 36" xfId="926" xr:uid="{34B6563B-D3C3-44B2-8FD5-12665E99100B}"/>
    <cellStyle name="Currency [0] 2 37" xfId="927" xr:uid="{016C2BB8-555B-4C30-8FEC-4DC766E9D4F0}"/>
    <cellStyle name="Currency [0] 2 38" xfId="928" xr:uid="{F7B29445-961A-41D2-8A54-BFF7C382E5B0}"/>
    <cellStyle name="Currency [0] 2 39" xfId="929" xr:uid="{EC102AAE-8603-4BE2-8652-97B4B5B2B11B}"/>
    <cellStyle name="Currency [0] 2 4" xfId="930" xr:uid="{DDA105CA-9A0C-4267-BA60-F46AA4192225}"/>
    <cellStyle name="Currency [0] 2 40" xfId="931" xr:uid="{382A1E6C-143B-4A55-AFC2-A9B3A454B6F3}"/>
    <cellStyle name="Currency [0] 2 41" xfId="932" xr:uid="{BD32AAD1-1E26-428E-831D-48513B4EAAA3}"/>
    <cellStyle name="Currency [0] 2 42" xfId="933" xr:uid="{9469CD2E-0D88-4204-947D-6016600F5BED}"/>
    <cellStyle name="Currency [0] 2 43" xfId="934" xr:uid="{264DD954-39E5-44CB-82CA-75CC4E670C67}"/>
    <cellStyle name="Currency [0] 2 44" xfId="935" xr:uid="{B3CDBA32-B2E4-4323-BA03-060AFEDE0FF3}"/>
    <cellStyle name="Currency [0] 2 45" xfId="936" xr:uid="{8A0F75DD-6CE2-46FC-9552-F89E2B09A944}"/>
    <cellStyle name="Currency [0] 2 46" xfId="937" xr:uid="{C9583E55-6D38-4079-AE74-4FFE6E92709E}"/>
    <cellStyle name="Currency [0] 2 47" xfId="938" xr:uid="{567C893A-928E-44EB-9AD5-9692676B07B0}"/>
    <cellStyle name="Currency [0] 2 48" xfId="939" xr:uid="{7C565C17-C05A-4687-A938-92B66E3295A7}"/>
    <cellStyle name="Currency [0] 2 49" xfId="940" xr:uid="{323D34D3-D68F-4FEE-AA2E-15B3D7226164}"/>
    <cellStyle name="Currency [0] 2 5" xfId="941" xr:uid="{A562D35D-36BB-4B55-AA8C-C5AD9FF7C030}"/>
    <cellStyle name="Currency [0] 2 50" xfId="942" xr:uid="{707213E0-7493-4D93-B204-93010FDF34C4}"/>
    <cellStyle name="Currency [0] 2 51" xfId="943" xr:uid="{02CEDDCD-8F26-4816-8621-97601DD1A027}"/>
    <cellStyle name="Currency [0] 2 52" xfId="944" xr:uid="{5B3D1B5B-46C1-4D0B-8880-41CF9F33A00D}"/>
    <cellStyle name="Currency [0] 2 53" xfId="945" xr:uid="{DA4CB0B2-C68B-45A7-B49D-89E1B276A575}"/>
    <cellStyle name="Currency [0] 2 54" xfId="946" xr:uid="{C055A9C7-3679-4294-B738-38C58A482188}"/>
    <cellStyle name="Currency [0] 2 55" xfId="947" xr:uid="{479D3EBC-E38F-43CC-91EC-E8D9BA22B517}"/>
    <cellStyle name="Currency [0] 2 56" xfId="948" xr:uid="{4D6E1D49-1B57-4035-ACF1-B4335BCB211A}"/>
    <cellStyle name="Currency [0] 2 57" xfId="949" xr:uid="{160D029E-1612-49F7-9B81-3CA83B0B2030}"/>
    <cellStyle name="Currency [0] 2 58" xfId="950" xr:uid="{4877E975-B3F7-407B-8A8F-81CF712AE107}"/>
    <cellStyle name="Currency [0] 2 59" xfId="951" xr:uid="{4F70D633-E2EA-40D7-A48C-DC0CD822C711}"/>
    <cellStyle name="Currency [0] 2 6" xfId="952" xr:uid="{90A2C36D-2A1B-4392-8158-A422EB43FFA8}"/>
    <cellStyle name="Currency [0] 2 60" xfId="953" xr:uid="{E122B713-5072-4703-B990-CDCD30C97344}"/>
    <cellStyle name="Currency [0] 2 61" xfId="954" xr:uid="{0EB66828-5D44-4A79-B8EF-05D7E04CC82B}"/>
    <cellStyle name="Currency [0] 2 62" xfId="955" xr:uid="{B1759949-E8F3-439A-A602-B85A67B7F01D}"/>
    <cellStyle name="Currency [0] 2 63" xfId="956" xr:uid="{6C59D0F2-9F3B-48BE-9646-BCD6B70138CB}"/>
    <cellStyle name="Currency [0] 2 7" xfId="957" xr:uid="{01E3A1A1-F305-4933-9335-2FACDDAFD1D1}"/>
    <cellStyle name="Currency [0] 2 8" xfId="958" xr:uid="{1742930F-DBD6-40CE-BB4E-0E1BCDDB947D}"/>
    <cellStyle name="Currency [0] 2 9" xfId="959" xr:uid="{C81A7F32-A447-402D-9214-31E4901EBCF8}"/>
    <cellStyle name="Currency [0] 3" xfId="960" xr:uid="{DD9138E7-B196-446F-A3AF-60CF97410558}"/>
    <cellStyle name="Currency [0] 3 10" xfId="961" xr:uid="{C54186E1-3A0F-4B2E-AD49-3B04D2395AA7}"/>
    <cellStyle name="Currency [0] 3 11" xfId="962" xr:uid="{90F4FF4E-0806-4C74-8970-66617BD50634}"/>
    <cellStyle name="Currency [0] 3 12" xfId="963" xr:uid="{64502588-4447-4A90-AF9E-53909336D87A}"/>
    <cellStyle name="Currency [0] 3 13" xfId="964" xr:uid="{947A4DED-3306-4DA3-9E01-B5FC5A9B399A}"/>
    <cellStyle name="Currency [0] 3 14" xfId="965" xr:uid="{CD1D3935-0D32-49FB-BF42-B2702A9EAB1C}"/>
    <cellStyle name="Currency [0] 3 15" xfId="966" xr:uid="{78277506-46CC-4930-AD93-0934A8B2995F}"/>
    <cellStyle name="Currency [0] 3 16" xfId="967" xr:uid="{49BE4719-01AA-41EE-A5BF-F82439A1EE76}"/>
    <cellStyle name="Currency [0] 3 17" xfId="968" xr:uid="{9F49C875-6CC2-4402-96FB-CFB5D05593B1}"/>
    <cellStyle name="Currency [0] 3 18" xfId="969" xr:uid="{BC4AFB86-80B1-4559-B1EA-3233CD4FF5D5}"/>
    <cellStyle name="Currency [0] 3 19" xfId="970" xr:uid="{8A0B40FA-FC8E-400E-9B60-61E5D9C2F8BF}"/>
    <cellStyle name="Currency [0] 3 2" xfId="971" xr:uid="{88D2D936-2523-48E0-B6DC-8EC4CA66165E}"/>
    <cellStyle name="Currency [0] 3 20" xfId="972" xr:uid="{DB3F7A29-2296-4C3D-A02D-2D3FA3A7D5F8}"/>
    <cellStyle name="Currency [0] 3 21" xfId="973" xr:uid="{B4693957-0E2B-4774-9B7C-17208A7F55B3}"/>
    <cellStyle name="Currency [0] 3 22" xfId="974" xr:uid="{BA292D6A-17ED-413A-BAC7-E0D70A042439}"/>
    <cellStyle name="Currency [0] 3 23" xfId="975" xr:uid="{ED79D6CE-D54B-4E03-B07C-1CCF1B894CFC}"/>
    <cellStyle name="Currency [0] 3 24" xfId="976" xr:uid="{F7679D04-E015-4F0F-AB34-D3F93C979B3C}"/>
    <cellStyle name="Currency [0] 3 25" xfId="977" xr:uid="{813B8F3E-DCEB-437D-BE3E-4C8B47CEFB40}"/>
    <cellStyle name="Currency [0] 3 26" xfId="978" xr:uid="{48AF87C3-43A3-4B5F-8C13-F3D3341221FE}"/>
    <cellStyle name="Currency [0] 3 27" xfId="979" xr:uid="{6CED871B-7C7D-484A-B3EA-0F97592629A6}"/>
    <cellStyle name="Currency [0] 3 28" xfId="980" xr:uid="{AF310F45-311F-4553-911B-388CA7238B7C}"/>
    <cellStyle name="Currency [0] 3 29" xfId="981" xr:uid="{24465B19-AD8C-4000-91B2-A09C2B728A82}"/>
    <cellStyle name="Currency [0] 3 3" xfId="982" xr:uid="{FB5F393A-2FF5-4D54-BC07-7DBB19336451}"/>
    <cellStyle name="Currency [0] 3 30" xfId="983" xr:uid="{70DC9FB2-B4BB-44D3-A574-DCCB40C0EB1A}"/>
    <cellStyle name="Currency [0] 3 31" xfId="984" xr:uid="{EF4272EA-FFE3-474B-B696-05C85352D5DD}"/>
    <cellStyle name="Currency [0] 3 32" xfId="985" xr:uid="{87858246-C67A-4BED-8CE1-2D2F06E42208}"/>
    <cellStyle name="Currency [0] 3 33" xfId="986" xr:uid="{B147EBF9-1127-4649-99E3-6A9D5F607357}"/>
    <cellStyle name="Currency [0] 3 34" xfId="987" xr:uid="{35929EB5-68D5-45C1-AB06-5DC624044CF5}"/>
    <cellStyle name="Currency [0] 3 35" xfId="988" xr:uid="{8EF0A10F-9209-49EB-8DB8-DF3746061FCE}"/>
    <cellStyle name="Currency [0] 3 36" xfId="989" xr:uid="{69FBFFF6-5001-4C0F-86FA-020C67C50F7F}"/>
    <cellStyle name="Currency [0] 3 37" xfId="990" xr:uid="{FC06B12F-2027-4A1E-9A26-E6C017D3299C}"/>
    <cellStyle name="Currency [0] 3 38" xfId="991" xr:uid="{A1E09004-7FCC-410B-A187-B31B7B52B9F0}"/>
    <cellStyle name="Currency [0] 3 39" xfId="992" xr:uid="{D44B824C-679C-4EC8-9C47-3762C035ACAA}"/>
    <cellStyle name="Currency [0] 3 4" xfId="993" xr:uid="{19E990C2-556C-4739-B00B-995285A771BE}"/>
    <cellStyle name="Currency [0] 3 40" xfId="994" xr:uid="{D1E7E8F8-36CC-43DA-A99C-4EB0AFCD7001}"/>
    <cellStyle name="Currency [0] 3 41" xfId="995" xr:uid="{0DC3A142-9312-4C69-A48E-CC823B17ECD5}"/>
    <cellStyle name="Currency [0] 3 42" xfId="996" xr:uid="{6DA2FFE9-2F87-4351-88E9-F766E2D2225F}"/>
    <cellStyle name="Currency [0] 3 43" xfId="997" xr:uid="{210337E0-487B-4026-B8AD-65AC4681D318}"/>
    <cellStyle name="Currency [0] 3 44" xfId="998" xr:uid="{FFD74ED5-4A75-4DB3-B5C0-56ED60E53440}"/>
    <cellStyle name="Currency [0] 3 45" xfId="999" xr:uid="{A4D6B322-D29D-4E2C-A69E-D90F01DE7874}"/>
    <cellStyle name="Currency [0] 3 46" xfId="1000" xr:uid="{2C481A4F-CEF3-4CC4-89AC-4296EDA956EF}"/>
    <cellStyle name="Currency [0] 3 47" xfId="1001" xr:uid="{DC4B1B47-F342-4728-BEA6-462D1233FCE9}"/>
    <cellStyle name="Currency [0] 3 48" xfId="1002" xr:uid="{958E8936-0803-40F8-85E8-DA31E4EA8DAE}"/>
    <cellStyle name="Currency [0] 3 49" xfId="1003" xr:uid="{48D000BD-649F-480A-BFD7-93B2A295C9EC}"/>
    <cellStyle name="Currency [0] 3 5" xfId="1004" xr:uid="{9A681848-6090-41E5-A764-A9E6576329A7}"/>
    <cellStyle name="Currency [0] 3 50" xfId="1005" xr:uid="{CB8B758B-A963-42F6-88D1-D8CDCA34DF38}"/>
    <cellStyle name="Currency [0] 3 51" xfId="1006" xr:uid="{0331A09D-2E45-427E-83C8-5A60DECC9F00}"/>
    <cellStyle name="Currency [0] 3 52" xfId="1007" xr:uid="{9FEF73D2-9C4D-40E6-B9BA-29E37059C437}"/>
    <cellStyle name="Currency [0] 3 53" xfId="1008" xr:uid="{04DA8D5D-8B19-441F-98D3-12AABEB6C07F}"/>
    <cellStyle name="Currency [0] 3 54" xfId="1009" xr:uid="{CA0DC436-FA53-4A36-80CA-E3B416D1E97E}"/>
    <cellStyle name="Currency [0] 3 55" xfId="1010" xr:uid="{D8E4FD06-3570-402A-9935-E33682AD12A0}"/>
    <cellStyle name="Currency [0] 3 56" xfId="1011" xr:uid="{21DC9FC6-9065-4884-9E7D-57BD8B8FB07D}"/>
    <cellStyle name="Currency [0] 3 57" xfId="1012" xr:uid="{246BC0AF-1444-422C-B501-F6B5E6722C60}"/>
    <cellStyle name="Currency [0] 3 58" xfId="1013" xr:uid="{E8930EE4-1B95-455D-80B2-A1BF31C79BEE}"/>
    <cellStyle name="Currency [0] 3 59" xfId="1014" xr:uid="{079F135A-455E-47D5-A9E4-DAE42D38DDC9}"/>
    <cellStyle name="Currency [0] 3 6" xfId="1015" xr:uid="{84AC163F-A2C1-49D5-A172-229922DF77D8}"/>
    <cellStyle name="Currency [0] 3 60" xfId="1016" xr:uid="{F5FB354F-B92A-4C8E-A7B8-4B3B2B4C6B40}"/>
    <cellStyle name="Currency [0] 3 61" xfId="1017" xr:uid="{3F56D87E-B642-49BF-981F-9D22E421A93B}"/>
    <cellStyle name="Currency [0] 3 62" xfId="1018" xr:uid="{74F7F4D9-26E9-4A07-BC6E-EE4CD9023CAD}"/>
    <cellStyle name="Currency [0] 3 63" xfId="1019" xr:uid="{274691FE-C8F0-4FC0-B03C-406CC9587508}"/>
    <cellStyle name="Currency [0] 3 64" xfId="1020" xr:uid="{2431E670-599E-4A5D-BC06-0AEF05484BFC}"/>
    <cellStyle name="Currency [0] 3 7" xfId="1021" xr:uid="{779FF54D-DDBB-4C3A-9131-C556A966D09E}"/>
    <cellStyle name="Currency [0] 3 8" xfId="1022" xr:uid="{40050362-DA25-482B-84DC-BF36D3462239}"/>
    <cellStyle name="Currency [0] 3 9" xfId="1023" xr:uid="{6D0CE709-123E-4665-940A-5D44BA7015B4}"/>
    <cellStyle name="Currency [0] 4" xfId="1024" xr:uid="{C3824D1B-AD28-4E0E-87E2-60DE0D8C5D43}"/>
    <cellStyle name="Currency [0] 4 10" xfId="1025" xr:uid="{2BA1A994-ADEF-4563-93A8-4FE88573DF9F}"/>
    <cellStyle name="Currency [0] 4 11" xfId="1026" xr:uid="{6F7BC692-FE54-4749-87AF-6EB4C580A858}"/>
    <cellStyle name="Currency [0] 4 12" xfId="1027" xr:uid="{699F11B5-CE75-49C5-84AB-82467A73EA60}"/>
    <cellStyle name="Currency [0] 4 13" xfId="1028" xr:uid="{48D2E76F-7108-42A6-959E-2136379678D1}"/>
    <cellStyle name="Currency [0] 4 14" xfId="1029" xr:uid="{4D68021A-4C9A-43D3-B1E8-75477E5E7649}"/>
    <cellStyle name="Currency [0] 4 15" xfId="1030" xr:uid="{1842661C-CBBF-4D8E-A3F6-48484E2E6717}"/>
    <cellStyle name="Currency [0] 4 16" xfId="1031" xr:uid="{66DC1DAB-EFD5-4EF5-B528-23C8FE0BD8B1}"/>
    <cellStyle name="Currency [0] 4 17" xfId="1032" xr:uid="{56AD9B5B-4AB3-4EAD-8977-3742FE86FFA7}"/>
    <cellStyle name="Currency [0] 4 18" xfId="1033" xr:uid="{5526E2D0-406C-45A2-BD6B-F7C66970EAF3}"/>
    <cellStyle name="Currency [0] 4 19" xfId="1034" xr:uid="{0EB43E68-EEBD-49BB-9D2D-824CE6E298BA}"/>
    <cellStyle name="Currency [0] 4 2" xfId="1035" xr:uid="{F8C4CCD4-6D7F-4260-AF2C-A46B81AC335F}"/>
    <cellStyle name="Currency [0] 4 20" xfId="1036" xr:uid="{B9E1C0A0-F7DE-4D4A-B9B9-57B54479F6AF}"/>
    <cellStyle name="Currency [0] 4 21" xfId="1037" xr:uid="{895B825A-D3DC-4727-8BC1-3672DD32E263}"/>
    <cellStyle name="Currency [0] 4 22" xfId="1038" xr:uid="{7DD67E6E-1C41-4E47-83BA-CE9BC75C6B47}"/>
    <cellStyle name="Currency [0] 4 23" xfId="1039" xr:uid="{8630432F-3CC0-4490-90D7-FB06E9B7C313}"/>
    <cellStyle name="Currency [0] 4 24" xfId="1040" xr:uid="{C8793AF3-F1A1-404B-9F40-6146D8826A64}"/>
    <cellStyle name="Currency [0] 4 25" xfId="1041" xr:uid="{425B3288-2CBB-4583-B985-7FFF411DD900}"/>
    <cellStyle name="Currency [0] 4 26" xfId="1042" xr:uid="{11176A37-019C-4AB2-B0C4-6A96EAE9CE48}"/>
    <cellStyle name="Currency [0] 4 27" xfId="1043" xr:uid="{EA6B0831-DC08-478B-81E8-F6E093E55872}"/>
    <cellStyle name="Currency [0] 4 28" xfId="1044" xr:uid="{16B676A2-DC6E-4A65-9521-D8CEB0FE1141}"/>
    <cellStyle name="Currency [0] 4 29" xfId="1045" xr:uid="{1B023670-3CB1-4478-B45C-2A059F7AD859}"/>
    <cellStyle name="Currency [0] 4 3" xfId="1046" xr:uid="{21B6D9F7-4430-4DC8-8280-4E3B7359513E}"/>
    <cellStyle name="Currency [0] 4 30" xfId="1047" xr:uid="{EE884EA6-B3BA-4EF1-8A8B-37DA816A4CA6}"/>
    <cellStyle name="Currency [0] 4 31" xfId="1048" xr:uid="{B6996CC9-99C9-4EEB-A6C3-5C13DFB07836}"/>
    <cellStyle name="Currency [0] 4 32" xfId="1049" xr:uid="{3BAE27D1-0AF2-48D8-8A73-05A5B09F6F0D}"/>
    <cellStyle name="Currency [0] 4 33" xfId="1050" xr:uid="{2013EF02-4A84-46B3-B8BD-F963697DE333}"/>
    <cellStyle name="Currency [0] 4 34" xfId="1051" xr:uid="{4341448B-F6F7-4085-A3ED-3D6DE870A3FD}"/>
    <cellStyle name="Currency [0] 4 35" xfId="1052" xr:uid="{53065AE4-4D72-4DF6-A737-A5AD31E9E1EC}"/>
    <cellStyle name="Currency [0] 4 36" xfId="1053" xr:uid="{94365BFB-1076-43BC-ADC5-ABCC0DADCD69}"/>
    <cellStyle name="Currency [0] 4 37" xfId="1054" xr:uid="{77B32421-CFCD-4C9C-BAD5-46AE7107C98B}"/>
    <cellStyle name="Currency [0] 4 38" xfId="1055" xr:uid="{13722E71-56EC-4D33-AD2F-C15F7289804B}"/>
    <cellStyle name="Currency [0] 4 39" xfId="1056" xr:uid="{3D35D158-ED39-49FC-8D36-C446351783FE}"/>
    <cellStyle name="Currency [0] 4 4" xfId="1057" xr:uid="{DF2947C6-5D39-4B6A-A584-8FB4320E5383}"/>
    <cellStyle name="Currency [0] 4 40" xfId="1058" xr:uid="{D84E3A37-745B-4097-BB80-D15DF40C302B}"/>
    <cellStyle name="Currency [0] 4 41" xfId="1059" xr:uid="{FC967C71-1793-4A44-8100-421698D985B8}"/>
    <cellStyle name="Currency [0] 4 42" xfId="1060" xr:uid="{19887B0D-632C-4F23-A2B5-F0865D6F878D}"/>
    <cellStyle name="Currency [0] 4 43" xfId="1061" xr:uid="{BE5751A5-12BC-4202-B5EA-B2190009C752}"/>
    <cellStyle name="Currency [0] 4 44" xfId="1062" xr:uid="{F3CF578D-C5A9-4B72-9C22-E063DF031390}"/>
    <cellStyle name="Currency [0] 4 45" xfId="1063" xr:uid="{03D4AA81-9F9A-4A3B-9323-5D083CF7E296}"/>
    <cellStyle name="Currency [0] 4 46" xfId="1064" xr:uid="{D934F829-466D-49B4-9E9A-7BB830F750B3}"/>
    <cellStyle name="Currency [0] 4 47" xfId="1065" xr:uid="{AB798E61-C006-4DA6-9FB9-5176FD591D4E}"/>
    <cellStyle name="Currency [0] 4 48" xfId="1066" xr:uid="{F0B64AE0-8B37-4CEF-AFA8-4854CCD1603D}"/>
    <cellStyle name="Currency [0] 4 49" xfId="1067" xr:uid="{A377698B-6A54-47B3-906C-2B3789038018}"/>
    <cellStyle name="Currency [0] 4 5" xfId="1068" xr:uid="{6740BD27-DB66-4ABE-8487-4745BD8983A2}"/>
    <cellStyle name="Currency [0] 4 50" xfId="1069" xr:uid="{F24EC605-1F93-4774-B466-8EFFB94650BC}"/>
    <cellStyle name="Currency [0] 4 51" xfId="1070" xr:uid="{F9B00FE1-54D3-4F3D-BD04-4F50129FC0C3}"/>
    <cellStyle name="Currency [0] 4 52" xfId="1071" xr:uid="{912FA91E-9C16-403A-BE07-371C67075BC3}"/>
    <cellStyle name="Currency [0] 4 53" xfId="1072" xr:uid="{002D63D6-E8BC-44DC-B633-A9ED01AC8839}"/>
    <cellStyle name="Currency [0] 4 54" xfId="1073" xr:uid="{F0D3988E-88D7-4494-99BB-997F545889E5}"/>
    <cellStyle name="Currency [0] 4 55" xfId="1074" xr:uid="{86753750-5729-4868-A9C5-052D2525ADDB}"/>
    <cellStyle name="Currency [0] 4 56" xfId="1075" xr:uid="{EC2F2556-D412-4099-B017-D0E59CFA6295}"/>
    <cellStyle name="Currency [0] 4 57" xfId="1076" xr:uid="{D32FFD07-289D-43D0-9A53-C9DC44A715E6}"/>
    <cellStyle name="Currency [0] 4 58" xfId="1077" xr:uid="{C90D95C7-09CD-4A03-A1B5-8B185B7277F5}"/>
    <cellStyle name="Currency [0] 4 59" xfId="1078" xr:uid="{690A6783-9C0B-4C20-BBC4-A72E98DECAE5}"/>
    <cellStyle name="Currency [0] 4 6" xfId="1079" xr:uid="{BA7BD0F7-BA80-4878-B41F-51FD8E8318C9}"/>
    <cellStyle name="Currency [0] 4 60" xfId="1080" xr:uid="{68D9D6CA-E795-4DA3-8EEF-41CD3B262007}"/>
    <cellStyle name="Currency [0] 4 61" xfId="1081" xr:uid="{680D8840-212F-4163-89F3-73771C65E14E}"/>
    <cellStyle name="Currency [0] 4 62" xfId="1082" xr:uid="{E27F658C-110C-4882-A239-0DF67B8DC6E5}"/>
    <cellStyle name="Currency [0] 4 63" xfId="1083" xr:uid="{E3CF0B0A-4A30-4C13-92B3-98B6F310DAAF}"/>
    <cellStyle name="Currency [0] 4 7" xfId="1084" xr:uid="{A7AB9B54-DAC7-42E8-8BE3-126C6973CCF0}"/>
    <cellStyle name="Currency [0] 4 8" xfId="1085" xr:uid="{CD52D3AA-5BF9-4836-96B1-7F8D1005DB78}"/>
    <cellStyle name="Currency [0] 4 9" xfId="1086" xr:uid="{63CBC44B-99FF-425B-A5C5-8D360DF556F7}"/>
    <cellStyle name="Currency [0] 5" xfId="1087" xr:uid="{CACA8559-6E30-49D2-8069-8348BA3CB4D2}"/>
    <cellStyle name="Currency [0] 5 10" xfId="1088" xr:uid="{C51FEBF3-23CC-43D8-BEC3-0151ACD9D669}"/>
    <cellStyle name="Currency [0] 5 11" xfId="1089" xr:uid="{7962B17A-64DF-42A5-BC20-8C36DA0684D8}"/>
    <cellStyle name="Currency [0] 5 12" xfId="1090" xr:uid="{AD94764D-AAB1-4968-8E79-3FB9691E5DA2}"/>
    <cellStyle name="Currency [0] 5 13" xfId="1091" xr:uid="{DC1E8858-E057-4FAC-9959-3E3551A56F48}"/>
    <cellStyle name="Currency [0] 5 14" xfId="1092" xr:uid="{2BE851D5-F0F4-4E3E-9585-92C45FF7A9DC}"/>
    <cellStyle name="Currency [0] 5 15" xfId="1093" xr:uid="{DB20C214-31C6-4104-888E-AD3DDB754376}"/>
    <cellStyle name="Currency [0] 5 16" xfId="1094" xr:uid="{87C69C9C-89D7-4D94-B0BB-17433396FF35}"/>
    <cellStyle name="Currency [0] 5 17" xfId="1095" xr:uid="{A197DBC4-3210-4B1B-A6F7-C0B6D4018E45}"/>
    <cellStyle name="Currency [0] 5 18" xfId="1096" xr:uid="{F0B0A3CF-DB94-45A9-93B5-B76D1B3793BD}"/>
    <cellStyle name="Currency [0] 5 19" xfId="1097" xr:uid="{09063277-86A2-4AE1-8F54-9450F1BF28A5}"/>
    <cellStyle name="Currency [0] 5 2" xfId="1098" xr:uid="{1BA3F3D7-0C0E-4118-8372-D6E5C8E26D22}"/>
    <cellStyle name="Currency [0] 5 20" xfId="1099" xr:uid="{9932A08E-F8A6-4338-A023-FF278D831A7E}"/>
    <cellStyle name="Currency [0] 5 21" xfId="1100" xr:uid="{498EAF91-1425-4405-9AE9-323B8DCBFF9B}"/>
    <cellStyle name="Currency [0] 5 22" xfId="1101" xr:uid="{AE9CFA63-C754-4F06-B92F-E03729556B7B}"/>
    <cellStyle name="Currency [0] 5 23" xfId="1102" xr:uid="{C833D82F-2A3E-49E5-B36A-523AC5B9B147}"/>
    <cellStyle name="Currency [0] 5 24" xfId="1103" xr:uid="{46898FFC-0A6E-4F4B-8BA1-A1D8FC7A10CB}"/>
    <cellStyle name="Currency [0] 5 25" xfId="1104" xr:uid="{66B7C07C-B35F-47F8-8072-0062AB83096D}"/>
    <cellStyle name="Currency [0] 5 26" xfId="1105" xr:uid="{1F89B15F-948C-4F74-AA0E-EE9EA4BEE6E3}"/>
    <cellStyle name="Currency [0] 5 27" xfId="1106" xr:uid="{0DA2931A-10DD-4FFD-ACAD-F96B5FAA79D0}"/>
    <cellStyle name="Currency [0] 5 28" xfId="1107" xr:uid="{BA74F14C-8A4C-4199-8977-A2106C5AACB8}"/>
    <cellStyle name="Currency [0] 5 29" xfId="1108" xr:uid="{AC6FAA6B-9037-4247-AB27-D3E3027E7D9E}"/>
    <cellStyle name="Currency [0] 5 3" xfId="1109" xr:uid="{BB458B8E-1FC5-43BC-AFC8-42C81EDE2775}"/>
    <cellStyle name="Currency [0] 5 3 10" xfId="1110" xr:uid="{2C82A90A-9D2A-46D6-89E6-9104F4BD0C31}"/>
    <cellStyle name="Currency [0] 5 3 11" xfId="1111" xr:uid="{D90635BB-41CF-4DDF-91D5-A62293EB5499}"/>
    <cellStyle name="Currency [0] 5 3 12" xfId="1112" xr:uid="{75F7C78E-EC00-4C4F-B3D4-DA174E9ED13F}"/>
    <cellStyle name="Currency [0] 5 3 13" xfId="1113" xr:uid="{5807FFF3-BDE3-4DA3-B248-702E0C651F00}"/>
    <cellStyle name="Currency [0] 5 3 14" xfId="1114" xr:uid="{EB84F159-1C90-47AC-A039-7385E98F8A13}"/>
    <cellStyle name="Currency [0] 5 3 15" xfId="1115" xr:uid="{74B0A8EE-5350-4D8C-9028-1B1B4FB9D224}"/>
    <cellStyle name="Currency [0] 5 3 16" xfId="1116" xr:uid="{2439BB16-A569-45C9-9CC2-7F7DDC4B38FE}"/>
    <cellStyle name="Currency [0] 5 3 17" xfId="1117" xr:uid="{4B37F686-DEE1-4E1F-9767-D976E18B9C10}"/>
    <cellStyle name="Currency [0] 5 3 18" xfId="1118" xr:uid="{4FA94CA5-2BD2-4679-A56F-DC57920EAAEF}"/>
    <cellStyle name="Currency [0] 5 3 19" xfId="1119" xr:uid="{F0373C4C-A189-4284-81CA-627E43685125}"/>
    <cellStyle name="Currency [0] 5 3 2" xfId="1120" xr:uid="{547BAE00-17A6-4FB3-8987-50BE1E131FD7}"/>
    <cellStyle name="Currency [0] 5 3 20" xfId="1121" xr:uid="{B9CBF280-AE88-44F3-B149-DA3F795A115D}"/>
    <cellStyle name="Currency [0] 5 3 21" xfId="1122" xr:uid="{52B9C4E4-0677-441E-BDCA-31B974624EF9}"/>
    <cellStyle name="Currency [0] 5 3 22" xfId="1123" xr:uid="{DB2CE1A3-4727-4091-83D0-5253C7BD1764}"/>
    <cellStyle name="Currency [0] 5 3 23" xfId="1124" xr:uid="{DC60D261-3960-4933-B030-90DF47AE8ADD}"/>
    <cellStyle name="Currency [0] 5 3 24" xfId="1125" xr:uid="{8D0D0E9A-6A7E-4A9F-8D59-6AC7AF86AF2F}"/>
    <cellStyle name="Currency [0] 5 3 25" xfId="1126" xr:uid="{97CB9F5C-A5B7-4DE3-A6D7-9CB2400BC2AD}"/>
    <cellStyle name="Currency [0] 5 3 26" xfId="1127" xr:uid="{F3AF60F8-57DC-44C8-A893-1EBC52914725}"/>
    <cellStyle name="Currency [0] 5 3 3" xfId="1128" xr:uid="{0ACB4953-F257-4B43-A4E3-5FECF0A58B0D}"/>
    <cellStyle name="Currency [0] 5 3 4" xfId="1129" xr:uid="{863C915D-603E-4EA6-9912-EB8B4D815D48}"/>
    <cellStyle name="Currency [0] 5 3 5" xfId="1130" xr:uid="{69621876-8588-4630-B2D5-0A82829404F1}"/>
    <cellStyle name="Currency [0] 5 3 6" xfId="1131" xr:uid="{04710274-DC95-4D29-944C-8B40A8797939}"/>
    <cellStyle name="Currency [0] 5 3 7" xfId="1132" xr:uid="{BC054BD5-63AF-4FD5-AD98-F6F19754E5ED}"/>
    <cellStyle name="Currency [0] 5 3 8" xfId="1133" xr:uid="{4FC86236-2237-4DF7-9274-83F097A1BB7C}"/>
    <cellStyle name="Currency [0] 5 3 9" xfId="1134" xr:uid="{93354CF1-2B96-4AC2-BB97-CBBBF960142B}"/>
    <cellStyle name="Currency [0] 5 30" xfId="1135" xr:uid="{942B373B-13FD-4161-B010-DE09EA7F9176}"/>
    <cellStyle name="Currency [0] 5 31" xfId="1136" xr:uid="{22DE4FD6-DC2C-4B54-A18E-9D84D6E80033}"/>
    <cellStyle name="Currency [0] 5 32" xfId="1137" xr:uid="{D9233E59-B780-4B22-B0E8-C86349D7D6BE}"/>
    <cellStyle name="Currency [0] 5 33" xfId="1138" xr:uid="{D807F3CB-C414-4415-96E9-4323AB8B653F}"/>
    <cellStyle name="Currency [0] 5 34" xfId="1139" xr:uid="{53ADADD6-17C1-4557-95D3-ADA1DE911D5E}"/>
    <cellStyle name="Currency [0] 5 35" xfId="1140" xr:uid="{2F586A72-6563-4870-98E0-A2C182849C4A}"/>
    <cellStyle name="Currency [0] 5 36" xfId="1141" xr:uid="{D252D263-2F64-4FFD-BEC8-15BEDB30DBFC}"/>
    <cellStyle name="Currency [0] 5 37" xfId="1142" xr:uid="{5C00BAA7-CF11-40F2-8874-1B53DD3B353C}"/>
    <cellStyle name="Currency [0] 5 38" xfId="1143" xr:uid="{78EEEE2E-4E54-404E-B794-82F510535B47}"/>
    <cellStyle name="Currency [0] 5 39" xfId="1144" xr:uid="{821D7234-EF96-4042-A68A-92DFCA38BF80}"/>
    <cellStyle name="Currency [0] 5 4" xfId="1145" xr:uid="{DC5DEF7E-B4DA-4743-A2A2-96FADE085C2B}"/>
    <cellStyle name="Currency [0] 5 40" xfId="1146" xr:uid="{C84D2E06-ABF4-4B5C-8DDD-75C31C2C8A23}"/>
    <cellStyle name="Currency [0] 5 41" xfId="1147" xr:uid="{D0880A1B-3C94-457D-8B25-3AFA4B37346F}"/>
    <cellStyle name="Currency [0] 5 42" xfId="1148" xr:uid="{B26C0FF6-ECB8-4AA4-838A-4784BB7CC900}"/>
    <cellStyle name="Currency [0] 5 43" xfId="1149" xr:uid="{9D2ADA26-D0A5-4443-8693-2718E85C2C82}"/>
    <cellStyle name="Currency [0] 5 44" xfId="1150" xr:uid="{76C072BD-E291-4524-8359-463C59133872}"/>
    <cellStyle name="Currency [0] 5 45" xfId="1151" xr:uid="{FDE1C374-4E2A-46FA-A969-46886445BEC4}"/>
    <cellStyle name="Currency [0] 5 46" xfId="1152" xr:uid="{5C1D29EC-1264-4ABB-9656-DC03B0DCAD5E}"/>
    <cellStyle name="Currency [0] 5 47" xfId="1153" xr:uid="{D228FCDC-ABD4-4F40-97F8-DB62BA6091B5}"/>
    <cellStyle name="Currency [0] 5 48" xfId="1154" xr:uid="{CE2E04D0-FA29-4D8D-927D-B188243B5EF9}"/>
    <cellStyle name="Currency [0] 5 49" xfId="1155" xr:uid="{7A6B1437-49C6-4FF7-BF8E-523639907777}"/>
    <cellStyle name="Currency [0] 5 5" xfId="1156" xr:uid="{A949E61C-BD5E-4639-8E59-C2F9F1D13130}"/>
    <cellStyle name="Currency [0] 5 5 10" xfId="1157" xr:uid="{D53FC2FC-BCE5-4877-A376-DEBD30861683}"/>
    <cellStyle name="Currency [0] 5 5 11" xfId="1158" xr:uid="{14511F18-5B28-48A1-97BA-DA77F7FFAC2D}"/>
    <cellStyle name="Currency [0] 5 5 12" xfId="1159" xr:uid="{4DD4884D-C336-47B2-8A6D-E955EDBBC432}"/>
    <cellStyle name="Currency [0] 5 5 13" xfId="1160" xr:uid="{DB9D27D9-7B34-4E44-B91E-034C1AF3B8D0}"/>
    <cellStyle name="Currency [0] 5 5 14" xfId="1161" xr:uid="{F40E270D-010F-4F96-90B5-B79DDDA49B88}"/>
    <cellStyle name="Currency [0] 5 5 15" xfId="1162" xr:uid="{55DBCBD7-8417-4666-BB28-A600A84029CF}"/>
    <cellStyle name="Currency [0] 5 5 16" xfId="1163" xr:uid="{E2C0994F-0312-4B85-8E31-E686F3D1F860}"/>
    <cellStyle name="Currency [0] 5 5 17" xfId="1164" xr:uid="{C07E7091-44A3-44AB-9F1E-8C4476D29F97}"/>
    <cellStyle name="Currency [0] 5 5 18" xfId="1165" xr:uid="{825F8B69-B9F6-44E6-83EC-5B59235C433B}"/>
    <cellStyle name="Currency [0] 5 5 19" xfId="1166" xr:uid="{ED930BF0-92E4-4CE2-8EB1-8E7D7DA96AC4}"/>
    <cellStyle name="Currency [0] 5 5 2" xfId="1167" xr:uid="{4746DEC2-0ABE-4CE3-807C-65D7EDA1F47D}"/>
    <cellStyle name="Currency [0] 5 5 20" xfId="1168" xr:uid="{F798D0A4-E13C-45E1-ADAF-D1D993051153}"/>
    <cellStyle name="Currency [0] 5 5 21" xfId="1169" xr:uid="{49F65CC9-0BCA-4F1B-B0AF-C4FEA638DF62}"/>
    <cellStyle name="Currency [0] 5 5 22" xfId="1170" xr:uid="{4B6C33E5-9C9E-465A-96AE-87ACCE4AC630}"/>
    <cellStyle name="Currency [0] 5 5 23" xfId="1171" xr:uid="{B270AA1A-4518-4CD7-A0B0-05A9EA841B69}"/>
    <cellStyle name="Currency [0] 5 5 24" xfId="1172" xr:uid="{F763AB81-382F-46DE-A709-25C7415119B9}"/>
    <cellStyle name="Currency [0] 5 5 25" xfId="1173" xr:uid="{14942513-D332-4839-9E13-407B3E1BB30A}"/>
    <cellStyle name="Currency [0] 5 5 26" xfId="1174" xr:uid="{174566D9-FC83-4F01-9AF5-4AE9D4F7FA29}"/>
    <cellStyle name="Currency [0] 5 5 27" xfId="1175" xr:uid="{E5695D9B-CB76-476C-94DE-43B8A67BE4FB}"/>
    <cellStyle name="Currency [0] 5 5 28" xfId="1176" xr:uid="{6F458448-55AA-4F56-B0A6-36A2E8BA35A7}"/>
    <cellStyle name="Currency [0] 5 5 29" xfId="1177" xr:uid="{ACBBEA31-4C56-42B9-8003-887D60D51B18}"/>
    <cellStyle name="Currency [0] 5 5 3" xfId="1178" xr:uid="{985E0800-640A-4BF9-BFAC-39B0C4AA4D71}"/>
    <cellStyle name="Currency [0] 5 5 30" xfId="1179" xr:uid="{942631A3-5356-4111-B6DC-3DFE84219327}"/>
    <cellStyle name="Currency [0] 5 5 31" xfId="1180" xr:uid="{85F15989-DB5A-4E2E-B3D5-50D46E2DBBB2}"/>
    <cellStyle name="Currency [0] 5 5 32" xfId="1181" xr:uid="{0AFB3E57-3524-4890-9304-A0D13178165C}"/>
    <cellStyle name="Currency [0] 5 5 33" xfId="1182" xr:uid="{C448D31A-D7D6-4E59-8ACA-9444A3F30FBF}"/>
    <cellStyle name="Currency [0] 5 5 34" xfId="1183" xr:uid="{E7D4EE5F-6DC7-4C36-B0A1-C1EAE279C2B9}"/>
    <cellStyle name="Currency [0] 5 5 35" xfId="1184" xr:uid="{046A08C9-698D-4B77-8E0D-C5C4FC53A2A9}"/>
    <cellStyle name="Currency [0] 5 5 36" xfId="1185" xr:uid="{717DED9E-B411-4C4B-B8E6-765A56620953}"/>
    <cellStyle name="Currency [0] 5 5 37" xfId="1186" xr:uid="{D1830109-1C0A-41CF-9DC1-5E19A5212992}"/>
    <cellStyle name="Currency [0] 5 5 38" xfId="1187" xr:uid="{674F1BE5-ED71-4329-8E05-0D719767A3A4}"/>
    <cellStyle name="Currency [0] 5 5 39" xfId="1188" xr:uid="{04EE008E-A2EB-4F97-A09D-14AA880A6C76}"/>
    <cellStyle name="Currency [0] 5 5 4" xfId="1189" xr:uid="{39E2A818-D376-4535-A642-48040668A90F}"/>
    <cellStyle name="Currency [0] 5 5 40" xfId="1190" xr:uid="{F91DA6B7-46B7-4B9A-85F7-6E845863125C}"/>
    <cellStyle name="Currency [0] 5 5 41" xfId="1191" xr:uid="{D282330F-3E12-4D8C-9AE9-613E031A3812}"/>
    <cellStyle name="Currency [0] 5 5 42" xfId="1192" xr:uid="{F9EA77F2-DFC5-4215-A3BA-5BDB18910C41}"/>
    <cellStyle name="Currency [0] 5 5 43" xfId="1193" xr:uid="{E4F0B07A-14E6-480D-8FF9-E44BA0019EB4}"/>
    <cellStyle name="Currency [0] 5 5 44" xfId="1194" xr:uid="{010BAE14-06D8-4446-BE82-641B6B387FBE}"/>
    <cellStyle name="Currency [0] 5 5 45" xfId="1195" xr:uid="{55AD7B70-7A25-4ED9-AD65-5035D64527DC}"/>
    <cellStyle name="Currency [0] 5 5 46" xfId="1196" xr:uid="{B7B3FD1C-2E78-4730-AB0B-8AE92A80AB54}"/>
    <cellStyle name="Currency [0] 5 5 47" xfId="1197" xr:uid="{23654CFD-2D49-4B15-B6E7-2EBE0E8AFB07}"/>
    <cellStyle name="Currency [0] 5 5 48" xfId="1198" xr:uid="{54CB4F06-D852-4C1F-9841-008F8E09C060}"/>
    <cellStyle name="Currency [0] 5 5 49" xfId="1199" xr:uid="{018A6B09-BCEE-4FE3-AAE4-04167E67872C}"/>
    <cellStyle name="Currency [0] 5 5 5" xfId="1200" xr:uid="{FAA6881D-43AC-4595-AF25-A84A8A092AEF}"/>
    <cellStyle name="Currency [0] 5 5 50" xfId="1201" xr:uid="{1DF7E061-797E-4675-BE40-1194D8D1E1B3}"/>
    <cellStyle name="Currency [0] 5 5 51" xfId="1202" xr:uid="{A878728F-33EB-4DAE-8B33-875237C0E676}"/>
    <cellStyle name="Currency [0] 5 5 52" xfId="1203" xr:uid="{282C6F95-8B7B-453A-A1C8-37BE78CA5CDB}"/>
    <cellStyle name="Currency [0] 5 5 53" xfId="1204" xr:uid="{45563729-539E-44A0-B780-E45C0437A839}"/>
    <cellStyle name="Currency [0] 5 5 54" xfId="1205" xr:uid="{570EFB0C-7F71-4248-BB09-2292F349AA05}"/>
    <cellStyle name="Currency [0] 5 5 55" xfId="1206" xr:uid="{932B6903-ED0A-4758-8CC3-04E8DA40EB93}"/>
    <cellStyle name="Currency [0] 5 5 56" xfId="1207" xr:uid="{679B2FE4-5927-4448-9786-6AB9FC0DC62A}"/>
    <cellStyle name="Currency [0] 5 5 57" xfId="1208" xr:uid="{8A99CB16-5C1A-46C7-A25D-D05F1A962D24}"/>
    <cellStyle name="Currency [0] 5 5 58" xfId="1209" xr:uid="{716C3420-C7FA-475D-A417-91CFF35ED9BE}"/>
    <cellStyle name="Currency [0] 5 5 59" xfId="1210" xr:uid="{232B320C-97E0-4005-B43F-B5D13DB2A839}"/>
    <cellStyle name="Currency [0] 5 5 6" xfId="1211" xr:uid="{B3371B71-D61A-4C1B-A62C-7CDCC966C52E}"/>
    <cellStyle name="Currency [0] 5 5 60" xfId="1212" xr:uid="{CB9CCF21-5A4E-434C-9A7B-D8ACE7EF7673}"/>
    <cellStyle name="Currency [0] 5 5 61" xfId="1213" xr:uid="{0319C1BC-7B30-4310-9AAA-C37253765D2D}"/>
    <cellStyle name="Currency [0] 5 5 62" xfId="1214" xr:uid="{9C4491D8-DA7F-4CE9-8A3E-AC42CC5F31A7}"/>
    <cellStyle name="Currency [0] 5 5 63" xfId="1215" xr:uid="{0CF765E5-CB83-4378-ADA4-36E4E765FE99}"/>
    <cellStyle name="Currency [0] 5 5 64" xfId="1216" xr:uid="{B2246BB7-4D64-4250-9849-4EDCCD43D911}"/>
    <cellStyle name="Currency [0] 5 5 65" xfId="1217" xr:uid="{38E779E4-B7D4-4FDF-9979-7F73E7E0132C}"/>
    <cellStyle name="Currency [0] 5 5 66" xfId="1218" xr:uid="{F149D871-4EC1-4E53-8041-135421196C33}"/>
    <cellStyle name="Currency [0] 5 5 67" xfId="1219" xr:uid="{A5B16556-033D-48FC-AB74-6AACE5597DC9}"/>
    <cellStyle name="Currency [0] 5 5 68" xfId="1220" xr:uid="{CE46E312-7D15-4182-BDA4-9403A337B1BB}"/>
    <cellStyle name="Currency [0] 5 5 69" xfId="1221" xr:uid="{1920938F-D64F-4977-9A44-0DC9C3D20B79}"/>
    <cellStyle name="Currency [0] 5 5 7" xfId="1222" xr:uid="{A68FBA1B-820C-4149-8733-1735BC5E40CA}"/>
    <cellStyle name="Currency [0] 5 5 70" xfId="1223" xr:uid="{F6C26199-850E-4479-AAA9-BBF632F4C238}"/>
    <cellStyle name="Currency [0] 5 5 71" xfId="1224" xr:uid="{EF26F1C8-D09C-442E-BB3B-07345DA960FB}"/>
    <cellStyle name="Currency [0] 5 5 8" xfId="1225" xr:uid="{B353BB48-45F0-436E-BC5C-7330BDA6ECDB}"/>
    <cellStyle name="Currency [0] 5 5 9" xfId="1226" xr:uid="{A5056E93-E263-4F38-BDE8-6B9138263BB0}"/>
    <cellStyle name="Currency [0] 5 50" xfId="1227" xr:uid="{C9632E37-142A-41C6-846B-367CBC5289BE}"/>
    <cellStyle name="Currency [0] 5 51" xfId="1228" xr:uid="{C0CEFBBA-D6A4-404D-9AB0-DFDEEEC8C5B4}"/>
    <cellStyle name="Currency [0] 5 52" xfId="1229" xr:uid="{E505418F-246F-43EF-8E59-47B6480D51E9}"/>
    <cellStyle name="Currency [0] 5 53" xfId="1230" xr:uid="{D0755F63-0DD4-49A3-8344-DE518ED566F9}"/>
    <cellStyle name="Currency [0] 5 54" xfId="1231" xr:uid="{BEA99A7F-0B0A-4430-B981-A74372377483}"/>
    <cellStyle name="Currency [0] 5 55" xfId="1232" xr:uid="{7CB1232C-C419-46A0-9C78-4258BB7452F6}"/>
    <cellStyle name="Currency [0] 5 56" xfId="1233" xr:uid="{CFE3B293-03E5-43B0-BA62-4DEF23BE7DD0}"/>
    <cellStyle name="Currency [0] 5 57" xfId="1234" xr:uid="{73C01045-23AB-472D-B0F2-7A852B4E1F02}"/>
    <cellStyle name="Currency [0] 5 58" xfId="1235" xr:uid="{E9FADCB1-6C48-480C-82A5-55D701C83A7F}"/>
    <cellStyle name="Currency [0] 5 59" xfId="1236" xr:uid="{9E9D2ECF-9D96-4D3B-A0EB-90761DC39DD5}"/>
    <cellStyle name="Currency [0] 5 6" xfId="1237" xr:uid="{A5F20031-8CDB-4267-BE52-55B1D468D110}"/>
    <cellStyle name="Currency [0] 5 60" xfId="1238" xr:uid="{9D7905EE-DC51-4A48-8736-019CE4095D13}"/>
    <cellStyle name="Currency [0] 5 60 2" xfId="1239" xr:uid="{A6A8C01D-EC3A-418E-9257-823F031B0B07}"/>
    <cellStyle name="Currency [0] 5 60 3" xfId="1240" xr:uid="{F1DFC5D8-1C9D-400C-A511-28D83C3B22AE}"/>
    <cellStyle name="Currency [0] 5 60 3 2" xfId="1241" xr:uid="{2C7E5B9B-CAC8-46F6-9AC2-5F2091260C7B}"/>
    <cellStyle name="Currency [0] 5 61" xfId="1242" xr:uid="{AC14F21F-FB7C-491F-AEFD-57E59EA6A718}"/>
    <cellStyle name="Currency [0] 5 62" xfId="1243" xr:uid="{BB2C08D1-46CE-44FC-B8AD-3668CF7349AA}"/>
    <cellStyle name="Currency [0] 5 63" xfId="1244" xr:uid="{D4D90C4E-E7E0-462A-8693-E736903D6F2A}"/>
    <cellStyle name="Currency [0] 5 64" xfId="1245" xr:uid="{6BCC62A8-8D68-454D-B702-3D6A26A8F0E7}"/>
    <cellStyle name="Currency [0] 5 65" xfId="1246" xr:uid="{31DF8BA2-8232-4269-AF87-ABC978A901E7}"/>
    <cellStyle name="Currency [0] 5 66" xfId="1247" xr:uid="{747FC3C9-422F-4661-A31D-C545AC3EBF5F}"/>
    <cellStyle name="Currency [0] 5 67" xfId="1248" xr:uid="{18A41A97-3358-46D1-8496-E2FF378D0EA5}"/>
    <cellStyle name="Currency [0] 5 68" xfId="1249" xr:uid="{677683B7-5836-4DA7-AF36-B1571DDBE0BC}"/>
    <cellStyle name="Currency [0] 5 69" xfId="1250" xr:uid="{89E314DD-83D3-486D-860B-3B33B24F34F0}"/>
    <cellStyle name="Currency [0] 5 7" xfId="1251" xr:uid="{077C6AAB-46AF-4AD1-B661-AD18E0ACAE7D}"/>
    <cellStyle name="Currency [0] 5 70" xfId="1252" xr:uid="{1742113B-4FE6-42B5-9093-3CABA8DC666E}"/>
    <cellStyle name="Currency [0] 5 71" xfId="1253" xr:uid="{B16C4D84-C6B4-42BA-9A1E-815A01E12FA9}"/>
    <cellStyle name="Currency [0] 5 72" xfId="1254" xr:uid="{F3A11EDA-AC43-421C-8C7A-78CB2E4644DE}"/>
    <cellStyle name="Currency [0] 5 73" xfId="1255" xr:uid="{C7553A80-4E80-4111-BC75-B8A3FFAED274}"/>
    <cellStyle name="Currency [0] 5 74" xfId="1256" xr:uid="{5D83954B-BB55-45E4-A2E4-6A7295A51D2D}"/>
    <cellStyle name="Currency [0] 5 8" xfId="1257" xr:uid="{64F3174C-B5F7-42A0-8BDC-472BF94D6691}"/>
    <cellStyle name="Currency [0] 5 9" xfId="1258" xr:uid="{21835F1D-7FD2-458F-B211-DEB1F54C8446}"/>
    <cellStyle name="Currency 10" xfId="1259" xr:uid="{5E3FAE9D-459B-4B2C-904C-4ECE7C4ACA24}"/>
    <cellStyle name="Currency 10 10" xfId="1260" xr:uid="{2D9EF3A4-12F6-47D7-B7B1-2DF91008FC86}"/>
    <cellStyle name="Currency 10 11" xfId="1261" xr:uid="{D7601E1E-3D7F-4991-8E78-17D4E0236ABF}"/>
    <cellStyle name="Currency 10 12" xfId="1262" xr:uid="{2D6A9F95-111F-4251-99D1-165A291E5428}"/>
    <cellStyle name="Currency 10 13" xfId="1263" xr:uid="{92B15F79-DF5B-4ED7-8412-C0FAD319F98B}"/>
    <cellStyle name="Currency 10 14" xfId="1264" xr:uid="{CCFC7B2D-FC88-47EE-8FEF-824CF28CF595}"/>
    <cellStyle name="Currency 10 15" xfId="1265" xr:uid="{44C4DC48-D8DD-4DB9-B77F-7B9BD199BE3A}"/>
    <cellStyle name="Currency 10 16" xfId="1266" xr:uid="{3D137167-9AF2-4188-B345-437D769E6ED4}"/>
    <cellStyle name="Currency 10 17" xfId="1267" xr:uid="{D1B714C9-4E3C-4DB8-931A-0392E3B822AE}"/>
    <cellStyle name="Currency 10 18" xfId="1268" xr:uid="{CC8B6C1A-72FD-40FB-B30B-63FD9EE6F2CD}"/>
    <cellStyle name="Currency 10 19" xfId="1269" xr:uid="{5D7AA31C-74AC-4057-AE90-73517FC1FC56}"/>
    <cellStyle name="Currency 10 2" xfId="1270" xr:uid="{E609C8D4-CD43-4273-BF35-E6ECEB9A03DD}"/>
    <cellStyle name="Currency 10 20" xfId="1271" xr:uid="{24625FA6-D7B4-46BC-BAEE-060AB9211649}"/>
    <cellStyle name="Currency 10 21" xfId="1272" xr:uid="{CE27110B-29FA-4035-9235-A12C9178E42B}"/>
    <cellStyle name="Currency 10 22" xfId="1273" xr:uid="{8B35BC84-0C6D-4BFD-85E6-B811298A07BA}"/>
    <cellStyle name="Currency 10 23" xfId="1274" xr:uid="{86A635C2-BAAF-4C66-B5E2-E4145C81462E}"/>
    <cellStyle name="Currency 10 24" xfId="1275" xr:uid="{E83DFB19-0F5C-43B1-9136-FBABF38F3D6E}"/>
    <cellStyle name="Currency 10 25" xfId="1276" xr:uid="{503077B1-2B96-4E4B-8764-670BBF518572}"/>
    <cellStyle name="Currency 10 26" xfId="1277" xr:uid="{D63E58AE-6873-4BB4-A609-A834E7DC84E0}"/>
    <cellStyle name="Currency 10 27" xfId="1278" xr:uid="{98A12279-2966-4EA8-A78B-01F87279C9AE}"/>
    <cellStyle name="Currency 10 28" xfId="1279" xr:uid="{DB6CDFF2-ADED-40E3-B983-A48992E84464}"/>
    <cellStyle name="Currency 10 29" xfId="1280" xr:uid="{F7B41E8B-333D-4C70-A671-D2613D1D072B}"/>
    <cellStyle name="Currency 10 3" xfId="1281" xr:uid="{6DD9F2C3-1EBD-498E-BCF6-CB8E9C9B655A}"/>
    <cellStyle name="Currency 10 3 10" xfId="1282" xr:uid="{54664D3C-7B78-4F59-86B1-8ABEF32B284E}"/>
    <cellStyle name="Currency 10 3 11" xfId="1283" xr:uid="{93D5C118-85BE-4B9E-B83A-34C852E7CF2D}"/>
    <cellStyle name="Currency 10 3 12" xfId="1284" xr:uid="{BF14AC98-3E31-47CA-AC8B-5D92DB25E2DF}"/>
    <cellStyle name="Currency 10 3 13" xfId="1285" xr:uid="{D46A5BD3-5A5D-4677-AE89-9C6ABD25A726}"/>
    <cellStyle name="Currency 10 3 14" xfId="1286" xr:uid="{6D557EF7-636F-4D6B-88B2-3E0AB56CB47D}"/>
    <cellStyle name="Currency 10 3 15" xfId="1287" xr:uid="{A8F1AA85-AD73-4C47-8B3F-DEAB0D803356}"/>
    <cellStyle name="Currency 10 3 16" xfId="1288" xr:uid="{F26F4ABC-89F2-4EAE-964E-EEBF1906B91F}"/>
    <cellStyle name="Currency 10 3 17" xfId="1289" xr:uid="{11B1069C-9019-4761-8294-570958F1618C}"/>
    <cellStyle name="Currency 10 3 18" xfId="1290" xr:uid="{52A2E835-83FF-4646-A269-E4B3DCCA483A}"/>
    <cellStyle name="Currency 10 3 19" xfId="1291" xr:uid="{8FBF07E4-B048-4D2D-8687-651F9978F7EB}"/>
    <cellStyle name="Currency 10 3 2" xfId="1292" xr:uid="{F82556E7-885B-4CA9-9C76-462B9D94A04E}"/>
    <cellStyle name="Currency 10 3 20" xfId="1293" xr:uid="{B2C2949D-5248-4C3E-BA2E-0EF9AC19DE5A}"/>
    <cellStyle name="Currency 10 3 21" xfId="1294" xr:uid="{080D347D-D530-4A36-AAEA-C1FB31A343FC}"/>
    <cellStyle name="Currency 10 3 22" xfId="1295" xr:uid="{E4E64502-4B4F-4A86-8B59-F556EF9DD64C}"/>
    <cellStyle name="Currency 10 3 23" xfId="1296" xr:uid="{746405D0-9A60-4585-90A6-04FD05CDD42D}"/>
    <cellStyle name="Currency 10 3 24" xfId="1297" xr:uid="{0D828760-6594-4662-861E-E06BA9654FDF}"/>
    <cellStyle name="Currency 10 3 25" xfId="1298" xr:uid="{F7199B3F-0703-48CB-858B-54F46F324E43}"/>
    <cellStyle name="Currency 10 3 26" xfId="1299" xr:uid="{2E822F63-80E4-40C3-9BEA-064BDB58F237}"/>
    <cellStyle name="Currency 10 3 3" xfId="1300" xr:uid="{AF51A7E1-158C-4433-AD0D-AD697DA2E1A7}"/>
    <cellStyle name="Currency 10 3 4" xfId="1301" xr:uid="{D46FE7AD-51AC-4743-BAC7-CCA281FA4F2E}"/>
    <cellStyle name="Currency 10 3 5" xfId="1302" xr:uid="{BCBB7908-7A38-4F4D-AC0C-3723E4FEF771}"/>
    <cellStyle name="Currency 10 3 6" xfId="1303" xr:uid="{42F2806B-33FA-4D25-81B6-D39FE40A4E72}"/>
    <cellStyle name="Currency 10 3 7" xfId="1304" xr:uid="{CCA3C9CB-9B80-4372-BAF1-2FAFC0FC5056}"/>
    <cellStyle name="Currency 10 3 8" xfId="1305" xr:uid="{5B43CDD6-F99F-4B4B-B56F-1EC546F8CD88}"/>
    <cellStyle name="Currency 10 3 9" xfId="1306" xr:uid="{13350862-078F-433D-8F8D-02E004F69986}"/>
    <cellStyle name="Currency 10 30" xfId="1307" xr:uid="{00BF564D-3031-4FFE-9905-F1DC7F78731E}"/>
    <cellStyle name="Currency 10 31" xfId="1308" xr:uid="{2CBB0C28-F1FE-402D-B437-159EBE41C616}"/>
    <cellStyle name="Currency 10 32" xfId="1309" xr:uid="{9DF3A3A5-8B61-4C01-B86E-A94972912437}"/>
    <cellStyle name="Currency 10 33" xfId="1310" xr:uid="{57214979-D5B8-42B4-A4EE-5152DDE957A6}"/>
    <cellStyle name="Currency 10 34" xfId="1311" xr:uid="{62A6FFA8-1462-475B-86FA-751AAF3EB897}"/>
    <cellStyle name="Currency 10 35" xfId="1312" xr:uid="{877A3B17-5706-45A2-8CF0-A6965B9E64BC}"/>
    <cellStyle name="Currency 10 36" xfId="1313" xr:uid="{3027F88E-7044-46B7-9CD5-DCB76FE2D03C}"/>
    <cellStyle name="Currency 10 37" xfId="1314" xr:uid="{614D6339-F089-48FA-94B2-99B340442A4C}"/>
    <cellStyle name="Currency 10 38" xfId="1315" xr:uid="{81AD41A1-0364-4536-9E58-C2C27B188C47}"/>
    <cellStyle name="Currency 10 39" xfId="1316" xr:uid="{45EF97EA-116E-4A96-915F-DB2A92E029A4}"/>
    <cellStyle name="Currency 10 4" xfId="1317" xr:uid="{A4FD7B18-D145-4441-A0EB-F6F2A4E8A0DC}"/>
    <cellStyle name="Currency 10 40" xfId="1318" xr:uid="{20C84468-D610-41F8-87D6-F9BB42E193BD}"/>
    <cellStyle name="Currency 10 41" xfId="1319" xr:uid="{6DCA3901-8589-49FD-8BDA-07F3F993C5B1}"/>
    <cellStyle name="Currency 10 42" xfId="1320" xr:uid="{7119BE39-58BB-4701-82BE-37DBB4EF289C}"/>
    <cellStyle name="Currency 10 43" xfId="1321" xr:uid="{8B7953AA-53B5-4B5D-AF16-2952060B68E9}"/>
    <cellStyle name="Currency 10 44" xfId="1322" xr:uid="{791BE03D-32B4-4450-A966-7526215FF8F8}"/>
    <cellStyle name="Currency 10 45" xfId="1323" xr:uid="{D64FBBFA-EF54-49EC-96F4-8D8630E17D08}"/>
    <cellStyle name="Currency 10 46" xfId="1324" xr:uid="{CB445EE9-54C7-4151-B9DB-A151B2628340}"/>
    <cellStyle name="Currency 10 47" xfId="1325" xr:uid="{AC35F36D-4959-4695-B52D-9F3AEBC293BC}"/>
    <cellStyle name="Currency 10 48" xfId="1326" xr:uid="{01E17F68-DF27-4353-A539-48EFD74B147E}"/>
    <cellStyle name="Currency 10 49" xfId="1327" xr:uid="{64BF0BDD-AD60-4F10-A0CE-E5718B922EF7}"/>
    <cellStyle name="Currency 10 5" xfId="1328" xr:uid="{CF1E648F-AC8B-4704-9F18-10077DF42079}"/>
    <cellStyle name="Currency 10 5 10" xfId="1329" xr:uid="{67B61CFE-D457-4C5B-A97A-9F42B392A913}"/>
    <cellStyle name="Currency 10 5 11" xfId="1330" xr:uid="{D33460CB-C272-400B-B1BB-177DA7023A60}"/>
    <cellStyle name="Currency 10 5 12" xfId="1331" xr:uid="{98732B9F-1694-418E-8486-1FC5CB0D3214}"/>
    <cellStyle name="Currency 10 5 13" xfId="1332" xr:uid="{0D12703C-02B6-46AE-BDBA-A7193CB24FA3}"/>
    <cellStyle name="Currency 10 5 14" xfId="1333" xr:uid="{6416D298-F5B0-4B13-A6D7-80997513DA06}"/>
    <cellStyle name="Currency 10 5 15" xfId="1334" xr:uid="{DC8C8A2C-9E65-4362-9393-13FA1050325F}"/>
    <cellStyle name="Currency 10 5 16" xfId="1335" xr:uid="{F964CFAB-6B15-43DC-A0F3-41F287A2E969}"/>
    <cellStyle name="Currency 10 5 17" xfId="1336" xr:uid="{569FEF07-0A29-4C70-8460-578A41A523EB}"/>
    <cellStyle name="Currency 10 5 18" xfId="1337" xr:uid="{A28F392E-3633-4A5F-9276-2E254063AD8B}"/>
    <cellStyle name="Currency 10 5 19" xfId="1338" xr:uid="{2A413228-360E-4E80-8254-914ABF647DFD}"/>
    <cellStyle name="Currency 10 5 2" xfId="1339" xr:uid="{B978B8D9-6AA7-43D2-AE96-14E49C33BD46}"/>
    <cellStyle name="Currency 10 5 20" xfId="1340" xr:uid="{C421356D-CAD5-4E1C-94A3-33E4A6DF57A0}"/>
    <cellStyle name="Currency 10 5 21" xfId="1341" xr:uid="{4FE49EC7-FDF7-4B56-82BB-E9FFFB0BBDE9}"/>
    <cellStyle name="Currency 10 5 22" xfId="1342" xr:uid="{4C98F8A6-E8A9-414C-A3F2-CFE357F44B77}"/>
    <cellStyle name="Currency 10 5 23" xfId="1343" xr:uid="{D3CF38AE-B460-443E-874E-45E6BA199973}"/>
    <cellStyle name="Currency 10 5 24" xfId="1344" xr:uid="{53970451-0098-4F73-A6BA-C5639FC93F9A}"/>
    <cellStyle name="Currency 10 5 25" xfId="1345" xr:uid="{8B7F78FF-2E96-4E7E-99BB-35B0E89DF08C}"/>
    <cellStyle name="Currency 10 5 26" xfId="1346" xr:uid="{02AF82E8-F78C-47F6-A1AC-01244C1960CC}"/>
    <cellStyle name="Currency 10 5 27" xfId="1347" xr:uid="{839630A1-CC5B-4A43-B198-2C89B41FA311}"/>
    <cellStyle name="Currency 10 5 28" xfId="1348" xr:uid="{60910640-34E1-4777-B6C0-F6A4D4E9E09C}"/>
    <cellStyle name="Currency 10 5 29" xfId="1349" xr:uid="{E785FA9A-C721-498E-AF6C-CE182DE46F97}"/>
    <cellStyle name="Currency 10 5 3" xfId="1350" xr:uid="{A9F00F3D-2012-495F-B2B2-1B82DA8F768E}"/>
    <cellStyle name="Currency 10 5 30" xfId="1351" xr:uid="{892C02CC-F063-4AE4-9692-D2607A1642AD}"/>
    <cellStyle name="Currency 10 5 31" xfId="1352" xr:uid="{3886562A-59CD-4DDF-9AD1-2AEBC098A9DF}"/>
    <cellStyle name="Currency 10 5 32" xfId="1353" xr:uid="{B7508FD8-33C4-42D6-B579-97D92FF27683}"/>
    <cellStyle name="Currency 10 5 33" xfId="1354" xr:uid="{E1BA2AEB-8140-455C-868E-1DCD4AA0BEE6}"/>
    <cellStyle name="Currency 10 5 34" xfId="1355" xr:uid="{91F9A774-D698-4B2E-8FD8-4DEF62D5EACC}"/>
    <cellStyle name="Currency 10 5 35" xfId="1356" xr:uid="{32907903-292B-4AD6-8EE7-972552652167}"/>
    <cellStyle name="Currency 10 5 36" xfId="1357" xr:uid="{9EF2CD14-6B35-45F9-BAE5-F6000F541937}"/>
    <cellStyle name="Currency 10 5 37" xfId="1358" xr:uid="{DC2B8D33-1770-4B00-9617-0EEFA90177AF}"/>
    <cellStyle name="Currency 10 5 38" xfId="1359" xr:uid="{2EEE77C8-42A0-4933-94BB-CF958AC4C0CF}"/>
    <cellStyle name="Currency 10 5 39" xfId="1360" xr:uid="{D40B1EF7-D59F-45E4-90D0-CD60AC77FCCA}"/>
    <cellStyle name="Currency 10 5 4" xfId="1361" xr:uid="{9FC3025F-D50B-4155-ACE0-CC62B104A163}"/>
    <cellStyle name="Currency 10 5 40" xfId="1362" xr:uid="{FB47B740-8B12-4E42-8E1F-FCAE04301A16}"/>
    <cellStyle name="Currency 10 5 41" xfId="1363" xr:uid="{6C04FBE6-EBD1-410A-965F-FA59D3B96B3F}"/>
    <cellStyle name="Currency 10 5 42" xfId="1364" xr:uid="{DA5ACD3E-19A2-453E-9BDD-F1FE5D5EAD13}"/>
    <cellStyle name="Currency 10 5 43" xfId="1365" xr:uid="{3B73BBE6-AAC7-4536-880A-A494BC9904B0}"/>
    <cellStyle name="Currency 10 5 44" xfId="1366" xr:uid="{A60875EC-950D-477D-910C-D12847E4D8B1}"/>
    <cellStyle name="Currency 10 5 45" xfId="1367" xr:uid="{E9AA1A24-8C21-4B97-A5F9-0762E98729EA}"/>
    <cellStyle name="Currency 10 5 46" xfId="1368" xr:uid="{E8449C14-98B3-4E8C-9793-A00DF6F9875E}"/>
    <cellStyle name="Currency 10 5 47" xfId="1369" xr:uid="{F110A106-E9A2-4AB4-96A4-00098E311DCB}"/>
    <cellStyle name="Currency 10 5 48" xfId="1370" xr:uid="{14458328-72F6-42DF-81E6-A3EFCA636390}"/>
    <cellStyle name="Currency 10 5 49" xfId="1371" xr:uid="{25E1AE02-4DB7-4B47-A5A6-C188652D5374}"/>
    <cellStyle name="Currency 10 5 5" xfId="1372" xr:uid="{F7BE7512-CD68-449D-9BED-B1E81C845EEF}"/>
    <cellStyle name="Currency 10 5 50" xfId="1373" xr:uid="{1611EFAE-4014-46FF-9F1D-6B1C4F6015CC}"/>
    <cellStyle name="Currency 10 5 51" xfId="1374" xr:uid="{8E59129F-7962-4617-B2BD-A6A5DC11DAEE}"/>
    <cellStyle name="Currency 10 5 52" xfId="1375" xr:uid="{1540010B-6A92-4D19-A42B-C3578458CC29}"/>
    <cellStyle name="Currency 10 5 53" xfId="1376" xr:uid="{F2734136-91CE-4AFA-97B8-D9DFB8D4C918}"/>
    <cellStyle name="Currency 10 5 54" xfId="1377" xr:uid="{B9D89F63-C6DA-4179-9742-B3F51AEF5EA9}"/>
    <cellStyle name="Currency 10 5 55" xfId="1378" xr:uid="{0C8F7810-CF7E-4F41-8CBD-EAC6EC7F5705}"/>
    <cellStyle name="Currency 10 5 56" xfId="1379" xr:uid="{5E01C9FC-A09E-458C-BB44-35043F7289D0}"/>
    <cellStyle name="Currency 10 5 57" xfId="1380" xr:uid="{AADECA94-23FB-4D3A-B47F-6B5B36AC4654}"/>
    <cellStyle name="Currency 10 5 58" xfId="1381" xr:uid="{34EB7117-E4E2-4B57-85A6-FAC8A34950BF}"/>
    <cellStyle name="Currency 10 5 59" xfId="1382" xr:uid="{D4BE7EAA-8F0D-4E66-9D87-FE711AF068D3}"/>
    <cellStyle name="Currency 10 5 6" xfId="1383" xr:uid="{FEFCC96B-7E3D-4C76-8D6F-D8C95E268942}"/>
    <cellStyle name="Currency 10 5 60" xfId="1384" xr:uid="{3CC24FAA-1814-4781-9B09-154B38A631C2}"/>
    <cellStyle name="Currency 10 5 61" xfId="1385" xr:uid="{9C771479-802A-4402-898B-C5C81A3A924A}"/>
    <cellStyle name="Currency 10 5 62" xfId="1386" xr:uid="{FBD096F4-27D9-4A38-AF50-15D7CE3D2E19}"/>
    <cellStyle name="Currency 10 5 63" xfId="1387" xr:uid="{B27A03EF-CA9D-4BF5-B3D4-544F6B6E43FA}"/>
    <cellStyle name="Currency 10 5 64" xfId="1388" xr:uid="{EE140511-1DDE-47DC-83FC-D12F3DD42895}"/>
    <cellStyle name="Currency 10 5 65" xfId="1389" xr:uid="{15EA4049-658D-4437-80B4-F6F74B60DC0B}"/>
    <cellStyle name="Currency 10 5 66" xfId="1390" xr:uid="{465D5141-A3F5-403C-A820-138C1B14DF95}"/>
    <cellStyle name="Currency 10 5 67" xfId="1391" xr:uid="{F1FA1EFC-87F0-4280-9065-BAF4E6AB806F}"/>
    <cellStyle name="Currency 10 5 68" xfId="1392" xr:uid="{ADF0F055-FA84-47A4-BFFB-1F8970E9763F}"/>
    <cellStyle name="Currency 10 5 69" xfId="1393" xr:uid="{E57E2E86-4C8F-481F-9506-B4D4C77D8C17}"/>
    <cellStyle name="Currency 10 5 7" xfId="1394" xr:uid="{A0AE4A2D-1027-4A6D-A919-F671F35ADE49}"/>
    <cellStyle name="Currency 10 5 70" xfId="1395" xr:uid="{B38985F6-19C0-4C99-A568-F7FB1D856278}"/>
    <cellStyle name="Currency 10 5 71" xfId="1396" xr:uid="{2DED32C9-B9D4-4EE7-82A7-20720B22B9C4}"/>
    <cellStyle name="Currency 10 5 8" xfId="1397" xr:uid="{3E5C9C71-CA0E-45A6-A14C-0E24BA974411}"/>
    <cellStyle name="Currency 10 5 9" xfId="1398" xr:uid="{2BECCCDE-A0ED-47F0-A96E-B3058551AEE2}"/>
    <cellStyle name="Currency 10 50" xfId="1399" xr:uid="{A7282961-4D5B-475B-B552-18A1481D5CCD}"/>
    <cellStyle name="Currency 10 51" xfId="1400" xr:uid="{14009F36-8D11-4B8D-9A30-545ACDE73478}"/>
    <cellStyle name="Currency 10 52" xfId="1401" xr:uid="{7292F2BC-A2B5-406F-A919-89202EF754E5}"/>
    <cellStyle name="Currency 10 53" xfId="1402" xr:uid="{6759D287-53C4-4FC6-9413-2AD933101502}"/>
    <cellStyle name="Currency 10 54" xfId="1403" xr:uid="{BB6D1D9B-91FF-4542-A67D-C01F5C66B5FE}"/>
    <cellStyle name="Currency 10 55" xfId="1404" xr:uid="{6CC4EAEE-932D-46F1-B82F-2AE3BA22ABD9}"/>
    <cellStyle name="Currency 10 56" xfId="1405" xr:uid="{5DF05724-5E06-4C08-A691-DC8468D618DD}"/>
    <cellStyle name="Currency 10 57" xfId="1406" xr:uid="{027880F5-F082-402D-A9B1-95D30A57B841}"/>
    <cellStyle name="Currency 10 58" xfId="1407" xr:uid="{B4F36B33-9EEE-4287-8CF7-EFE630798920}"/>
    <cellStyle name="Currency 10 59" xfId="1408" xr:uid="{F661316A-510C-4A07-A7BF-16A5CBA3E650}"/>
    <cellStyle name="Currency 10 6" xfId="1409" xr:uid="{921FF603-FAEC-477C-9C5A-D3BFF3D902B0}"/>
    <cellStyle name="Currency 10 60" xfId="1410" xr:uid="{CF89E543-8B23-4C98-85AA-EE524F4C9296}"/>
    <cellStyle name="Currency 10 60 2" xfId="1411" xr:uid="{01FA5269-E016-48E6-A677-59A77A781B0A}"/>
    <cellStyle name="Currency 10 60 3" xfId="1412" xr:uid="{6314301D-777E-4E4C-987A-9905DC270BE6}"/>
    <cellStyle name="Currency 10 60 3 2" xfId="1413" xr:uid="{F15930AA-F5D9-4E73-85F6-DCD05307892E}"/>
    <cellStyle name="Currency 10 61" xfId="1414" xr:uid="{57D142F5-A566-4EC2-86EA-921CFD12A167}"/>
    <cellStyle name="Currency 10 62" xfId="1415" xr:uid="{B1463F93-F31C-4731-9A94-0693CD454414}"/>
    <cellStyle name="Currency 10 63" xfId="1416" xr:uid="{DBC63650-DFC7-41A7-9458-7B92C956D7F5}"/>
    <cellStyle name="Currency 10 64" xfId="1417" xr:uid="{3A3358EC-D50C-4A01-B8A3-C23D4DE746EE}"/>
    <cellStyle name="Currency 10 65" xfId="1418" xr:uid="{7EB5119E-D409-4C9A-B119-892C7B1F9A2C}"/>
    <cellStyle name="Currency 10 66" xfId="1419" xr:uid="{04775652-AFA8-438F-9350-7C5A071598F5}"/>
    <cellStyle name="Currency 10 67" xfId="1420" xr:uid="{4F464952-23A6-46CB-B64B-BEF60B4A4EB3}"/>
    <cellStyle name="Currency 10 68" xfId="1421" xr:uid="{D56B7810-E2B6-47F0-8CFA-56CF03694EFF}"/>
    <cellStyle name="Currency 10 69" xfId="1422" xr:uid="{E880CFEA-498E-49D7-93C3-FC9F540AB833}"/>
    <cellStyle name="Currency 10 7" xfId="1423" xr:uid="{15785E1A-ADD6-484D-9A1D-D21271D0AAEE}"/>
    <cellStyle name="Currency 10 70" xfId="1424" xr:uid="{2A9AC473-4C00-481C-886E-2F3FD27597A6}"/>
    <cellStyle name="Currency 10 71" xfId="1425" xr:uid="{6A0D6A56-8146-42C0-8162-A55B165AACF5}"/>
    <cellStyle name="Currency 10 72" xfId="1426" xr:uid="{A8708B1E-420B-424C-A907-D439ED8986FB}"/>
    <cellStyle name="Currency 10 73" xfId="1427" xr:uid="{14138F93-C12B-4C8D-A153-0D36EA85A251}"/>
    <cellStyle name="Currency 10 74" xfId="1428" xr:uid="{41B4765B-182D-4C94-AACF-0A2F2F545534}"/>
    <cellStyle name="Currency 10 8" xfId="1429" xr:uid="{1465266E-C4D5-4D29-91F4-CC6C490B805D}"/>
    <cellStyle name="Currency 10 9" xfId="1430" xr:uid="{370BA444-9155-4DB4-9F61-5EF43A1493E0}"/>
    <cellStyle name="Currency 11" xfId="1431" xr:uid="{99AA597F-81DA-4BBC-8809-ED631D5B6554}"/>
    <cellStyle name="Currency 12" xfId="1432" xr:uid="{6382F0A0-0FFF-46AA-B8A3-A5F621FEAA6E}"/>
    <cellStyle name="Currency 13" xfId="1433" xr:uid="{E5040360-4014-48A4-8649-2094BDB27FCF}"/>
    <cellStyle name="Currency 14" xfId="1434" xr:uid="{DA5B3B3B-1DB4-41D3-841E-A264ADF2119A}"/>
    <cellStyle name="Currency 15" xfId="1435" xr:uid="{EA074F96-87D0-4CDA-B58F-E11273188B1B}"/>
    <cellStyle name="Currency 16" xfId="1436" xr:uid="{2339AA7F-573B-436F-BBD2-739F7C61164F}"/>
    <cellStyle name="Currency 17" xfId="1437" xr:uid="{375BCC05-F929-4A9B-AD69-41E8821CE725}"/>
    <cellStyle name="Currency 18" xfId="1438" xr:uid="{FA4CDACA-812F-4961-80DD-77EB54CC0087}"/>
    <cellStyle name="Currency 19" xfId="1439" xr:uid="{F6FE9308-DCC3-4010-BF64-27B0123F7EF5}"/>
    <cellStyle name="Currency 2" xfId="1440" xr:uid="{F995CE96-60A0-4FBB-9501-4602A1F2AB9C}"/>
    <cellStyle name="Currency 2 2" xfId="1441" xr:uid="{309B842A-2A29-4783-A022-8A4FE26D21FA}"/>
    <cellStyle name="Currency 2 3" xfId="1442" xr:uid="{651FC6ED-3E97-481C-AEEC-DEE35653D2D1}"/>
    <cellStyle name="Currency 20" xfId="1443" xr:uid="{3FB8F192-08BE-4AC5-8F22-54A2274E93AC}"/>
    <cellStyle name="Currency 21" xfId="1444" xr:uid="{3E2AA4CB-9FFA-4241-A12D-14CA712AFD31}"/>
    <cellStyle name="Currency 22" xfId="1445" xr:uid="{19E45DA6-F1C6-40A8-B41F-E5E0701EB445}"/>
    <cellStyle name="Currency 23" xfId="1446" xr:uid="{19FE5405-1AB2-4388-9592-64553713A8F0}"/>
    <cellStyle name="Currency 24" xfId="1447" xr:uid="{D8050611-92D3-4CB5-94D4-81BE691D83DB}"/>
    <cellStyle name="Currency 25" xfId="1448" xr:uid="{538B76D4-522C-4016-B6DF-349A0D9BAD59}"/>
    <cellStyle name="Currency 26" xfId="1449" xr:uid="{2858FBCC-624D-4452-8172-C54E98B14222}"/>
    <cellStyle name="Currency 27" xfId="1450" xr:uid="{09284B4E-AC74-46A3-A107-1A910CEC1816}"/>
    <cellStyle name="Currency 28" xfId="1451" xr:uid="{9AD41787-EBC4-40A6-A608-C96FE04DAA5F}"/>
    <cellStyle name="Currency 29" xfId="1452" xr:uid="{AEAE064F-8703-44B3-933A-C898136AF7A4}"/>
    <cellStyle name="Currency 3" xfId="1453" xr:uid="{A9E24BE3-0476-472F-85ED-A9FE229A440A}"/>
    <cellStyle name="Currency 3 2" xfId="1454" xr:uid="{DDCAFED9-2C66-4B78-9514-296D05C033C1}"/>
    <cellStyle name="Currency 3 3" xfId="1455" xr:uid="{D1E83B35-3193-4598-9E29-3FDCF5257086}"/>
    <cellStyle name="Currency 30" xfId="1456" xr:uid="{F03839F2-2F04-454E-8BF4-1AB5737E3E95}"/>
    <cellStyle name="Currency 31" xfId="1457" xr:uid="{68178C84-8198-484B-927E-F47F2FC20E56}"/>
    <cellStyle name="Currency 32" xfId="1458" xr:uid="{51611BB1-EE57-43EC-8FEA-90D415AC8392}"/>
    <cellStyle name="Currency 33" xfId="1459" xr:uid="{112E03D0-E06D-40AF-B930-3D6F2FB55165}"/>
    <cellStyle name="Currency 34" xfId="1460" xr:uid="{32A6CE7F-933C-488C-88CA-E78B1E123351}"/>
    <cellStyle name="Currency 35" xfId="1461" xr:uid="{DFE3097B-A74B-4592-85FB-C7A2DF0E2F82}"/>
    <cellStyle name="Currency 36" xfId="1462" xr:uid="{427D7535-5750-40A3-950C-C6797226168A}"/>
    <cellStyle name="Currency 37" xfId="1463" xr:uid="{7D377134-2357-40F7-BB40-CAB530A8C438}"/>
    <cellStyle name="Currency 38" xfId="1464" xr:uid="{1953E5B0-68F9-4164-BD2D-3D71F34360B6}"/>
    <cellStyle name="Currency 39" xfId="1465" xr:uid="{E24C0984-B137-4AAF-8F80-07CA336FA36C}"/>
    <cellStyle name="Currency 4" xfId="1466" xr:uid="{1108148B-AB05-4D7C-89A4-EBF2820CB2FE}"/>
    <cellStyle name="Currency 4 10" xfId="1467" xr:uid="{603E2209-B0EC-40B8-847A-489EA3B13B29}"/>
    <cellStyle name="Currency 4 11" xfId="1468" xr:uid="{80FF7253-1EBC-414B-85C8-4E32615034C3}"/>
    <cellStyle name="Currency 4 12" xfId="1469" xr:uid="{C85EE0E9-C5D0-4E19-A263-A1D20009F154}"/>
    <cellStyle name="Currency 4 13" xfId="1470" xr:uid="{A6474084-D289-457C-BDAB-D8AB64F67093}"/>
    <cellStyle name="Currency 4 14" xfId="1471" xr:uid="{F48BCF7F-16B9-41CE-8F5E-9D74E47D067F}"/>
    <cellStyle name="Currency 4 15" xfId="1472" xr:uid="{CB1AF5F9-E2A7-41BB-A3C7-CAE2B84F4708}"/>
    <cellStyle name="Currency 4 16" xfId="1473" xr:uid="{0E3F2C2D-6A16-42D9-BA17-DFC232ACAE95}"/>
    <cellStyle name="Currency 4 17" xfId="1474" xr:uid="{0F8B4247-B182-4756-998A-653124F66EC9}"/>
    <cellStyle name="Currency 4 18" xfId="1475" xr:uid="{E65D92AF-7F7C-48F8-847B-77168F4C4BA1}"/>
    <cellStyle name="Currency 4 19" xfId="1476" xr:uid="{87AA55EB-22D7-4F8F-99E0-447B0EFC82EA}"/>
    <cellStyle name="Currency 4 2" xfId="1477" xr:uid="{09FD3341-C23F-4E54-9E9B-5CAD9570330C}"/>
    <cellStyle name="Currency 4 20" xfId="1478" xr:uid="{00653ABC-FD33-45FC-9BBC-930ADB70F051}"/>
    <cellStyle name="Currency 4 21" xfId="1479" xr:uid="{B9409FAC-489E-4074-A7C4-141BA95C7C29}"/>
    <cellStyle name="Currency 4 22" xfId="1480" xr:uid="{30F2010C-851A-4A5D-9EFC-B5027DEB6F29}"/>
    <cellStyle name="Currency 4 23" xfId="1481" xr:uid="{3E78B2CD-0A90-4D5A-B9C2-212E2DC1372F}"/>
    <cellStyle name="Currency 4 24" xfId="1482" xr:uid="{A2A98C4B-8D7B-4F80-93D8-4DA3307EA6FB}"/>
    <cellStyle name="Currency 4 25" xfId="1483" xr:uid="{FE34296B-8C17-475C-842D-4871AFF1D40F}"/>
    <cellStyle name="Currency 4 26" xfId="1484" xr:uid="{AFC0A4E7-B911-4B2D-BA3E-29C2C1CB17AC}"/>
    <cellStyle name="Currency 4 27" xfId="1485" xr:uid="{825921C5-6BC0-4EEF-A464-09FC9A6F5506}"/>
    <cellStyle name="Currency 4 28" xfId="1486" xr:uid="{AC0D8A3A-BE12-4C38-B062-D79C9C2BF244}"/>
    <cellStyle name="Currency 4 29" xfId="1487" xr:uid="{19B8CDE2-F9E5-4FEC-869B-E27BE8BDF23A}"/>
    <cellStyle name="Currency 4 3" xfId="1488" xr:uid="{2ECCA927-B820-4754-974A-2F3345130880}"/>
    <cellStyle name="Currency 4 30" xfId="1489" xr:uid="{D7D5966B-5732-4B13-A9F3-A68FD2465F2C}"/>
    <cellStyle name="Currency 4 31" xfId="1490" xr:uid="{ACF37717-1D99-4ADF-B12B-A3DE2558971D}"/>
    <cellStyle name="Currency 4 32" xfId="1491" xr:uid="{8515C0CB-D5B5-46BA-97CC-0CA373524FD3}"/>
    <cellStyle name="Currency 4 33" xfId="1492" xr:uid="{7D0CBD73-E3D8-4F03-A24A-5ADA12D5D75E}"/>
    <cellStyle name="Currency 4 34" xfId="1493" xr:uid="{30F30B7F-82DA-4CDF-A0A2-E166A7BDDAAC}"/>
    <cellStyle name="Currency 4 35" xfId="1494" xr:uid="{255ED6EA-5189-43DA-8F40-20BFF7B1FD29}"/>
    <cellStyle name="Currency 4 36" xfId="1495" xr:uid="{D08DC2C4-4D2F-4EE1-9499-D6E8D660CFD6}"/>
    <cellStyle name="Currency 4 37" xfId="1496" xr:uid="{ECDDD337-CCD5-4F64-AB03-AA6E9DD8AE95}"/>
    <cellStyle name="Currency 4 38" xfId="1497" xr:uid="{7852E6E5-D344-44AD-8C42-E418F640CEF7}"/>
    <cellStyle name="Currency 4 39" xfId="1498" xr:uid="{CE81E727-98C5-452A-8AD8-6F52C703F4C0}"/>
    <cellStyle name="Currency 4 4" xfId="1499" xr:uid="{E584C8AC-28C5-4E63-808F-9BE7124E142F}"/>
    <cellStyle name="Currency 4 40" xfId="1500" xr:uid="{354BBF66-ED71-40FF-9CAA-6386487C0992}"/>
    <cellStyle name="Currency 4 41" xfId="1501" xr:uid="{90F12DF0-864C-4F8B-8A2C-43A3DC8884A2}"/>
    <cellStyle name="Currency 4 42" xfId="1502" xr:uid="{C1F053A2-1E2D-4CA8-8EE3-53FF985BDE5C}"/>
    <cellStyle name="Currency 4 43" xfId="1503" xr:uid="{1D614B2E-61D7-4B9D-BD62-B51ECDA3243E}"/>
    <cellStyle name="Currency 4 44" xfId="1504" xr:uid="{2B8768F7-3FE9-4A5F-AB47-2C276F93A0F0}"/>
    <cellStyle name="Currency 4 45" xfId="1505" xr:uid="{9740FA7D-B4B0-4C6E-A222-5D89270B3CAE}"/>
    <cellStyle name="Currency 4 46" xfId="1506" xr:uid="{E78C28F0-0EB9-45D3-804C-C5C4264F38BB}"/>
    <cellStyle name="Currency 4 47" xfId="1507" xr:uid="{BF15D39B-A364-445A-944E-5A10F9E7D33D}"/>
    <cellStyle name="Currency 4 48" xfId="1508" xr:uid="{4432096F-5224-436B-8020-36A83A23ECEE}"/>
    <cellStyle name="Currency 4 49" xfId="1509" xr:uid="{2B31E6EB-2006-44AC-BF0B-BEE05E1E7275}"/>
    <cellStyle name="Currency 4 5" xfId="1510" xr:uid="{72496F3B-F7B4-42A8-9121-87F3C36D431F}"/>
    <cellStyle name="Currency 4 50" xfId="1511" xr:uid="{CBA079D7-89E2-4E34-8F81-22A8A4080329}"/>
    <cellStyle name="Currency 4 51" xfId="1512" xr:uid="{CCB7EB09-7013-47E7-A194-F68224E5BA67}"/>
    <cellStyle name="Currency 4 52" xfId="1513" xr:uid="{5D9609A6-9CB7-42B3-8B63-420BF0F42801}"/>
    <cellStyle name="Currency 4 53" xfId="1514" xr:uid="{7D3265CD-F967-450B-A422-2E4441D263E7}"/>
    <cellStyle name="Currency 4 54" xfId="1515" xr:uid="{271592E2-9E6C-4AFD-8003-352CC872FACA}"/>
    <cellStyle name="Currency 4 55" xfId="1516" xr:uid="{7998683A-BDAC-49AC-A0EA-F4F7FAE79D61}"/>
    <cellStyle name="Currency 4 56" xfId="1517" xr:uid="{C9D4039B-768D-4FCE-9FD8-5B0C71DFC66B}"/>
    <cellStyle name="Currency 4 57" xfId="1518" xr:uid="{4D0001DB-7065-4E32-8939-C1E5DDA466BF}"/>
    <cellStyle name="Currency 4 58" xfId="1519" xr:uid="{6E496C51-03D6-478C-BA11-CFFF559AFDE7}"/>
    <cellStyle name="Currency 4 59" xfId="1520" xr:uid="{4513BF0C-0CE2-4D06-836D-D4D39E7B1794}"/>
    <cellStyle name="Currency 4 6" xfId="1521" xr:uid="{2CEDA4CA-0CF9-4A58-A01E-95FC2FAE2913}"/>
    <cellStyle name="Currency 4 60" xfId="1522" xr:uid="{7E60ADEF-0190-4752-BF94-7FD165B71143}"/>
    <cellStyle name="Currency 4 61" xfId="1523" xr:uid="{C33AC5C2-A054-4A98-AC35-875C42A12083}"/>
    <cellStyle name="Currency 4 62" xfId="1524" xr:uid="{22C481CF-14CB-4AA7-9292-BAC03C053678}"/>
    <cellStyle name="Currency 4 63" xfId="1525" xr:uid="{E31AB3D0-471A-4A7B-B429-3484FBC379C5}"/>
    <cellStyle name="Currency 4 64" xfId="1526" xr:uid="{F8CFE72C-DF39-45AE-B4B1-30F7DE7E9341}"/>
    <cellStyle name="Currency 4 7" xfId="1527" xr:uid="{606065D0-AC50-4AD5-8A66-5B41EC9BB8EA}"/>
    <cellStyle name="Currency 4 8" xfId="1528" xr:uid="{3BA4ED89-62A9-493C-AB11-348382D325BB}"/>
    <cellStyle name="Currency 4 9" xfId="1529" xr:uid="{3548B5A5-038D-42B2-B76B-2D32E7A77EBE}"/>
    <cellStyle name="Currency 40" xfId="1530" xr:uid="{E7850F50-8D34-4C23-8FE9-A608FB5C2F92}"/>
    <cellStyle name="Currency 41" xfId="1531" xr:uid="{6FB11591-DAFB-4B81-9D95-EA1F3C195C1D}"/>
    <cellStyle name="Currency 42" xfId="1532" xr:uid="{AA82A818-905A-473B-834A-FCE26BC7D8B5}"/>
    <cellStyle name="Currency 43" xfId="1533" xr:uid="{EB84FF00-16A6-4AB9-AC94-17ACA86973B2}"/>
    <cellStyle name="Currency 44" xfId="1534" xr:uid="{D7442B86-9CCD-47B7-9371-D19A06DD4C18}"/>
    <cellStyle name="Currency 45" xfId="1535" xr:uid="{D683D606-8AB0-4686-866B-965B6EAEA7A2}"/>
    <cellStyle name="Currency 46" xfId="1536" xr:uid="{DD82985A-FC72-480D-ABEE-77F8F6F65584}"/>
    <cellStyle name="Currency 5" xfId="1537" xr:uid="{7D41355A-464A-4C75-9B65-1CD82DAE573C}"/>
    <cellStyle name="Currency 5 10" xfId="1538" xr:uid="{D0A4DCCA-D0B8-41A5-9A6B-14602C25FB65}"/>
    <cellStyle name="Currency 5 11" xfId="1539" xr:uid="{6B2D55A8-CCBF-4E6F-9E8B-6C570A4F3FC9}"/>
    <cellStyle name="Currency 5 12" xfId="1540" xr:uid="{E528D57E-1A22-402E-8DC3-B961646BE48F}"/>
    <cellStyle name="Currency 5 13" xfId="1541" xr:uid="{9658BE22-6A55-456F-89D7-3483C1CC1300}"/>
    <cellStyle name="Currency 5 14" xfId="1542" xr:uid="{06206498-97F9-4509-BA94-EF1C52103735}"/>
    <cellStyle name="Currency 5 15" xfId="1543" xr:uid="{2F6C6264-3C88-47F1-9F70-185741ADD948}"/>
    <cellStyle name="Currency 5 16" xfId="1544" xr:uid="{8F197272-EC84-4187-BD77-E3A3A0999444}"/>
    <cellStyle name="Currency 5 17" xfId="1545" xr:uid="{54889F0F-8E16-41CD-97A3-CECF48A44919}"/>
    <cellStyle name="Currency 5 18" xfId="1546" xr:uid="{4F1205D8-F08F-4DC1-828E-7A8EEBEF85BD}"/>
    <cellStyle name="Currency 5 19" xfId="1547" xr:uid="{82443F3B-0489-405F-9659-5D489172C3B2}"/>
    <cellStyle name="Currency 5 2" xfId="1548" xr:uid="{8D7080BB-6E0C-40B5-A3AA-F1D0279FD7D2}"/>
    <cellStyle name="Currency 5 20" xfId="1549" xr:uid="{11FF9D26-90D5-480F-B5B1-3435C3E94FBC}"/>
    <cellStyle name="Currency 5 21" xfId="1550" xr:uid="{C39585C2-E878-4D7B-9BE2-0380781352AC}"/>
    <cellStyle name="Currency 5 22" xfId="1551" xr:uid="{7631169F-FD79-4B8D-9999-F3C035C89493}"/>
    <cellStyle name="Currency 5 23" xfId="1552" xr:uid="{2550D6EE-570D-4FD5-93CC-67B90A199580}"/>
    <cellStyle name="Currency 5 24" xfId="1553" xr:uid="{C0B6B4B9-A271-493A-97EB-FC15D3091CD1}"/>
    <cellStyle name="Currency 5 25" xfId="1554" xr:uid="{3E3078C1-C06D-40C0-8A4D-40D5B35EE544}"/>
    <cellStyle name="Currency 5 26" xfId="1555" xr:uid="{C3011AD6-D703-4ED2-81E0-2AE315AB6547}"/>
    <cellStyle name="Currency 5 27" xfId="1556" xr:uid="{AE233AC2-3F78-472A-92B5-988BC94AA68C}"/>
    <cellStyle name="Currency 5 28" xfId="1557" xr:uid="{BB802CB8-57FF-4346-A2E1-A3D06898D3BF}"/>
    <cellStyle name="Currency 5 29" xfId="1558" xr:uid="{550915EB-DAA4-43A8-94E3-05939E2D1D59}"/>
    <cellStyle name="Currency 5 3" xfId="1559" xr:uid="{3C5BC51C-2651-49B0-8E6E-2BC315086022}"/>
    <cellStyle name="Currency 5 30" xfId="1560" xr:uid="{80F86377-0111-42D4-9F0D-A5463E0ADF6F}"/>
    <cellStyle name="Currency 5 31" xfId="1561" xr:uid="{96AE5725-CBE1-4CE9-A7B0-B6733E4BD82A}"/>
    <cellStyle name="Currency 5 32" xfId="1562" xr:uid="{992F9039-36BE-4330-834B-AE37A1F09DDB}"/>
    <cellStyle name="Currency 5 33" xfId="1563" xr:uid="{B24BEE41-4849-41E5-BB11-528598660F5E}"/>
    <cellStyle name="Currency 5 34" xfId="1564" xr:uid="{3D421251-43A3-458A-86D8-6D0CD5DDBD9A}"/>
    <cellStyle name="Currency 5 35" xfId="1565" xr:uid="{94AFE9F7-F0D3-43A4-87F5-56F4F395D002}"/>
    <cellStyle name="Currency 5 36" xfId="1566" xr:uid="{C1B3FA66-4C1E-43B2-91B5-525BB424745E}"/>
    <cellStyle name="Currency 5 37" xfId="1567" xr:uid="{4EA0C1B3-A0BB-4A0D-949A-1C6E56A659AA}"/>
    <cellStyle name="Currency 5 38" xfId="1568" xr:uid="{573114F6-8093-4584-9E06-EC6D10005D13}"/>
    <cellStyle name="Currency 5 39" xfId="1569" xr:uid="{16C32508-A9F2-4F8F-8B0E-3F7A81C84C2C}"/>
    <cellStyle name="Currency 5 4" xfId="1570" xr:uid="{17E2D5BC-CCF8-4161-85B2-35C8319DC6AA}"/>
    <cellStyle name="Currency 5 40" xfId="1571" xr:uid="{810B66BF-DCA7-41D6-9479-4795698637BB}"/>
    <cellStyle name="Currency 5 41" xfId="1572" xr:uid="{FA2B4D37-9F85-4C8E-862C-35551998A6D9}"/>
    <cellStyle name="Currency 5 42" xfId="1573" xr:uid="{DC1D9B1B-ADA3-44BB-A3EB-784E5F339BDD}"/>
    <cellStyle name="Currency 5 43" xfId="1574" xr:uid="{22105D0C-531E-43D2-BBF5-071AFEB3BBB6}"/>
    <cellStyle name="Currency 5 44" xfId="1575" xr:uid="{F0A68B21-B59B-4495-ACE8-D7CF89AEB125}"/>
    <cellStyle name="Currency 5 45" xfId="1576" xr:uid="{FF061A86-13E3-4E8D-A60C-5344B911DBDB}"/>
    <cellStyle name="Currency 5 46" xfId="1577" xr:uid="{575A7405-ED1F-48A2-8399-F3FBA2EF3BB0}"/>
    <cellStyle name="Currency 5 47" xfId="1578" xr:uid="{1270E430-8091-447A-9FD4-994A5CF07141}"/>
    <cellStyle name="Currency 5 48" xfId="1579" xr:uid="{8988AA7A-CA77-42FA-A6AD-E8D2685181A3}"/>
    <cellStyle name="Currency 5 49" xfId="1580" xr:uid="{27D37F95-F67D-4E56-BC5B-FE885DB54D60}"/>
    <cellStyle name="Currency 5 5" xfId="1581" xr:uid="{3219BA8B-6A3C-435F-BF9D-6D20E1B7E259}"/>
    <cellStyle name="Currency 5 50" xfId="1582" xr:uid="{20FEC58B-16E0-4B6D-825C-9EB0846FBF59}"/>
    <cellStyle name="Currency 5 51" xfId="1583" xr:uid="{22B996AF-0FB1-4183-B0EF-2274D1050C11}"/>
    <cellStyle name="Currency 5 52" xfId="1584" xr:uid="{261E9238-BAFE-41DD-B91E-3BD1119A47E5}"/>
    <cellStyle name="Currency 5 53" xfId="1585" xr:uid="{01F30AC3-4152-41FF-BCDE-D295C95F5AEA}"/>
    <cellStyle name="Currency 5 54" xfId="1586" xr:uid="{C9160997-FB2F-4E1F-BEC1-65CC9661BC8D}"/>
    <cellStyle name="Currency 5 55" xfId="1587" xr:uid="{841644BB-1216-46F2-8734-08942C1E44B2}"/>
    <cellStyle name="Currency 5 56" xfId="1588" xr:uid="{82C0CFE2-9EEC-4D31-ABDD-4C2DED596417}"/>
    <cellStyle name="Currency 5 57" xfId="1589" xr:uid="{A0C5345F-5432-4037-AED4-CC44B7C87B8A}"/>
    <cellStyle name="Currency 5 58" xfId="1590" xr:uid="{EE149748-6A27-47DD-A238-288B3D95ABAA}"/>
    <cellStyle name="Currency 5 59" xfId="1591" xr:uid="{DC5F72B2-050C-4900-96B3-713C7E44E687}"/>
    <cellStyle name="Currency 5 6" xfId="1592" xr:uid="{E4F4B294-FA24-41B8-A00B-A7F6BC683EB3}"/>
    <cellStyle name="Currency 5 60" xfId="1593" xr:uid="{ADC9E650-F54D-48DB-9398-044D6815D9EA}"/>
    <cellStyle name="Currency 5 61" xfId="1594" xr:uid="{2086CD22-06DC-47F2-B2E3-0F8C1A437A3A}"/>
    <cellStyle name="Currency 5 62" xfId="1595" xr:uid="{DDB8821E-B24D-4686-B1AB-94DB31F6B120}"/>
    <cellStyle name="Currency 5 63" xfId="1596" xr:uid="{B8CD588A-8A6F-46E3-9517-1D385EB5D40F}"/>
    <cellStyle name="Currency 5 64" xfId="1597" xr:uid="{5FD9A98D-A47B-4C61-AEFA-4A24D81D4B8E}"/>
    <cellStyle name="Currency 5 7" xfId="1598" xr:uid="{8797E91D-9342-4F1D-B930-8527C10E10A5}"/>
    <cellStyle name="Currency 5 8" xfId="1599" xr:uid="{D7754FB7-A2B0-447C-9CDA-3250CA216B3D}"/>
    <cellStyle name="Currency 5 9" xfId="1600" xr:uid="{88104871-8B5B-49A2-9C49-AC1BFB8410F7}"/>
    <cellStyle name="Currency 6" xfId="1601" xr:uid="{28B6AE45-7341-4138-A85A-FB20445E6ABF}"/>
    <cellStyle name="Currency 6 10" xfId="1602" xr:uid="{0FBB59CE-59FD-40AE-BFF6-641090BDC12C}"/>
    <cellStyle name="Currency 6 11" xfId="1603" xr:uid="{CC659E3D-0692-44EC-84CC-6DDEBB96C129}"/>
    <cellStyle name="Currency 6 12" xfId="1604" xr:uid="{99BD0084-F96C-4F03-850B-A0771EAEFB42}"/>
    <cellStyle name="Currency 6 13" xfId="1605" xr:uid="{FBE71014-A6F2-4BE8-A5FF-60154C1A63AB}"/>
    <cellStyle name="Currency 6 14" xfId="1606" xr:uid="{ECB4106E-AEFA-41FB-BB3F-320789EA9D49}"/>
    <cellStyle name="Currency 6 15" xfId="1607" xr:uid="{1F59DBAF-12D4-45D3-9B87-67BDABB8878B}"/>
    <cellStyle name="Currency 6 16" xfId="1608" xr:uid="{9241DD5B-1EF8-4D02-A1C9-6AFD1D3A7902}"/>
    <cellStyle name="Currency 6 17" xfId="1609" xr:uid="{9B8F00F0-2084-46FD-8FBD-D87FBEFB4D63}"/>
    <cellStyle name="Currency 6 18" xfId="1610" xr:uid="{5D75214F-3D53-48DD-8C8C-C201B2F219EF}"/>
    <cellStyle name="Currency 6 19" xfId="1611" xr:uid="{8B227148-9A99-4C0F-9326-355C1D04BAEC}"/>
    <cellStyle name="Currency 6 2" xfId="1612" xr:uid="{9AD2DF87-9C3C-46BE-85CD-8606B6082986}"/>
    <cellStyle name="Currency 6 20" xfId="1613" xr:uid="{C5B4F9F3-D267-4C39-8F92-555F75132EDE}"/>
    <cellStyle name="Currency 6 21" xfId="1614" xr:uid="{0F59E476-E807-4E03-976C-8BC5CD59E27F}"/>
    <cellStyle name="Currency 6 22" xfId="1615" xr:uid="{B61D2BA5-BF33-48BD-BC48-DDC23F80BBDF}"/>
    <cellStyle name="Currency 6 23" xfId="1616" xr:uid="{AFCDB6F1-6A1C-4B09-AC4A-A40D18196B23}"/>
    <cellStyle name="Currency 6 24" xfId="1617" xr:uid="{A09907D8-7FF7-4D4E-8650-E6F6B8EAC27E}"/>
    <cellStyle name="Currency 6 25" xfId="1618" xr:uid="{93028F2C-4DD3-4F8E-8B55-3425F4B88864}"/>
    <cellStyle name="Currency 6 26" xfId="1619" xr:uid="{3375F641-B099-42C1-B0A6-C0F5DF420F77}"/>
    <cellStyle name="Currency 6 27" xfId="1620" xr:uid="{456529FC-14C5-43CC-B758-D75DDFA98126}"/>
    <cellStyle name="Currency 6 28" xfId="1621" xr:uid="{0E31C737-60BC-4B61-9531-399EA5674F54}"/>
    <cellStyle name="Currency 6 29" xfId="1622" xr:uid="{BCE2581B-91B4-40B7-8202-873E27841ADB}"/>
    <cellStyle name="Currency 6 3" xfId="1623" xr:uid="{A5C6D326-DC2E-4156-BC95-BCD814083F77}"/>
    <cellStyle name="Currency 6 30" xfId="1624" xr:uid="{F9EAD3CE-55D7-48AD-BCF3-86700B9092E8}"/>
    <cellStyle name="Currency 6 31" xfId="1625" xr:uid="{F54E51D2-D978-46B3-9B57-3DFB28FFF74B}"/>
    <cellStyle name="Currency 6 32" xfId="1626" xr:uid="{B05659A8-999D-4EF9-A7CA-3F73F214D77C}"/>
    <cellStyle name="Currency 6 33" xfId="1627" xr:uid="{262EDCBC-0A82-4DCB-B1D8-2E2769E04329}"/>
    <cellStyle name="Currency 6 34" xfId="1628" xr:uid="{98433737-D429-4F45-ADCF-735142E853DF}"/>
    <cellStyle name="Currency 6 35" xfId="1629" xr:uid="{5FA783C6-13E1-4DD6-9DD3-03FB8C493EF3}"/>
    <cellStyle name="Currency 6 36" xfId="1630" xr:uid="{206934CA-CFB3-4AFF-BB11-B068BFDFA44F}"/>
    <cellStyle name="Currency 6 37" xfId="1631" xr:uid="{9F67F8E5-9002-4732-872F-0D6E7511893D}"/>
    <cellStyle name="Currency 6 38" xfId="1632" xr:uid="{D705784D-1EC0-4421-8D10-EA9885B6E3FD}"/>
    <cellStyle name="Currency 6 39" xfId="1633" xr:uid="{F2210C3A-9A65-414F-8C21-88C14A4ADF3A}"/>
    <cellStyle name="Currency 6 4" xfId="1634" xr:uid="{A7FB19C5-D418-46D2-ACBF-B548A3703B6E}"/>
    <cellStyle name="Currency 6 40" xfId="1635" xr:uid="{55AB2F92-61FC-45A3-BCFA-1033680EF31E}"/>
    <cellStyle name="Currency 6 41" xfId="1636" xr:uid="{2B10A868-D172-4980-805D-60BA7E73CCD8}"/>
    <cellStyle name="Currency 6 42" xfId="1637" xr:uid="{5D3E8227-34E9-403C-A323-1F02002ED656}"/>
    <cellStyle name="Currency 6 43" xfId="1638" xr:uid="{79F8C8B0-4099-48A0-A90C-E5930A83E2BF}"/>
    <cellStyle name="Currency 6 44" xfId="1639" xr:uid="{D8AD6EEE-9849-410B-9E92-48A479382BA6}"/>
    <cellStyle name="Currency 6 45" xfId="1640" xr:uid="{BFED252B-BDA2-4DED-88E8-117969BFCB67}"/>
    <cellStyle name="Currency 6 46" xfId="1641" xr:uid="{CA0B8814-40D3-4F27-A0B7-F340B5661AAF}"/>
    <cellStyle name="Currency 6 47" xfId="1642" xr:uid="{AFCA83A9-3B56-4574-9077-9A48718678E2}"/>
    <cellStyle name="Currency 6 48" xfId="1643" xr:uid="{3215AC0D-3624-4AC9-8BFE-CA65501DAF2C}"/>
    <cellStyle name="Currency 6 49" xfId="1644" xr:uid="{3972E66F-B240-419F-8AB2-774D08372574}"/>
    <cellStyle name="Currency 6 5" xfId="1645" xr:uid="{90C50CA7-8242-4D65-8070-2F4160EC55D1}"/>
    <cellStyle name="Currency 6 50" xfId="1646" xr:uid="{0DBB7943-5923-42E4-B6B2-EE60F2D8DC9F}"/>
    <cellStyle name="Currency 6 51" xfId="1647" xr:uid="{3211035A-8272-4AB3-AA31-7F87B9836E5A}"/>
    <cellStyle name="Currency 6 52" xfId="1648" xr:uid="{24CC1205-FC44-4C43-A95C-E56054245885}"/>
    <cellStyle name="Currency 6 53" xfId="1649" xr:uid="{050CA8C3-78B0-4F21-9B33-29E2F0BB08DD}"/>
    <cellStyle name="Currency 6 54" xfId="1650" xr:uid="{12F2633A-ECAA-4753-A589-228771EF1B6E}"/>
    <cellStyle name="Currency 6 55" xfId="1651" xr:uid="{C80490FB-C508-4DEB-A8B0-BDA00A820B06}"/>
    <cellStyle name="Currency 6 56" xfId="1652" xr:uid="{9BD24F6D-F3DB-4017-9ED9-81273E5271C5}"/>
    <cellStyle name="Currency 6 57" xfId="1653" xr:uid="{4605B179-2218-475D-9432-34560A91C608}"/>
    <cellStyle name="Currency 6 58" xfId="1654" xr:uid="{9B34420D-68C4-4145-93FA-4621E5F68D71}"/>
    <cellStyle name="Currency 6 59" xfId="1655" xr:uid="{039C1004-884B-41AF-9767-A5E4B6BA650F}"/>
    <cellStyle name="Currency 6 6" xfId="1656" xr:uid="{881F0918-2B7C-4B4F-8336-37A2AD679DF0}"/>
    <cellStyle name="Currency 6 60" xfId="1657" xr:uid="{8104992C-5583-4D51-B6BB-7B64C2172B9E}"/>
    <cellStyle name="Currency 6 61" xfId="1658" xr:uid="{C5F583D2-9310-49E3-A8CB-D39DE363A458}"/>
    <cellStyle name="Currency 6 62" xfId="1659" xr:uid="{B790C79F-AECF-403C-809C-41FCC7DE2E32}"/>
    <cellStyle name="Currency 6 63" xfId="1660" xr:uid="{7C6C54C2-6029-4A57-B83B-73B0960A9042}"/>
    <cellStyle name="Currency 6 7" xfId="1661" xr:uid="{1BF29B04-C80D-4C25-B0E7-4BD182F6D7DD}"/>
    <cellStyle name="Currency 6 8" xfId="1662" xr:uid="{C404103B-F1A5-4D77-8558-58E01A3E75F5}"/>
    <cellStyle name="Currency 6 9" xfId="1663" xr:uid="{5F53C445-E86D-4A12-8413-C07219EA331F}"/>
    <cellStyle name="Currency 7" xfId="1664" xr:uid="{45405521-6F07-4081-9410-EEAD04D11EBA}"/>
    <cellStyle name="Currency 7 10" xfId="1665" xr:uid="{5F921C1B-095D-4ECA-906B-91FD011345E0}"/>
    <cellStyle name="Currency 7 11" xfId="1666" xr:uid="{06B42B2D-9ACC-4A58-81D3-232F27D8A8E4}"/>
    <cellStyle name="Currency 7 12" xfId="1667" xr:uid="{DB51901D-0A4D-44E1-B25A-5837159AC2D7}"/>
    <cellStyle name="Currency 7 13" xfId="1668" xr:uid="{519079CE-1460-4C31-BB60-B32EC7537FC4}"/>
    <cellStyle name="Currency 7 14" xfId="1669" xr:uid="{45F0F0B9-AEE4-495C-A156-A6011277D456}"/>
    <cellStyle name="Currency 7 15" xfId="1670" xr:uid="{E315DFFA-46EE-4111-9C09-672F332F2E7F}"/>
    <cellStyle name="Currency 7 16" xfId="1671" xr:uid="{0C633058-EECB-4A08-914D-F8640FAE920B}"/>
    <cellStyle name="Currency 7 17" xfId="1672" xr:uid="{8B6FD1D2-CFF4-47E6-A424-0FBA0B8D526B}"/>
    <cellStyle name="Currency 7 18" xfId="1673" xr:uid="{8FBEE1A6-26C7-479B-9E0B-DC69DD05A7EE}"/>
    <cellStyle name="Currency 7 19" xfId="1674" xr:uid="{6B870E6A-A7E6-4DAF-8CA5-CF25EACA8FD7}"/>
    <cellStyle name="Currency 7 2" xfId="1675" xr:uid="{6BF73DD7-0590-4B42-832B-1F57415120CC}"/>
    <cellStyle name="Currency 7 20" xfId="1676" xr:uid="{5F3E317F-EF58-45A8-BAA1-9D08C4CCDD5E}"/>
    <cellStyle name="Currency 7 21" xfId="1677" xr:uid="{5FF52D97-562A-46CE-A319-0B463A00BCA9}"/>
    <cellStyle name="Currency 7 22" xfId="1678" xr:uid="{CEDE4E35-2CB7-4AD4-96AD-81157250A826}"/>
    <cellStyle name="Currency 7 23" xfId="1679" xr:uid="{0D2528BB-8A41-460E-801A-748CE67F0D22}"/>
    <cellStyle name="Currency 7 24" xfId="1680" xr:uid="{4631A86C-5C39-4ADA-96B1-7DD5DB74F26B}"/>
    <cellStyle name="Currency 7 25" xfId="1681" xr:uid="{1458D49F-17BB-4DF7-9DA4-3F02DF0A4F21}"/>
    <cellStyle name="Currency 7 26" xfId="1682" xr:uid="{DB309572-AC63-4A0E-AB1E-2C2218506571}"/>
    <cellStyle name="Currency 7 27" xfId="1683" xr:uid="{68D6C877-06BA-4092-86E0-E93C9BC490C2}"/>
    <cellStyle name="Currency 7 28" xfId="1684" xr:uid="{DF6A8004-1BA5-4017-8A3B-F894BE5E7BA9}"/>
    <cellStyle name="Currency 7 29" xfId="1685" xr:uid="{274137A7-1E18-48F9-AC02-E9541834D58A}"/>
    <cellStyle name="Currency 7 3" xfId="1686" xr:uid="{D75F9FF1-FE48-4682-BFE5-783AA093DB12}"/>
    <cellStyle name="Currency 7 30" xfId="1687" xr:uid="{391BEF29-FDF8-48CC-A6FB-065885636074}"/>
    <cellStyle name="Currency 7 31" xfId="1688" xr:uid="{5B51F974-3EBE-41D4-A94D-84378CB61B46}"/>
    <cellStyle name="Currency 7 32" xfId="1689" xr:uid="{075F4757-759A-45EE-A382-ECBC0556F574}"/>
    <cellStyle name="Currency 7 33" xfId="1690" xr:uid="{D309030E-DED2-4A2D-917E-BB425ADF6CA0}"/>
    <cellStyle name="Currency 7 34" xfId="1691" xr:uid="{800D7CB8-D7E0-4505-A52C-89009F9A9C53}"/>
    <cellStyle name="Currency 7 35" xfId="1692" xr:uid="{C4BF1D96-E500-4AD1-8A78-B0F605F29559}"/>
    <cellStyle name="Currency 7 36" xfId="1693" xr:uid="{3D13270E-47FD-4A7F-B186-A895374BD654}"/>
    <cellStyle name="Currency 7 37" xfId="1694" xr:uid="{CCEE89B3-5FC8-424B-A278-6C6DCA4A0ADD}"/>
    <cellStyle name="Currency 7 38" xfId="1695" xr:uid="{8A123AEB-2931-4A92-86EF-D826CB718D89}"/>
    <cellStyle name="Currency 7 39" xfId="1696" xr:uid="{7C230751-85E2-4E71-A31F-19B77FA8AF19}"/>
    <cellStyle name="Currency 7 4" xfId="1697" xr:uid="{029A8BEF-BC0C-447C-BE14-E44D6EC5C5F8}"/>
    <cellStyle name="Currency 7 40" xfId="1698" xr:uid="{A2F85333-9637-422D-B99B-CE13812E16B6}"/>
    <cellStyle name="Currency 7 41" xfId="1699" xr:uid="{519301A0-5342-4A1A-8ACD-E0C2A519AEB4}"/>
    <cellStyle name="Currency 7 42" xfId="1700" xr:uid="{C6A14F31-7AC5-4487-9A2D-6BF94B31D89B}"/>
    <cellStyle name="Currency 7 43" xfId="1701" xr:uid="{A9E4AB64-8966-4B88-8954-EF62B4DCA694}"/>
    <cellStyle name="Currency 7 44" xfId="1702" xr:uid="{0755AE7A-E5AC-489C-9748-E8F7895B8A9C}"/>
    <cellStyle name="Currency 7 45" xfId="1703" xr:uid="{136C8B95-2149-452C-A2DD-1EC891B20ABA}"/>
    <cellStyle name="Currency 7 46" xfId="1704" xr:uid="{2EB4D30D-22C4-48F6-9FC0-8866810B3A4A}"/>
    <cellStyle name="Currency 7 47" xfId="1705" xr:uid="{F3774CD8-117D-4B51-B8DD-47F02CD59ED0}"/>
    <cellStyle name="Currency 7 48" xfId="1706" xr:uid="{BDDA28F9-9F62-4628-8292-031AC5798FCB}"/>
    <cellStyle name="Currency 7 49" xfId="1707" xr:uid="{808EA4BA-9E19-4E4B-A8C2-5D78AD0E99A3}"/>
    <cellStyle name="Currency 7 5" xfId="1708" xr:uid="{9AD645A7-6C1B-4617-B90B-384CC8EF73CC}"/>
    <cellStyle name="Currency 7 50" xfId="1709" xr:uid="{17743199-7DA5-4B33-91C9-0E6EAED4824F}"/>
    <cellStyle name="Currency 7 51" xfId="1710" xr:uid="{19227091-5763-4EF8-A7E2-AD1BD821BECC}"/>
    <cellStyle name="Currency 7 52" xfId="1711" xr:uid="{156DD29B-CBE8-4931-9BF4-AA8404A7241F}"/>
    <cellStyle name="Currency 7 53" xfId="1712" xr:uid="{E725B234-D0F3-4957-9C91-1A1844247F60}"/>
    <cellStyle name="Currency 7 54" xfId="1713" xr:uid="{541C959C-2FBA-479D-84BB-487F6AF637B6}"/>
    <cellStyle name="Currency 7 55" xfId="1714" xr:uid="{EFE66E48-BCA9-4445-A2BC-17DE1C586CB3}"/>
    <cellStyle name="Currency 7 56" xfId="1715" xr:uid="{E57AD547-5DC9-4E86-BC26-013C06D93A8A}"/>
    <cellStyle name="Currency 7 57" xfId="1716" xr:uid="{DB7B0243-576F-442E-9DA9-87BBDD1CD423}"/>
    <cellStyle name="Currency 7 58" xfId="1717" xr:uid="{9C0F5DDF-2FDA-4D5A-BD47-0B6FCAAF8BA4}"/>
    <cellStyle name="Currency 7 59" xfId="1718" xr:uid="{A2E96F0A-C77E-4F70-9843-C192D52275F1}"/>
    <cellStyle name="Currency 7 6" xfId="1719" xr:uid="{D52F5BD7-AE81-4FC3-B81D-7B981807AE69}"/>
    <cellStyle name="Currency 7 60" xfId="1720" xr:uid="{BA380579-E6DA-4800-8630-BBC7648BC54F}"/>
    <cellStyle name="Currency 7 61" xfId="1721" xr:uid="{6C48B7AC-8249-49B4-ACCF-3E3107422CA1}"/>
    <cellStyle name="Currency 7 62" xfId="1722" xr:uid="{94350D59-AF0E-4CA7-A0F4-EEDEE46D6642}"/>
    <cellStyle name="Currency 7 63" xfId="1723" xr:uid="{0FBAB688-C376-4B2E-B303-81C3428D0EAC}"/>
    <cellStyle name="Currency 7 7" xfId="1724" xr:uid="{1C3159C7-1A34-4346-B8F9-031C9D9BAD55}"/>
    <cellStyle name="Currency 7 8" xfId="1725" xr:uid="{ABABFEE6-9D49-4255-8C84-C835303B2CEC}"/>
    <cellStyle name="Currency 7 9" xfId="1726" xr:uid="{402A2B89-B83A-4F5C-A3B0-E852798FDCE4}"/>
    <cellStyle name="Currency 8" xfId="1727" xr:uid="{B7869521-11F9-4B5F-B863-EFF31F64FA7A}"/>
    <cellStyle name="Currency 8 10" xfId="1728" xr:uid="{3F4E4EA8-77B5-410D-B57B-DFBB132D881B}"/>
    <cellStyle name="Currency 8 11" xfId="1729" xr:uid="{7788D358-A792-48CF-8C46-D0F37DE2F859}"/>
    <cellStyle name="Currency 8 12" xfId="1730" xr:uid="{8F23CC24-0973-495B-BBD1-BEFB42329141}"/>
    <cellStyle name="Currency 8 13" xfId="1731" xr:uid="{BF90131D-FE72-4180-B258-67A96B97DD0B}"/>
    <cellStyle name="Currency 8 14" xfId="1732" xr:uid="{DF846074-1FDB-4543-9828-9D190BC936D0}"/>
    <cellStyle name="Currency 8 15" xfId="1733" xr:uid="{D445679D-D598-4AB2-A598-0DEA00D83B49}"/>
    <cellStyle name="Currency 8 16" xfId="1734" xr:uid="{4352ABE1-5A44-4A18-9BCE-A22F71C64D9D}"/>
    <cellStyle name="Currency 8 17" xfId="1735" xr:uid="{28D0EDC2-5734-4558-8A2C-82A0A1FEB194}"/>
    <cellStyle name="Currency 8 18" xfId="1736" xr:uid="{4A3F8551-0A90-441D-83BC-213ECF47D759}"/>
    <cellStyle name="Currency 8 19" xfId="1737" xr:uid="{8537C5CF-9056-4890-A9B9-A89B31B6B701}"/>
    <cellStyle name="Currency 8 2" xfId="1738" xr:uid="{58954447-19C8-4BAB-B752-E96CA3EA9FFE}"/>
    <cellStyle name="Currency 8 20" xfId="1739" xr:uid="{47315CE8-B439-4F18-8C82-183B6E8D0264}"/>
    <cellStyle name="Currency 8 21" xfId="1740" xr:uid="{C97DE1AA-0284-487A-AD5B-AE335FC82400}"/>
    <cellStyle name="Currency 8 22" xfId="1741" xr:uid="{3875B384-7CA5-47F5-BE25-1048EDB2CBFC}"/>
    <cellStyle name="Currency 8 23" xfId="1742" xr:uid="{D0D31A9A-314E-4025-BBD3-0DBA4A99A473}"/>
    <cellStyle name="Currency 8 24" xfId="1743" xr:uid="{C2F17B7D-6F7C-4BF2-AA93-74B4AC436F52}"/>
    <cellStyle name="Currency 8 25" xfId="1744" xr:uid="{2010C09A-8EEF-4117-BFE7-CD7EDE50E2E3}"/>
    <cellStyle name="Currency 8 26" xfId="1745" xr:uid="{6A7FD1D2-58D7-494B-8CAC-450DBFEC4772}"/>
    <cellStyle name="Currency 8 27" xfId="1746" xr:uid="{87A7EE60-D0E3-4717-B19E-0F9123108146}"/>
    <cellStyle name="Currency 8 28" xfId="1747" xr:uid="{6B871CE1-41A3-46EE-B3EA-92525CA1716D}"/>
    <cellStyle name="Currency 8 29" xfId="1748" xr:uid="{98A84F48-7B9B-4BDD-8A23-3DE14B13DA80}"/>
    <cellStyle name="Currency 8 3" xfId="1749" xr:uid="{251E5C8B-BE8D-4A27-8C6C-D48711B6F182}"/>
    <cellStyle name="Currency 8 30" xfId="1750" xr:uid="{4D1B9A46-84E9-44B6-A61B-0EE04EE61EC8}"/>
    <cellStyle name="Currency 8 31" xfId="1751" xr:uid="{2E85A50E-611E-4A1A-ADEE-CD51E1582662}"/>
    <cellStyle name="Currency 8 32" xfId="1752" xr:uid="{2D9A68FD-F9A8-4D39-919F-E866A00D73E2}"/>
    <cellStyle name="Currency 8 33" xfId="1753" xr:uid="{202C9F6A-4A5B-40EE-8D9E-E67C697BC70A}"/>
    <cellStyle name="Currency 8 34" xfId="1754" xr:uid="{5D1706D6-A709-44FD-99E4-3E1037FFC74D}"/>
    <cellStyle name="Currency 8 35" xfId="1755" xr:uid="{6A40AAA6-E685-45FB-8160-D35C2C4AB9FC}"/>
    <cellStyle name="Currency 8 36" xfId="1756" xr:uid="{FC9FD80A-0DD8-42A4-A4C0-C919940A5080}"/>
    <cellStyle name="Currency 8 37" xfId="1757" xr:uid="{EEBEDE9D-7A2E-4348-A304-C07F4F3E9457}"/>
    <cellStyle name="Currency 8 38" xfId="1758" xr:uid="{0640E030-3E06-4F5C-82BD-1DDD2421724D}"/>
    <cellStyle name="Currency 8 39" xfId="1759" xr:uid="{CFBEAEE7-A994-4321-82DB-14A8310371BD}"/>
    <cellStyle name="Currency 8 4" xfId="1760" xr:uid="{F25A809A-6F6D-49B9-A4CC-D9BB614B183C}"/>
    <cellStyle name="Currency 8 40" xfId="1761" xr:uid="{398A7B75-C81F-457D-B635-E77694AC3826}"/>
    <cellStyle name="Currency 8 41" xfId="1762" xr:uid="{C7B963A5-7D67-4CE0-B186-EE777468CEFA}"/>
    <cellStyle name="Currency 8 42" xfId="1763" xr:uid="{DAE11C1A-17E8-4E18-87D9-54EA68F50267}"/>
    <cellStyle name="Currency 8 43" xfId="1764" xr:uid="{72838E70-CF77-478B-8AA2-FFC2F0A4F700}"/>
    <cellStyle name="Currency 8 44" xfId="1765" xr:uid="{1B359952-D53D-4DE8-A7B6-30AEEE3125BF}"/>
    <cellStyle name="Currency 8 45" xfId="1766" xr:uid="{DFA9B925-F8E7-4AA3-A2FC-F4B79E8D794B}"/>
    <cellStyle name="Currency 8 46" xfId="1767" xr:uid="{1606B4CE-8BE2-48CA-A2BC-1954BAC4949B}"/>
    <cellStyle name="Currency 8 47" xfId="1768" xr:uid="{63A17C65-8939-485B-80E8-FEA803191ADE}"/>
    <cellStyle name="Currency 8 48" xfId="1769" xr:uid="{4F0958B6-B328-4924-9A44-048BE3A94C26}"/>
    <cellStyle name="Currency 8 49" xfId="1770" xr:uid="{9095FD81-EC26-49F5-9306-98E98692DAE7}"/>
    <cellStyle name="Currency 8 5" xfId="1771" xr:uid="{77A308D4-6241-4A8C-863E-71A55889D88C}"/>
    <cellStyle name="Currency 8 50" xfId="1772" xr:uid="{ACC28207-20FC-461A-AA4E-7CB65E284E08}"/>
    <cellStyle name="Currency 8 51" xfId="1773" xr:uid="{F4A08667-93A2-462C-88E7-4F79F65ECE93}"/>
    <cellStyle name="Currency 8 52" xfId="1774" xr:uid="{FAA431DC-DA49-4B44-A9BF-E3A80101EFFA}"/>
    <cellStyle name="Currency 8 53" xfId="1775" xr:uid="{40AEEE86-C658-4D39-B0F3-8EF8D7BEC215}"/>
    <cellStyle name="Currency 8 54" xfId="1776" xr:uid="{272AAC4A-E934-4A43-BFA5-16B6E0C1CD10}"/>
    <cellStyle name="Currency 8 55" xfId="1777" xr:uid="{2E5DEE19-68CF-40A1-95C8-AEC5C0AEFA1A}"/>
    <cellStyle name="Currency 8 56" xfId="1778" xr:uid="{F838486D-4D15-4F8E-A5A7-77F2C7914C5F}"/>
    <cellStyle name="Currency 8 57" xfId="1779" xr:uid="{97D96FB5-5927-4258-85E3-E86AFE0EB69A}"/>
    <cellStyle name="Currency 8 58" xfId="1780" xr:uid="{78F28085-5929-48A7-80A4-31FF195BD41A}"/>
    <cellStyle name="Currency 8 59" xfId="1781" xr:uid="{5ABB6894-9842-4F1F-9FCA-C4B04C09015F}"/>
    <cellStyle name="Currency 8 6" xfId="1782" xr:uid="{93AE93E6-E151-4A0C-8B6B-649E886AB01C}"/>
    <cellStyle name="Currency 8 60" xfId="1783" xr:uid="{754C9B39-DBDC-411F-863E-9C4EC0A42533}"/>
    <cellStyle name="Currency 8 61" xfId="1784" xr:uid="{9DA92B99-6F21-42EF-8944-73B2C87A2718}"/>
    <cellStyle name="Currency 8 62" xfId="1785" xr:uid="{D7010A82-81A0-4355-81F8-B207FD39CD58}"/>
    <cellStyle name="Currency 8 63" xfId="1786" xr:uid="{2BE85A4D-88C8-41C7-B60F-04ACBC8C8504}"/>
    <cellStyle name="Currency 8 64" xfId="1787" xr:uid="{735159FF-9CFB-496E-B855-30F8A1A3893B}"/>
    <cellStyle name="Currency 8 7" xfId="1788" xr:uid="{32EC32A4-AF9D-4BA4-8549-B2580DC5C0ED}"/>
    <cellStyle name="Currency 8 8" xfId="1789" xr:uid="{A5EC8286-403B-40B1-82E4-BC1478A2F5DD}"/>
    <cellStyle name="Currency 8 9" xfId="1790" xr:uid="{D5E8C39C-09EF-4264-87CB-3DF8BABFCD11}"/>
    <cellStyle name="Currency 9" xfId="1791" xr:uid="{CC951AA7-3DDA-4B02-AACE-1FDC7D28D297}"/>
    <cellStyle name="Currency 9 10" xfId="1792" xr:uid="{FFC47AC5-6A64-4BF0-A7BC-E830261EBF75}"/>
    <cellStyle name="Currency 9 11" xfId="1793" xr:uid="{2A204CBB-A86A-4F23-A09E-FFDD4767F28A}"/>
    <cellStyle name="Currency 9 12" xfId="1794" xr:uid="{0F65F3BE-F220-44FF-AC8E-FD8AC37F1FF0}"/>
    <cellStyle name="Currency 9 13" xfId="1795" xr:uid="{6FB131B9-8639-4380-B685-7D35E9895EFA}"/>
    <cellStyle name="Currency 9 14" xfId="1796" xr:uid="{189075B6-ACE6-4F9C-B356-8AB4F6F414B9}"/>
    <cellStyle name="Currency 9 15" xfId="1797" xr:uid="{EDB2321C-DAFB-40E7-9C65-9ADF1AC61D3E}"/>
    <cellStyle name="Currency 9 16" xfId="1798" xr:uid="{ADB1E8A4-2806-483D-95D2-435ED7F6093A}"/>
    <cellStyle name="Currency 9 17" xfId="1799" xr:uid="{C60B2291-8155-4AAC-9412-6920760B435C}"/>
    <cellStyle name="Currency 9 18" xfId="1800" xr:uid="{E1F0F368-0E9D-419E-B078-43037499B6E6}"/>
    <cellStyle name="Currency 9 19" xfId="1801" xr:uid="{1EC12551-6809-44D5-A584-C6B3361B7FE1}"/>
    <cellStyle name="Currency 9 2" xfId="1802" xr:uid="{9F40BFEC-F50E-4336-9662-B9E7F42C3076}"/>
    <cellStyle name="Currency 9 20" xfId="1803" xr:uid="{DB8A3C15-A3EF-4412-8BFA-5F8D15681676}"/>
    <cellStyle name="Currency 9 21" xfId="1804" xr:uid="{9E2536FF-4918-45B8-B1AB-7E1B546F42AB}"/>
    <cellStyle name="Currency 9 22" xfId="1805" xr:uid="{DEBC1CA4-6562-4AFE-92BB-A7CF43F3CC61}"/>
    <cellStyle name="Currency 9 23" xfId="1806" xr:uid="{FFB956B5-29F4-446C-AB92-00B8D32C8CE6}"/>
    <cellStyle name="Currency 9 24" xfId="1807" xr:uid="{30145508-4614-407C-B645-89091CA1B90A}"/>
    <cellStyle name="Currency 9 25" xfId="1808" xr:uid="{8D639A93-93AE-44E8-9744-2A05B913ADBF}"/>
    <cellStyle name="Currency 9 26" xfId="1809" xr:uid="{5FD7A809-5A0B-4DFF-9CF4-556631C6A35D}"/>
    <cellStyle name="Currency 9 27" xfId="1810" xr:uid="{906B5B10-7AE5-4C6E-902E-EF383B373457}"/>
    <cellStyle name="Currency 9 28" xfId="1811" xr:uid="{7F35855F-E410-4D28-8F71-FF56CA45643E}"/>
    <cellStyle name="Currency 9 29" xfId="1812" xr:uid="{BD7BE3DE-1232-4AD6-B6CD-165235BB1D52}"/>
    <cellStyle name="Currency 9 3" xfId="1813" xr:uid="{38673C03-83FE-43A4-BE70-6CA1021CD95C}"/>
    <cellStyle name="Currency 9 30" xfId="1814" xr:uid="{2CA0230B-809F-4E28-AC4F-2C13E913E7AB}"/>
    <cellStyle name="Currency 9 31" xfId="1815" xr:uid="{F6BE4BEE-8F85-4B2E-A2E4-6DFD20A44885}"/>
    <cellStyle name="Currency 9 32" xfId="1816" xr:uid="{0FBEED7F-124D-44FD-928E-098CA926769C}"/>
    <cellStyle name="Currency 9 33" xfId="1817" xr:uid="{55D00009-32AB-4FB9-9FC5-0ED7AB67DE66}"/>
    <cellStyle name="Currency 9 34" xfId="1818" xr:uid="{E34E0482-6F27-46DA-AB0B-970DB279207E}"/>
    <cellStyle name="Currency 9 35" xfId="1819" xr:uid="{86FF4024-D946-4732-A9F0-E490E5F50132}"/>
    <cellStyle name="Currency 9 36" xfId="1820" xr:uid="{C2D48887-A782-481C-9496-7C399FA51F43}"/>
    <cellStyle name="Currency 9 37" xfId="1821" xr:uid="{A30C1791-931D-49F9-9F77-F3FDCE632AB1}"/>
    <cellStyle name="Currency 9 38" xfId="1822" xr:uid="{9C6630C2-0019-47CA-9856-BBDCD8A5D5CA}"/>
    <cellStyle name="Currency 9 39" xfId="1823" xr:uid="{EBEE77CC-A944-443A-8CEE-9E1351667CF4}"/>
    <cellStyle name="Currency 9 4" xfId="1824" xr:uid="{C9E80370-0892-48A9-96A9-7C97113A587D}"/>
    <cellStyle name="Currency 9 40" xfId="1825" xr:uid="{09D65761-6F3A-48B1-AA38-0BB0E97600EE}"/>
    <cellStyle name="Currency 9 41" xfId="1826" xr:uid="{3DCCEBF8-F3BA-4049-8BA7-557E9CAD163D}"/>
    <cellStyle name="Currency 9 42" xfId="1827" xr:uid="{C41A00E7-E1B2-4927-9DCD-685A330C2B73}"/>
    <cellStyle name="Currency 9 43" xfId="1828" xr:uid="{C6C9EA62-5C4E-4D19-A84F-636713D0F955}"/>
    <cellStyle name="Currency 9 44" xfId="1829" xr:uid="{5B2D44C2-3124-46C5-AB87-952C66907A4E}"/>
    <cellStyle name="Currency 9 45" xfId="1830" xr:uid="{06C2DBD1-E59C-4FA5-A466-4FCE222DCA7D}"/>
    <cellStyle name="Currency 9 46" xfId="1831" xr:uid="{7994994A-9065-4916-B1D0-6810864B3B5A}"/>
    <cellStyle name="Currency 9 47" xfId="1832" xr:uid="{3498DC65-5E6A-4BF4-891B-538A068C4BDE}"/>
    <cellStyle name="Currency 9 48" xfId="1833" xr:uid="{36882766-1DB6-468D-8A91-21DE3A54B5DB}"/>
    <cellStyle name="Currency 9 49" xfId="1834" xr:uid="{56EA335A-A84E-4241-894B-7FCAE4C826DB}"/>
    <cellStyle name="Currency 9 5" xfId="1835" xr:uid="{15FBB94C-D21D-4FD0-BA6F-EEB431D093B1}"/>
    <cellStyle name="Currency 9 50" xfId="1836" xr:uid="{C41F7F56-3B8B-4E4D-A6A4-24E1C86FD6B9}"/>
    <cellStyle name="Currency 9 51" xfId="1837" xr:uid="{12A5095C-091A-49CE-9F5B-80F062C53869}"/>
    <cellStyle name="Currency 9 52" xfId="1838" xr:uid="{41F7D14C-F98D-461C-84CC-47CF33E7C1E6}"/>
    <cellStyle name="Currency 9 53" xfId="1839" xr:uid="{F221657B-8368-4DA9-B846-9A51D5C06212}"/>
    <cellStyle name="Currency 9 54" xfId="1840" xr:uid="{BF4FCCA1-C7C7-4B4E-8D10-233851E3042F}"/>
    <cellStyle name="Currency 9 55" xfId="1841" xr:uid="{AA44AAB1-D705-4662-954A-8E060C61A058}"/>
    <cellStyle name="Currency 9 56" xfId="1842" xr:uid="{1B497ACD-A281-477C-98F6-C13B5824C220}"/>
    <cellStyle name="Currency 9 57" xfId="1843" xr:uid="{C90B3845-21B4-46A7-9642-60AF6483B428}"/>
    <cellStyle name="Currency 9 58" xfId="1844" xr:uid="{C76FBEC5-E7E8-4A56-B5CE-A69D087BA20F}"/>
    <cellStyle name="Currency 9 59" xfId="1845" xr:uid="{43EDD26D-AD6A-4CB1-B0D1-6732EA2E9E85}"/>
    <cellStyle name="Currency 9 6" xfId="1846" xr:uid="{57AA31A6-0DD7-4C4C-8E52-6E87950F9046}"/>
    <cellStyle name="Currency 9 60" xfId="1847" xr:uid="{674491FE-4477-48EC-8B8C-D12E056CF749}"/>
    <cellStyle name="Currency 9 61" xfId="1848" xr:uid="{A1A8228C-6B63-4DB6-B2E5-0411E9FBBEC6}"/>
    <cellStyle name="Currency 9 62" xfId="1849" xr:uid="{18194B58-1240-4E40-ACAD-22124544F674}"/>
    <cellStyle name="Currency 9 63" xfId="1850" xr:uid="{8107EAE8-BAC7-4D20-9EBA-49A28FD0DBD3}"/>
    <cellStyle name="Currency 9 7" xfId="1851" xr:uid="{EAB3EBFD-A9EC-4EF3-9A81-1E3883F226A3}"/>
    <cellStyle name="Currency 9 8" xfId="1852" xr:uid="{E3592F65-E65D-4D97-83AE-9F9C843E0B26}"/>
    <cellStyle name="Currency 9 9" xfId="1853" xr:uid="{5E328D61-8650-464E-B022-3BDFE950CFC4}"/>
    <cellStyle name="Double Line 25.5" xfId="1854" xr:uid="{B42A199C-E5A3-49FA-8676-139F7A3B9263}"/>
    <cellStyle name="Extra space" xfId="1855" xr:uid="{C2D4F01A-4990-40A3-A210-F8A03CFA4CB8}"/>
    <cellStyle name="Hyperlink 2" xfId="1856" xr:uid="{EC332538-BED1-4E70-B372-A93D34094ACF}"/>
    <cellStyle name="Hyperlink 2 2" xfId="2738" xr:uid="{703E60FB-5BA0-41E2-AA8A-E947E01BB17D}"/>
    <cellStyle name="Hyperlink 3" xfId="1857" xr:uid="{DC540FB7-D18D-4753-8FEA-654254AA796C}"/>
    <cellStyle name="Item Tag" xfId="1858" xr:uid="{2BF835F1-56B5-4618-AA83-C56911ED86F7}"/>
    <cellStyle name="Line (top, bottom heavy)" xfId="1859" xr:uid="{5D0ADF7F-39CC-45E1-805E-3D3BF853E862}"/>
    <cellStyle name="Normal" xfId="0" builtinId="0"/>
    <cellStyle name="Normal 10" xfId="1860" xr:uid="{8DE2805F-153B-42E9-B54D-332F8DF51AF1}"/>
    <cellStyle name="Normal 11" xfId="1861" xr:uid="{2CF9FD63-6968-4250-91BE-FFDB08B24CFE}"/>
    <cellStyle name="Normal 12" xfId="1862" xr:uid="{6ED28E62-CCF4-454B-B5E2-1D111236F137}"/>
    <cellStyle name="Normal 13" xfId="1863" xr:uid="{280007F7-1CDB-40DD-BFF1-79BD197FBA81}"/>
    <cellStyle name="Normal 14" xfId="2" xr:uid="{D43E78E9-29C4-48D1-9428-185A13B4F65F}"/>
    <cellStyle name="Normal 2" xfId="1864" xr:uid="{47A11A4D-FD8C-4783-9635-7FA3C0DE59B6}"/>
    <cellStyle name="Normal 2 2" xfId="1865" xr:uid="{BFD8D319-61D2-478F-905A-C3FD41D660A4}"/>
    <cellStyle name="Normal 2 3" xfId="1866" xr:uid="{F55C2AFF-E4CC-4DFD-A33C-9436AEDBA7CF}"/>
    <cellStyle name="Normal 2_4Q 2010 Non-GAAP Reconciliation_WEB" xfId="1867" xr:uid="{2FBC87A7-906D-46D6-99E3-DA8FE61AF536}"/>
    <cellStyle name="Normal 3" xfId="1868" xr:uid="{C118D3D2-7416-40F0-85E3-41975F191CA0}"/>
    <cellStyle name="Normal 3 10" xfId="1869" xr:uid="{838134A5-FE1A-4EED-B0AE-22DB2968F24D}"/>
    <cellStyle name="Normal 3 11" xfId="1870" xr:uid="{522688BC-585C-4FCB-8B9E-FE35B4480C1F}"/>
    <cellStyle name="Normal 3 12" xfId="1871" xr:uid="{DBA5ED56-2B7C-457C-9BB9-ADD74834730C}"/>
    <cellStyle name="Normal 3 13" xfId="1872" xr:uid="{75A7A199-601D-41F2-8565-654633CB6DF4}"/>
    <cellStyle name="Normal 3 14" xfId="1873" xr:uid="{C4B55FF8-A51D-4BC5-B13E-D7846EC19911}"/>
    <cellStyle name="Normal 3 15" xfId="1874" xr:uid="{98ACC739-30BE-4E16-9804-99BF79599541}"/>
    <cellStyle name="Normal 3 16" xfId="1875" xr:uid="{22CD1F06-D907-439D-A7BF-B49440F1E9F9}"/>
    <cellStyle name="Normal 3 17" xfId="1876" xr:uid="{B662BA4A-5357-4687-91EB-8E3A6B5A4739}"/>
    <cellStyle name="Normal 3 18" xfId="1877" xr:uid="{2927CCDD-F86B-452A-97FF-D7B5123BD339}"/>
    <cellStyle name="Normal 3 19" xfId="1878" xr:uid="{DB40BF35-5DD7-4CCD-80D4-B678124B7924}"/>
    <cellStyle name="Normal 3 2" xfId="1879" xr:uid="{3264D253-7F9F-4DBC-A059-9502EED0EC51}"/>
    <cellStyle name="Normal 3 20" xfId="1880" xr:uid="{C2BB6BEA-A53F-4B3E-B9C2-B52D446047B2}"/>
    <cellStyle name="Normal 3 21" xfId="1881" xr:uid="{C5BD90D0-71D1-4D1D-B95F-E604A0A7925F}"/>
    <cellStyle name="Normal 3 22" xfId="1882" xr:uid="{E6BC5D74-7ADB-4B6D-B0B0-7B7E1446862E}"/>
    <cellStyle name="Normal 3 23" xfId="1883" xr:uid="{92591649-350B-40D3-9033-C6C1A914DEEE}"/>
    <cellStyle name="Normal 3 24" xfId="1884" xr:uid="{04B2A7F4-2320-48F9-A0D1-2C1A2309D151}"/>
    <cellStyle name="Normal 3 25" xfId="1885" xr:uid="{87B133A4-3D0F-4C6F-9CE2-0487F979908D}"/>
    <cellStyle name="Normal 3 26" xfId="1886" xr:uid="{292AF296-5456-4DC8-AA1C-4F44BC5A914D}"/>
    <cellStyle name="Normal 3 27" xfId="1887" xr:uid="{717DAE56-1278-4F17-B9D3-A227A0B458CA}"/>
    <cellStyle name="Normal 3 28" xfId="1888" xr:uid="{6FE46169-23DC-4B0F-A9D0-755D87164E5F}"/>
    <cellStyle name="Normal 3 29" xfId="1889" xr:uid="{9F081E76-ECE4-422A-B2C8-AA6AAEED1785}"/>
    <cellStyle name="Normal 3 3" xfId="1890" xr:uid="{6CAC43CD-310A-4A1D-8239-3F6FE4582B9B}"/>
    <cellStyle name="Normal 3 30" xfId="1891" xr:uid="{B7AA581A-1618-4DCD-BEB2-1EE9630434C5}"/>
    <cellStyle name="Normal 3 31" xfId="1892" xr:uid="{2F6AEB5F-1841-48AD-80AA-AC71BED74187}"/>
    <cellStyle name="Normal 3 32" xfId="1893" xr:uid="{644C3B0E-8A82-43B4-934E-9F30464FE4EA}"/>
    <cellStyle name="Normal 3 33" xfId="1894" xr:uid="{9F65984F-26BA-4DED-B7DD-9D761CE63EF6}"/>
    <cellStyle name="Normal 3 34" xfId="1895" xr:uid="{7E0A63CD-C162-4AE8-BDD9-E2D31755BFA8}"/>
    <cellStyle name="Normal 3 35" xfId="1896" xr:uid="{8797AFEF-BDD4-41A4-9F85-E9FAF3EAC7B7}"/>
    <cellStyle name="Normal 3 36" xfId="1897" xr:uid="{C7637494-C044-44A5-8850-3AB8C74159FF}"/>
    <cellStyle name="Normal 3 37" xfId="1898" xr:uid="{7C9352D5-DF0A-44EE-BEDD-619DFAFAEF65}"/>
    <cellStyle name="Normal 3 38" xfId="1899" xr:uid="{4F94243F-310A-43B6-BBB9-D053006CA3F2}"/>
    <cellStyle name="Normal 3 39" xfId="1900" xr:uid="{864884AA-149F-4C17-86D4-DBD23878876C}"/>
    <cellStyle name="Normal 3 4" xfId="1901" xr:uid="{5BCF96F2-4E0B-41D5-8D3A-5D387ED409A3}"/>
    <cellStyle name="Normal 3 40" xfId="1902" xr:uid="{FA67F915-7907-44B0-89BB-5B42DDFD0D79}"/>
    <cellStyle name="Normal 3 41" xfId="1903" xr:uid="{C112BAEA-33F8-48F8-A2F8-AF4F3281E941}"/>
    <cellStyle name="Normal 3 42" xfId="1904" xr:uid="{2F751E71-63E2-426D-8269-32FC7E16C7E0}"/>
    <cellStyle name="Normal 3 43" xfId="1905" xr:uid="{D20EB24A-FFE4-4D4E-BFDF-6F627B001BC9}"/>
    <cellStyle name="Normal 3 44" xfId="1906" xr:uid="{1E4BA56A-2DE5-458B-B323-D8C2D6BFF7C2}"/>
    <cellStyle name="Normal 3 45" xfId="1907" xr:uid="{B637241C-20BB-43F4-B5B9-7FCC24CFB80F}"/>
    <cellStyle name="Normal 3 46" xfId="1908" xr:uid="{DF9AF5D2-2CB7-4737-B9C9-9E9C77327E04}"/>
    <cellStyle name="Normal 3 47" xfId="1909" xr:uid="{F4C193B3-2D35-4248-96FE-EE6933611CC8}"/>
    <cellStyle name="Normal 3 48" xfId="1910" xr:uid="{CEF5493C-D930-45E8-9F1D-C8931C65410E}"/>
    <cellStyle name="Normal 3 49" xfId="1911" xr:uid="{1744214F-4CA2-4C83-A6BF-8D5C14B556B8}"/>
    <cellStyle name="Normal 3 5" xfId="1912" xr:uid="{F11785D9-BC1C-4821-9F68-07EB1138601D}"/>
    <cellStyle name="Normal 3 50" xfId="1913" xr:uid="{F66715CB-8C75-464F-B130-B248AA7F27B5}"/>
    <cellStyle name="Normal 3 51" xfId="1914" xr:uid="{8C7E7A95-D4CB-4ABA-B252-686268998500}"/>
    <cellStyle name="Normal 3 52" xfId="1915" xr:uid="{BB0C5912-EBBD-434A-8092-6D95407BA469}"/>
    <cellStyle name="Normal 3 53" xfId="1916" xr:uid="{F9EF8DE6-F7AF-4D49-9ECA-5363555D4D38}"/>
    <cellStyle name="Normal 3 54" xfId="1917" xr:uid="{ACF4A417-CBB6-421A-8CEB-820115B831B8}"/>
    <cellStyle name="Normal 3 55" xfId="1918" xr:uid="{C006B395-05CF-44D6-9C1B-A105D8E3D13E}"/>
    <cellStyle name="Normal 3 56" xfId="1919" xr:uid="{2EC8FF81-05F9-496B-ABE3-AB0F6A1CD051}"/>
    <cellStyle name="Normal 3 57" xfId="1920" xr:uid="{FA66A9F9-1489-4A74-B7EB-4B6D45A2DB74}"/>
    <cellStyle name="Normal 3 58" xfId="1921" xr:uid="{8BC749CA-FF6D-4B7D-A07D-F694C07FC779}"/>
    <cellStyle name="Normal 3 59" xfId="1922" xr:uid="{2CE37B57-FCB3-444E-A92A-806DA1510C89}"/>
    <cellStyle name="Normal 3 6" xfId="1923" xr:uid="{62EF4AE3-57A1-436D-AAE7-61CA94DB6C02}"/>
    <cellStyle name="Normal 3 60" xfId="1924" xr:uid="{E15AE8A1-AFFA-4E76-B341-8D5D1FC4FE48}"/>
    <cellStyle name="Normal 3 61" xfId="1925" xr:uid="{FC1F353F-4EA3-4273-8979-EB0DF44474E4}"/>
    <cellStyle name="Normal 3 62" xfId="1926" xr:uid="{FFFF979D-CBDA-46F5-A4CC-0F634B88E30B}"/>
    <cellStyle name="Normal 3 63" xfId="1927" xr:uid="{FD730F3C-AC36-4B34-8649-33F100ED6B7D}"/>
    <cellStyle name="Normal 3 64" xfId="1928" xr:uid="{E944DA0C-F813-4446-9639-F29385E14C54}"/>
    <cellStyle name="Normal 3 7" xfId="1929" xr:uid="{E01A70CC-FE9C-4E17-9C1E-5B66875A1485}"/>
    <cellStyle name="Normal 3 8" xfId="1930" xr:uid="{6ED5880D-47E5-4502-96AD-D3AE94C0BA08}"/>
    <cellStyle name="Normal 3 9" xfId="1931" xr:uid="{D5EC523A-268F-44F5-B492-F43BB514AAC8}"/>
    <cellStyle name="Normal 4" xfId="1932" xr:uid="{E119EA97-2614-41F6-BD75-BB44597DE7BE}"/>
    <cellStyle name="Normal 4 10" xfId="1933" xr:uid="{F447C769-BD11-4112-8A68-AD46902516E5}"/>
    <cellStyle name="Normal 4 11" xfId="1934" xr:uid="{51D571CE-F73E-4D23-A0F6-861D1980B186}"/>
    <cellStyle name="Normal 4 12" xfId="1935" xr:uid="{384AA15A-AE56-4589-AB81-1DF8502E2238}"/>
    <cellStyle name="Normal 4 13" xfId="1936" xr:uid="{88390EB6-65C2-4341-9430-DC4933497828}"/>
    <cellStyle name="Normal 4 14" xfId="1937" xr:uid="{81C8259E-5313-4860-A62E-70A16F157D51}"/>
    <cellStyle name="Normal 4 15" xfId="1938" xr:uid="{D8470DFA-9D8E-410C-BC8A-7C3A25D2FD74}"/>
    <cellStyle name="Normal 4 16" xfId="1939" xr:uid="{E03EF2D9-9D17-4EF1-A955-2C90DFA7A7B9}"/>
    <cellStyle name="Normal 4 17" xfId="1940" xr:uid="{73A59139-73B1-4043-9A28-509D276B548F}"/>
    <cellStyle name="Normal 4 18" xfId="1941" xr:uid="{6EEEC78E-3617-4EA1-A7B7-A68248092C8F}"/>
    <cellStyle name="Normal 4 19" xfId="1942" xr:uid="{D3163C95-D7D4-4F44-BDE5-F075ECF74484}"/>
    <cellStyle name="Normal 4 2" xfId="1943" xr:uid="{EE373B29-6193-464F-BCF4-BABFEBF89A78}"/>
    <cellStyle name="Normal 4 2 2" xfId="2741" xr:uid="{0BE1A855-4165-469A-A24B-5A771EA273A8}"/>
    <cellStyle name="Normal 4 20" xfId="1944" xr:uid="{7BEDE036-F9D6-4446-80C6-BFC465B7909F}"/>
    <cellStyle name="Normal 4 21" xfId="1945" xr:uid="{218B48F4-F699-4C02-86D8-7CBB0FEFF65F}"/>
    <cellStyle name="Normal 4 22" xfId="1946" xr:uid="{57479D04-B6BB-41FE-A37A-D28F5718B842}"/>
    <cellStyle name="Normal 4 23" xfId="1947" xr:uid="{148DF6E4-26D1-4512-A1DD-378B2E868289}"/>
    <cellStyle name="Normal 4 24" xfId="1948" xr:uid="{8F1461FA-D7B0-4814-AB0A-170740322DE8}"/>
    <cellStyle name="Normal 4 25" xfId="1949" xr:uid="{0416C53C-8C22-43FC-BEEE-56A2BEF449E3}"/>
    <cellStyle name="Normal 4 26" xfId="1950" xr:uid="{389EE5CF-1A97-4B8B-81A2-B11991D42509}"/>
    <cellStyle name="Normal 4 27" xfId="1951" xr:uid="{C645ECD2-516C-411C-80D8-80DD48B48853}"/>
    <cellStyle name="Normal 4 28" xfId="1952" xr:uid="{27C4F57E-41F7-4C93-9156-59B92766587A}"/>
    <cellStyle name="Normal 4 29" xfId="1953" xr:uid="{6069A040-8EF9-49C5-ADE6-65ECFCAA3EAE}"/>
    <cellStyle name="Normal 4 3" xfId="1954" xr:uid="{00F59437-C6BA-49FC-996E-93E3D86C2573}"/>
    <cellStyle name="Normal 4 30" xfId="1955" xr:uid="{94C414EC-2771-457B-894E-D99D3E97F8D2}"/>
    <cellStyle name="Normal 4 31" xfId="1956" xr:uid="{EE3AEB36-4936-4BAD-9A28-CD1D95E9E0BB}"/>
    <cellStyle name="Normal 4 32" xfId="1957" xr:uid="{5DE953AC-604D-4CB0-B47F-806051A37359}"/>
    <cellStyle name="Normal 4 33" xfId="1958" xr:uid="{87ACB7AA-F144-43CE-B04D-BC2BDF4BCD6B}"/>
    <cellStyle name="Normal 4 34" xfId="1959" xr:uid="{E94CF1CF-25FE-4665-ADC6-96E07596E3D7}"/>
    <cellStyle name="Normal 4 35" xfId="1960" xr:uid="{68EC2CB9-E476-4CE5-B85F-447FF092F922}"/>
    <cellStyle name="Normal 4 36" xfId="1961" xr:uid="{E366F7BF-498C-4357-8626-2C848A84ECC1}"/>
    <cellStyle name="Normal 4 37" xfId="1962" xr:uid="{FD115A36-740A-4D25-9127-ED0E45483231}"/>
    <cellStyle name="Normal 4 38" xfId="1963" xr:uid="{7903C6C0-BF35-406B-8C6B-8A593FB8FA47}"/>
    <cellStyle name="Normal 4 39" xfId="1964" xr:uid="{9C3A60B3-A5D0-4FA2-89B1-605672DB9F70}"/>
    <cellStyle name="Normal 4 4" xfId="1965" xr:uid="{C92111A6-5FCD-452F-B1A8-CCEB4B429181}"/>
    <cellStyle name="Normal 4 40" xfId="1966" xr:uid="{982F80E0-C69B-4D16-A261-5280CC246231}"/>
    <cellStyle name="Normal 4 41" xfId="1967" xr:uid="{58D15BB7-7A17-4A32-B489-FAF060205143}"/>
    <cellStyle name="Normal 4 42" xfId="1968" xr:uid="{83B236DC-846B-4B1F-8268-660CC49CD1F0}"/>
    <cellStyle name="Normal 4 43" xfId="1969" xr:uid="{E88F1E20-2CAC-4825-A78C-98153382179A}"/>
    <cellStyle name="Normal 4 44" xfId="1970" xr:uid="{32DFEC6A-F662-4502-BBE3-2442B4629FB8}"/>
    <cellStyle name="Normal 4 45" xfId="1971" xr:uid="{69406235-4B51-4D23-B398-A4E3E2BD1BB3}"/>
    <cellStyle name="Normal 4 46" xfId="1972" xr:uid="{7CEDD35C-3959-4C78-BA0E-09A17F914112}"/>
    <cellStyle name="Normal 4 47" xfId="1973" xr:uid="{7CF0CE26-060C-4898-B57F-7853A09CFE15}"/>
    <cellStyle name="Normal 4 48" xfId="1974" xr:uid="{D6333F8E-5E37-449E-89C9-2DBE0984059A}"/>
    <cellStyle name="Normal 4 49" xfId="1975" xr:uid="{1C1D31E5-D1EB-4855-A4D0-75BE97C267EE}"/>
    <cellStyle name="Normal 4 5" xfId="1976" xr:uid="{E336ABC2-F3A5-4C83-9C99-9ED239812156}"/>
    <cellStyle name="Normal 4 50" xfId="1977" xr:uid="{1EB29515-D4F8-4DFE-9896-7F629415F6EB}"/>
    <cellStyle name="Normal 4 51" xfId="1978" xr:uid="{517A9392-4D10-4D0D-8546-869DBFFA871E}"/>
    <cellStyle name="Normal 4 52" xfId="1979" xr:uid="{89A98E33-98BB-49CE-AF3A-161E264C7235}"/>
    <cellStyle name="Normal 4 53" xfId="1980" xr:uid="{C7DF9CE8-EFC1-4951-84C9-77251C9E79CE}"/>
    <cellStyle name="Normal 4 54" xfId="1981" xr:uid="{1517FF42-C370-4173-B2EB-B5702F544F6A}"/>
    <cellStyle name="Normal 4 55" xfId="1982" xr:uid="{B13C5BA1-5CE5-4697-AB84-09E3995AFD0A}"/>
    <cellStyle name="Normal 4 56" xfId="1983" xr:uid="{CF0E7662-93EE-446C-9FC7-1F76A2AC6AF9}"/>
    <cellStyle name="Normal 4 57" xfId="1984" xr:uid="{473AA61E-6215-4352-A357-0742678CB9BB}"/>
    <cellStyle name="Normal 4 58" xfId="1985" xr:uid="{4F2B1794-2BD5-4070-93EF-6BF793936A4D}"/>
    <cellStyle name="Normal 4 59" xfId="1986" xr:uid="{F37D7729-CB2B-4E9A-AF10-3762C1832458}"/>
    <cellStyle name="Normal 4 6" xfId="1987" xr:uid="{D11B5138-3C96-4172-BBD2-E135E0BEB73E}"/>
    <cellStyle name="Normal 4 60" xfId="1988" xr:uid="{0A071060-8A7B-4BB0-A949-479FF981486F}"/>
    <cellStyle name="Normal 4 61" xfId="1989" xr:uid="{963FB0B5-FFD9-49E6-8B56-53FC9EE45245}"/>
    <cellStyle name="Normal 4 62" xfId="1990" xr:uid="{B943DBAD-FE93-4FE2-9B69-35C89C78136C}"/>
    <cellStyle name="Normal 4 63" xfId="1991" xr:uid="{2BC116D4-B5C7-40B2-BF47-27BAB5DD461A}"/>
    <cellStyle name="Normal 4 64" xfId="1992" xr:uid="{DD5AD437-F458-4CD6-BF01-AA8D91EA3879}"/>
    <cellStyle name="Normal 4 65" xfId="1993" xr:uid="{094BF444-75CB-44C7-97D2-8193C7E1889E}"/>
    <cellStyle name="Normal 4 66" xfId="2740" xr:uid="{6BF64627-55DB-45AD-85AD-101668606112}"/>
    <cellStyle name="Normal 4 7" xfId="1994" xr:uid="{8890A9B2-6CDD-425A-A7E6-174757054FA3}"/>
    <cellStyle name="Normal 4 8" xfId="1995" xr:uid="{92A52C96-3237-4305-BE03-3F5ED5CFF808}"/>
    <cellStyle name="Normal 4 9" xfId="1996" xr:uid="{AE52AF12-0675-452D-B8A5-7940504339DC}"/>
    <cellStyle name="Normal 5" xfId="1997" xr:uid="{FE35EDF9-1949-4339-AD05-FF62860DDAD0}"/>
    <cellStyle name="Normal 5 10" xfId="1998" xr:uid="{5B35CE16-9D2D-4CC5-8605-867B0042A484}"/>
    <cellStyle name="Normal 5 11" xfId="1999" xr:uid="{597C7C87-04BA-4052-A5E5-C8BB4194C1A9}"/>
    <cellStyle name="Normal 5 12" xfId="2000" xr:uid="{00E85C1F-8A0F-482D-96B6-6864776C3543}"/>
    <cellStyle name="Normal 5 13" xfId="2001" xr:uid="{7D1141BD-6416-48BE-96D4-FDF3C42A6C2F}"/>
    <cellStyle name="Normal 5 14" xfId="2002" xr:uid="{AD5DD052-2C01-434A-8F57-876162C6B7FA}"/>
    <cellStyle name="Normal 5 15" xfId="2003" xr:uid="{DF9A62C8-27F9-478A-B700-27EA42A79CF7}"/>
    <cellStyle name="Normal 5 16" xfId="2004" xr:uid="{EE2D6B81-DA48-4980-835A-8D2DD84215E4}"/>
    <cellStyle name="Normal 5 17" xfId="2005" xr:uid="{584AAF45-3297-448C-9AB4-A858E96EC7A1}"/>
    <cellStyle name="Normal 5 18" xfId="2006" xr:uid="{F7C8351C-0104-4AE4-8A59-7DF4DD216451}"/>
    <cellStyle name="Normal 5 19" xfId="2007" xr:uid="{D445AC0C-84E7-47E1-B11C-D002192575C9}"/>
    <cellStyle name="Normal 5 2" xfId="2008" xr:uid="{9A2BB114-9994-4F30-9325-9CA560022EB7}"/>
    <cellStyle name="Normal 5 20" xfId="2009" xr:uid="{F2079F00-41BF-4082-A836-14AF6D4A7E05}"/>
    <cellStyle name="Normal 5 21" xfId="2010" xr:uid="{C91E3830-97F6-4251-A47B-938AB3345CA3}"/>
    <cellStyle name="Normal 5 22" xfId="2011" xr:uid="{51D4B296-71D4-4EFB-9148-89B683C76A7E}"/>
    <cellStyle name="Normal 5 23" xfId="2012" xr:uid="{D6E3B3BA-E2DB-4428-B62D-024651179952}"/>
    <cellStyle name="Normal 5 24" xfId="2013" xr:uid="{77E90059-F213-433B-A255-B50128F03A87}"/>
    <cellStyle name="Normal 5 25" xfId="2014" xr:uid="{1C472926-57EA-4426-929E-973F6607FBAF}"/>
    <cellStyle name="Normal 5 26" xfId="2015" xr:uid="{978778E0-F762-4CA4-84BA-FC0DE20E1ECF}"/>
    <cellStyle name="Normal 5 27" xfId="2016" xr:uid="{4095525E-79DC-4DA2-81DB-3778AAA2336A}"/>
    <cellStyle name="Normal 5 28" xfId="2017" xr:uid="{CB1119B0-77AC-437C-B28A-6A756DF91D9E}"/>
    <cellStyle name="Normal 5 29" xfId="2018" xr:uid="{C4B6C517-09A4-4325-BBFA-78765018B4B9}"/>
    <cellStyle name="Normal 5 3" xfId="2019" xr:uid="{8D4246CC-99EB-41BC-AF5D-FC11B98A94DD}"/>
    <cellStyle name="Normal 5 30" xfId="2020" xr:uid="{BE02C585-36D6-4285-8E19-46D223FEA828}"/>
    <cellStyle name="Normal 5 31" xfId="2021" xr:uid="{27729AFB-99A1-4C63-8453-E5B51995F84D}"/>
    <cellStyle name="Normal 5 32" xfId="2022" xr:uid="{AF860A3A-40FF-476C-AC11-9AB1B4D06D8C}"/>
    <cellStyle name="Normal 5 33" xfId="2023" xr:uid="{1D1123A5-1BA4-4C54-966D-6144A23255D2}"/>
    <cellStyle name="Normal 5 34" xfId="2024" xr:uid="{887C9D9F-97A0-4866-99C9-C02BDE11DEB5}"/>
    <cellStyle name="Normal 5 35" xfId="2025" xr:uid="{3A67EFF8-64C9-4070-A5BA-ACCBE9E69098}"/>
    <cellStyle name="Normal 5 36" xfId="2026" xr:uid="{6F5AD5C2-7E4B-43ED-8932-6F718A2D527D}"/>
    <cellStyle name="Normal 5 37" xfId="2027" xr:uid="{DB6EB2F4-4B58-409E-884F-9C183FA97A30}"/>
    <cellStyle name="Normal 5 38" xfId="2028" xr:uid="{08418231-67F6-42A2-A391-91F2CE0A9529}"/>
    <cellStyle name="Normal 5 39" xfId="2029" xr:uid="{3175AE8C-B117-4FE2-B7D9-CEF37B3A4058}"/>
    <cellStyle name="Normal 5 4" xfId="2030" xr:uid="{4A8FB69A-A801-4892-BD94-2E0733021FE1}"/>
    <cellStyle name="Normal 5 40" xfId="2031" xr:uid="{734F5DF9-BFD0-4060-9689-1C4E975D5439}"/>
    <cellStyle name="Normal 5 41" xfId="2032" xr:uid="{BD918B29-0E36-4E6E-A34E-C5F7F0964A68}"/>
    <cellStyle name="Normal 5 42" xfId="2033" xr:uid="{728FA75D-E48C-469A-A370-36611E7CE22D}"/>
    <cellStyle name="Normal 5 43" xfId="2034" xr:uid="{1CC872D1-31A1-4E03-AF6C-2C623621B281}"/>
    <cellStyle name="Normal 5 44" xfId="2035" xr:uid="{E6C9EAB2-362B-46E5-881D-3732BEEFD040}"/>
    <cellStyle name="Normal 5 45" xfId="2036" xr:uid="{6AA37B09-38BA-40F0-B657-E53D323997BB}"/>
    <cellStyle name="Normal 5 46" xfId="2037" xr:uid="{3557CA32-EBE2-44A7-A7DF-53F3548E8ED8}"/>
    <cellStyle name="Normal 5 47" xfId="2038" xr:uid="{DB916FB0-E6D1-49D4-BB21-7B1C1CC24D0C}"/>
    <cellStyle name="Normal 5 48" xfId="2039" xr:uid="{D39E454F-14A5-4FD4-B99B-0B21CCD823E8}"/>
    <cellStyle name="Normal 5 49" xfId="2040" xr:uid="{989DEFBE-0CEA-4EFE-AD5F-B45B84468838}"/>
    <cellStyle name="Normal 5 5" xfId="2041" xr:uid="{CE9FA090-EA12-471F-81D3-19B1D639D502}"/>
    <cellStyle name="Normal 5 50" xfId="2042" xr:uid="{D69854E2-8235-43A4-8145-61D4A931C026}"/>
    <cellStyle name="Normal 5 51" xfId="2043" xr:uid="{C9A5317F-D495-48BA-BAB1-74788FE215BE}"/>
    <cellStyle name="Normal 5 52" xfId="2044" xr:uid="{EE6EB370-3046-4BDE-A18A-2648F516964F}"/>
    <cellStyle name="Normal 5 53" xfId="2045" xr:uid="{042CE3F9-84AA-40A5-865D-3DC669445B0D}"/>
    <cellStyle name="Normal 5 54" xfId="2046" xr:uid="{89092825-E33D-4630-9F2E-6A4F2F0841C6}"/>
    <cellStyle name="Normal 5 55" xfId="2047" xr:uid="{CF502021-E37D-4357-A231-497047F5742A}"/>
    <cellStyle name="Normal 5 56" xfId="2048" xr:uid="{53BC8DAA-7442-49D9-ADE4-0F2100614970}"/>
    <cellStyle name="Normal 5 57" xfId="2049" xr:uid="{ECF362C4-FCCA-472A-A0C0-578AE88E4FEA}"/>
    <cellStyle name="Normal 5 58" xfId="2050" xr:uid="{9A5E5CFF-F991-472F-B5A0-EB53F9DCE90C}"/>
    <cellStyle name="Normal 5 59" xfId="2051" xr:uid="{56C3ABC1-9452-41D4-851B-A30D763FA29B}"/>
    <cellStyle name="Normal 5 6" xfId="2052" xr:uid="{392C356F-3175-44C0-8614-B1DA3E6469C7}"/>
    <cellStyle name="Normal 5 60" xfId="2053" xr:uid="{9BA473CA-E0B1-4C18-B7A9-67A06E369BCC}"/>
    <cellStyle name="Normal 5 61" xfId="2054" xr:uid="{132F4743-1691-4D95-B15E-637D07B01483}"/>
    <cellStyle name="Normal 5 62" xfId="2055" xr:uid="{2AE392E2-CFE2-43BA-AAFD-D7C5E6A997F7}"/>
    <cellStyle name="Normal 5 63" xfId="2056" xr:uid="{186A318C-8B80-48DA-960C-67309DB04FF4}"/>
    <cellStyle name="Normal 5 64" xfId="2057" xr:uid="{93699E82-D4ED-46DB-A302-2D781DC2E03E}"/>
    <cellStyle name="Normal 5 65" xfId="2058" xr:uid="{E33BAA81-3190-4B42-8018-7B779456678B}"/>
    <cellStyle name="Normal 5 7" xfId="2059" xr:uid="{FBF56B2E-D2C7-46E8-B20C-69F9F08E55DB}"/>
    <cellStyle name="Normal 5 8" xfId="2060" xr:uid="{2C8B4C32-A390-4CDF-AAEE-A45BEF9633A2}"/>
    <cellStyle name="Normal 5 9" xfId="2061" xr:uid="{05CF1524-2314-4448-AAD3-C6E1A67D8472}"/>
    <cellStyle name="Normal 6" xfId="2062" xr:uid="{EBF12181-EC79-4980-A7C8-2FB54DA421A4}"/>
    <cellStyle name="Normal 6 10" xfId="2063" xr:uid="{17CF3B9F-789B-4D40-9A99-C3931E73A0C8}"/>
    <cellStyle name="Normal 6 11" xfId="2064" xr:uid="{78D40135-D006-438F-B806-1DC9667A46E0}"/>
    <cellStyle name="Normal 6 12" xfId="2065" xr:uid="{22DE8DA1-107D-4AF5-8619-B44EA3E484EC}"/>
    <cellStyle name="Normal 6 13" xfId="2066" xr:uid="{1AED6455-4E62-4383-83C8-B3CEFCC67340}"/>
    <cellStyle name="Normal 6 14" xfId="2067" xr:uid="{C5C1E436-94F7-489E-88BB-296EBBD9D080}"/>
    <cellStyle name="Normal 6 15" xfId="2068" xr:uid="{541BFD67-92B0-47E4-B96B-4A3DFF03B0CD}"/>
    <cellStyle name="Normal 6 16" xfId="2069" xr:uid="{C6EE79B3-0A0E-492D-911B-CED4198D2F4B}"/>
    <cellStyle name="Normal 6 17" xfId="2070" xr:uid="{77FA6279-B6F0-4B19-9E03-72BA9106E4E3}"/>
    <cellStyle name="Normal 6 18" xfId="2071" xr:uid="{20C8893F-19AA-4CDC-A43F-59062CED4F24}"/>
    <cellStyle name="Normal 6 19" xfId="2072" xr:uid="{C6A9D072-7386-4E81-BC1F-C45EAB16D456}"/>
    <cellStyle name="Normal 6 2" xfId="2073" xr:uid="{5BE27A8A-9942-45FC-94FD-5C7065EE1CEC}"/>
    <cellStyle name="Normal 6 20" xfId="2074" xr:uid="{C091B5D3-E6C3-4023-89C4-9CD5304FF95B}"/>
    <cellStyle name="Normal 6 21" xfId="2075" xr:uid="{C554703D-DEF1-4976-83AA-C25EEC6AA514}"/>
    <cellStyle name="Normal 6 22" xfId="2076" xr:uid="{E42D7C13-43F3-4C76-92E2-A054B0FA996E}"/>
    <cellStyle name="Normal 6 23" xfId="2077" xr:uid="{48A70312-8C8F-4EE8-B31C-35CFEE130ED2}"/>
    <cellStyle name="Normal 6 24" xfId="2078" xr:uid="{83BC4B19-9442-4262-9574-4B339FA1C809}"/>
    <cellStyle name="Normal 6 25" xfId="2079" xr:uid="{45F53667-7FF0-44FA-86CA-641DFA316CA5}"/>
    <cellStyle name="Normal 6 26" xfId="2080" xr:uid="{DFAFA218-B920-4D8E-8BA9-17B866C0BFCD}"/>
    <cellStyle name="Normal 6 27" xfId="2081" xr:uid="{CD365ACC-9DE7-438F-9682-F622783562F2}"/>
    <cellStyle name="Normal 6 28" xfId="2082" xr:uid="{AC5C0DF8-A3A7-4F06-B20E-EB0772CF451E}"/>
    <cellStyle name="Normal 6 29" xfId="2083" xr:uid="{D16AD124-6268-4869-AEB7-03B66909D820}"/>
    <cellStyle name="Normal 6 3" xfId="2084" xr:uid="{7F0AD568-2071-429D-949C-3C08E49AA271}"/>
    <cellStyle name="Normal 6 30" xfId="2085" xr:uid="{F9227330-9344-4B36-AD8C-EFB1948C5410}"/>
    <cellStyle name="Normal 6 31" xfId="2086" xr:uid="{EE973946-FF2F-4B2C-BC97-C7A977C4A0BA}"/>
    <cellStyle name="Normal 6 32" xfId="2087" xr:uid="{0B11E866-4661-4343-A5B3-518B1C185421}"/>
    <cellStyle name="Normal 6 33" xfId="2088" xr:uid="{A193B33E-1F4A-4704-B846-D037FB84C145}"/>
    <cellStyle name="Normal 6 34" xfId="2089" xr:uid="{1741741C-178D-407F-B87F-F13EDD69F162}"/>
    <cellStyle name="Normal 6 35" xfId="2090" xr:uid="{EFFDF3D3-EF62-461C-81C7-8BED3951FB69}"/>
    <cellStyle name="Normal 6 36" xfId="2091" xr:uid="{A31E1C77-4ED7-4C12-AE13-3036BFAE031E}"/>
    <cellStyle name="Normal 6 37" xfId="2092" xr:uid="{55EA718D-8C30-4449-B953-95E8EBC1619E}"/>
    <cellStyle name="Normal 6 38" xfId="2093" xr:uid="{69CA3F11-B7E8-4D1F-89A4-A79C2B35B1A8}"/>
    <cellStyle name="Normal 6 39" xfId="2094" xr:uid="{743B22CA-3128-4123-8CBA-87D4B44B36BA}"/>
    <cellStyle name="Normal 6 4" xfId="2095" xr:uid="{D5AA33BC-AEC7-41C7-92CC-AB4F579E48A2}"/>
    <cellStyle name="Normal 6 40" xfId="2096" xr:uid="{4734E8B7-68EC-445E-B9E2-2A6CDF8C1652}"/>
    <cellStyle name="Normal 6 41" xfId="2097" xr:uid="{B969D043-2C8E-4114-8BB7-E96ADE805494}"/>
    <cellStyle name="Normal 6 42" xfId="2098" xr:uid="{151A165E-83BB-458C-8146-F3D002F17AE3}"/>
    <cellStyle name="Normal 6 43" xfId="2099" xr:uid="{33AC12DC-8C9D-4657-98D9-41F020D3B316}"/>
    <cellStyle name="Normal 6 44" xfId="2100" xr:uid="{76CE92FD-144F-45D6-875A-64165EA42797}"/>
    <cellStyle name="Normal 6 45" xfId="2101" xr:uid="{D78F9DE9-5A92-4682-8550-13FC0C801D1C}"/>
    <cellStyle name="Normal 6 46" xfId="2102" xr:uid="{6D8E1461-BA47-40C8-BBA2-D2C8E01147A6}"/>
    <cellStyle name="Normal 6 47" xfId="2103" xr:uid="{6EDA70CC-F6A0-4D4A-AA52-330AEC60C2DE}"/>
    <cellStyle name="Normal 6 48" xfId="2104" xr:uid="{82B372F5-62FE-49F2-B357-6E75D803BD15}"/>
    <cellStyle name="Normal 6 49" xfId="2105" xr:uid="{8FC6A1D5-27C4-415E-A787-8934883C2B4F}"/>
    <cellStyle name="Normal 6 5" xfId="2106" xr:uid="{8CA60706-F18A-41B1-996A-3A47A80E32E5}"/>
    <cellStyle name="Normal 6 50" xfId="2107" xr:uid="{A9DB8A8A-68A5-4BAD-8420-6BCA0B93E5FF}"/>
    <cellStyle name="Normal 6 51" xfId="2108" xr:uid="{B463A06B-9A0C-4457-8959-CFC75C8FB901}"/>
    <cellStyle name="Normal 6 52" xfId="2109" xr:uid="{62661C58-3CA3-4EC0-843E-283C0F4EF404}"/>
    <cellStyle name="Normal 6 53" xfId="2110" xr:uid="{630B82AA-4D77-443A-B190-196F3713FE03}"/>
    <cellStyle name="Normal 6 54" xfId="2111" xr:uid="{312D78DC-167F-4F62-A3D6-643D4726D9E9}"/>
    <cellStyle name="Normal 6 55" xfId="2112" xr:uid="{3C4DC8DD-3914-4E1D-A782-09D2747BAD05}"/>
    <cellStyle name="Normal 6 56" xfId="2113" xr:uid="{722A0602-0A9E-47A4-B9EE-BE0DE2E6A697}"/>
    <cellStyle name="Normal 6 57" xfId="2114" xr:uid="{29703E6E-8462-4756-B94F-ADF1A17A56E9}"/>
    <cellStyle name="Normal 6 58" xfId="2115" xr:uid="{9595BCBD-84C3-46C1-A749-2DD7D1652E94}"/>
    <cellStyle name="Normal 6 59" xfId="2116" xr:uid="{742DE59E-0A35-4A0D-B31F-E6126D06C588}"/>
    <cellStyle name="Normal 6 6" xfId="2117" xr:uid="{32BDE4A7-5AEE-4FE2-B51A-9D5C3C9C1A75}"/>
    <cellStyle name="Normal 6 60" xfId="2118" xr:uid="{98B6D3A5-DE16-4569-B1DF-7F9449E24199}"/>
    <cellStyle name="Normal 6 61" xfId="2119" xr:uid="{D7AD5337-F70A-4A7F-9EC9-5A83B6FBB69F}"/>
    <cellStyle name="Normal 6 62" xfId="2120" xr:uid="{EC7B6841-4846-4E3A-B9BC-13965A7074A0}"/>
    <cellStyle name="Normal 6 63" xfId="2121" xr:uid="{84C9302E-5FA7-48BF-B740-DD8E020D8D41}"/>
    <cellStyle name="Normal 6 7" xfId="2122" xr:uid="{39724B46-03F3-4252-BECC-7822B775C52B}"/>
    <cellStyle name="Normal 6 8" xfId="2123" xr:uid="{6F6F6038-95D2-442D-8251-457140D2B195}"/>
    <cellStyle name="Normal 6 9" xfId="2124" xr:uid="{B41299B3-5311-48CE-A37E-0D88B10661BE}"/>
    <cellStyle name="Normal 7" xfId="2125" xr:uid="{999CADC4-D813-48AA-82F0-63AE67713955}"/>
    <cellStyle name="Normal 8" xfId="2126" xr:uid="{F0CB5CAA-4106-4E87-994A-83637A82A0EC}"/>
    <cellStyle name="Normal 8 10" xfId="2127" xr:uid="{A40443B3-3E17-425D-A194-D18B897998C3}"/>
    <cellStyle name="Normal 8 11" xfId="2128" xr:uid="{2445C3A8-2529-49CC-B90F-0517DC65D15D}"/>
    <cellStyle name="Normal 8 12" xfId="2129" xr:uid="{31F1BA05-0185-48AA-9AE9-40B34209D6A1}"/>
    <cellStyle name="Normal 8 13" xfId="2130" xr:uid="{11BE1C06-59F7-42FA-826B-292E35B2B63C}"/>
    <cellStyle name="Normal 8 14" xfId="2131" xr:uid="{21B6E2B1-C22E-4C82-AB52-86529A788088}"/>
    <cellStyle name="Normal 8 15" xfId="2132" xr:uid="{750CE3C0-0FFE-4BC5-8AF9-596BAB4895F3}"/>
    <cellStyle name="Normal 8 16" xfId="2133" xr:uid="{10C24249-3164-4306-9BDD-050B9EA80737}"/>
    <cellStyle name="Normal 8 17" xfId="2134" xr:uid="{E7BEC0F1-F9F3-4902-9212-F70FF60D2A77}"/>
    <cellStyle name="Normal 8 18" xfId="2135" xr:uid="{EB61FD35-8CC6-4647-B202-1A233EE262F8}"/>
    <cellStyle name="Normal 8 19" xfId="2136" xr:uid="{EA25B6B0-4F58-4B84-BD2A-E9798E2E7BA7}"/>
    <cellStyle name="Normal 8 2" xfId="2137" xr:uid="{0B8A1D05-5848-4060-BE4F-B4CA803684A1}"/>
    <cellStyle name="Normal 8 20" xfId="2138" xr:uid="{BA05ABA9-1A41-4233-A3C9-30837DAACB82}"/>
    <cellStyle name="Normal 8 21" xfId="2139" xr:uid="{250335DD-A53D-465A-9836-9B037B01A8C1}"/>
    <cellStyle name="Normal 8 22" xfId="2140" xr:uid="{2BF3A47B-D614-4814-B102-3F6E53FC4EE1}"/>
    <cellStyle name="Normal 8 23" xfId="2141" xr:uid="{B58A0305-10E5-4AB2-AFA6-34D7A238C341}"/>
    <cellStyle name="Normal 8 24" xfId="2142" xr:uid="{32AEAF5B-F117-4413-8A8E-63CF777C1869}"/>
    <cellStyle name="Normal 8 25" xfId="2143" xr:uid="{C570317E-A40C-43A1-B9F1-F0319049105A}"/>
    <cellStyle name="Normal 8 26" xfId="2144" xr:uid="{5030E8C1-FD33-4E57-9730-8B8CFCFA5EBE}"/>
    <cellStyle name="Normal 8 27" xfId="2145" xr:uid="{7F13F4E0-F09B-4D22-8EE9-074C14F54F01}"/>
    <cellStyle name="Normal 8 28" xfId="2146" xr:uid="{8D8B2957-A3E9-47DC-A7FB-37C6803E178B}"/>
    <cellStyle name="Normal 8 29" xfId="2147" xr:uid="{0CB4FA8D-73CA-4E7D-8CEB-1592E7AF46C8}"/>
    <cellStyle name="Normal 8 3" xfId="2148" xr:uid="{F36BE8B1-515A-43FD-8A0D-5E8EE59E31B0}"/>
    <cellStyle name="Normal 8 3 10" xfId="2149" xr:uid="{8BCB4C01-1948-4545-A473-4874D430E239}"/>
    <cellStyle name="Normal 8 3 11" xfId="2150" xr:uid="{F524B763-EBAE-419F-BFEA-B562F48896CD}"/>
    <cellStyle name="Normal 8 3 12" xfId="2151" xr:uid="{576B88B6-81DB-44C5-A6CE-0D9174FCA61F}"/>
    <cellStyle name="Normal 8 3 13" xfId="2152" xr:uid="{20690FB9-D935-4CF7-BC30-81051436EB5D}"/>
    <cellStyle name="Normal 8 3 14" xfId="2153" xr:uid="{124BA88F-45DF-40D1-9BD3-FEEAE00C5BB1}"/>
    <cellStyle name="Normal 8 3 15" xfId="2154" xr:uid="{68F0491D-D61B-4013-834B-984B76CB2826}"/>
    <cellStyle name="Normal 8 3 16" xfId="2155" xr:uid="{CC41A825-A013-4D29-A6A6-FA4656090DC3}"/>
    <cellStyle name="Normal 8 3 17" xfId="2156" xr:uid="{EBDB72ED-73E5-4927-A253-C256F63CD607}"/>
    <cellStyle name="Normal 8 3 18" xfId="2157" xr:uid="{D27E26FE-BC31-4156-A15A-7C50CEE654CE}"/>
    <cellStyle name="Normal 8 3 19" xfId="2158" xr:uid="{EC9F8330-263C-4633-96DF-23564FF1314E}"/>
    <cellStyle name="Normal 8 3 2" xfId="2159" xr:uid="{B13D5B47-652A-44F4-B3CC-4BDCBD3A03F0}"/>
    <cellStyle name="Normal 8 3 20" xfId="2160" xr:uid="{1E5175A2-F276-48CA-87D9-60EBDD277124}"/>
    <cellStyle name="Normal 8 3 21" xfId="2161" xr:uid="{FA851828-FF5F-422A-8298-A83735B77EEC}"/>
    <cellStyle name="Normal 8 3 22" xfId="2162" xr:uid="{B1CD4DBC-A8C0-4498-91E7-981A4BB7F040}"/>
    <cellStyle name="Normal 8 3 23" xfId="2163" xr:uid="{BF378E11-468D-40D5-A0FA-14E4CC520F14}"/>
    <cellStyle name="Normal 8 3 24" xfId="2164" xr:uid="{941DC037-F4BA-47FA-A24A-90A8E839CF32}"/>
    <cellStyle name="Normal 8 3 25" xfId="2165" xr:uid="{DFA96479-0DFE-4C20-BD37-E34639000555}"/>
    <cellStyle name="Normal 8 3 26" xfId="2166" xr:uid="{F60FA952-8716-4C7E-A3A0-E8D831C1AEB1}"/>
    <cellStyle name="Normal 8 3 3" xfId="2167" xr:uid="{90C7309F-2948-4E78-9B99-6F6FC3C3CCB2}"/>
    <cellStyle name="Normal 8 3 4" xfId="2168" xr:uid="{FE3C48DE-58EC-4085-AEE0-BA25CBABD987}"/>
    <cellStyle name="Normal 8 3 5" xfId="2169" xr:uid="{9571B646-028D-4F20-9DF9-383E85FE6DFF}"/>
    <cellStyle name="Normal 8 3 6" xfId="2170" xr:uid="{F6C86DFF-20B3-4B87-A618-77712E2325E0}"/>
    <cellStyle name="Normal 8 3 7" xfId="2171" xr:uid="{33DB847F-D527-4B7F-8F55-70EE198ACE8E}"/>
    <cellStyle name="Normal 8 3 8" xfId="2172" xr:uid="{DDCF3E3A-86CC-490E-B198-39A1FBF6F421}"/>
    <cellStyle name="Normal 8 3 9" xfId="2173" xr:uid="{095FD047-4687-402F-82BA-EDDAFF7AB21A}"/>
    <cellStyle name="Normal 8 30" xfId="2174" xr:uid="{0AD8BA70-0E20-4EBF-9715-2E861CBDA191}"/>
    <cellStyle name="Normal 8 31" xfId="2175" xr:uid="{3CB193CE-C1B8-4CDB-AE0B-AF022740DDCB}"/>
    <cellStyle name="Normal 8 32" xfId="2176" xr:uid="{14DE1650-B82F-4B4D-A52D-432BA5641A7A}"/>
    <cellStyle name="Normal 8 33" xfId="2177" xr:uid="{2BFF11F0-7EDC-4E6F-B7F7-18EF3B68EF7A}"/>
    <cellStyle name="Normal 8 34" xfId="2178" xr:uid="{D3FF0698-FD0F-435D-91F0-BD78F19AB93F}"/>
    <cellStyle name="Normal 8 35" xfId="2179" xr:uid="{CFC8AF2C-2611-45BB-85C2-8FF351A3DEE1}"/>
    <cellStyle name="Normal 8 36" xfId="2180" xr:uid="{AF4D9901-ECFB-4C80-9B42-9158C3B1E8BB}"/>
    <cellStyle name="Normal 8 37" xfId="2181" xr:uid="{401FDF7E-1876-41A4-9EDF-C23A46EB1555}"/>
    <cellStyle name="Normal 8 38" xfId="2182" xr:uid="{021AD18F-CB70-45E4-9BE5-65857B9C4FC0}"/>
    <cellStyle name="Normal 8 39" xfId="2183" xr:uid="{65091D73-4BBB-4443-A9D1-189DA373F334}"/>
    <cellStyle name="Normal 8 4" xfId="2184" xr:uid="{3FE86D7D-CA94-4D04-8FD9-83B19BC2C388}"/>
    <cellStyle name="Normal 8 40" xfId="2185" xr:uid="{EDB48E69-D20D-4AC7-ADAC-476615CF00C5}"/>
    <cellStyle name="Normal 8 41" xfId="2186" xr:uid="{A969C978-CB9F-4E16-A90B-FCBA98E4E795}"/>
    <cellStyle name="Normal 8 42" xfId="2187" xr:uid="{48D979F3-27B4-4AF4-B648-FFF0C175CBCB}"/>
    <cellStyle name="Normal 8 43" xfId="2188" xr:uid="{84BE551F-2F02-46B5-8A9D-7D83361ACB38}"/>
    <cellStyle name="Normal 8 44" xfId="2189" xr:uid="{1FCD7334-E3EB-4E01-96D1-34FA9E2B256A}"/>
    <cellStyle name="Normal 8 45" xfId="2190" xr:uid="{B74E63EE-31EA-4F7D-B14B-200CFA3D5794}"/>
    <cellStyle name="Normal 8 46" xfId="2191" xr:uid="{9D16D8B1-4344-4999-B7C0-B370AA43CF89}"/>
    <cellStyle name="Normal 8 47" xfId="2192" xr:uid="{0ADB09E8-2F3A-4C7B-B6A5-28F2CB58112C}"/>
    <cellStyle name="Normal 8 48" xfId="2193" xr:uid="{DCE18BC1-7703-40BB-9D82-C313F97644EC}"/>
    <cellStyle name="Normal 8 49" xfId="2194" xr:uid="{14995A66-B710-43C6-B7AB-A35E1455F688}"/>
    <cellStyle name="Normal 8 5" xfId="2195" xr:uid="{DA15A238-C739-4A1B-9E7F-B5EDB7C77799}"/>
    <cellStyle name="Normal 8 5 10" xfId="2196" xr:uid="{EC80CE89-9D15-4219-BE78-4B21F53D9093}"/>
    <cellStyle name="Normal 8 5 11" xfId="2197" xr:uid="{82835A4F-3C4E-40DF-BD22-DED500088361}"/>
    <cellStyle name="Normal 8 5 12" xfId="2198" xr:uid="{FAEEF805-6A41-4AFA-96B9-8178CB260F11}"/>
    <cellStyle name="Normal 8 5 13" xfId="2199" xr:uid="{4F403279-932A-418A-8C60-F9A138B50435}"/>
    <cellStyle name="Normal 8 5 14" xfId="2200" xr:uid="{D2B9A52B-6E18-4E93-B632-11E120733495}"/>
    <cellStyle name="Normal 8 5 15" xfId="2201" xr:uid="{8E5BF83E-69CC-47A3-B181-9359216FFFB9}"/>
    <cellStyle name="Normal 8 5 16" xfId="2202" xr:uid="{F16BFE84-6605-4392-8049-3F7FF4B709BD}"/>
    <cellStyle name="Normal 8 5 17" xfId="2203" xr:uid="{2F4B8992-1A7E-4167-9C9B-F082CEA82D84}"/>
    <cellStyle name="Normal 8 5 18" xfId="2204" xr:uid="{047C0DFD-41D1-462E-8643-423944056B39}"/>
    <cellStyle name="Normal 8 5 19" xfId="2205" xr:uid="{1568095C-657C-467F-9DE2-B2F56E983E91}"/>
    <cellStyle name="Normal 8 5 2" xfId="2206" xr:uid="{03F3A284-6F7E-4C3A-B9CE-176E7DAB4511}"/>
    <cellStyle name="Normal 8 5 20" xfId="2207" xr:uid="{65FD6123-A7CC-4CE2-A7E2-18ECBA2B06E8}"/>
    <cellStyle name="Normal 8 5 21" xfId="2208" xr:uid="{06E1E637-8CEE-4D4B-8D95-7A34E32C393C}"/>
    <cellStyle name="Normal 8 5 22" xfId="2209" xr:uid="{7C350510-81AC-4C0A-B751-9DF126E32654}"/>
    <cellStyle name="Normal 8 5 23" xfId="2210" xr:uid="{5973D2FB-E078-480F-94BF-E1A2BC8B5A6F}"/>
    <cellStyle name="Normal 8 5 24" xfId="2211" xr:uid="{BE758D70-20A5-44BF-BEBA-058AB00A52AE}"/>
    <cellStyle name="Normal 8 5 25" xfId="2212" xr:uid="{8B86D2AB-9698-403C-98D4-D096BA652000}"/>
    <cellStyle name="Normal 8 5 26" xfId="2213" xr:uid="{AF989884-16FA-4FC3-9EC5-6DECDBB139EF}"/>
    <cellStyle name="Normal 8 5 27" xfId="2214" xr:uid="{80976561-13E4-4C4F-AFA0-4506D025074D}"/>
    <cellStyle name="Normal 8 5 28" xfId="2215" xr:uid="{C08079C1-2F66-48AA-8C7B-65F7E5BE6EEB}"/>
    <cellStyle name="Normal 8 5 29" xfId="2216" xr:uid="{604A1B4F-CD53-42BE-98A5-19DFAEB229C5}"/>
    <cellStyle name="Normal 8 5 3" xfId="2217" xr:uid="{1641A1F3-C4A0-4751-B835-AC0855DF5FAD}"/>
    <cellStyle name="Normal 8 5 30" xfId="2218" xr:uid="{67CBF8C2-38F2-4FA1-AE8A-E7F2149DE28F}"/>
    <cellStyle name="Normal 8 5 31" xfId="2219" xr:uid="{5468AE98-A42F-499C-A88C-C9084EBA3384}"/>
    <cellStyle name="Normal 8 5 32" xfId="2220" xr:uid="{6E8DF6BC-893D-4F99-99BE-C0F71F1E6EE3}"/>
    <cellStyle name="Normal 8 5 33" xfId="2221" xr:uid="{58F73A54-AF40-486E-BCE9-0EC957836DCF}"/>
    <cellStyle name="Normal 8 5 34" xfId="2222" xr:uid="{A49E263B-FCAF-4CF1-880E-5FBAC2F3BB83}"/>
    <cellStyle name="Normal 8 5 35" xfId="2223" xr:uid="{8C0E1F77-DD9E-411D-B03C-6681177720F4}"/>
    <cellStyle name="Normal 8 5 36" xfId="2224" xr:uid="{9CE1AAA6-BC7D-4825-B82A-DCA2102D9451}"/>
    <cellStyle name="Normal 8 5 37" xfId="2225" xr:uid="{8AF9F8FF-D24E-40C6-A4BD-F3F46E005F48}"/>
    <cellStyle name="Normal 8 5 38" xfId="2226" xr:uid="{1CD6A77C-8165-4215-A1B4-95F2282E1978}"/>
    <cellStyle name="Normal 8 5 39" xfId="2227" xr:uid="{0255969A-2417-4DF1-BA27-4747D18DEDED}"/>
    <cellStyle name="Normal 8 5 4" xfId="2228" xr:uid="{0FC77FA5-18BE-4795-8AC0-EC725F8B1397}"/>
    <cellStyle name="Normal 8 5 40" xfId="2229" xr:uid="{2251EA7F-32C8-4F7E-A36E-64508CA611D4}"/>
    <cellStyle name="Normal 8 5 41" xfId="2230" xr:uid="{1699BD9E-3CDD-43F8-A047-C6EED953520B}"/>
    <cellStyle name="Normal 8 5 42" xfId="2231" xr:uid="{219BBA9C-964E-4102-98FA-57A5250244E7}"/>
    <cellStyle name="Normal 8 5 43" xfId="2232" xr:uid="{D95990A9-7113-4681-BA45-77A7AEB1E553}"/>
    <cellStyle name="Normal 8 5 44" xfId="2233" xr:uid="{A2638A85-0FE0-4109-B06F-E34C8EA157E9}"/>
    <cellStyle name="Normal 8 5 45" xfId="2234" xr:uid="{2F25608B-EA28-4A82-BF8A-D700AF699A90}"/>
    <cellStyle name="Normal 8 5 46" xfId="2235" xr:uid="{FDD21994-FEB1-4E6A-9B37-0EE78106A476}"/>
    <cellStyle name="Normal 8 5 47" xfId="2236" xr:uid="{2E45D2B0-C264-40D8-B425-19B5F6DD1E21}"/>
    <cellStyle name="Normal 8 5 48" xfId="2237" xr:uid="{C82AF66B-3118-4299-8E4B-EAB0A7B0BE23}"/>
    <cellStyle name="Normal 8 5 49" xfId="2238" xr:uid="{E3BC243B-847B-4AC2-B909-578A13C9F818}"/>
    <cellStyle name="Normal 8 5 5" xfId="2239" xr:uid="{122F7FE7-D6BB-4A81-B791-292E01CFBF8B}"/>
    <cellStyle name="Normal 8 5 50" xfId="2240" xr:uid="{B55C66F6-3DE1-446C-9874-B652C8DFFCD0}"/>
    <cellStyle name="Normal 8 5 51" xfId="2241" xr:uid="{29A86908-2260-4F6B-9255-4484D2460300}"/>
    <cellStyle name="Normal 8 5 52" xfId="2242" xr:uid="{D9C60F55-C1A9-4FCA-B088-32FBF64FDE3E}"/>
    <cellStyle name="Normal 8 5 53" xfId="2243" xr:uid="{A8A788E5-111B-42F4-9472-B91E86C8896D}"/>
    <cellStyle name="Normal 8 5 54" xfId="2244" xr:uid="{7AC7DF97-94D3-4AC6-8F6E-8FB99E6BBF04}"/>
    <cellStyle name="Normal 8 5 55" xfId="2245" xr:uid="{A1F01408-E5EF-485E-9FAF-50AD43AAEC6B}"/>
    <cellStyle name="Normal 8 5 56" xfId="2246" xr:uid="{689AA2FB-1843-46A2-A216-79CF5FFFC75B}"/>
    <cellStyle name="Normal 8 5 57" xfId="2247" xr:uid="{74A9E4F6-8DEE-4B03-B7BB-6A40F6F0A637}"/>
    <cellStyle name="Normal 8 5 58" xfId="2248" xr:uid="{B829521D-5178-4669-B71E-8FB091A73F25}"/>
    <cellStyle name="Normal 8 5 59" xfId="2249" xr:uid="{124DE91F-0F62-4658-B5E1-1F927E61D72B}"/>
    <cellStyle name="Normal 8 5 6" xfId="2250" xr:uid="{E829B51D-633B-480C-A0CB-321D75EF7A31}"/>
    <cellStyle name="Normal 8 5 60" xfId="2251" xr:uid="{FEF09C3A-60F6-4B65-86B2-356D0828DB3A}"/>
    <cellStyle name="Normal 8 5 61" xfId="2252" xr:uid="{9A4FB615-5143-48AE-AACA-CF8D7104FB16}"/>
    <cellStyle name="Normal 8 5 62" xfId="2253" xr:uid="{C0C8DF19-CFD7-438E-85E1-4EF789F883D5}"/>
    <cellStyle name="Normal 8 5 63" xfId="2254" xr:uid="{128EB07E-C751-40F5-8E42-E2B780AB8F05}"/>
    <cellStyle name="Normal 8 5 64" xfId="2255" xr:uid="{49A16FE8-85C1-45AF-9D1C-142A28D5B15B}"/>
    <cellStyle name="Normal 8 5 65" xfId="2256" xr:uid="{94214A34-04B7-469E-9803-5C502F2C8BEC}"/>
    <cellStyle name="Normal 8 5 66" xfId="2257" xr:uid="{EA48CE1F-E04C-4666-BB24-34CF9C2F9197}"/>
    <cellStyle name="Normal 8 5 67" xfId="2258" xr:uid="{CCDA7819-DB90-4BEA-9AFF-BBA1A07C2463}"/>
    <cellStyle name="Normal 8 5 68" xfId="2259" xr:uid="{B04359B6-8092-4B87-A297-0FD07A9674A7}"/>
    <cellStyle name="Normal 8 5 69" xfId="2260" xr:uid="{77308F12-50C3-4264-8A34-BBB64C2D964D}"/>
    <cellStyle name="Normal 8 5 7" xfId="2261" xr:uid="{7AECE485-C3A0-44AD-BDC6-5A537BC12FDB}"/>
    <cellStyle name="Normal 8 5 70" xfId="2262" xr:uid="{5736C01E-6780-441E-93C9-F09C3DD1CF4D}"/>
    <cellStyle name="Normal 8 5 71" xfId="2263" xr:uid="{5F2CA753-BF20-45A5-8285-BC8179127D58}"/>
    <cellStyle name="Normal 8 5 8" xfId="2264" xr:uid="{3C59C96F-63A6-4D24-9629-F86E851BEBD6}"/>
    <cellStyle name="Normal 8 5 9" xfId="2265" xr:uid="{09EE4781-E544-4D58-B60B-EA8E187FAA6A}"/>
    <cellStyle name="Normal 8 50" xfId="2266" xr:uid="{EC6CCBB2-71BC-47C0-9BA2-3A50AC89C5E4}"/>
    <cellStyle name="Normal 8 51" xfId="2267" xr:uid="{69DDFD8B-1D7F-4F98-B9CF-62E7D0AF1C57}"/>
    <cellStyle name="Normal 8 52" xfId="2268" xr:uid="{41BBF2ED-4345-4636-9F6F-3296FAFFC3E0}"/>
    <cellStyle name="Normal 8 53" xfId="2269" xr:uid="{5EEF0F01-6A7E-4A79-B844-23D4F830FD9F}"/>
    <cellStyle name="Normal 8 54" xfId="2270" xr:uid="{F753E0C8-E29D-4AFF-A165-ECD05D8F2285}"/>
    <cellStyle name="Normal 8 55" xfId="2271" xr:uid="{E01268F0-192F-4995-880B-8989258C5A5D}"/>
    <cellStyle name="Normal 8 56" xfId="2272" xr:uid="{CDBC2618-C8C7-4E46-B6D9-7D36F09B64B2}"/>
    <cellStyle name="Normal 8 57" xfId="2273" xr:uid="{4EEE420B-F60A-4BAC-9D71-D7C750EDB0B3}"/>
    <cellStyle name="Normal 8 58" xfId="2274" xr:uid="{EF382E0C-9350-4D21-B808-BD529F386396}"/>
    <cellStyle name="Normal 8 59" xfId="2275" xr:uid="{380918ED-A86C-43AA-A897-DC6A8821A160}"/>
    <cellStyle name="Normal 8 6" xfId="2276" xr:uid="{61873107-7F74-4AE2-814B-2AD931A37FBB}"/>
    <cellStyle name="Normal 8 60" xfId="2277" xr:uid="{9487633B-0209-4D68-99F3-1FC78B846103}"/>
    <cellStyle name="Normal 8 60 2" xfId="2278" xr:uid="{207B2085-0CBD-4B4D-963C-06CE7088862F}"/>
    <cellStyle name="Normal 8 60 3" xfId="2279" xr:uid="{99F9940C-A89A-4155-9F67-32041E1FC69A}"/>
    <cellStyle name="Normal 8 60 3 2" xfId="2280" xr:uid="{A4313873-C7F8-4EC8-8B38-14E2955C1197}"/>
    <cellStyle name="Normal 8 61" xfId="2281" xr:uid="{E0F8A195-CF25-40F9-B969-F081416F2C41}"/>
    <cellStyle name="Normal 8 62" xfId="2282" xr:uid="{48337EA8-5106-4390-AFF2-8353DECF9947}"/>
    <cellStyle name="Normal 8 63" xfId="2283" xr:uid="{11E63366-F011-4094-A8CB-C2B7D74E80DA}"/>
    <cellStyle name="Normal 8 64" xfId="2284" xr:uid="{C923B35B-FBAB-4673-B35E-DF19BEDCBBA0}"/>
    <cellStyle name="Normal 8 65" xfId="2285" xr:uid="{4CCBE302-3001-4994-8697-62B2A9FAE7F5}"/>
    <cellStyle name="Normal 8 66" xfId="2286" xr:uid="{9CDDA954-2B37-4F57-9502-9CC909D2E500}"/>
    <cellStyle name="Normal 8 67" xfId="2287" xr:uid="{F6966829-66FF-452E-BB14-6AE5F8BADE59}"/>
    <cellStyle name="Normal 8 68" xfId="2288" xr:uid="{3BC549ED-676C-459C-91D6-12B506A18BDF}"/>
    <cellStyle name="Normal 8 69" xfId="2289" xr:uid="{43A9E655-8606-4850-98A3-C561731D118C}"/>
    <cellStyle name="Normal 8 7" xfId="2290" xr:uid="{623F763A-29C2-480E-ACB6-888FE9C6D9BD}"/>
    <cellStyle name="Normal 8 70" xfId="2291" xr:uid="{735C7522-A585-463A-AB03-30F756B6B477}"/>
    <cellStyle name="Normal 8 71" xfId="2292" xr:uid="{14C3355F-5351-415A-8AE4-F70ADEC6B9EA}"/>
    <cellStyle name="Normal 8 72" xfId="2293" xr:uid="{72AFC657-87AB-46A8-90C0-A84CCAC42491}"/>
    <cellStyle name="Normal 8 73" xfId="2294" xr:uid="{7EC61C81-67A6-44E2-A8D8-F9B74F86AC1C}"/>
    <cellStyle name="Normal 8 74" xfId="2295" xr:uid="{5C00A7EB-5B79-446E-85D6-00B4659F44DF}"/>
    <cellStyle name="Normal 8 8" xfId="2296" xr:uid="{85EBD8DB-9EC2-4AC6-B890-B157D5AE48B3}"/>
    <cellStyle name="Normal 8 9" xfId="2297" xr:uid="{2751A3EE-2237-460A-83DF-E53377429858}"/>
    <cellStyle name="Normal 9" xfId="2298" xr:uid="{E4D6EAAB-0A85-4F93-A09A-21FC2788D01A}"/>
    <cellStyle name="Percent" xfId="1" builtinId="5"/>
    <cellStyle name="Percent 2" xfId="2299" xr:uid="{B9C5A667-BF97-4A50-80D0-38D7AABB4AD9}"/>
    <cellStyle name="Percent 2 2" xfId="2300" xr:uid="{A1682E22-1698-4B7A-B42E-8B98E2B217C0}"/>
    <cellStyle name="Percent 2 2 2" xfId="2301" xr:uid="{3C696A58-10DC-4BCA-ADE7-EBB381AD42AE}"/>
    <cellStyle name="Percent 2 3" xfId="2302" xr:uid="{DF8E4739-E3AC-4D23-8AC2-5F77878C53CC}"/>
    <cellStyle name="Percent 2 4" xfId="2303" xr:uid="{4733DD71-9127-4ED5-8A71-ABF2C27FBB6E}"/>
    <cellStyle name="Percent 3" xfId="2304" xr:uid="{67FAA396-4972-4FFB-90C0-040D4555D3BB}"/>
    <cellStyle name="Percent 3 10" xfId="2305" xr:uid="{E2FC315C-1CCD-4DED-9956-3CF5FA5F3AC9}"/>
    <cellStyle name="Percent 3 11" xfId="2306" xr:uid="{E7EB9CCF-4894-4EE7-987D-98868B7497A6}"/>
    <cellStyle name="Percent 3 12" xfId="2307" xr:uid="{C9777D4B-1C79-4E98-AE4B-E0C5155D9F3E}"/>
    <cellStyle name="Percent 3 13" xfId="2308" xr:uid="{A1853A9C-9287-47AF-A002-3895048BFCD5}"/>
    <cellStyle name="Percent 3 14" xfId="2309" xr:uid="{4CC11866-A89F-4BA1-8102-C397F328A485}"/>
    <cellStyle name="Percent 3 15" xfId="2310" xr:uid="{2DB99151-FCCA-476F-AB37-690142C7FCB8}"/>
    <cellStyle name="Percent 3 16" xfId="2311" xr:uid="{053F6E81-5DF9-436F-9763-2127857BEF1D}"/>
    <cellStyle name="Percent 3 17" xfId="2312" xr:uid="{AD777DCE-B4A6-4B50-A1CF-93C0E9B269E5}"/>
    <cellStyle name="Percent 3 18" xfId="2313" xr:uid="{0BD41CD8-9B3F-4659-AFDD-23317FB9992E}"/>
    <cellStyle name="Percent 3 19" xfId="2314" xr:uid="{1B9B46C0-621A-4221-9485-F026E10188F8}"/>
    <cellStyle name="Percent 3 2" xfId="2315" xr:uid="{9EC016E0-401F-4326-8551-BCD3CD256360}"/>
    <cellStyle name="Percent 3 20" xfId="2316" xr:uid="{D2A90154-5A94-4317-9F3F-60AAF6235216}"/>
    <cellStyle name="Percent 3 21" xfId="2317" xr:uid="{47A944C0-A049-43B3-955F-43319C49970F}"/>
    <cellStyle name="Percent 3 22" xfId="2318" xr:uid="{D0D5F915-C7A8-42AD-9780-D6BA90F2064A}"/>
    <cellStyle name="Percent 3 23" xfId="2319" xr:uid="{2C589C58-2492-40FA-B6BB-DAD6575AA2C0}"/>
    <cellStyle name="Percent 3 24" xfId="2320" xr:uid="{06B2FBD6-FB80-49E3-9B8E-662D2790FBBE}"/>
    <cellStyle name="Percent 3 25" xfId="2321" xr:uid="{02A22598-F03D-46C1-A041-262DF030C42E}"/>
    <cellStyle name="Percent 3 26" xfId="2322" xr:uid="{96048F38-1AD7-49E2-ADEA-FC5CAEE5560D}"/>
    <cellStyle name="Percent 3 27" xfId="2323" xr:uid="{28EFD5CD-0239-4F1B-873A-5A9E0563DB58}"/>
    <cellStyle name="Percent 3 28" xfId="2324" xr:uid="{FAC70043-7350-4845-B67B-7EE5FCE1308F}"/>
    <cellStyle name="Percent 3 29" xfId="2325" xr:uid="{F246354F-742C-42AE-92A4-D3ED6CA86430}"/>
    <cellStyle name="Percent 3 3" xfId="2326" xr:uid="{C628EBF7-880D-47AA-B26E-131120EA2B64}"/>
    <cellStyle name="Percent 3 30" xfId="2327" xr:uid="{A1E7936D-3A55-4967-AAC2-735F1EB06F25}"/>
    <cellStyle name="Percent 3 31" xfId="2328" xr:uid="{775C6B25-4011-4BF3-B426-CEE5B7A38AFA}"/>
    <cellStyle name="Percent 3 32" xfId="2329" xr:uid="{7C7D0887-41A2-4C6C-ABDE-75F2C5EE4E1E}"/>
    <cellStyle name="Percent 3 33" xfId="2330" xr:uid="{1EF9165E-698D-4988-BED4-7B2EDD855101}"/>
    <cellStyle name="Percent 3 34" xfId="2331" xr:uid="{4843B82A-9FD7-40FA-ACAA-B98495C33286}"/>
    <cellStyle name="Percent 3 35" xfId="2332" xr:uid="{3BC75A33-F7C4-4EB5-BB5F-F709804B7023}"/>
    <cellStyle name="Percent 3 36" xfId="2333" xr:uid="{8349F5E2-6A42-4D2E-B234-D74C1F6A640F}"/>
    <cellStyle name="Percent 3 37" xfId="2334" xr:uid="{D3466F62-1DDE-4136-978C-506DA72F8321}"/>
    <cellStyle name="Percent 3 38" xfId="2335" xr:uid="{E217C32E-596F-4460-95A4-7CABA3AFBB2E}"/>
    <cellStyle name="Percent 3 39" xfId="2336" xr:uid="{6B650DD9-0EFB-41A5-800A-8A32F16FFF59}"/>
    <cellStyle name="Percent 3 4" xfId="2337" xr:uid="{41DB21E9-BE67-4701-8974-B2396EA13166}"/>
    <cellStyle name="Percent 3 40" xfId="2338" xr:uid="{4EB3FE46-4D07-4A77-A759-C198AAC94B60}"/>
    <cellStyle name="Percent 3 41" xfId="2339" xr:uid="{DA4FFB9B-54B1-4653-B409-13C4C44CF786}"/>
    <cellStyle name="Percent 3 42" xfId="2340" xr:uid="{1013F8EC-E03F-4974-9913-2813C908CB46}"/>
    <cellStyle name="Percent 3 43" xfId="2341" xr:uid="{5B7A6C9B-00EA-4D55-BCA3-7422007FF468}"/>
    <cellStyle name="Percent 3 44" xfId="2342" xr:uid="{F5E7C6D1-29BB-4734-B090-3C939DE0B7E4}"/>
    <cellStyle name="Percent 3 45" xfId="2343" xr:uid="{388355FE-5B3C-4344-A423-2484DD9E6365}"/>
    <cellStyle name="Percent 3 46" xfId="2344" xr:uid="{7683F517-F0FA-408F-8A81-92A2156B84D5}"/>
    <cellStyle name="Percent 3 47" xfId="2345" xr:uid="{515C124A-5653-4181-8EA8-E7F5D49068B0}"/>
    <cellStyle name="Percent 3 48" xfId="2346" xr:uid="{73DCF26F-6485-4795-B748-A4225B77A3C4}"/>
    <cellStyle name="Percent 3 49" xfId="2347" xr:uid="{2331376A-B530-4032-A912-FB4ACC55D117}"/>
    <cellStyle name="Percent 3 5" xfId="2348" xr:uid="{5D496831-530E-4FCA-BE4D-AEED332F0A2F}"/>
    <cellStyle name="Percent 3 50" xfId="2349" xr:uid="{525B2BFC-175D-4C1A-AD20-F7415B086573}"/>
    <cellStyle name="Percent 3 51" xfId="2350" xr:uid="{C00989F5-3091-4344-B0EF-8C12FDCFD45E}"/>
    <cellStyle name="Percent 3 52" xfId="2351" xr:uid="{62FD8EE1-A3D7-400B-9DB8-E996D0EC00C5}"/>
    <cellStyle name="Percent 3 53" xfId="2352" xr:uid="{11E81998-062E-45F3-9478-4827E67A1C1A}"/>
    <cellStyle name="Percent 3 54" xfId="2353" xr:uid="{ED7C3C8F-7367-4ECE-85D2-BF42A848AE9B}"/>
    <cellStyle name="Percent 3 55" xfId="2354" xr:uid="{46041B0C-6382-4614-8D30-CEE8FDB5A037}"/>
    <cellStyle name="Percent 3 56" xfId="2355" xr:uid="{84A43D5E-01E1-46E4-8423-B9579191D5C0}"/>
    <cellStyle name="Percent 3 57" xfId="2356" xr:uid="{EFA103F9-D522-4AFF-952B-E8182CBEBF20}"/>
    <cellStyle name="Percent 3 58" xfId="2357" xr:uid="{AFE4AF11-088E-428B-8388-F4001F24BEB8}"/>
    <cellStyle name="Percent 3 59" xfId="2358" xr:uid="{16073AFF-C12A-4DC7-947B-415424D97F43}"/>
    <cellStyle name="Percent 3 6" xfId="2359" xr:uid="{13484087-33C5-4A4C-B57C-52DA6A1D4F2A}"/>
    <cellStyle name="Percent 3 60" xfId="2360" xr:uid="{D0F7F4E3-B64D-4235-9737-4BA367EA34E3}"/>
    <cellStyle name="Percent 3 61" xfId="2361" xr:uid="{50A093A5-0402-4B3A-8F64-EA1EF4D934DE}"/>
    <cellStyle name="Percent 3 62" xfId="2362" xr:uid="{718232B8-310D-45DD-9468-DFE235A348DF}"/>
    <cellStyle name="Percent 3 63" xfId="2363" xr:uid="{D54B79A3-7BCB-4EC6-95A4-283B6201C2E4}"/>
    <cellStyle name="Percent 3 7" xfId="2364" xr:uid="{E7AE8644-25AF-4FF4-A053-75B961C5B129}"/>
    <cellStyle name="Percent 3 8" xfId="2365" xr:uid="{B482B71E-B886-4C21-8C90-8CD8072D580E}"/>
    <cellStyle name="Percent 3 9" xfId="2366" xr:uid="{D4EAFC9E-3A96-4945-91B4-F155B112C4B9}"/>
    <cellStyle name="Percent 4" xfId="2367" xr:uid="{09A19A3B-954D-43CF-A6A0-47FF32159B81}"/>
    <cellStyle name="Percent 4 10" xfId="2368" xr:uid="{4FEFFAF6-E773-4937-92D2-94A98B47B8FA}"/>
    <cellStyle name="Percent 4 11" xfId="2369" xr:uid="{B4CD6F07-8FFA-444F-97E5-B1123C8EE9DA}"/>
    <cellStyle name="Percent 4 12" xfId="2370" xr:uid="{31DD7647-9A13-4B35-B218-57E0886CBD02}"/>
    <cellStyle name="Percent 4 13" xfId="2371" xr:uid="{04120A55-22F1-44CC-A9CE-717C43FD4039}"/>
    <cellStyle name="Percent 4 14" xfId="2372" xr:uid="{01D6B584-E20F-4B9D-B9E7-F5F992835594}"/>
    <cellStyle name="Percent 4 15" xfId="2373" xr:uid="{EDABC307-A73C-4A13-8F7F-6B96F3D401C1}"/>
    <cellStyle name="Percent 4 16" xfId="2374" xr:uid="{E3AB9624-2DF4-42BD-99A3-D59B81F60D0F}"/>
    <cellStyle name="Percent 4 17" xfId="2375" xr:uid="{84A090EA-1700-49B6-B78E-BC4B23D0FA2B}"/>
    <cellStyle name="Percent 4 18" xfId="2376" xr:uid="{A6627B53-6732-49B4-AB29-60CDE352DC3D}"/>
    <cellStyle name="Percent 4 19" xfId="2377" xr:uid="{C5CB12D6-D5B4-481D-87F0-18A5A43526A9}"/>
    <cellStyle name="Percent 4 2" xfId="2378" xr:uid="{1651883F-1CFC-47C4-BAD5-6699D81DD844}"/>
    <cellStyle name="Percent 4 20" xfId="2379" xr:uid="{61076146-8BD8-4828-962D-677DADA90275}"/>
    <cellStyle name="Percent 4 21" xfId="2380" xr:uid="{A7D77D94-07F4-41DE-BB04-FF207870552C}"/>
    <cellStyle name="Percent 4 22" xfId="2381" xr:uid="{9DCCEC8C-296D-4C08-8A6D-BD8F6CE92B7A}"/>
    <cellStyle name="Percent 4 23" xfId="2382" xr:uid="{302D70C6-5CD8-41A9-B3BB-F0E396713438}"/>
    <cellStyle name="Percent 4 24" xfId="2383" xr:uid="{BDFB049F-9C58-40EE-B5C0-30A756AC36B3}"/>
    <cellStyle name="Percent 4 25" xfId="2384" xr:uid="{F7B5A9B2-29AF-4F61-A076-DD1F8CEF0EF1}"/>
    <cellStyle name="Percent 4 26" xfId="2385" xr:uid="{EAC93519-1368-4E8F-B983-7881863C6F00}"/>
    <cellStyle name="Percent 4 27" xfId="2386" xr:uid="{6B76538E-197F-487C-A794-6A3311DF4E12}"/>
    <cellStyle name="Percent 4 28" xfId="2387" xr:uid="{46C21285-EA35-42B6-82F5-677542EC3A86}"/>
    <cellStyle name="Percent 4 29" xfId="2388" xr:uid="{94DEC658-BD9B-4341-A063-1FC19EB9B871}"/>
    <cellStyle name="Percent 4 3" xfId="2389" xr:uid="{5AB7165A-DD18-4216-A4CB-4F5C198D85E5}"/>
    <cellStyle name="Percent 4 30" xfId="2390" xr:uid="{5EB69C5D-13D3-4088-800B-32597D0285F2}"/>
    <cellStyle name="Percent 4 31" xfId="2391" xr:uid="{1B834111-9E36-4497-AB50-8B36CBA5F9CB}"/>
    <cellStyle name="Percent 4 32" xfId="2392" xr:uid="{DA96B696-A781-4E1E-8FB5-DA8325B5373C}"/>
    <cellStyle name="Percent 4 33" xfId="2393" xr:uid="{F7C51CBC-A512-4992-9178-D9B8CAC257CA}"/>
    <cellStyle name="Percent 4 34" xfId="2394" xr:uid="{75B4E4E4-5A75-4645-A9B6-F542C2139E02}"/>
    <cellStyle name="Percent 4 35" xfId="2395" xr:uid="{0EECCF4B-3476-402E-BF6E-42D76745817C}"/>
    <cellStyle name="Percent 4 36" xfId="2396" xr:uid="{EAD0B125-1822-4F09-8606-9CAA468FD588}"/>
    <cellStyle name="Percent 4 37" xfId="2397" xr:uid="{93B19102-3E78-493C-BAF2-AC07F1ED0904}"/>
    <cellStyle name="Percent 4 38" xfId="2398" xr:uid="{58A41ECF-6DEB-41D1-9696-1822159A091F}"/>
    <cellStyle name="Percent 4 39" xfId="2399" xr:uid="{56B6BE4E-08E0-4CB8-8374-231796D27E2B}"/>
    <cellStyle name="Percent 4 4" xfId="2400" xr:uid="{A13A62C3-BC99-4B37-9399-605D388C5B5A}"/>
    <cellStyle name="Percent 4 40" xfId="2401" xr:uid="{E13CEE6A-8F15-49C7-BB65-7D622AA9C9AB}"/>
    <cellStyle name="Percent 4 41" xfId="2402" xr:uid="{18678710-0978-4EBB-806C-F69427B1F3B0}"/>
    <cellStyle name="Percent 4 42" xfId="2403" xr:uid="{4D3EDD4A-BC03-4E36-88F7-C6B61335B4EA}"/>
    <cellStyle name="Percent 4 43" xfId="2404" xr:uid="{689DF04F-02C2-45C8-82B2-44B6C246B451}"/>
    <cellStyle name="Percent 4 44" xfId="2405" xr:uid="{60821567-9771-44ED-9F6D-D73C317A46C8}"/>
    <cellStyle name="Percent 4 45" xfId="2406" xr:uid="{9AED2E5D-7AE6-4A2E-A03D-8BC5F86DFF0C}"/>
    <cellStyle name="Percent 4 46" xfId="2407" xr:uid="{BEFCF238-B1DC-4E0F-9824-C32A56836F78}"/>
    <cellStyle name="Percent 4 47" xfId="2408" xr:uid="{A5940E9E-B6CF-485F-95C3-26409B43311F}"/>
    <cellStyle name="Percent 4 48" xfId="2409" xr:uid="{9A88DD3A-B512-4CFD-B064-D82B9CD48697}"/>
    <cellStyle name="Percent 4 49" xfId="2410" xr:uid="{16839BA2-7660-4016-8DC4-3D45944BE7B5}"/>
    <cellStyle name="Percent 4 5" xfId="2411" xr:uid="{1E8B7142-2C06-4FEF-9C70-5FAFBCBD421D}"/>
    <cellStyle name="Percent 4 50" xfId="2412" xr:uid="{C6421137-8E09-45DC-8DE9-898C5DD9D871}"/>
    <cellStyle name="Percent 4 51" xfId="2413" xr:uid="{AE678B25-2375-4F28-A73F-A294260065D0}"/>
    <cellStyle name="Percent 4 52" xfId="2414" xr:uid="{710FB5D4-B228-4755-B006-35F3B2D7C10C}"/>
    <cellStyle name="Percent 4 53" xfId="2415" xr:uid="{3601F57A-6E4A-4D0C-B680-7F19EDD7FBE3}"/>
    <cellStyle name="Percent 4 54" xfId="2416" xr:uid="{69D179D8-17E6-4E39-A385-08CA5D81BB57}"/>
    <cellStyle name="Percent 4 55" xfId="2417" xr:uid="{9B83D7EC-9B81-4EDA-A2B7-ED22BDB69E4A}"/>
    <cellStyle name="Percent 4 56" xfId="2418" xr:uid="{F0B97356-89C1-4C40-82A2-416E994B9EAE}"/>
    <cellStyle name="Percent 4 57" xfId="2419" xr:uid="{1C348527-F091-4919-8350-83F3BDE1D2BF}"/>
    <cellStyle name="Percent 4 58" xfId="2420" xr:uid="{72861536-57CA-4727-8679-7A598F99BF26}"/>
    <cellStyle name="Percent 4 59" xfId="2421" xr:uid="{C430CC8C-2DB0-4B97-BFA8-133E66AA7B86}"/>
    <cellStyle name="Percent 4 6" xfId="2422" xr:uid="{388C0755-9FC5-479C-9194-027D13C1E772}"/>
    <cellStyle name="Percent 4 60" xfId="2423" xr:uid="{09791808-CA7B-4498-A1B4-F5F25DE53C09}"/>
    <cellStyle name="Percent 4 61" xfId="2424" xr:uid="{E739758A-D034-476B-A39C-8F770726356D}"/>
    <cellStyle name="Percent 4 62" xfId="2425" xr:uid="{840E0B2A-B45B-403B-9650-68A76C0FCA31}"/>
    <cellStyle name="Percent 4 63" xfId="2426" xr:uid="{44A87E2E-732C-461A-8DF0-F614C1192F96}"/>
    <cellStyle name="Percent 4 7" xfId="2427" xr:uid="{45B85957-8597-434C-A2E5-5F81FBFBD4BF}"/>
    <cellStyle name="Percent 4 8" xfId="2428" xr:uid="{32C0137A-93B3-4D92-9AB9-F8CB1B88E2DA}"/>
    <cellStyle name="Percent 4 9" xfId="2429" xr:uid="{43DF975E-70E7-4277-AF34-FE06CB69C041}"/>
    <cellStyle name="Percent 5" xfId="2430" xr:uid="{CE0CF44B-B283-44AD-862E-3025F521AAAE}"/>
    <cellStyle name="Percent 5 10" xfId="2431" xr:uid="{7AB13492-E580-4C00-B3C7-315D448A73B1}"/>
    <cellStyle name="Percent 5 11" xfId="2432" xr:uid="{9EC6489A-7945-45FA-94BC-27321944684B}"/>
    <cellStyle name="Percent 5 12" xfId="2433" xr:uid="{A3156CD4-9DC7-4DD6-9553-DD3252091DE6}"/>
    <cellStyle name="Percent 5 13" xfId="2434" xr:uid="{5453A8CF-93DE-4E39-8053-C4905CE56E4B}"/>
    <cellStyle name="Percent 5 14" xfId="2435" xr:uid="{316394C1-8DDD-4032-93C5-05C7CA325275}"/>
    <cellStyle name="Percent 5 15" xfId="2436" xr:uid="{E2D27605-3A78-45D8-AB27-7234D330C635}"/>
    <cellStyle name="Percent 5 16" xfId="2437" xr:uid="{B20BA381-8CE8-448E-833F-D12F81C9C994}"/>
    <cellStyle name="Percent 5 17" xfId="2438" xr:uid="{81420D04-1142-49F9-AAB2-CCC7FE036EFF}"/>
    <cellStyle name="Percent 5 18" xfId="2439" xr:uid="{A0AFAA07-66AC-4714-AE13-F7E0E1D05158}"/>
    <cellStyle name="Percent 5 19" xfId="2440" xr:uid="{54A99CF6-1A75-4C5D-A113-CFC84D9BE516}"/>
    <cellStyle name="Percent 5 2" xfId="2441" xr:uid="{2FF1A18C-29CD-43BB-BF8F-01444B8EFAE3}"/>
    <cellStyle name="Percent 5 20" xfId="2442" xr:uid="{8B430CE1-3D00-4C43-A63C-47A4B9BA5118}"/>
    <cellStyle name="Percent 5 21" xfId="2443" xr:uid="{926E033D-A88F-4748-A537-7D86E69340DC}"/>
    <cellStyle name="Percent 5 22" xfId="2444" xr:uid="{3F4855D3-2892-4608-8B57-9BE2475EF68C}"/>
    <cellStyle name="Percent 5 23" xfId="2445" xr:uid="{A0F1F318-045B-466F-A75A-3E637AB85155}"/>
    <cellStyle name="Percent 5 24" xfId="2446" xr:uid="{72E8D0F5-8A69-4478-9ADA-222E3165D757}"/>
    <cellStyle name="Percent 5 25" xfId="2447" xr:uid="{9EA8F496-646E-4063-A500-F62173BD0456}"/>
    <cellStyle name="Percent 5 26" xfId="2448" xr:uid="{0B8B5D17-08E2-4A18-AA09-BBD6C6720253}"/>
    <cellStyle name="Percent 5 27" xfId="2449" xr:uid="{F2FA1C50-1D0E-41BB-9ABB-67DDBEA03919}"/>
    <cellStyle name="Percent 5 28" xfId="2450" xr:uid="{A55F4905-B65A-4322-9C81-4A41B3CF68B8}"/>
    <cellStyle name="Percent 5 29" xfId="2451" xr:uid="{834D0927-69BC-4B11-A56A-7CBD3DEE44F8}"/>
    <cellStyle name="Percent 5 3" xfId="2452" xr:uid="{A7A45FEB-2176-4716-BEB3-EF6BD601C6A0}"/>
    <cellStyle name="Percent 5 30" xfId="2453" xr:uid="{BFE2851B-E4D4-496D-B947-A63C099420C6}"/>
    <cellStyle name="Percent 5 31" xfId="2454" xr:uid="{9754C9B1-5691-4CF5-B368-065F7EFD113F}"/>
    <cellStyle name="Percent 5 32" xfId="2455" xr:uid="{D4AD4D88-35CD-4EBB-86BD-6122417915EF}"/>
    <cellStyle name="Percent 5 33" xfId="2456" xr:uid="{2D51D1F7-D9A3-4CDC-A678-DA7B5F7EB090}"/>
    <cellStyle name="Percent 5 34" xfId="2457" xr:uid="{545F2EF9-AEB5-4C74-8A5D-629021222DE3}"/>
    <cellStyle name="Percent 5 35" xfId="2458" xr:uid="{15FB9E88-4A0F-4F61-A68B-7F8860ECAEEB}"/>
    <cellStyle name="Percent 5 36" xfId="2459" xr:uid="{D30FF3DC-740D-409B-A3E9-9528387275EF}"/>
    <cellStyle name="Percent 5 37" xfId="2460" xr:uid="{58765823-ADB5-4470-A760-FEF5043132A1}"/>
    <cellStyle name="Percent 5 38" xfId="2461" xr:uid="{26CBFF36-7BE2-4E31-9003-13A22650F689}"/>
    <cellStyle name="Percent 5 39" xfId="2462" xr:uid="{22E9304B-8941-423A-917A-FF212F7B3B66}"/>
    <cellStyle name="Percent 5 4" xfId="2463" xr:uid="{3B8CB199-EFC5-4FAC-971D-9AF84395DDD1}"/>
    <cellStyle name="Percent 5 40" xfId="2464" xr:uid="{4DBABB71-D918-4850-8837-1CFB4AE19D95}"/>
    <cellStyle name="Percent 5 41" xfId="2465" xr:uid="{520EB32A-7286-4041-AD85-D1B81B3F7070}"/>
    <cellStyle name="Percent 5 42" xfId="2466" xr:uid="{A666187F-E8BE-46F5-BC67-716E7246F7D1}"/>
    <cellStyle name="Percent 5 43" xfId="2467" xr:uid="{47791773-073A-45AA-BE4D-538F2E5232FD}"/>
    <cellStyle name="Percent 5 44" xfId="2468" xr:uid="{EADC76E2-B837-479B-AB1A-CE667651BD94}"/>
    <cellStyle name="Percent 5 45" xfId="2469" xr:uid="{0269C4AA-0B1A-46A0-8125-DEFCD6A6B206}"/>
    <cellStyle name="Percent 5 46" xfId="2470" xr:uid="{E3A0C98A-5456-4C26-A08C-0B770DAAEFFF}"/>
    <cellStyle name="Percent 5 47" xfId="2471" xr:uid="{31C1F53D-4E5E-4D47-9E16-B075CCEBBC22}"/>
    <cellStyle name="Percent 5 48" xfId="2472" xr:uid="{6AED15B5-EE99-471B-B6EB-C79FD1B17606}"/>
    <cellStyle name="Percent 5 49" xfId="2473" xr:uid="{1CE4C118-A748-4093-A877-6A29D3BF92C1}"/>
    <cellStyle name="Percent 5 5" xfId="2474" xr:uid="{54D8B669-005E-4D8E-A9A4-EF425AE891E4}"/>
    <cellStyle name="Percent 5 50" xfId="2475" xr:uid="{D772D840-00DF-4179-A8FE-72FF7602C4BC}"/>
    <cellStyle name="Percent 5 51" xfId="2476" xr:uid="{D39BE148-1E91-46F4-99CC-2B4415F8C864}"/>
    <cellStyle name="Percent 5 52" xfId="2477" xr:uid="{CB4F750F-BB07-41E5-A9DA-36BBC93A47CC}"/>
    <cellStyle name="Percent 5 53" xfId="2478" xr:uid="{6100A760-5989-4299-A64B-D5E8EB23363F}"/>
    <cellStyle name="Percent 5 54" xfId="2479" xr:uid="{ED623754-900D-45B8-A4C5-341E182A0C54}"/>
    <cellStyle name="Percent 5 55" xfId="2480" xr:uid="{3EEA7D7F-53F9-411A-826E-73384D926C4A}"/>
    <cellStyle name="Percent 5 56" xfId="2481" xr:uid="{5B7F24A5-ED65-443F-A5D1-B68E5F6B1DB2}"/>
    <cellStyle name="Percent 5 57" xfId="2482" xr:uid="{03A523A7-6CF0-44EF-AB36-F2A74660F1DF}"/>
    <cellStyle name="Percent 5 58" xfId="2483" xr:uid="{6DDE885B-BC9A-425B-9B2F-087223887507}"/>
    <cellStyle name="Percent 5 59" xfId="2484" xr:uid="{271CA31F-D22D-4427-B211-54D7D9DABD1A}"/>
    <cellStyle name="Percent 5 6" xfId="2485" xr:uid="{64FEE08D-34DF-44BA-A09C-0CD71D28FB36}"/>
    <cellStyle name="Percent 5 60" xfId="2486" xr:uid="{087E8474-DD8D-4CB9-8123-27E6BF0DF684}"/>
    <cellStyle name="Percent 5 61" xfId="2487" xr:uid="{A9F9C328-2FE6-4A69-A945-79F2C271D8AB}"/>
    <cellStyle name="Percent 5 62" xfId="2488" xr:uid="{B023567B-7F8E-4420-9B9D-E572A432C5AE}"/>
    <cellStyle name="Percent 5 63" xfId="2489" xr:uid="{EB151245-C909-495C-88E5-697068E65386}"/>
    <cellStyle name="Percent 5 64" xfId="2490" xr:uid="{79549DDC-F1F8-4BA0-8D25-571C7672EAA5}"/>
    <cellStyle name="Percent 5 65" xfId="2491" xr:uid="{98F94D0F-3828-4316-8612-6E2931ACC809}"/>
    <cellStyle name="Percent 5 7" xfId="2492" xr:uid="{A8EB8D44-F93A-4118-8C92-2B9B29BB8862}"/>
    <cellStyle name="Percent 5 8" xfId="2493" xr:uid="{47BCEB05-584C-4E1B-AFAB-A6BD0CE529CA}"/>
    <cellStyle name="Percent 5 9" xfId="2494" xr:uid="{CBE7DF0B-96B9-4799-9B7A-DE6310786167}"/>
    <cellStyle name="Percent 6" xfId="2495" xr:uid="{842E1790-FAC3-4594-AEA1-8F6A8478B3EF}"/>
    <cellStyle name="Percent 6 10" xfId="2496" xr:uid="{C0430C86-0D48-4285-95EE-7C0457EB86C8}"/>
    <cellStyle name="Percent 6 11" xfId="2497" xr:uid="{B768A973-5D67-4156-9C7A-E4BD5AAF9865}"/>
    <cellStyle name="Percent 6 12" xfId="2498" xr:uid="{1F8CE32C-B506-4897-9AFF-E0B3ACC5B58C}"/>
    <cellStyle name="Percent 6 13" xfId="2499" xr:uid="{561649C3-82F4-4749-B369-F655CD7C5595}"/>
    <cellStyle name="Percent 6 14" xfId="2500" xr:uid="{AABC81F3-2003-4345-B27B-629E1CB6E2C9}"/>
    <cellStyle name="Percent 6 15" xfId="2501" xr:uid="{76CF5155-B4DC-4C76-B611-124EF8069A18}"/>
    <cellStyle name="Percent 6 16" xfId="2502" xr:uid="{0A90ADA8-CE20-4C44-AAB6-C7383D1F7FB6}"/>
    <cellStyle name="Percent 6 17" xfId="2503" xr:uid="{C2907BD2-4A34-4417-8F40-E35328F5DE28}"/>
    <cellStyle name="Percent 6 18" xfId="2504" xr:uid="{CF7B6646-CBAB-4B88-A0DB-78C09DBE60E8}"/>
    <cellStyle name="Percent 6 19" xfId="2505" xr:uid="{8F2E46B3-9CCF-49B6-8FC3-0549CC634C5B}"/>
    <cellStyle name="Percent 6 2" xfId="2506" xr:uid="{450EBCC8-710A-4E2A-A79B-3781D457C687}"/>
    <cellStyle name="Percent 6 20" xfId="2507" xr:uid="{FC525FE1-F730-44CD-9BBE-7A9578E6670D}"/>
    <cellStyle name="Percent 6 21" xfId="2508" xr:uid="{8E4C018D-7844-4812-8813-B736DA615B02}"/>
    <cellStyle name="Percent 6 22" xfId="2509" xr:uid="{521AEBE9-49BD-49DD-A2B4-D3BE7695507B}"/>
    <cellStyle name="Percent 6 23" xfId="2510" xr:uid="{DE88582F-E38E-4A44-A064-476B616DB9A5}"/>
    <cellStyle name="Percent 6 24" xfId="2511" xr:uid="{764CAA23-A62F-4790-9D25-4EB53A8FC49A}"/>
    <cellStyle name="Percent 6 25" xfId="2512" xr:uid="{FB2CF0BC-22EA-4C27-9C51-05FFADBE25EF}"/>
    <cellStyle name="Percent 6 26" xfId="2513" xr:uid="{01E9003B-B093-4F12-BD64-64BC2066534B}"/>
    <cellStyle name="Percent 6 27" xfId="2514" xr:uid="{08459980-5E73-4D28-A8A2-6545F5E8B9A2}"/>
    <cellStyle name="Percent 6 28" xfId="2515" xr:uid="{C1EDD1AC-3BDA-4880-AEDC-372FA717B0B8}"/>
    <cellStyle name="Percent 6 29" xfId="2516" xr:uid="{450DF814-E80E-4F25-B4DC-698D6F65B2F1}"/>
    <cellStyle name="Percent 6 3" xfId="2517" xr:uid="{72253EEA-45B2-4B89-BD74-A935F8879C8A}"/>
    <cellStyle name="Percent 6 30" xfId="2518" xr:uid="{60AD2738-8A23-49F0-84A9-5AB0F361C558}"/>
    <cellStyle name="Percent 6 31" xfId="2519" xr:uid="{BED05227-5C13-439F-93A3-CD67A62824AD}"/>
    <cellStyle name="Percent 6 32" xfId="2520" xr:uid="{20A42EB4-FDF0-4502-9283-0C8513160CCA}"/>
    <cellStyle name="Percent 6 33" xfId="2521" xr:uid="{C240E28E-AEAC-4378-8BAB-C36764C276D0}"/>
    <cellStyle name="Percent 6 34" xfId="2522" xr:uid="{787615FB-5C58-4743-92DF-5B5D10A50C86}"/>
    <cellStyle name="Percent 6 35" xfId="2523" xr:uid="{862363E8-6400-41D3-8A6A-F78D3E311FFF}"/>
    <cellStyle name="Percent 6 36" xfId="2524" xr:uid="{DD624065-0BCF-4164-B9BE-A0E5957BE377}"/>
    <cellStyle name="Percent 6 37" xfId="2525" xr:uid="{ED6C85EF-6529-4FF0-9B9D-796883125A8B}"/>
    <cellStyle name="Percent 6 38" xfId="2526" xr:uid="{E439FE99-2C14-4347-8BF2-91B658EBD659}"/>
    <cellStyle name="Percent 6 39" xfId="2527" xr:uid="{4C2D216F-7F9A-4FF1-84B2-6CC555037A4D}"/>
    <cellStyle name="Percent 6 4" xfId="2528" xr:uid="{F0A1AAB6-F506-4238-B3AA-3C35C8CA3863}"/>
    <cellStyle name="Percent 6 40" xfId="2529" xr:uid="{B35B4AF5-6EE9-4B70-AACA-E2AF8032BC5F}"/>
    <cellStyle name="Percent 6 41" xfId="2530" xr:uid="{47E32137-780D-4F2E-9DFD-7B68786072BE}"/>
    <cellStyle name="Percent 6 42" xfId="2531" xr:uid="{362F78E8-0D9B-4549-8D0C-66834CA7F7BC}"/>
    <cellStyle name="Percent 6 43" xfId="2532" xr:uid="{8033B86B-DE89-41FC-98CE-69DB7022C7F9}"/>
    <cellStyle name="Percent 6 44" xfId="2533" xr:uid="{774E88C3-68E4-4649-AACF-ABFEFCFAA26A}"/>
    <cellStyle name="Percent 6 45" xfId="2534" xr:uid="{2C8EE6EC-CC66-49A6-A58F-E35B4CDB4F93}"/>
    <cellStyle name="Percent 6 46" xfId="2535" xr:uid="{9E8A0DF7-769D-44CA-8DF8-D6FF2C2E0D08}"/>
    <cellStyle name="Percent 6 47" xfId="2536" xr:uid="{678995BC-B4E4-47A9-BC00-1C036E36531B}"/>
    <cellStyle name="Percent 6 48" xfId="2537" xr:uid="{B7942EF6-EDC5-4A4C-99A9-EFE09BAEEDCB}"/>
    <cellStyle name="Percent 6 49" xfId="2538" xr:uid="{4516A1C6-A593-44D8-B76F-455A560B3B99}"/>
    <cellStyle name="Percent 6 5" xfId="2539" xr:uid="{8FA24832-F9B0-4439-9AAD-6104F394110D}"/>
    <cellStyle name="Percent 6 50" xfId="2540" xr:uid="{18EDAFFE-28C7-45E8-96F9-8BBD45DAFB3F}"/>
    <cellStyle name="Percent 6 51" xfId="2541" xr:uid="{5B32EC56-2DCA-43A3-8FA7-80B11016BDAB}"/>
    <cellStyle name="Percent 6 52" xfId="2542" xr:uid="{5A18D2AB-90E8-4FE5-9A97-67F36D88291A}"/>
    <cellStyle name="Percent 6 53" xfId="2543" xr:uid="{409C76E3-D285-464B-8D6B-0A8EA9FF5A51}"/>
    <cellStyle name="Percent 6 54" xfId="2544" xr:uid="{28DABD7B-57D4-4916-AB93-39E942D8D8CD}"/>
    <cellStyle name="Percent 6 55" xfId="2545" xr:uid="{750518FB-CF99-41ED-AFC0-B7EC9B1AF7D6}"/>
    <cellStyle name="Percent 6 56" xfId="2546" xr:uid="{D61D8E20-D702-41D8-ABE2-9AD60C903650}"/>
    <cellStyle name="Percent 6 57" xfId="2547" xr:uid="{57477436-2FCD-426A-B18D-487C3300C987}"/>
    <cellStyle name="Percent 6 58" xfId="2548" xr:uid="{63B0D375-0A94-4B3D-B2C1-B7109F7A0942}"/>
    <cellStyle name="Percent 6 59" xfId="2549" xr:uid="{DC0B5BFB-0A11-4BF8-B1F3-CAC3B2B345E4}"/>
    <cellStyle name="Percent 6 6" xfId="2550" xr:uid="{B1D19822-2555-4A79-B188-E6E082FB7DD4}"/>
    <cellStyle name="Percent 6 60" xfId="2551" xr:uid="{75A4FD43-3E39-4FF3-8527-AD8FC359BF84}"/>
    <cellStyle name="Percent 6 61" xfId="2552" xr:uid="{825DA5AF-A27E-4825-BD8A-A8BCEEF0327A}"/>
    <cellStyle name="Percent 6 62" xfId="2553" xr:uid="{81D37A08-9098-43F5-813B-2F547E4F4E3E}"/>
    <cellStyle name="Percent 6 63" xfId="2554" xr:uid="{C9B69250-137B-40CB-BDA0-A2DC8BA84329}"/>
    <cellStyle name="Percent 6 7" xfId="2555" xr:uid="{5A472CAF-AD1C-44B1-9F3D-CDB47A0D3D84}"/>
    <cellStyle name="Percent 6 8" xfId="2556" xr:uid="{2473601D-D07A-42B9-B090-79CD8F53A8EF}"/>
    <cellStyle name="Percent 6 9" xfId="2557" xr:uid="{2D9BFD49-B78B-4BF2-8193-C700BE6564CB}"/>
    <cellStyle name="Percent 7" xfId="2558" xr:uid="{B2E3F650-7FFD-468B-875C-1CC81A8CE208}"/>
    <cellStyle name="Percent 7 10" xfId="2559" xr:uid="{779B58B2-67D0-4A58-8ADA-4F174957B848}"/>
    <cellStyle name="Percent 7 11" xfId="2560" xr:uid="{0FE8EC0B-6944-4301-BB1A-1A08DC914695}"/>
    <cellStyle name="Percent 7 12" xfId="2561" xr:uid="{E8AF8CB9-DBEC-42A5-93D2-375CD29C88E6}"/>
    <cellStyle name="Percent 7 13" xfId="2562" xr:uid="{2997B989-644F-435B-9166-EDF767B118E6}"/>
    <cellStyle name="Percent 7 14" xfId="2563" xr:uid="{2507B6AC-4F6D-4389-977F-7942482B1D9D}"/>
    <cellStyle name="Percent 7 15" xfId="2564" xr:uid="{8691BC63-DA29-4BA4-9DCD-9364094BDCC3}"/>
    <cellStyle name="Percent 7 16" xfId="2565" xr:uid="{F9CB20F5-68EA-49AF-9F7E-EDEC2A0671FE}"/>
    <cellStyle name="Percent 7 17" xfId="2566" xr:uid="{EEDA13B9-CE2B-44BB-AF2C-DB28FF3A184C}"/>
    <cellStyle name="Percent 7 18" xfId="2567" xr:uid="{D2424A48-9DD2-4523-BF1F-EC1BEF063324}"/>
    <cellStyle name="Percent 7 19" xfId="2568" xr:uid="{40668A7A-6E74-4E92-A43D-D78B6C028707}"/>
    <cellStyle name="Percent 7 2" xfId="2569" xr:uid="{860F0ECE-BCFC-4794-A2F2-600516C19063}"/>
    <cellStyle name="Percent 7 20" xfId="2570" xr:uid="{44D293F8-9666-48A6-8D0E-FED22CF419D1}"/>
    <cellStyle name="Percent 7 21" xfId="2571" xr:uid="{B3847DFE-4AE2-4608-B9D5-1F8AEB7F4C8F}"/>
    <cellStyle name="Percent 7 22" xfId="2572" xr:uid="{00F6456C-0DB3-4EFE-854E-02199AB381AE}"/>
    <cellStyle name="Percent 7 23" xfId="2573" xr:uid="{4156D25D-06FA-46ED-80F6-9B59B5A6D6A2}"/>
    <cellStyle name="Percent 7 24" xfId="2574" xr:uid="{15FC2F87-711B-4194-A783-7F8EAC5966D2}"/>
    <cellStyle name="Percent 7 25" xfId="2575" xr:uid="{BDFF3663-F714-42E2-92B2-CEF0ED5D790F}"/>
    <cellStyle name="Percent 7 26" xfId="2576" xr:uid="{26A9E575-46DA-4E87-BF1B-F83188186778}"/>
    <cellStyle name="Percent 7 27" xfId="2577" xr:uid="{01C10FF7-7FA3-43F1-A96D-00F5B6D6B739}"/>
    <cellStyle name="Percent 7 28" xfId="2578" xr:uid="{EE24C289-B756-4847-97D8-8D37518B43AD}"/>
    <cellStyle name="Percent 7 29" xfId="2579" xr:uid="{17145B55-82DC-4FC2-BACA-C0AEA445EE62}"/>
    <cellStyle name="Percent 7 3" xfId="2580" xr:uid="{1D07D0C6-9AE7-46EE-B02B-C6571431E517}"/>
    <cellStyle name="Percent 7 3 10" xfId="2581" xr:uid="{4AC85EB5-2547-4830-8D0E-0E27F820BEF3}"/>
    <cellStyle name="Percent 7 3 11" xfId="2582" xr:uid="{D3937507-1B15-490B-B6A5-AEFE72AA34D8}"/>
    <cellStyle name="Percent 7 3 12" xfId="2583" xr:uid="{26F8B5C0-FB4D-4E42-B18E-80E6F0A92DCA}"/>
    <cellStyle name="Percent 7 3 13" xfId="2584" xr:uid="{661D1985-47DF-4B48-B310-E72218695681}"/>
    <cellStyle name="Percent 7 3 14" xfId="2585" xr:uid="{F5AA77C0-1FC7-4620-BF6A-2B1DCBC1DB3E}"/>
    <cellStyle name="Percent 7 3 15" xfId="2586" xr:uid="{F248EF65-0B7D-4623-B7E7-823D05B1CF0F}"/>
    <cellStyle name="Percent 7 3 16" xfId="2587" xr:uid="{7A0C477A-26C9-434A-8AF1-7329AA733A17}"/>
    <cellStyle name="Percent 7 3 17" xfId="2588" xr:uid="{941CC613-F776-47C6-8189-7E39CB5B21A0}"/>
    <cellStyle name="Percent 7 3 18" xfId="2589" xr:uid="{C02B4C78-0EE1-43D2-8639-8B5A0EBE2AEB}"/>
    <cellStyle name="Percent 7 3 19" xfId="2590" xr:uid="{C6E62B26-6992-4A30-923C-DA362D0FDEEB}"/>
    <cellStyle name="Percent 7 3 2" xfId="2591" xr:uid="{63237145-7DF0-4F0B-B7D0-4CA196C098D2}"/>
    <cellStyle name="Percent 7 3 20" xfId="2592" xr:uid="{5ED99B63-A174-4A8B-AFC3-F16C66F93E7B}"/>
    <cellStyle name="Percent 7 3 21" xfId="2593" xr:uid="{87195F51-D493-4E45-8C00-94387A85336D}"/>
    <cellStyle name="Percent 7 3 22" xfId="2594" xr:uid="{94123451-00DB-414A-8DCD-C1E5FE755227}"/>
    <cellStyle name="Percent 7 3 23" xfId="2595" xr:uid="{266741B5-32B0-4ADD-B1E0-89C7D18E3503}"/>
    <cellStyle name="Percent 7 3 24" xfId="2596" xr:uid="{6F92EEFA-E468-4123-8F09-4185FEA19F0F}"/>
    <cellStyle name="Percent 7 3 25" xfId="2597" xr:uid="{2B8A0223-DC2B-446A-8B1A-A09EA614643C}"/>
    <cellStyle name="Percent 7 3 26" xfId="2598" xr:uid="{A5E1BB04-9384-4AF2-A4BB-74554090D3BA}"/>
    <cellStyle name="Percent 7 3 3" xfId="2599" xr:uid="{D0A04EFC-C315-4350-B95A-48797FE20B04}"/>
    <cellStyle name="Percent 7 3 4" xfId="2600" xr:uid="{1AEF226B-E2A4-446B-88D6-0F5E1F7D5675}"/>
    <cellStyle name="Percent 7 3 5" xfId="2601" xr:uid="{8CD85107-3A3A-4E8E-8D89-E007714B7F40}"/>
    <cellStyle name="Percent 7 3 6" xfId="2602" xr:uid="{859573BD-5436-4998-ABFC-A114EDE00543}"/>
    <cellStyle name="Percent 7 3 7" xfId="2603" xr:uid="{96B6EABE-7859-4723-A8ED-3065EF85A6D3}"/>
    <cellStyle name="Percent 7 3 8" xfId="2604" xr:uid="{971FAC9A-41F8-4C57-AEAE-8D80B146B642}"/>
    <cellStyle name="Percent 7 3 9" xfId="2605" xr:uid="{0B5A562E-5FF6-4007-B617-614825D9CC7B}"/>
    <cellStyle name="Percent 7 30" xfId="2606" xr:uid="{CA7415FE-EAF2-45AB-9D16-506095FEA1F8}"/>
    <cellStyle name="Percent 7 31" xfId="2607" xr:uid="{D4D6EEF0-EC22-4363-9C87-4B23EC9575A7}"/>
    <cellStyle name="Percent 7 32" xfId="2608" xr:uid="{AABC0A27-D6B9-4D11-AB9B-5408D2CF657F}"/>
    <cellStyle name="Percent 7 33" xfId="2609" xr:uid="{E6934E79-5FC4-4351-ACB7-705E7D0218B4}"/>
    <cellStyle name="Percent 7 34" xfId="2610" xr:uid="{7B3380DD-3BD0-4233-B743-B77D28102444}"/>
    <cellStyle name="Percent 7 35" xfId="2611" xr:uid="{CCF20B46-87DC-4678-84F8-999C97D4D53D}"/>
    <cellStyle name="Percent 7 36" xfId="2612" xr:uid="{D59FAD90-63B2-42F7-B573-43A3BB3083B2}"/>
    <cellStyle name="Percent 7 37" xfId="2613" xr:uid="{A7AB1C69-63B7-4184-A279-2EFCC86C2F3A}"/>
    <cellStyle name="Percent 7 38" xfId="2614" xr:uid="{761C3CA3-560C-48D7-9733-236A0AEEC459}"/>
    <cellStyle name="Percent 7 39" xfId="2615" xr:uid="{0FC3F2D8-3E67-40CF-9BBC-0F5647153ABE}"/>
    <cellStyle name="Percent 7 4" xfId="2616" xr:uid="{E7EBC970-335E-4E67-AEBD-3B45288DF1FC}"/>
    <cellStyle name="Percent 7 40" xfId="2617" xr:uid="{B5C95482-A13D-4721-BDDF-09BCAACC8F96}"/>
    <cellStyle name="Percent 7 41" xfId="2618" xr:uid="{FB824F12-2B11-4554-A1C5-5E14A69B14FD}"/>
    <cellStyle name="Percent 7 42" xfId="2619" xr:uid="{A2D84562-F135-4593-BBE0-ABF1FE907803}"/>
    <cellStyle name="Percent 7 43" xfId="2620" xr:uid="{8C2037D0-649A-476D-815D-C9C36323B9AD}"/>
    <cellStyle name="Percent 7 44" xfId="2621" xr:uid="{BA3DA386-73FE-4B47-9B3E-9C25B600FE1D}"/>
    <cellStyle name="Percent 7 45" xfId="2622" xr:uid="{73D321F3-36E7-4B01-9826-5E4CEF680BE5}"/>
    <cellStyle name="Percent 7 46" xfId="2623" xr:uid="{360252D0-F634-4DE1-8FE8-F8032A875EC4}"/>
    <cellStyle name="Percent 7 47" xfId="2624" xr:uid="{ACDD1B99-6467-49B6-9A3D-5E0CDCA61411}"/>
    <cellStyle name="Percent 7 48" xfId="2625" xr:uid="{23ADF793-EFC0-4F3D-B196-670159A647AC}"/>
    <cellStyle name="Percent 7 49" xfId="2626" xr:uid="{EF549892-8C56-4C3C-B037-A0628BEAA7AB}"/>
    <cellStyle name="Percent 7 5" xfId="2627" xr:uid="{E3CCB7E4-4B56-46C7-A3C3-C9A7E2C2D024}"/>
    <cellStyle name="Percent 7 5 10" xfId="2628" xr:uid="{B1F59F4B-32F3-4BAE-8156-A827D9B797DB}"/>
    <cellStyle name="Percent 7 5 11" xfId="2629" xr:uid="{F1C46FEB-CED0-4BA3-9D43-D9AE4DCE92BA}"/>
    <cellStyle name="Percent 7 5 12" xfId="2630" xr:uid="{752038E2-7BC8-44FB-A5AB-01C6A2DD79E0}"/>
    <cellStyle name="Percent 7 5 13" xfId="2631" xr:uid="{0B762A8C-A062-48BD-A1DE-94EA60520A69}"/>
    <cellStyle name="Percent 7 5 14" xfId="2632" xr:uid="{8543A501-C5D2-4B0C-87E2-ACE834CBDCD5}"/>
    <cellStyle name="Percent 7 5 15" xfId="2633" xr:uid="{CA2A442E-BB62-4A48-9945-E37391E439FC}"/>
    <cellStyle name="Percent 7 5 16" xfId="2634" xr:uid="{801C64C8-C1EA-42ED-9BDE-FA65CF751A34}"/>
    <cellStyle name="Percent 7 5 17" xfId="2635" xr:uid="{1ED4424F-AE33-45ED-8FBF-10E383DFEBB6}"/>
    <cellStyle name="Percent 7 5 18" xfId="2636" xr:uid="{463918ED-2FD1-41C6-9E37-5160EE458321}"/>
    <cellStyle name="Percent 7 5 19" xfId="2637" xr:uid="{D4B629DF-4FEB-408B-9193-C035B114B09F}"/>
    <cellStyle name="Percent 7 5 2" xfId="2638" xr:uid="{42A5029E-DAAD-45B1-A541-109ED4EAD226}"/>
    <cellStyle name="Percent 7 5 20" xfId="2639" xr:uid="{F0F79AD7-EA75-4C9D-B574-8E752B77BAB4}"/>
    <cellStyle name="Percent 7 5 21" xfId="2640" xr:uid="{3795A45A-2E4C-4373-9D9A-5A117F247C0B}"/>
    <cellStyle name="Percent 7 5 22" xfId="2641" xr:uid="{B986BC43-1322-4E86-9709-2D4B1FCEEFCF}"/>
    <cellStyle name="Percent 7 5 23" xfId="2642" xr:uid="{362F2CE1-23DE-44C7-9041-EA1A03DEAC7F}"/>
    <cellStyle name="Percent 7 5 24" xfId="2643" xr:uid="{469BA7FB-92B0-427A-9862-4F330D22AB27}"/>
    <cellStyle name="Percent 7 5 25" xfId="2644" xr:uid="{D50CE23C-5107-495F-A1BC-A883EC461612}"/>
    <cellStyle name="Percent 7 5 26" xfId="2645" xr:uid="{D02AD2B6-496B-43F5-AD50-C2F563E19B9A}"/>
    <cellStyle name="Percent 7 5 27" xfId="2646" xr:uid="{BAC14440-1C19-4E32-AD2B-C967B8A28E49}"/>
    <cellStyle name="Percent 7 5 28" xfId="2647" xr:uid="{C0C3E310-8030-40AD-AEE4-B6488D2F583E}"/>
    <cellStyle name="Percent 7 5 29" xfId="2648" xr:uid="{073544B2-0ECD-4199-9749-F14FCDEEC957}"/>
    <cellStyle name="Percent 7 5 3" xfId="2649" xr:uid="{9B542076-8FEB-4BBB-BF3E-B47717389357}"/>
    <cellStyle name="Percent 7 5 30" xfId="2650" xr:uid="{2408FA6F-AC04-4933-B1D9-BA1CBFB37A8F}"/>
    <cellStyle name="Percent 7 5 31" xfId="2651" xr:uid="{72C7CD3B-60C2-42F9-9B92-AD85881E992C}"/>
    <cellStyle name="Percent 7 5 32" xfId="2652" xr:uid="{83A4F521-199E-4A69-B08D-E5F9C074B5E7}"/>
    <cellStyle name="Percent 7 5 33" xfId="2653" xr:uid="{D534FB69-027A-4F1C-B90A-8A378FE56F86}"/>
    <cellStyle name="Percent 7 5 34" xfId="2654" xr:uid="{B4802561-BCED-4AE3-B7CF-CC870FE25F8F}"/>
    <cellStyle name="Percent 7 5 35" xfId="2655" xr:uid="{47A72CB2-A3C9-4F3C-AF57-698C174AF48E}"/>
    <cellStyle name="Percent 7 5 36" xfId="2656" xr:uid="{842DD1F9-8335-4A0F-8C33-55C354B0A986}"/>
    <cellStyle name="Percent 7 5 37" xfId="2657" xr:uid="{CB16011D-3825-40FA-90AA-77FD0FE4C76D}"/>
    <cellStyle name="Percent 7 5 38" xfId="2658" xr:uid="{A12C07DA-987D-42C0-A963-A4B573C77D88}"/>
    <cellStyle name="Percent 7 5 39" xfId="2659" xr:uid="{C36D6A15-A7F6-4197-9219-8ED2948581E7}"/>
    <cellStyle name="Percent 7 5 4" xfId="2660" xr:uid="{873F3F8D-8E7C-4CE9-A3A2-DCD6998DD2FC}"/>
    <cellStyle name="Percent 7 5 40" xfId="2661" xr:uid="{2B4A0DF9-A6F4-475C-8C4A-D58B19332959}"/>
    <cellStyle name="Percent 7 5 41" xfId="2662" xr:uid="{550030E1-99DC-4C55-9349-C54DD48D4DCB}"/>
    <cellStyle name="Percent 7 5 42" xfId="2663" xr:uid="{C0EA90EA-5982-4B1C-B68D-007CFF7025ED}"/>
    <cellStyle name="Percent 7 5 43" xfId="2664" xr:uid="{999EFF3F-2D3C-4CBF-83D1-C885EA5F6241}"/>
    <cellStyle name="Percent 7 5 44" xfId="2665" xr:uid="{9F19BF65-A246-4BE8-8786-88673EC7CF3B}"/>
    <cellStyle name="Percent 7 5 45" xfId="2666" xr:uid="{3B51F631-F8E5-4227-96BC-922A87D7DC9B}"/>
    <cellStyle name="Percent 7 5 46" xfId="2667" xr:uid="{AF6BCF9D-1072-4F66-A6DE-D735F7B21C5D}"/>
    <cellStyle name="Percent 7 5 47" xfId="2668" xr:uid="{7286EB16-4C7E-406B-95E6-9CDFEF629AB4}"/>
    <cellStyle name="Percent 7 5 48" xfId="2669" xr:uid="{C626B738-2644-405D-AE7D-6345C4AAD4F3}"/>
    <cellStyle name="Percent 7 5 49" xfId="2670" xr:uid="{B6703E4E-B6EF-4D04-8FA9-1C08DD240D4E}"/>
    <cellStyle name="Percent 7 5 5" xfId="2671" xr:uid="{5CA24C35-593A-4CC0-B1A8-F9DC18FD8046}"/>
    <cellStyle name="Percent 7 5 50" xfId="2672" xr:uid="{00BF8132-C9E0-4584-B3A1-968B278FEA5B}"/>
    <cellStyle name="Percent 7 5 51" xfId="2673" xr:uid="{A25AF65D-3E59-4617-8475-F69F9E145003}"/>
    <cellStyle name="Percent 7 5 52" xfId="2674" xr:uid="{73D23FC7-4FF5-4DA8-B177-5A5216DFC640}"/>
    <cellStyle name="Percent 7 5 53" xfId="2675" xr:uid="{B981FD6D-6852-4CFE-A5D6-F24426065257}"/>
    <cellStyle name="Percent 7 5 54" xfId="2676" xr:uid="{C576B43C-F454-4B60-8165-E945099F3191}"/>
    <cellStyle name="Percent 7 5 55" xfId="2677" xr:uid="{91F109D9-876E-414D-8DC5-BE0D0D819487}"/>
    <cellStyle name="Percent 7 5 56" xfId="2678" xr:uid="{CD5A0A98-3DB9-481E-9589-766B2DCEFAD3}"/>
    <cellStyle name="Percent 7 5 57" xfId="2679" xr:uid="{50E9C307-4952-4720-8A4F-BD601D87B94A}"/>
    <cellStyle name="Percent 7 5 58" xfId="2680" xr:uid="{594D5204-5FF7-491E-B1AC-1862B6EE61EF}"/>
    <cellStyle name="Percent 7 5 59" xfId="2681" xr:uid="{F5EAD687-6A04-4DC3-8399-D785083B989E}"/>
    <cellStyle name="Percent 7 5 6" xfId="2682" xr:uid="{182A302C-4A60-4755-8779-BF03DE0B193F}"/>
    <cellStyle name="Percent 7 5 60" xfId="2683" xr:uid="{F0CADD5D-97A7-4C45-86FE-D6F00D714F7A}"/>
    <cellStyle name="Percent 7 5 61" xfId="2684" xr:uid="{80135BAD-64E2-4447-B0C1-85D1652C47E4}"/>
    <cellStyle name="Percent 7 5 62" xfId="2685" xr:uid="{D75E1D0A-26B8-42A9-ACEC-4DACB814E03B}"/>
    <cellStyle name="Percent 7 5 63" xfId="2686" xr:uid="{39341DBA-D9DF-419F-9BB5-858DBB6CE77C}"/>
    <cellStyle name="Percent 7 5 64" xfId="2687" xr:uid="{87D3256D-BDBD-44EF-8DCB-4803F14F9E38}"/>
    <cellStyle name="Percent 7 5 65" xfId="2688" xr:uid="{9D6C9368-039E-45E3-A1BF-F76AE0EF2E83}"/>
    <cellStyle name="Percent 7 5 66" xfId="2689" xr:uid="{6473CFE3-AFB9-437D-81D5-7B171A47191B}"/>
    <cellStyle name="Percent 7 5 67" xfId="2690" xr:uid="{40321150-18CF-454A-B3B2-F7B9BE507921}"/>
    <cellStyle name="Percent 7 5 68" xfId="2691" xr:uid="{0BB4D9D6-FE51-4F85-AEEC-ADB2EE6B461F}"/>
    <cellStyle name="Percent 7 5 69" xfId="2692" xr:uid="{E4C3692D-E56D-4F4D-A808-ADAE9808F3FC}"/>
    <cellStyle name="Percent 7 5 7" xfId="2693" xr:uid="{2C9A6169-ACC9-4BF5-A2DE-C6E9873AC8B9}"/>
    <cellStyle name="Percent 7 5 70" xfId="2694" xr:uid="{9F174811-AEC6-432C-A314-694F26085C80}"/>
    <cellStyle name="Percent 7 5 71" xfId="2695" xr:uid="{6C5D2790-BF8E-4B54-A694-8EEB35881254}"/>
    <cellStyle name="Percent 7 5 8" xfId="2696" xr:uid="{19D01569-0628-4875-8710-4EC83A1CCA57}"/>
    <cellStyle name="Percent 7 5 9" xfId="2697" xr:uid="{2A04E7B5-9B0D-4A20-ACF3-0B8BC0A73BB2}"/>
    <cellStyle name="Percent 7 50" xfId="2698" xr:uid="{437E1453-14E4-4E3B-B351-CD296660BBAA}"/>
    <cellStyle name="Percent 7 51" xfId="2699" xr:uid="{D0BF4FD5-AF7A-45C6-AC50-61F993B1A9A1}"/>
    <cellStyle name="Percent 7 52" xfId="2700" xr:uid="{3DB86B4C-58F4-418F-A864-C5495B927F07}"/>
    <cellStyle name="Percent 7 53" xfId="2701" xr:uid="{D1A1C6CE-BE32-4613-B458-5FE9AA7B50BF}"/>
    <cellStyle name="Percent 7 54" xfId="2702" xr:uid="{FF189E59-9310-474B-983D-9F1C77BE875A}"/>
    <cellStyle name="Percent 7 55" xfId="2703" xr:uid="{0D68E91C-DFA8-4314-AA6C-AB849861F932}"/>
    <cellStyle name="Percent 7 56" xfId="2704" xr:uid="{8036A48B-E7BD-49B8-8C6F-407AA1529A1B}"/>
    <cellStyle name="Percent 7 57" xfId="2705" xr:uid="{06788AC3-3DE6-4496-A626-1D86E0D5CEB1}"/>
    <cellStyle name="Percent 7 58" xfId="2706" xr:uid="{3556B48A-28EC-4B84-A4D5-4310ECD86D83}"/>
    <cellStyle name="Percent 7 59" xfId="2707" xr:uid="{05970180-4240-4F9F-A738-D8A9DD9E5BAA}"/>
    <cellStyle name="Percent 7 6" xfId="2708" xr:uid="{E2150DAF-B606-4D15-ADD9-D547250FE138}"/>
    <cellStyle name="Percent 7 60" xfId="2709" xr:uid="{B0332594-7014-49DE-AFBD-A3EA633FC5B3}"/>
    <cellStyle name="Percent 7 60 2" xfId="2710" xr:uid="{72B7B8E1-A3D2-4CF4-B65B-865519A8150B}"/>
    <cellStyle name="Percent 7 60 3" xfId="2711" xr:uid="{2D40D401-B4BB-4F67-B6B6-A489158EB627}"/>
    <cellStyle name="Percent 7 60 3 2" xfId="2712" xr:uid="{AE4C3541-87B2-4DD4-B790-B69FD104D06F}"/>
    <cellStyle name="Percent 7 61" xfId="2713" xr:uid="{8388E9FB-B290-4661-9E4B-6983D37B6CA0}"/>
    <cellStyle name="Percent 7 62" xfId="2714" xr:uid="{E7A05FDA-8666-4D07-A388-D878A0C7D438}"/>
    <cellStyle name="Percent 7 63" xfId="2715" xr:uid="{CC7ECD66-B26A-4ABF-88DB-BDF42CCD7A52}"/>
    <cellStyle name="Percent 7 64" xfId="2716" xr:uid="{61828766-18B0-49A8-A816-AAC7D80B85BA}"/>
    <cellStyle name="Percent 7 65" xfId="2717" xr:uid="{D6082CC5-DA6A-438E-942A-483024D6D4F2}"/>
    <cellStyle name="Percent 7 66" xfId="2718" xr:uid="{4CBDEA06-89B5-42F2-9DAF-B6EC2B99B06A}"/>
    <cellStyle name="Percent 7 67" xfId="2719" xr:uid="{2E414E4F-2BD0-4F1D-ABF8-9AC542F5D52D}"/>
    <cellStyle name="Percent 7 68" xfId="2720" xr:uid="{4EF0E768-009D-4C5D-A355-41B7188C2D1E}"/>
    <cellStyle name="Percent 7 69" xfId="2721" xr:uid="{196E9C58-F326-4963-B30B-A5D7E7B4A5C5}"/>
    <cellStyle name="Percent 7 7" xfId="2722" xr:uid="{08E62574-985C-4CA1-8F7A-64938BC26C51}"/>
    <cellStyle name="Percent 7 70" xfId="2723" xr:uid="{0E00DB80-A93E-4D00-B378-E54364E414AC}"/>
    <cellStyle name="Percent 7 71" xfId="2724" xr:uid="{032E4B79-0F69-4FEE-BCB9-46D0EB1AD595}"/>
    <cellStyle name="Percent 7 72" xfId="2725" xr:uid="{F23A5605-1342-421F-BDEE-E2EDCD00E296}"/>
    <cellStyle name="Percent 7 73" xfId="2726" xr:uid="{69B44699-EA3F-4A01-9AA3-31E55DFB1FCE}"/>
    <cellStyle name="Percent 7 74" xfId="2727" xr:uid="{A09831F5-F3D7-496F-AAFB-21995AE18670}"/>
    <cellStyle name="Percent 7 8" xfId="2728" xr:uid="{9BDF9D47-B691-43B3-A4E7-FAE2405A8160}"/>
    <cellStyle name="Percent 7 9" xfId="2729" xr:uid="{744FAD24-C372-4E9C-B442-8E0318703D82}"/>
    <cellStyle name="Rule (bottom)" xfId="2730" xr:uid="{B8FE37DF-B154-4843-9526-DEAF9B51C847}"/>
    <cellStyle name="Rule (bottom, heavy)" xfId="2731" xr:uid="{165F7122-E0F5-4ABD-BA47-AF9061658649}"/>
    <cellStyle name="Shaded" xfId="2732" xr:uid="{E7C0103D-E04B-4989-9D5C-A86E54A4303A}"/>
    <cellStyle name="Style 1" xfId="2733" xr:uid="{79A60F22-A316-4E16-86F3-F5B549D87924}"/>
    <cellStyle name="Text" xfId="2734" xr:uid="{62C4E1A2-36CB-44E1-9B33-A075577055B6}"/>
    <cellStyle name="Title 2" xfId="2735" xr:uid="{CA3DB9F3-AEE1-4061-95B4-D0CB4D82B895}"/>
    <cellStyle name="Year" xfId="2736" xr:uid="{1DD90147-0D41-42E8-9DE4-14F99D7837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onsultbai.local\Documents\ProlawDocs\DEB\10290\Exhibit\30827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nsultbai.local\documents\ProlawDocs\CTF\11093\Exhibit\40947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onsultbai.local\documents\personal\steve_piper_spglobal_com\Documents\Attachments%202\ExcelTemplateExampleInsurance_KDnote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oc\Shares\Users\DEB\AppData\Local\Temp\Analysis\248607.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oc\Shares\ProlawDocs\CTF\0718.1\Exhibit\Analysis\248607.xlsm"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C:\Program%20Files\SNL%20Financial\SNLxl\SNLXLAddin.xla" TargetMode="External"/><Relationship Id="rId1" Type="http://schemas.openxmlformats.org/officeDocument/2006/relationships/externalLinkPath" Target="file:///\\consultbai.local\documents\Program%20Files\SNL%20Financial\SNLxl\SNLXLAddin.xla"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_snloffice"/>
      <sheetName val="Proxy Group"/>
      <sheetName val="MPG-4"/>
      <sheetName val="MPG-5"/>
      <sheetName val="MPG-6"/>
      <sheetName val="MPG-7"/>
      <sheetName val="MPG-8ab"/>
      <sheetName val="MPG-9"/>
      <sheetName val="MPG-10"/>
      <sheetName val="MPG-11"/>
      <sheetName val="MPG-12"/>
      <sheetName val="MPG-13"/>
      <sheetName val="MPG-14"/>
      <sheetName val="MPG-15"/>
      <sheetName val="MPG-16a"/>
      <sheetName val="MPG-16b"/>
      <sheetName val="MPG-16c"/>
      <sheetName val="MPG-17"/>
      <sheetName val="MPG-18"/>
      <sheetName val="Interest Rate Forecast"/>
      <sheetName val="VL Data (WP)"/>
      <sheetName val="Growth Rate LU"/>
      <sheetName val="Stock Prices (WP)"/>
      <sheetName val="Graph (WP)"/>
      <sheetName val="MBR (WP)"/>
      <sheetName val="Credit Ratings (WP)"/>
      <sheetName val="SNL Data (WP)"/>
      <sheetName val="Yields (WP)"/>
      <sheetName val="Yields Table (WP)"/>
      <sheetName val="Monthly Yields (WP)"/>
      <sheetName val="Annual Yields (WP)"/>
      <sheetName val="Bond Yields (WP)"/>
      <sheetName val="AUS 2016 YEJun"/>
      <sheetName val="Elec. Authorized Returns Graph"/>
      <sheetName val="AUS (WP)"/>
      <sheetName val="___snlqueryparms"/>
      <sheetName val="___snlqueryparms2"/>
      <sheetName val="Company List"/>
      <sheetName val="MPG-2"/>
      <sheetName val="MPG-3"/>
      <sheetName val="MPG-6ab"/>
      <sheetName val="MPG-8"/>
      <sheetName val="MPG-14a"/>
      <sheetName val="MPG-14b"/>
    </sheetNames>
    <sheetDataSet>
      <sheetData sheetId="0"/>
      <sheetData sheetId="1">
        <row r="1">
          <cell r="B1" t="str">
            <v>Kansas City Power &amp; Light Company</v>
          </cell>
        </row>
        <row r="7">
          <cell r="A7">
            <v>1</v>
          </cell>
          <cell r="B7" t="str">
            <v>ALE</v>
          </cell>
          <cell r="C7" t="str">
            <v>ALLETE, Inc.</v>
          </cell>
        </row>
        <row r="8">
          <cell r="A8">
            <v>2</v>
          </cell>
          <cell r="B8" t="str">
            <v>LNT</v>
          </cell>
          <cell r="C8" t="str">
            <v>Alliant Energy Corporation</v>
          </cell>
        </row>
        <row r="9">
          <cell r="A9">
            <v>3</v>
          </cell>
          <cell r="B9" t="str">
            <v>AEE</v>
          </cell>
          <cell r="C9" t="str">
            <v>Ameren Corporation</v>
          </cell>
        </row>
        <row r="10">
          <cell r="A10">
            <v>4</v>
          </cell>
          <cell r="B10" t="str">
            <v>AEP</v>
          </cell>
          <cell r="C10" t="str">
            <v>American Electric Power Company, Inc.</v>
          </cell>
        </row>
        <row r="11">
          <cell r="A11">
            <v>5</v>
          </cell>
          <cell r="B11" t="str">
            <v>AVA</v>
          </cell>
          <cell r="C11" t="str">
            <v>Avista Corporation</v>
          </cell>
        </row>
        <row r="12">
          <cell r="A12">
            <v>6</v>
          </cell>
          <cell r="B12" t="str">
            <v>CMS</v>
          </cell>
          <cell r="C12" t="str">
            <v>CMS Energy Corporation</v>
          </cell>
        </row>
        <row r="13">
          <cell r="A13">
            <v>7</v>
          </cell>
          <cell r="B13" t="str">
            <v>DTE</v>
          </cell>
          <cell r="C13" t="str">
            <v>DTE Energy Company</v>
          </cell>
        </row>
        <row r="14">
          <cell r="A14">
            <v>8</v>
          </cell>
          <cell r="B14" t="str">
            <v>IDA</v>
          </cell>
          <cell r="C14" t="str">
            <v>IDACORP, Inc.</v>
          </cell>
        </row>
        <row r="15">
          <cell r="A15">
            <v>9</v>
          </cell>
          <cell r="B15" t="str">
            <v>NWE</v>
          </cell>
          <cell r="C15" t="str">
            <v>NorthWestern Corporation</v>
          </cell>
        </row>
        <row r="16">
          <cell r="A16">
            <v>10</v>
          </cell>
          <cell r="B16" t="str">
            <v>OGE</v>
          </cell>
          <cell r="C16" t="str">
            <v>OGE Energy Corp.</v>
          </cell>
        </row>
        <row r="17">
          <cell r="A17" t="str">
            <v/>
          </cell>
          <cell r="B17" t="str">
            <v>OTTR</v>
          </cell>
          <cell r="C17" t="str">
            <v>Otter Tail Corporation</v>
          </cell>
        </row>
        <row r="18">
          <cell r="A18">
            <v>11</v>
          </cell>
          <cell r="B18" t="str">
            <v>PNW</v>
          </cell>
          <cell r="C18" t="str">
            <v>Pinnacle West Capital Corporation</v>
          </cell>
        </row>
        <row r="19">
          <cell r="A19">
            <v>12</v>
          </cell>
          <cell r="B19" t="str">
            <v>PNM</v>
          </cell>
          <cell r="C19" t="str">
            <v>PNM Resources, Inc.</v>
          </cell>
        </row>
        <row r="20">
          <cell r="A20">
            <v>13</v>
          </cell>
          <cell r="B20" t="str">
            <v>POR</v>
          </cell>
          <cell r="C20" t="str">
            <v>Portland General Electric Company</v>
          </cell>
        </row>
        <row r="21">
          <cell r="A21">
            <v>14</v>
          </cell>
          <cell r="B21" t="str">
            <v>SCG</v>
          </cell>
          <cell r="C21" t="str">
            <v>SCANA Corporation</v>
          </cell>
        </row>
        <row r="22">
          <cell r="A22">
            <v>15</v>
          </cell>
          <cell r="B22" t="str">
            <v>XEL</v>
          </cell>
          <cell r="C22" t="str">
            <v>Xcel Energy Inc.</v>
          </cell>
        </row>
        <row r="23">
          <cell r="A23" t="str">
            <v/>
          </cell>
          <cell r="B23"/>
          <cell r="C23" t="e">
            <v>#N/A</v>
          </cell>
        </row>
        <row r="24">
          <cell r="A24" t="str">
            <v/>
          </cell>
          <cell r="B24"/>
          <cell r="C24" t="e">
            <v>#N/A</v>
          </cell>
        </row>
        <row r="25">
          <cell r="A25" t="str">
            <v/>
          </cell>
          <cell r="B25"/>
          <cell r="C25" t="e">
            <v>#N/A</v>
          </cell>
        </row>
        <row r="26">
          <cell r="A26" t="str">
            <v/>
          </cell>
          <cell r="B26"/>
          <cell r="C26" t="e">
            <v>#N/A</v>
          </cell>
        </row>
        <row r="27">
          <cell r="A27" t="str">
            <v/>
          </cell>
          <cell r="B27"/>
          <cell r="C27" t="e">
            <v>#N/A</v>
          </cell>
        </row>
        <row r="28">
          <cell r="A28" t="str">
            <v/>
          </cell>
          <cell r="B28"/>
          <cell r="C28" t="e">
            <v>#N/A</v>
          </cell>
        </row>
        <row r="29">
          <cell r="A29" t="str">
            <v/>
          </cell>
          <cell r="B29"/>
          <cell r="C29" t="e">
            <v>#N/A</v>
          </cell>
        </row>
        <row r="30">
          <cell r="A30" t="str">
            <v/>
          </cell>
          <cell r="B30"/>
          <cell r="C30" t="e">
            <v>#N/A</v>
          </cell>
        </row>
        <row r="31">
          <cell r="A31" t="str">
            <v/>
          </cell>
          <cell r="B31"/>
          <cell r="C31" t="e">
            <v>#N/A</v>
          </cell>
        </row>
        <row r="32">
          <cell r="A32" t="str">
            <v/>
          </cell>
          <cell r="B32"/>
          <cell r="C32" t="e">
            <v>#N/A</v>
          </cell>
        </row>
        <row r="33">
          <cell r="A33" t="str">
            <v/>
          </cell>
          <cell r="B33"/>
          <cell r="C33" t="e">
            <v>#N/A</v>
          </cell>
        </row>
        <row r="34">
          <cell r="A34" t="str">
            <v/>
          </cell>
          <cell r="B34"/>
          <cell r="C34" t="e">
            <v>#N/A</v>
          </cell>
        </row>
        <row r="35">
          <cell r="A35" t="str">
            <v/>
          </cell>
          <cell r="B35"/>
          <cell r="C35" t="e">
            <v>#N/A</v>
          </cell>
        </row>
        <row r="36">
          <cell r="A36" t="str">
            <v/>
          </cell>
          <cell r="B36"/>
          <cell r="C36" t="e">
            <v>#N/A</v>
          </cell>
        </row>
        <row r="37">
          <cell r="A37" t="str">
            <v/>
          </cell>
          <cell r="B37"/>
          <cell r="C37" t="e">
            <v>#N/A</v>
          </cell>
        </row>
        <row r="38">
          <cell r="A38" t="str">
            <v/>
          </cell>
          <cell r="B38"/>
          <cell r="C38" t="e">
            <v>#N/A</v>
          </cell>
        </row>
        <row r="39">
          <cell r="A39" t="str">
            <v/>
          </cell>
          <cell r="B39"/>
          <cell r="C39" t="e">
            <v>#N/A</v>
          </cell>
        </row>
        <row r="40">
          <cell r="A40" t="str">
            <v/>
          </cell>
          <cell r="B40"/>
          <cell r="C40" t="e">
            <v>#N/A</v>
          </cell>
        </row>
        <row r="41">
          <cell r="A41" t="str">
            <v/>
          </cell>
          <cell r="B41"/>
          <cell r="C41" t="e">
            <v>#N/A</v>
          </cell>
        </row>
        <row r="42">
          <cell r="A42" t="str">
            <v/>
          </cell>
          <cell r="B42"/>
          <cell r="C42" t="e">
            <v>#N/A</v>
          </cell>
        </row>
        <row r="43">
          <cell r="A43" t="str">
            <v/>
          </cell>
          <cell r="B43"/>
          <cell r="C43" t="e">
            <v>#N/A</v>
          </cell>
        </row>
        <row r="44">
          <cell r="A44" t="str">
            <v/>
          </cell>
          <cell r="B44"/>
          <cell r="C44" t="e">
            <v>#N/A</v>
          </cell>
        </row>
        <row r="45">
          <cell r="A45" t="str">
            <v/>
          </cell>
          <cell r="B45"/>
          <cell r="C45" t="e">
            <v>#N/A</v>
          </cell>
        </row>
        <row r="46">
          <cell r="A46" t="str">
            <v/>
          </cell>
          <cell r="B46"/>
          <cell r="C46" t="e">
            <v>#N/A</v>
          </cell>
        </row>
        <row r="47">
          <cell r="A47" t="str">
            <v/>
          </cell>
          <cell r="B47"/>
          <cell r="C47" t="e">
            <v>#N/A</v>
          </cell>
        </row>
        <row r="48">
          <cell r="A48" t="str">
            <v/>
          </cell>
          <cell r="B48"/>
          <cell r="C48" t="e">
            <v>#N/A</v>
          </cell>
        </row>
        <row r="49">
          <cell r="A49" t="str">
            <v/>
          </cell>
          <cell r="B49"/>
          <cell r="C49" t="e">
            <v>#N/A</v>
          </cell>
        </row>
        <row r="50">
          <cell r="A50" t="str">
            <v/>
          </cell>
          <cell r="B50"/>
          <cell r="C50" t="e">
            <v>#N/A</v>
          </cell>
        </row>
        <row r="51">
          <cell r="A51" t="str">
            <v/>
          </cell>
          <cell r="B51"/>
          <cell r="C51" t="e">
            <v>#N/A</v>
          </cell>
        </row>
        <row r="52">
          <cell r="A52" t="str">
            <v/>
          </cell>
          <cell r="B52"/>
          <cell r="C52" t="e">
            <v>#N/A</v>
          </cell>
        </row>
        <row r="53">
          <cell r="A53" t="str">
            <v/>
          </cell>
          <cell r="B53"/>
          <cell r="C53" t="e">
            <v>#N/A</v>
          </cell>
        </row>
        <row r="54">
          <cell r="A54" t="str">
            <v/>
          </cell>
          <cell r="B54"/>
          <cell r="C54" t="e">
            <v>#N/A</v>
          </cell>
        </row>
        <row r="55">
          <cell r="A55" t="str">
            <v/>
          </cell>
          <cell r="B55"/>
          <cell r="C55" t="e">
            <v>#N/A</v>
          </cell>
        </row>
        <row r="56">
          <cell r="A56" t="str">
            <v/>
          </cell>
          <cell r="B56"/>
          <cell r="C56" t="e">
            <v>#N/A</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12">
          <cell r="B12" t="str">
            <v>ALE</v>
          </cell>
          <cell r="C12" t="str">
            <v>ALLETE, Inc.</v>
          </cell>
          <cell r="D12"/>
          <cell r="E12">
            <v>0.52</v>
          </cell>
          <cell r="F12">
            <v>0.75</v>
          </cell>
          <cell r="G12">
            <v>0.53700000000000003</v>
          </cell>
          <cell r="H12"/>
          <cell r="I12">
            <v>49.1</v>
          </cell>
          <cell r="J12">
            <v>50.6</v>
          </cell>
          <cell r="K12"/>
          <cell r="L12">
            <v>37.07</v>
          </cell>
          <cell r="M12">
            <v>43.5</v>
          </cell>
          <cell r="N12"/>
          <cell r="O12">
            <v>2.02</v>
          </cell>
          <cell r="P12">
            <v>2.4</v>
          </cell>
          <cell r="Q12"/>
          <cell r="R12">
            <v>3.38</v>
          </cell>
          <cell r="S12">
            <v>3.75</v>
          </cell>
          <cell r="T12"/>
          <cell r="U12">
            <v>42629</v>
          </cell>
          <cell r="V12"/>
          <cell r="W12"/>
          <cell r="X12"/>
          <cell r="Y12"/>
          <cell r="Z12"/>
        </row>
        <row r="13">
          <cell r="B13" t="str">
            <v>LNT</v>
          </cell>
          <cell r="C13" t="str">
            <v>Alliant Energy Corporation</v>
          </cell>
          <cell r="D13"/>
          <cell r="E13">
            <v>0.29499999999999998</v>
          </cell>
          <cell r="F13">
            <v>0.75</v>
          </cell>
          <cell r="G13">
            <v>0.51400000000000001</v>
          </cell>
          <cell r="H13"/>
          <cell r="I13">
            <v>226.92</v>
          </cell>
          <cell r="J13">
            <v>230</v>
          </cell>
          <cell r="K13"/>
          <cell r="L13">
            <v>16.41</v>
          </cell>
          <cell r="M13">
            <v>20</v>
          </cell>
          <cell r="N13"/>
          <cell r="O13">
            <v>1.1000000000000001</v>
          </cell>
          <cell r="P13">
            <v>1.5</v>
          </cell>
          <cell r="Q13"/>
          <cell r="R13">
            <v>1.69</v>
          </cell>
          <cell r="S13">
            <v>2.4500000000000002</v>
          </cell>
          <cell r="T13"/>
          <cell r="U13">
            <v>42629</v>
          </cell>
          <cell r="V13"/>
          <cell r="W13"/>
          <cell r="X13"/>
          <cell r="Y13"/>
          <cell r="Z13"/>
        </row>
        <row r="14">
          <cell r="B14" t="str">
            <v>AEE</v>
          </cell>
          <cell r="C14" t="str">
            <v>Ameren Corporation</v>
          </cell>
          <cell r="D14"/>
          <cell r="E14">
            <v>0.42499999999999999</v>
          </cell>
          <cell r="F14">
            <v>0.7</v>
          </cell>
          <cell r="G14">
            <v>0.497</v>
          </cell>
          <cell r="H14"/>
          <cell r="I14">
            <v>242.63</v>
          </cell>
          <cell r="J14">
            <v>242.63</v>
          </cell>
          <cell r="K14"/>
          <cell r="L14">
            <v>28.63</v>
          </cell>
          <cell r="M14">
            <v>34</v>
          </cell>
          <cell r="N14"/>
          <cell r="O14">
            <v>1.66</v>
          </cell>
          <cell r="P14">
            <v>2.0499999999999998</v>
          </cell>
          <cell r="Q14"/>
          <cell r="R14">
            <v>2.38</v>
          </cell>
          <cell r="S14">
            <v>3.25</v>
          </cell>
          <cell r="T14"/>
          <cell r="U14">
            <v>42629</v>
          </cell>
          <cell r="V14"/>
          <cell r="W14"/>
          <cell r="X14"/>
          <cell r="Y14"/>
          <cell r="Z14"/>
        </row>
        <row r="15">
          <cell r="B15" t="str">
            <v>AEP</v>
          </cell>
          <cell r="C15" t="str">
            <v>American Electric Power Company, Inc.</v>
          </cell>
          <cell r="D15"/>
          <cell r="E15">
            <v>0.56000000000000005</v>
          </cell>
          <cell r="F15">
            <v>0.65</v>
          </cell>
          <cell r="G15">
            <v>0.502</v>
          </cell>
          <cell r="H15"/>
          <cell r="I15">
            <v>491.05</v>
          </cell>
          <cell r="J15">
            <v>500</v>
          </cell>
          <cell r="K15"/>
          <cell r="L15">
            <v>36.44</v>
          </cell>
          <cell r="M15">
            <v>44.25</v>
          </cell>
          <cell r="N15"/>
          <cell r="O15">
            <v>2.15</v>
          </cell>
          <cell r="P15">
            <v>2.75</v>
          </cell>
          <cell r="Q15"/>
          <cell r="R15">
            <v>3.59</v>
          </cell>
          <cell r="S15">
            <v>4.25</v>
          </cell>
          <cell r="T15"/>
          <cell r="U15">
            <v>42629</v>
          </cell>
          <cell r="V15"/>
          <cell r="W15"/>
          <cell r="X15"/>
          <cell r="Y15"/>
          <cell r="Z15"/>
        </row>
        <row r="16">
          <cell r="B16" t="str">
            <v>AVA</v>
          </cell>
          <cell r="C16" t="str">
            <v>Avista Corporation</v>
          </cell>
          <cell r="D16"/>
          <cell r="E16">
            <v>0.34250000000000003</v>
          </cell>
          <cell r="F16">
            <v>0.7</v>
          </cell>
          <cell r="G16">
            <v>0.5</v>
          </cell>
          <cell r="H16"/>
          <cell r="I16">
            <v>62.31</v>
          </cell>
          <cell r="J16">
            <v>66.5</v>
          </cell>
          <cell r="K16"/>
          <cell r="L16">
            <v>24.53</v>
          </cell>
          <cell r="M16">
            <v>28.5</v>
          </cell>
          <cell r="N16"/>
          <cell r="O16">
            <v>1.32</v>
          </cell>
          <cell r="P16">
            <v>1.6</v>
          </cell>
          <cell r="Q16"/>
          <cell r="R16">
            <v>1.89</v>
          </cell>
          <cell r="S16">
            <v>2.5</v>
          </cell>
          <cell r="T16"/>
          <cell r="U16">
            <v>42671</v>
          </cell>
          <cell r="V16"/>
          <cell r="W16"/>
          <cell r="X16"/>
          <cell r="Y16"/>
          <cell r="Z16"/>
        </row>
        <row r="17">
          <cell r="B17" t="str">
            <v>CMS</v>
          </cell>
          <cell r="C17" t="str">
            <v>CMS Energy Corporation</v>
          </cell>
          <cell r="D17"/>
          <cell r="E17">
            <v>0.31</v>
          </cell>
          <cell r="F17">
            <v>0.65</v>
          </cell>
          <cell r="G17">
            <v>0.314</v>
          </cell>
          <cell r="H17"/>
          <cell r="I17">
            <v>277.16000000000003</v>
          </cell>
          <cell r="J17">
            <v>288</v>
          </cell>
          <cell r="K17"/>
          <cell r="L17">
            <v>14.21</v>
          </cell>
          <cell r="M17">
            <v>19.25</v>
          </cell>
          <cell r="N17"/>
          <cell r="O17">
            <v>1.1599999999999999</v>
          </cell>
          <cell r="P17">
            <v>1.6</v>
          </cell>
          <cell r="Q17"/>
          <cell r="R17">
            <v>1.89</v>
          </cell>
          <cell r="S17">
            <v>2.5</v>
          </cell>
          <cell r="T17"/>
          <cell r="U17">
            <v>42629</v>
          </cell>
          <cell r="V17"/>
          <cell r="W17"/>
          <cell r="X17"/>
          <cell r="Y17"/>
          <cell r="Z17"/>
        </row>
        <row r="18">
          <cell r="B18" t="str">
            <v>DTE</v>
          </cell>
          <cell r="C18" t="str">
            <v>DTE Energy Company</v>
          </cell>
          <cell r="D18"/>
          <cell r="E18">
            <v>0.77</v>
          </cell>
          <cell r="F18">
            <v>0.7</v>
          </cell>
          <cell r="G18">
            <v>0.498</v>
          </cell>
          <cell r="H18"/>
          <cell r="I18">
            <v>179.47</v>
          </cell>
          <cell r="J18">
            <v>184</v>
          </cell>
          <cell r="K18"/>
          <cell r="L18">
            <v>48.88</v>
          </cell>
          <cell r="M18">
            <v>61</v>
          </cell>
          <cell r="N18"/>
          <cell r="O18">
            <v>2.84</v>
          </cell>
          <cell r="P18">
            <v>3.7</v>
          </cell>
          <cell r="Q18"/>
          <cell r="R18">
            <v>4.45</v>
          </cell>
          <cell r="S18">
            <v>6.25</v>
          </cell>
          <cell r="T18"/>
          <cell r="U18">
            <v>42629</v>
          </cell>
          <cell r="V18"/>
          <cell r="W18"/>
          <cell r="X18"/>
          <cell r="Y18"/>
          <cell r="Z18"/>
        </row>
        <row r="19">
          <cell r="B19" t="str">
            <v>IDA</v>
          </cell>
          <cell r="C19" t="str">
            <v>IDACORP, Inc.</v>
          </cell>
          <cell r="D19"/>
          <cell r="E19">
            <v>0.55000000000000004</v>
          </cell>
          <cell r="F19">
            <v>0.75</v>
          </cell>
          <cell r="G19">
            <v>0.54400000000000004</v>
          </cell>
          <cell r="H19"/>
          <cell r="I19">
            <v>50.34</v>
          </cell>
          <cell r="J19">
            <v>50.75</v>
          </cell>
          <cell r="K19"/>
          <cell r="L19">
            <v>40.880000000000003</v>
          </cell>
          <cell r="M19">
            <v>49.5</v>
          </cell>
          <cell r="N19"/>
          <cell r="O19">
            <v>1.92</v>
          </cell>
          <cell r="P19">
            <v>2.7</v>
          </cell>
          <cell r="Q19"/>
          <cell r="R19">
            <v>3.87</v>
          </cell>
          <cell r="S19">
            <v>4.5</v>
          </cell>
          <cell r="T19"/>
          <cell r="U19">
            <v>42671</v>
          </cell>
          <cell r="V19"/>
          <cell r="W19"/>
          <cell r="X19"/>
          <cell r="Y19"/>
          <cell r="Z19"/>
        </row>
        <row r="20">
          <cell r="B20" t="str">
            <v>NWE</v>
          </cell>
          <cell r="C20" t="str">
            <v>NorthWestern Corporation</v>
          </cell>
          <cell r="D20"/>
          <cell r="E20">
            <v>0.5</v>
          </cell>
          <cell r="F20">
            <v>0.7</v>
          </cell>
          <cell r="G20">
            <v>0.46899999999999997</v>
          </cell>
          <cell r="H20"/>
          <cell r="I20">
            <v>48.17</v>
          </cell>
          <cell r="J20">
            <v>49.5</v>
          </cell>
          <cell r="K20"/>
          <cell r="L20">
            <v>33.22</v>
          </cell>
          <cell r="M20">
            <v>40</v>
          </cell>
          <cell r="N20"/>
          <cell r="O20">
            <v>1.92</v>
          </cell>
          <cell r="P20">
            <v>2.3199999999999998</v>
          </cell>
          <cell r="Q20"/>
          <cell r="R20">
            <v>2.9</v>
          </cell>
          <cell r="S20">
            <v>4</v>
          </cell>
          <cell r="T20"/>
          <cell r="U20">
            <v>42671</v>
          </cell>
          <cell r="V20"/>
          <cell r="W20"/>
          <cell r="X20"/>
          <cell r="Y20"/>
          <cell r="Z20"/>
        </row>
        <row r="21">
          <cell r="B21" t="str">
            <v>OGE</v>
          </cell>
          <cell r="C21" t="str">
            <v>OGE Energy Corp.</v>
          </cell>
          <cell r="D21"/>
          <cell r="E21">
            <v>0.27500000000000002</v>
          </cell>
          <cell r="F21">
            <v>0.9</v>
          </cell>
          <cell r="G21">
            <v>0.55700000000000005</v>
          </cell>
          <cell r="H21"/>
          <cell r="I21">
            <v>199.7</v>
          </cell>
          <cell r="J21">
            <v>201.5</v>
          </cell>
          <cell r="K21"/>
          <cell r="L21">
            <v>16.66</v>
          </cell>
          <cell r="M21">
            <v>19.75</v>
          </cell>
          <cell r="N21"/>
          <cell r="O21">
            <v>1.05</v>
          </cell>
          <cell r="P21">
            <v>1.65</v>
          </cell>
          <cell r="Q21"/>
          <cell r="R21">
            <v>1.69</v>
          </cell>
          <cell r="S21">
            <v>2.25</v>
          </cell>
          <cell r="T21"/>
          <cell r="U21">
            <v>42629</v>
          </cell>
          <cell r="V21"/>
          <cell r="W21"/>
          <cell r="X21"/>
          <cell r="Y21"/>
          <cell r="Z21"/>
        </row>
        <row r="22">
          <cell r="B22" t="str">
            <v>OTTR</v>
          </cell>
          <cell r="C22" t="str">
            <v>Otter Tail Corporation</v>
          </cell>
          <cell r="D22"/>
          <cell r="E22">
            <v>0.313</v>
          </cell>
          <cell r="F22">
            <v>0.85</v>
          </cell>
          <cell r="G22">
            <v>0.57599999999999996</v>
          </cell>
          <cell r="H22"/>
          <cell r="I22">
            <v>37.86</v>
          </cell>
          <cell r="J22">
            <v>43</v>
          </cell>
          <cell r="K22"/>
          <cell r="L22">
            <v>15.98</v>
          </cell>
          <cell r="M22">
            <v>20.95</v>
          </cell>
          <cell r="N22"/>
          <cell r="O22">
            <v>1.23</v>
          </cell>
          <cell r="P22">
            <v>1.33</v>
          </cell>
          <cell r="Q22"/>
          <cell r="R22">
            <v>1.56</v>
          </cell>
          <cell r="S22">
            <v>2.1</v>
          </cell>
          <cell r="T22"/>
          <cell r="U22">
            <v>42629</v>
          </cell>
          <cell r="V22"/>
          <cell r="W22"/>
          <cell r="X22"/>
          <cell r="Y22"/>
          <cell r="Z22"/>
        </row>
        <row r="23">
          <cell r="B23" t="str">
            <v>PNW</v>
          </cell>
          <cell r="C23" t="str">
            <v>Pinnacle West Capital Corporation</v>
          </cell>
          <cell r="D23"/>
          <cell r="E23">
            <v>0.625</v>
          </cell>
          <cell r="F23">
            <v>0.7</v>
          </cell>
          <cell r="G23">
            <v>0.56999999999999995</v>
          </cell>
          <cell r="H23"/>
          <cell r="I23">
            <v>110.98</v>
          </cell>
          <cell r="J23">
            <v>113.5</v>
          </cell>
          <cell r="K23"/>
          <cell r="L23">
            <v>41.3</v>
          </cell>
          <cell r="M23">
            <v>49</v>
          </cell>
          <cell r="N23"/>
          <cell r="O23">
            <v>2.44</v>
          </cell>
          <cell r="P23">
            <v>3.1</v>
          </cell>
          <cell r="Q23"/>
          <cell r="R23">
            <v>3.92</v>
          </cell>
          <cell r="S23">
            <v>4.75</v>
          </cell>
          <cell r="T23"/>
          <cell r="U23">
            <v>42671</v>
          </cell>
          <cell r="V23"/>
          <cell r="W23"/>
          <cell r="X23"/>
          <cell r="Y23"/>
          <cell r="Z23"/>
        </row>
        <row r="24">
          <cell r="B24" t="str">
            <v>PNM</v>
          </cell>
          <cell r="C24" t="str">
            <v>PNM Resources, Inc.</v>
          </cell>
          <cell r="D24"/>
          <cell r="E24">
            <v>0.22</v>
          </cell>
          <cell r="F24">
            <v>0.75</v>
          </cell>
          <cell r="G24">
            <v>0.45500000000000002</v>
          </cell>
          <cell r="H24"/>
          <cell r="I24">
            <v>79.650000000000006</v>
          </cell>
          <cell r="J24">
            <v>80</v>
          </cell>
          <cell r="K24"/>
          <cell r="L24">
            <v>20.78</v>
          </cell>
          <cell r="M24">
            <v>25.5</v>
          </cell>
          <cell r="N24"/>
          <cell r="O24">
            <v>0.8</v>
          </cell>
          <cell r="P24">
            <v>1.3</v>
          </cell>
          <cell r="Q24"/>
          <cell r="R24">
            <v>1.64</v>
          </cell>
          <cell r="S24">
            <v>2.35</v>
          </cell>
          <cell r="T24"/>
          <cell r="U24">
            <v>42671</v>
          </cell>
          <cell r="V24"/>
          <cell r="W24"/>
          <cell r="X24"/>
          <cell r="Y24"/>
          <cell r="Z24"/>
        </row>
        <row r="25">
          <cell r="B25" t="str">
            <v>POR</v>
          </cell>
          <cell r="C25" t="str">
            <v>Portland General Electric Company</v>
          </cell>
          <cell r="D25"/>
          <cell r="E25">
            <v>0.32</v>
          </cell>
          <cell r="F25">
            <v>0.7</v>
          </cell>
          <cell r="G25">
            <v>0.52200000000000002</v>
          </cell>
          <cell r="H25"/>
          <cell r="I25">
            <v>88.79</v>
          </cell>
          <cell r="J25">
            <v>89.8</v>
          </cell>
          <cell r="K25"/>
          <cell r="L25">
            <v>25.43</v>
          </cell>
          <cell r="M25">
            <v>30.25</v>
          </cell>
          <cell r="N25"/>
          <cell r="O25">
            <v>1.18</v>
          </cell>
          <cell r="P25">
            <v>1.6</v>
          </cell>
          <cell r="Q25"/>
          <cell r="R25">
            <v>2.04</v>
          </cell>
          <cell r="S25">
            <v>2.75</v>
          </cell>
          <cell r="T25"/>
          <cell r="U25">
            <v>42671</v>
          </cell>
          <cell r="V25"/>
          <cell r="W25"/>
          <cell r="X25"/>
          <cell r="Y25"/>
          <cell r="Z25"/>
        </row>
        <row r="26">
          <cell r="B26" t="str">
            <v>SCG</v>
          </cell>
          <cell r="C26" t="str">
            <v>SCANA Corporation</v>
          </cell>
          <cell r="D26"/>
          <cell r="E26">
            <v>0.57499999999999996</v>
          </cell>
          <cell r="F26">
            <v>0.7</v>
          </cell>
          <cell r="G26">
            <v>0.48099999999999998</v>
          </cell>
          <cell r="H26"/>
          <cell r="I26">
            <v>142.9</v>
          </cell>
          <cell r="J26">
            <v>150</v>
          </cell>
          <cell r="K26"/>
          <cell r="L26">
            <v>38.090000000000003</v>
          </cell>
          <cell r="M26">
            <v>47.75</v>
          </cell>
          <cell r="N26"/>
          <cell r="O26">
            <v>2.1800000000000002</v>
          </cell>
          <cell r="P26">
            <v>2.8</v>
          </cell>
          <cell r="Q26"/>
          <cell r="R26">
            <v>3.81</v>
          </cell>
          <cell r="S26">
            <v>4.75</v>
          </cell>
          <cell r="T26"/>
          <cell r="U26">
            <v>42601</v>
          </cell>
          <cell r="V26"/>
          <cell r="W26"/>
          <cell r="X26"/>
          <cell r="Y26"/>
          <cell r="Z26"/>
        </row>
        <row r="27">
          <cell r="B27" t="str">
            <v>XEL</v>
          </cell>
          <cell r="C27" t="str">
            <v>Xcel Energy Inc.</v>
          </cell>
          <cell r="D27"/>
          <cell r="E27">
            <v>0.34</v>
          </cell>
          <cell r="F27">
            <v>0.6</v>
          </cell>
          <cell r="G27">
            <v>0.45900000000000002</v>
          </cell>
          <cell r="H27"/>
          <cell r="I27">
            <v>507.54</v>
          </cell>
          <cell r="J27">
            <v>508</v>
          </cell>
          <cell r="K27"/>
          <cell r="L27">
            <v>20.89</v>
          </cell>
          <cell r="M27">
            <v>25.5</v>
          </cell>
          <cell r="N27"/>
          <cell r="O27">
            <v>1.28</v>
          </cell>
          <cell r="P27">
            <v>1.7</v>
          </cell>
          <cell r="Q27"/>
          <cell r="R27">
            <v>2.1</v>
          </cell>
          <cell r="S27">
            <v>2.75</v>
          </cell>
          <cell r="T27"/>
          <cell r="U27">
            <v>42671</v>
          </cell>
          <cell r="V27"/>
          <cell r="W27"/>
          <cell r="X27"/>
          <cell r="Y27"/>
          <cell r="Z27"/>
        </row>
        <row r="28">
          <cell r="B28"/>
          <cell r="C28"/>
          <cell r="D28"/>
          <cell r="E28"/>
          <cell r="F28"/>
          <cell r="G28"/>
          <cell r="H28"/>
          <cell r="I28"/>
          <cell r="J28"/>
          <cell r="K28"/>
          <cell r="L28"/>
          <cell r="M28"/>
          <cell r="N28"/>
          <cell r="O28"/>
          <cell r="P28"/>
          <cell r="Q28"/>
          <cell r="R28"/>
          <cell r="S28"/>
          <cell r="T28"/>
          <cell r="U28"/>
          <cell r="V28"/>
          <cell r="W28"/>
          <cell r="X28"/>
          <cell r="Y28"/>
          <cell r="Z28"/>
        </row>
        <row r="29">
          <cell r="B29"/>
          <cell r="C29"/>
          <cell r="D29"/>
          <cell r="E29"/>
          <cell r="F29"/>
          <cell r="G29"/>
          <cell r="H29"/>
          <cell r="I29"/>
          <cell r="J29"/>
          <cell r="K29"/>
          <cell r="L29"/>
          <cell r="M29"/>
          <cell r="N29"/>
          <cell r="O29"/>
          <cell r="P29"/>
          <cell r="Q29"/>
          <cell r="R29"/>
          <cell r="S29"/>
          <cell r="T29"/>
          <cell r="U29"/>
          <cell r="V29"/>
          <cell r="W29"/>
          <cell r="X29"/>
          <cell r="Y29"/>
          <cell r="Z29"/>
        </row>
        <row r="30">
          <cell r="B30"/>
          <cell r="C30"/>
          <cell r="D30"/>
          <cell r="E30"/>
          <cell r="F30"/>
          <cell r="G30"/>
          <cell r="H30"/>
          <cell r="I30"/>
          <cell r="J30"/>
          <cell r="K30"/>
          <cell r="L30"/>
          <cell r="M30"/>
          <cell r="N30"/>
          <cell r="O30"/>
          <cell r="P30"/>
          <cell r="Q30"/>
          <cell r="R30"/>
          <cell r="S30"/>
          <cell r="T30"/>
          <cell r="U30"/>
          <cell r="V30"/>
          <cell r="W30"/>
          <cell r="X30"/>
          <cell r="Y30"/>
          <cell r="Z30"/>
        </row>
        <row r="31">
          <cell r="B31"/>
          <cell r="C31"/>
          <cell r="D31"/>
          <cell r="E31"/>
          <cell r="F31"/>
          <cell r="G31"/>
          <cell r="H31"/>
          <cell r="I31"/>
          <cell r="J31"/>
          <cell r="K31"/>
          <cell r="L31"/>
          <cell r="M31"/>
          <cell r="N31"/>
          <cell r="O31"/>
          <cell r="P31"/>
          <cell r="Q31"/>
          <cell r="R31"/>
          <cell r="S31"/>
          <cell r="T31"/>
          <cell r="U31"/>
          <cell r="V31"/>
          <cell r="W31"/>
          <cell r="X31"/>
          <cell r="Y31"/>
          <cell r="Z31"/>
        </row>
        <row r="32">
          <cell r="B32"/>
          <cell r="C32"/>
          <cell r="D32"/>
          <cell r="E32"/>
          <cell r="F32"/>
          <cell r="G32"/>
          <cell r="H32"/>
          <cell r="I32"/>
          <cell r="J32"/>
          <cell r="K32"/>
          <cell r="L32"/>
          <cell r="M32"/>
          <cell r="N32"/>
          <cell r="O32"/>
          <cell r="P32"/>
          <cell r="Q32"/>
          <cell r="R32"/>
          <cell r="S32"/>
          <cell r="T32"/>
          <cell r="U32"/>
          <cell r="V32"/>
          <cell r="W32"/>
          <cell r="X32"/>
          <cell r="Y32"/>
          <cell r="Z32"/>
        </row>
        <row r="33">
          <cell r="B33"/>
          <cell r="C33"/>
          <cell r="D33"/>
          <cell r="E33"/>
          <cell r="F33"/>
          <cell r="G33"/>
          <cell r="H33"/>
          <cell r="I33"/>
          <cell r="J33"/>
          <cell r="K33"/>
          <cell r="L33"/>
          <cell r="M33"/>
          <cell r="N33"/>
          <cell r="O33"/>
          <cell r="P33"/>
          <cell r="Q33"/>
          <cell r="R33"/>
          <cell r="S33"/>
          <cell r="T33"/>
          <cell r="U33"/>
          <cell r="V33"/>
          <cell r="W33"/>
          <cell r="X33"/>
          <cell r="Y33"/>
          <cell r="Z33"/>
        </row>
        <row r="34">
          <cell r="B34"/>
          <cell r="C34"/>
          <cell r="D34"/>
          <cell r="E34"/>
          <cell r="F34"/>
          <cell r="G34"/>
          <cell r="H34"/>
          <cell r="I34"/>
          <cell r="J34"/>
          <cell r="K34"/>
          <cell r="L34"/>
          <cell r="M34"/>
          <cell r="N34"/>
          <cell r="O34"/>
          <cell r="P34"/>
          <cell r="Q34"/>
          <cell r="R34"/>
          <cell r="S34"/>
          <cell r="T34"/>
          <cell r="U34"/>
          <cell r="V34"/>
          <cell r="W34"/>
          <cell r="X34"/>
          <cell r="Y34"/>
          <cell r="Z34"/>
        </row>
        <row r="35">
          <cell r="B35"/>
          <cell r="C35"/>
          <cell r="D35"/>
          <cell r="E35"/>
          <cell r="F35"/>
          <cell r="G35"/>
          <cell r="H35"/>
          <cell r="I35"/>
          <cell r="J35"/>
          <cell r="K35"/>
          <cell r="L35"/>
          <cell r="M35"/>
          <cell r="N35"/>
          <cell r="O35"/>
          <cell r="P35"/>
          <cell r="Q35"/>
          <cell r="R35"/>
          <cell r="S35"/>
          <cell r="T35"/>
          <cell r="U35"/>
          <cell r="V35"/>
          <cell r="W35"/>
          <cell r="X35"/>
          <cell r="Y35"/>
          <cell r="Z35"/>
        </row>
        <row r="36">
          <cell r="B36"/>
          <cell r="C36"/>
          <cell r="D36"/>
          <cell r="E36"/>
          <cell r="F36"/>
          <cell r="G36"/>
          <cell r="H36"/>
          <cell r="I36"/>
          <cell r="J36"/>
          <cell r="K36"/>
          <cell r="L36"/>
          <cell r="M36"/>
          <cell r="N36"/>
          <cell r="O36"/>
          <cell r="P36"/>
          <cell r="Q36"/>
          <cell r="R36"/>
          <cell r="S36"/>
          <cell r="T36"/>
          <cell r="U36"/>
          <cell r="V36"/>
          <cell r="W36"/>
          <cell r="X36"/>
          <cell r="Y36"/>
          <cell r="Z36"/>
        </row>
        <row r="37">
          <cell r="B37"/>
          <cell r="C37"/>
          <cell r="D37"/>
          <cell r="E37"/>
          <cell r="F37"/>
          <cell r="G37"/>
          <cell r="H37"/>
          <cell r="I37"/>
          <cell r="J37"/>
          <cell r="K37"/>
          <cell r="L37"/>
          <cell r="M37"/>
          <cell r="N37"/>
          <cell r="O37"/>
          <cell r="P37"/>
          <cell r="Q37"/>
          <cell r="R37"/>
          <cell r="S37"/>
          <cell r="T37"/>
          <cell r="U37"/>
          <cell r="V37"/>
          <cell r="W37"/>
          <cell r="X37"/>
          <cell r="Y37"/>
          <cell r="Z37"/>
        </row>
        <row r="38">
          <cell r="B38"/>
          <cell r="C38"/>
          <cell r="D38"/>
          <cell r="E38"/>
          <cell r="F38"/>
          <cell r="G38"/>
          <cell r="H38"/>
          <cell r="I38"/>
          <cell r="J38"/>
          <cell r="K38"/>
          <cell r="L38"/>
          <cell r="M38"/>
          <cell r="N38"/>
          <cell r="O38"/>
          <cell r="P38"/>
          <cell r="Q38"/>
          <cell r="R38"/>
          <cell r="S38"/>
          <cell r="T38"/>
          <cell r="U38"/>
          <cell r="V38"/>
          <cell r="W38"/>
          <cell r="X38"/>
          <cell r="Y38"/>
          <cell r="Z38"/>
        </row>
        <row r="39">
          <cell r="B39"/>
          <cell r="C39"/>
          <cell r="D39"/>
          <cell r="E39"/>
          <cell r="F39"/>
          <cell r="G39"/>
          <cell r="H39"/>
          <cell r="I39"/>
          <cell r="J39"/>
          <cell r="K39"/>
          <cell r="L39"/>
          <cell r="M39"/>
          <cell r="N39"/>
          <cell r="O39"/>
          <cell r="P39"/>
          <cell r="Q39"/>
          <cell r="R39"/>
          <cell r="S39"/>
          <cell r="T39"/>
          <cell r="U39"/>
          <cell r="V39"/>
          <cell r="W39"/>
          <cell r="X39"/>
          <cell r="Y39"/>
          <cell r="Z39"/>
        </row>
        <row r="40">
          <cell r="B40"/>
          <cell r="C40"/>
          <cell r="D40"/>
          <cell r="E40"/>
          <cell r="F40"/>
          <cell r="G40"/>
          <cell r="H40"/>
          <cell r="I40"/>
          <cell r="J40"/>
          <cell r="K40"/>
          <cell r="L40"/>
          <cell r="M40"/>
          <cell r="N40"/>
          <cell r="O40"/>
          <cell r="P40"/>
          <cell r="Q40"/>
          <cell r="R40"/>
          <cell r="S40"/>
          <cell r="T40"/>
          <cell r="U40"/>
          <cell r="V40"/>
          <cell r="W40"/>
          <cell r="X40"/>
          <cell r="Y40"/>
          <cell r="Z40"/>
        </row>
        <row r="41">
          <cell r="B41"/>
          <cell r="C41"/>
          <cell r="D41"/>
          <cell r="E41"/>
          <cell r="F41"/>
          <cell r="G41"/>
          <cell r="H41"/>
          <cell r="I41"/>
          <cell r="J41"/>
          <cell r="K41"/>
          <cell r="L41"/>
          <cell r="M41"/>
          <cell r="N41"/>
          <cell r="O41"/>
          <cell r="P41"/>
          <cell r="Q41"/>
          <cell r="R41"/>
          <cell r="S41"/>
          <cell r="T41"/>
          <cell r="U41"/>
          <cell r="V41"/>
          <cell r="W41"/>
          <cell r="X41"/>
          <cell r="Y41"/>
          <cell r="Z41"/>
        </row>
        <row r="42">
          <cell r="B42"/>
          <cell r="C42"/>
          <cell r="D42"/>
          <cell r="E42"/>
          <cell r="F42"/>
          <cell r="G42"/>
          <cell r="H42"/>
          <cell r="I42"/>
          <cell r="J42"/>
          <cell r="K42"/>
          <cell r="L42"/>
          <cell r="M42"/>
          <cell r="N42"/>
          <cell r="O42"/>
          <cell r="P42"/>
          <cell r="Q42"/>
          <cell r="R42"/>
          <cell r="S42"/>
          <cell r="T42"/>
          <cell r="U42"/>
          <cell r="V42"/>
          <cell r="W42"/>
          <cell r="X42"/>
          <cell r="Y42"/>
          <cell r="Z42"/>
        </row>
        <row r="43">
          <cell r="B43"/>
          <cell r="C43"/>
          <cell r="D43"/>
          <cell r="E43"/>
          <cell r="F43"/>
          <cell r="G43"/>
          <cell r="H43"/>
          <cell r="I43"/>
          <cell r="J43"/>
          <cell r="K43"/>
          <cell r="L43"/>
          <cell r="M43"/>
          <cell r="N43"/>
          <cell r="O43"/>
          <cell r="P43"/>
          <cell r="Q43"/>
          <cell r="R43"/>
          <cell r="S43"/>
          <cell r="T43"/>
          <cell r="U43"/>
          <cell r="V43"/>
          <cell r="W43"/>
          <cell r="X43"/>
          <cell r="Y43"/>
          <cell r="Z43"/>
        </row>
        <row r="44">
          <cell r="B44"/>
          <cell r="C44"/>
          <cell r="D44"/>
          <cell r="E44"/>
          <cell r="F44"/>
          <cell r="G44"/>
          <cell r="H44"/>
          <cell r="I44"/>
          <cell r="J44"/>
          <cell r="K44"/>
          <cell r="L44"/>
          <cell r="M44"/>
          <cell r="N44"/>
          <cell r="O44"/>
          <cell r="P44"/>
          <cell r="Q44"/>
          <cell r="R44"/>
          <cell r="S44"/>
          <cell r="T44"/>
          <cell r="U44"/>
          <cell r="V44"/>
          <cell r="W44"/>
          <cell r="X44"/>
          <cell r="Y44"/>
          <cell r="Z44"/>
        </row>
        <row r="45">
          <cell r="B45"/>
          <cell r="C45"/>
          <cell r="D45"/>
          <cell r="E45"/>
          <cell r="F45"/>
          <cell r="G45"/>
          <cell r="H45"/>
          <cell r="I45"/>
          <cell r="J45"/>
          <cell r="K45"/>
          <cell r="L45"/>
          <cell r="M45"/>
          <cell r="N45"/>
          <cell r="O45"/>
          <cell r="P45"/>
          <cell r="Q45"/>
          <cell r="R45"/>
          <cell r="S45"/>
          <cell r="T45"/>
          <cell r="U45"/>
          <cell r="V45"/>
          <cell r="W45"/>
          <cell r="X45"/>
          <cell r="Y45"/>
          <cell r="Z45"/>
        </row>
        <row r="46">
          <cell r="B46"/>
          <cell r="C46"/>
          <cell r="D46"/>
          <cell r="E46"/>
          <cell r="F46"/>
          <cell r="G46"/>
          <cell r="H46"/>
          <cell r="I46"/>
          <cell r="J46"/>
          <cell r="K46"/>
          <cell r="L46"/>
          <cell r="M46"/>
          <cell r="N46"/>
          <cell r="O46"/>
          <cell r="P46"/>
          <cell r="Q46"/>
          <cell r="R46"/>
          <cell r="S46"/>
          <cell r="T46"/>
          <cell r="U46"/>
          <cell r="V46"/>
          <cell r="W46"/>
          <cell r="X46"/>
          <cell r="Y46"/>
          <cell r="Z46"/>
        </row>
        <row r="47">
          <cell r="B47"/>
          <cell r="C47"/>
          <cell r="D47"/>
          <cell r="E47"/>
          <cell r="F47"/>
          <cell r="G47"/>
          <cell r="H47"/>
          <cell r="I47"/>
          <cell r="J47"/>
          <cell r="K47"/>
          <cell r="L47"/>
          <cell r="M47"/>
          <cell r="N47"/>
          <cell r="O47"/>
          <cell r="P47"/>
          <cell r="Q47"/>
          <cell r="R47"/>
          <cell r="S47"/>
          <cell r="T47"/>
          <cell r="U47"/>
          <cell r="V47"/>
          <cell r="W47"/>
          <cell r="X47"/>
          <cell r="Y47"/>
          <cell r="Z47"/>
        </row>
        <row r="48">
          <cell r="B48"/>
          <cell r="C48"/>
          <cell r="D48"/>
          <cell r="E48"/>
          <cell r="F48"/>
          <cell r="G48"/>
          <cell r="H48"/>
          <cell r="I48"/>
          <cell r="J48"/>
          <cell r="K48"/>
          <cell r="L48"/>
          <cell r="M48"/>
          <cell r="N48"/>
          <cell r="O48"/>
          <cell r="P48"/>
          <cell r="Q48"/>
          <cell r="R48"/>
          <cell r="S48"/>
          <cell r="T48"/>
          <cell r="U48"/>
          <cell r="V48"/>
          <cell r="W48"/>
          <cell r="X48"/>
          <cell r="Y48"/>
          <cell r="Z48"/>
        </row>
        <row r="49">
          <cell r="B49"/>
          <cell r="C49"/>
          <cell r="D49"/>
          <cell r="E49"/>
          <cell r="F49"/>
          <cell r="G49"/>
          <cell r="H49"/>
          <cell r="I49"/>
          <cell r="J49"/>
          <cell r="K49"/>
          <cell r="L49"/>
          <cell r="M49"/>
          <cell r="N49"/>
          <cell r="O49"/>
          <cell r="P49"/>
          <cell r="Q49"/>
          <cell r="R49"/>
          <cell r="S49"/>
          <cell r="T49"/>
          <cell r="U49"/>
          <cell r="V49"/>
          <cell r="W49"/>
          <cell r="X49"/>
          <cell r="Y49"/>
          <cell r="Z49"/>
        </row>
        <row r="50">
          <cell r="B50"/>
          <cell r="C50"/>
          <cell r="D50"/>
          <cell r="E50"/>
          <cell r="F50"/>
          <cell r="G50"/>
          <cell r="H50"/>
          <cell r="I50"/>
          <cell r="J50"/>
          <cell r="K50"/>
          <cell r="L50"/>
          <cell r="M50"/>
          <cell r="N50"/>
          <cell r="O50"/>
          <cell r="P50"/>
          <cell r="Q50"/>
          <cell r="R50"/>
          <cell r="S50"/>
          <cell r="T50"/>
          <cell r="U50"/>
          <cell r="V50"/>
          <cell r="W50"/>
          <cell r="X50"/>
          <cell r="Y50"/>
          <cell r="Z50"/>
        </row>
        <row r="51">
          <cell r="B51"/>
          <cell r="C51"/>
          <cell r="D51"/>
          <cell r="E51"/>
          <cell r="F51"/>
          <cell r="G51"/>
          <cell r="H51"/>
          <cell r="I51"/>
          <cell r="J51"/>
          <cell r="K51"/>
          <cell r="L51"/>
          <cell r="M51"/>
          <cell r="N51"/>
          <cell r="O51"/>
          <cell r="P51"/>
          <cell r="Q51"/>
          <cell r="R51"/>
          <cell r="S51"/>
          <cell r="T51"/>
          <cell r="U51"/>
          <cell r="V51"/>
          <cell r="W51"/>
          <cell r="X51"/>
          <cell r="Y51"/>
          <cell r="Z51"/>
        </row>
        <row r="52">
          <cell r="B52"/>
          <cell r="C52"/>
          <cell r="D52"/>
          <cell r="E52"/>
          <cell r="F52"/>
          <cell r="G52"/>
          <cell r="H52"/>
          <cell r="I52"/>
          <cell r="J52"/>
          <cell r="K52"/>
          <cell r="L52"/>
          <cell r="M52"/>
          <cell r="N52"/>
          <cell r="O52"/>
          <cell r="P52"/>
          <cell r="Q52"/>
          <cell r="R52"/>
          <cell r="S52"/>
          <cell r="T52"/>
          <cell r="U52"/>
          <cell r="V52"/>
          <cell r="W52"/>
          <cell r="X52"/>
          <cell r="Y52"/>
          <cell r="Z52"/>
        </row>
        <row r="53">
          <cell r="B53"/>
          <cell r="C53"/>
          <cell r="D53"/>
          <cell r="E53"/>
          <cell r="F53"/>
          <cell r="G53"/>
          <cell r="H53"/>
          <cell r="I53"/>
          <cell r="J53"/>
          <cell r="K53"/>
          <cell r="L53"/>
          <cell r="M53"/>
          <cell r="N53"/>
          <cell r="O53"/>
          <cell r="P53"/>
          <cell r="Q53"/>
          <cell r="R53"/>
          <cell r="S53"/>
          <cell r="T53"/>
          <cell r="U53"/>
          <cell r="V53"/>
          <cell r="W53"/>
          <cell r="X53"/>
          <cell r="Y53"/>
          <cell r="Z53"/>
        </row>
        <row r="54">
          <cell r="B54"/>
          <cell r="C54"/>
          <cell r="D54"/>
          <cell r="E54"/>
          <cell r="F54"/>
          <cell r="G54"/>
          <cell r="H54"/>
          <cell r="I54"/>
          <cell r="J54"/>
          <cell r="K54"/>
          <cell r="L54"/>
          <cell r="M54"/>
          <cell r="N54"/>
          <cell r="O54"/>
          <cell r="P54"/>
          <cell r="Q54"/>
          <cell r="R54"/>
          <cell r="S54"/>
          <cell r="T54"/>
          <cell r="U54"/>
          <cell r="V54"/>
          <cell r="W54"/>
          <cell r="X54"/>
          <cell r="Y54"/>
          <cell r="Z54"/>
        </row>
        <row r="55">
          <cell r="B55"/>
          <cell r="C55"/>
          <cell r="D55"/>
          <cell r="E55"/>
          <cell r="F55"/>
          <cell r="G55"/>
          <cell r="H55"/>
          <cell r="I55"/>
          <cell r="J55"/>
          <cell r="K55"/>
          <cell r="L55"/>
          <cell r="M55"/>
          <cell r="N55"/>
          <cell r="O55"/>
          <cell r="P55"/>
          <cell r="Q55"/>
          <cell r="R55"/>
          <cell r="S55"/>
          <cell r="T55"/>
          <cell r="U55"/>
          <cell r="V55"/>
          <cell r="W55"/>
          <cell r="X55"/>
          <cell r="Y55"/>
          <cell r="Z55"/>
        </row>
        <row r="56">
          <cell r="B56"/>
          <cell r="C56"/>
          <cell r="D56"/>
          <cell r="E56"/>
          <cell r="F56"/>
          <cell r="G56"/>
          <cell r="H56"/>
          <cell r="I56"/>
          <cell r="J56"/>
          <cell r="K56"/>
          <cell r="L56"/>
          <cell r="M56"/>
          <cell r="N56"/>
          <cell r="O56"/>
          <cell r="P56"/>
          <cell r="Q56"/>
          <cell r="R56"/>
          <cell r="S56"/>
          <cell r="T56"/>
          <cell r="U56"/>
          <cell r="V56"/>
          <cell r="W56"/>
          <cell r="X56"/>
          <cell r="Y56"/>
          <cell r="Z56"/>
        </row>
        <row r="57">
          <cell r="B57"/>
          <cell r="C57"/>
          <cell r="D57"/>
          <cell r="E57"/>
          <cell r="F57"/>
          <cell r="G57"/>
          <cell r="H57"/>
          <cell r="I57"/>
          <cell r="J57"/>
          <cell r="K57"/>
          <cell r="L57"/>
          <cell r="M57"/>
          <cell r="N57"/>
          <cell r="O57"/>
          <cell r="P57"/>
          <cell r="Q57"/>
          <cell r="R57"/>
          <cell r="S57"/>
          <cell r="T57"/>
          <cell r="U57"/>
          <cell r="V57"/>
          <cell r="W57"/>
          <cell r="X57"/>
          <cell r="Y57"/>
          <cell r="Z57"/>
        </row>
        <row r="58">
          <cell r="B58"/>
          <cell r="C58"/>
          <cell r="D58"/>
          <cell r="E58"/>
          <cell r="F58"/>
          <cell r="G58"/>
          <cell r="H58"/>
          <cell r="I58"/>
          <cell r="J58"/>
          <cell r="K58"/>
          <cell r="L58"/>
          <cell r="M58"/>
          <cell r="N58"/>
          <cell r="O58"/>
          <cell r="P58"/>
          <cell r="Q58"/>
          <cell r="R58"/>
          <cell r="S58"/>
          <cell r="T58"/>
          <cell r="U58"/>
          <cell r="V58"/>
          <cell r="W58"/>
          <cell r="X58"/>
          <cell r="Y58"/>
          <cell r="Z58"/>
        </row>
        <row r="59">
          <cell r="B59"/>
          <cell r="C59"/>
          <cell r="D59"/>
          <cell r="E59"/>
          <cell r="F59"/>
          <cell r="G59"/>
          <cell r="H59"/>
          <cell r="I59"/>
          <cell r="J59"/>
          <cell r="K59"/>
          <cell r="L59"/>
          <cell r="M59"/>
          <cell r="N59"/>
          <cell r="O59"/>
          <cell r="P59"/>
          <cell r="Q59"/>
          <cell r="R59"/>
          <cell r="S59"/>
          <cell r="T59"/>
          <cell r="U59"/>
          <cell r="V59"/>
          <cell r="W59"/>
          <cell r="X59"/>
          <cell r="Y59"/>
          <cell r="Z59"/>
        </row>
        <row r="60">
          <cell r="B60"/>
          <cell r="C60"/>
          <cell r="D60"/>
          <cell r="E60"/>
          <cell r="F60"/>
          <cell r="G60"/>
          <cell r="H60"/>
          <cell r="I60"/>
          <cell r="J60"/>
          <cell r="K60"/>
          <cell r="L60"/>
          <cell r="M60"/>
          <cell r="N60"/>
          <cell r="O60"/>
          <cell r="P60"/>
          <cell r="Q60"/>
          <cell r="R60"/>
          <cell r="S60"/>
          <cell r="T60"/>
          <cell r="U60"/>
          <cell r="V60"/>
          <cell r="W60"/>
          <cell r="X60"/>
          <cell r="Y60"/>
          <cell r="Z60"/>
        </row>
        <row r="61">
          <cell r="B61"/>
          <cell r="C61"/>
          <cell r="D61"/>
          <cell r="E61"/>
          <cell r="F61"/>
          <cell r="G61"/>
          <cell r="H61"/>
          <cell r="I61"/>
          <cell r="J61"/>
          <cell r="K61"/>
          <cell r="L61"/>
          <cell r="M61"/>
          <cell r="N61"/>
          <cell r="O61"/>
          <cell r="P61"/>
          <cell r="Q61"/>
          <cell r="R61"/>
          <cell r="S61"/>
          <cell r="T61"/>
          <cell r="U61"/>
          <cell r="V61"/>
          <cell r="W61"/>
          <cell r="X61"/>
          <cell r="Y61"/>
          <cell r="Z61"/>
        </row>
      </sheetData>
      <sheetData sheetId="21">
        <row r="6">
          <cell r="B6" t="str">
            <v>ALE</v>
          </cell>
          <cell r="C6" t="str">
            <v>ALLETE, Inc. (NYSE: ALE)</v>
          </cell>
          <cell r="D6"/>
          <cell r="E6"/>
          <cell r="F6">
            <v>5.5E-2</v>
          </cell>
          <cell r="G6" t="str">
            <v>N/A</v>
          </cell>
          <cell r="H6"/>
          <cell r="I6">
            <v>0.06</v>
          </cell>
          <cell r="J6">
            <v>1</v>
          </cell>
          <cell r="K6"/>
          <cell r="L6">
            <v>0.05</v>
          </cell>
          <cell r="M6">
            <v>1</v>
          </cell>
        </row>
        <row r="7">
          <cell r="B7" t="str">
            <v>LNT</v>
          </cell>
          <cell r="C7" t="str">
            <v>Alliant Energy Corporation (NYSE: LNT)</v>
          </cell>
          <cell r="D7"/>
          <cell r="E7"/>
          <cell r="F7">
            <v>6.0999999999999999E-2</v>
          </cell>
          <cell r="G7" t="str">
            <v>N/A</v>
          </cell>
          <cell r="H7"/>
          <cell r="I7">
            <v>7.2000000000000008E-2</v>
          </cell>
          <cell r="J7">
            <v>2</v>
          </cell>
          <cell r="K7"/>
          <cell r="L7">
            <v>6.6000000000000003E-2</v>
          </cell>
          <cell r="M7">
            <v>2</v>
          </cell>
        </row>
        <row r="8">
          <cell r="B8" t="str">
            <v>AEE</v>
          </cell>
          <cell r="C8" t="str">
            <v>Ameren Corporation (NYSE: AEE)</v>
          </cell>
          <cell r="D8"/>
          <cell r="E8"/>
          <cell r="F8">
            <v>6.0999999999999999E-2</v>
          </cell>
          <cell r="G8" t="str">
            <v>N/A</v>
          </cell>
          <cell r="H8"/>
          <cell r="I8">
            <v>7.0000000000000007E-2</v>
          </cell>
          <cell r="J8">
            <v>2</v>
          </cell>
          <cell r="K8"/>
          <cell r="L8">
            <v>5.6000000000000001E-2</v>
          </cell>
          <cell r="M8">
            <v>2</v>
          </cell>
        </row>
        <row r="9">
          <cell r="B9" t="str">
            <v>AEP</v>
          </cell>
          <cell r="C9" t="str">
            <v>American Electric Power Company, Inc. (NYSE: AEP)</v>
          </cell>
          <cell r="D9"/>
          <cell r="E9"/>
          <cell r="F9">
            <v>5.1999999999999998E-2</v>
          </cell>
          <cell r="G9" t="str">
            <v>N/A</v>
          </cell>
          <cell r="H9"/>
          <cell r="I9">
            <v>3.3000000000000002E-2</v>
          </cell>
          <cell r="J9">
            <v>5</v>
          </cell>
          <cell r="K9"/>
          <cell r="L9">
            <v>2.75E-2</v>
          </cell>
          <cell r="M9">
            <v>1</v>
          </cell>
        </row>
        <row r="10">
          <cell r="B10" t="str">
            <v>AVA</v>
          </cell>
          <cell r="C10" t="str">
            <v>Avista Corporation (NYSE: AVA)</v>
          </cell>
          <cell r="D10"/>
          <cell r="E10"/>
          <cell r="F10">
            <v>5.2999999999999999E-2</v>
          </cell>
          <cell r="G10" t="str">
            <v>N/A</v>
          </cell>
          <cell r="H10"/>
          <cell r="I10">
            <v>5.2999999999999999E-2</v>
          </cell>
          <cell r="J10">
            <v>1</v>
          </cell>
          <cell r="K10"/>
          <cell r="L10" t="str">
            <v>N/A</v>
          </cell>
          <cell r="M10" t="str">
            <v>N/A</v>
          </cell>
        </row>
        <row r="11">
          <cell r="B11" t="str">
            <v>CMS</v>
          </cell>
          <cell r="C11" t="str">
            <v>CMS Energy Corporation (NYSE: CMS)</v>
          </cell>
          <cell r="D11"/>
          <cell r="E11"/>
          <cell r="F11">
            <v>6.6000000000000003E-2</v>
          </cell>
          <cell r="G11" t="str">
            <v>N/A</v>
          </cell>
          <cell r="H11"/>
          <cell r="I11">
            <v>6.4000000000000001E-2</v>
          </cell>
          <cell r="J11">
            <v>4</v>
          </cell>
          <cell r="K11"/>
          <cell r="L11">
            <v>7.2599999999999998E-2</v>
          </cell>
          <cell r="M11">
            <v>2</v>
          </cell>
        </row>
        <row r="12">
          <cell r="B12" t="str">
            <v>DTE</v>
          </cell>
          <cell r="C12" t="str">
            <v>DTE Energy Company (NYSE: DTE)</v>
          </cell>
          <cell r="D12"/>
          <cell r="E12"/>
          <cell r="F12">
            <v>5.8000000000000003E-2</v>
          </cell>
          <cell r="G12" t="str">
            <v>N/A</v>
          </cell>
          <cell r="H12"/>
          <cell r="I12">
            <v>5.4000000000000006E-2</v>
          </cell>
          <cell r="J12">
            <v>4</v>
          </cell>
          <cell r="K12"/>
          <cell r="L12">
            <v>5.6300000000000003E-2</v>
          </cell>
          <cell r="M12">
            <v>3</v>
          </cell>
        </row>
        <row r="13">
          <cell r="B13" t="str">
            <v>IDA</v>
          </cell>
          <cell r="C13" t="str">
            <v>IDACORP, Inc. (NYSE: IDA)</v>
          </cell>
          <cell r="D13"/>
          <cell r="E13"/>
          <cell r="F13">
            <v>4.2999999999999997E-2</v>
          </cell>
          <cell r="G13" t="str">
            <v>N/A</v>
          </cell>
          <cell r="H13"/>
          <cell r="I13">
            <v>4.4000000000000004E-2</v>
          </cell>
          <cell r="J13">
            <v>2</v>
          </cell>
          <cell r="K13"/>
          <cell r="L13">
            <v>4.1000000000000002E-2</v>
          </cell>
          <cell r="M13">
            <v>2</v>
          </cell>
        </row>
        <row r="14">
          <cell r="B14" t="str">
            <v>NWE</v>
          </cell>
          <cell r="C14" t="str">
            <v>NorthWestern Corporation (NYSE: NWE)</v>
          </cell>
          <cell r="D14"/>
          <cell r="E14"/>
          <cell r="F14">
            <v>0.05</v>
          </cell>
          <cell r="G14" t="str">
            <v>N/A</v>
          </cell>
          <cell r="H14"/>
          <cell r="I14">
            <v>4.7E-2</v>
          </cell>
          <cell r="J14">
            <v>3</v>
          </cell>
          <cell r="K14"/>
          <cell r="L14">
            <v>4.4999999999999998E-2</v>
          </cell>
          <cell r="M14">
            <v>2</v>
          </cell>
        </row>
        <row r="15">
          <cell r="B15" t="str">
            <v>OGE</v>
          </cell>
          <cell r="C15" t="str">
            <v>OGE Energy Corp. (NYSE: OGE)</v>
          </cell>
          <cell r="D15"/>
          <cell r="E15"/>
          <cell r="F15">
            <v>5.1999999999999998E-2</v>
          </cell>
          <cell r="G15" t="str">
            <v>N/A</v>
          </cell>
          <cell r="H15"/>
          <cell r="I15">
            <v>5.5999999999999994E-2</v>
          </cell>
          <cell r="J15">
            <v>3</v>
          </cell>
          <cell r="K15"/>
          <cell r="L15">
            <v>4.2999999999999997E-2</v>
          </cell>
          <cell r="M15">
            <v>2</v>
          </cell>
        </row>
        <row r="16">
          <cell r="B16" t="str">
            <v>OTTR</v>
          </cell>
          <cell r="C16" t="str">
            <v>Otter Tail Corporation (NASDAQ: OTTR)</v>
          </cell>
          <cell r="D16"/>
          <cell r="E16"/>
          <cell r="F16" t="str">
            <v>N/A</v>
          </cell>
          <cell r="G16" t="str">
            <v>N/A</v>
          </cell>
          <cell r="H16"/>
          <cell r="I16" t="str">
            <v>N/A</v>
          </cell>
          <cell r="J16" t="str">
            <v>N/A</v>
          </cell>
          <cell r="K16"/>
          <cell r="L16" t="str">
            <v>N/A</v>
          </cell>
          <cell r="M16" t="str">
            <v>N/A</v>
          </cell>
        </row>
        <row r="17">
          <cell r="B17" t="str">
            <v>PNW</v>
          </cell>
          <cell r="C17" t="str">
            <v>Pinnacle West Capital Corporation (NYSE: PNW)</v>
          </cell>
          <cell r="D17"/>
          <cell r="E17"/>
          <cell r="F17">
            <v>4.2999999999999997E-2</v>
          </cell>
          <cell r="G17" t="str">
            <v>N/A</v>
          </cell>
          <cell r="H17"/>
          <cell r="I17">
            <v>4.4999999999999998E-2</v>
          </cell>
          <cell r="J17">
            <v>5</v>
          </cell>
          <cell r="K17"/>
          <cell r="L17">
            <v>3.95E-2</v>
          </cell>
          <cell r="M17">
            <v>2</v>
          </cell>
        </row>
        <row r="18">
          <cell r="B18" t="str">
            <v>PNM</v>
          </cell>
          <cell r="C18" t="str">
            <v>PNM Resources, Inc. (NYSE: PNM)</v>
          </cell>
          <cell r="D18"/>
          <cell r="E18"/>
          <cell r="F18">
            <v>6.7000000000000004E-2</v>
          </cell>
          <cell r="G18" t="str">
            <v>N/A</v>
          </cell>
          <cell r="H18"/>
          <cell r="I18">
            <v>7.0000000000000007E-2</v>
          </cell>
          <cell r="J18">
            <v>4</v>
          </cell>
          <cell r="K18"/>
          <cell r="L18">
            <v>5.8999999999999997E-2</v>
          </cell>
          <cell r="M18">
            <v>2</v>
          </cell>
        </row>
        <row r="19">
          <cell r="B19" t="str">
            <v>POR</v>
          </cell>
          <cell r="C19" t="str">
            <v>Portland General Electric Company (NYSE: POR)</v>
          </cell>
          <cell r="D19"/>
          <cell r="E19"/>
          <cell r="F19">
            <v>0.06</v>
          </cell>
          <cell r="G19" t="str">
            <v>N/A</v>
          </cell>
          <cell r="H19"/>
          <cell r="I19">
            <v>4.8000000000000001E-2</v>
          </cell>
          <cell r="J19">
            <v>3</v>
          </cell>
          <cell r="K19"/>
          <cell r="L19">
            <v>5.0999999999999997E-2</v>
          </cell>
          <cell r="M19">
            <v>1</v>
          </cell>
        </row>
        <row r="20">
          <cell r="B20" t="str">
            <v>SCG</v>
          </cell>
          <cell r="C20" t="str">
            <v>SCANA Corporation (NYSE: SCG)</v>
          </cell>
          <cell r="D20"/>
          <cell r="E20"/>
          <cell r="F20">
            <v>5.5E-2</v>
          </cell>
          <cell r="G20" t="str">
            <v>N/A</v>
          </cell>
          <cell r="H20"/>
          <cell r="I20">
            <v>6.2E-2</v>
          </cell>
          <cell r="J20">
            <v>3</v>
          </cell>
          <cell r="K20"/>
          <cell r="L20">
            <v>0.06</v>
          </cell>
          <cell r="M20">
            <v>1</v>
          </cell>
        </row>
        <row r="21">
          <cell r="B21" t="str">
            <v>XEL</v>
          </cell>
          <cell r="C21" t="str">
            <v>Xcel Energy Inc. (NYSE: XEL)</v>
          </cell>
          <cell r="D21"/>
          <cell r="E21"/>
          <cell r="F21">
            <v>5.3999999999999999E-2</v>
          </cell>
          <cell r="G21" t="str">
            <v>N/A</v>
          </cell>
          <cell r="H21"/>
          <cell r="I21">
            <v>5.0999999999999997E-2</v>
          </cell>
          <cell r="J21">
            <v>4</v>
          </cell>
          <cell r="K21"/>
          <cell r="L21">
            <v>5.3600000000000002E-2</v>
          </cell>
          <cell r="M21">
            <v>2</v>
          </cell>
        </row>
        <row r="22">
          <cell r="B22"/>
          <cell r="C22"/>
          <cell r="D22"/>
          <cell r="E22"/>
          <cell r="F22"/>
          <cell r="G22"/>
          <cell r="H22"/>
          <cell r="I22"/>
          <cell r="J22"/>
          <cell r="K22"/>
          <cell r="L22"/>
          <cell r="M22"/>
        </row>
        <row r="23">
          <cell r="B23"/>
          <cell r="C23"/>
          <cell r="D23"/>
          <cell r="E23"/>
          <cell r="F23"/>
          <cell r="G23"/>
          <cell r="H23"/>
          <cell r="I23"/>
          <cell r="J23"/>
          <cell r="K23"/>
          <cell r="L23"/>
          <cell r="M23"/>
        </row>
        <row r="24">
          <cell r="B24"/>
          <cell r="C24"/>
          <cell r="D24"/>
          <cell r="E24"/>
          <cell r="F24"/>
          <cell r="G24"/>
          <cell r="H24"/>
          <cell r="I24"/>
          <cell r="J24"/>
          <cell r="K24"/>
          <cell r="L24"/>
          <cell r="M24"/>
        </row>
        <row r="25">
          <cell r="B25"/>
          <cell r="C25"/>
          <cell r="D25"/>
          <cell r="E25"/>
          <cell r="F25"/>
          <cell r="G25"/>
          <cell r="H25"/>
          <cell r="I25"/>
          <cell r="J25"/>
          <cell r="K25"/>
          <cell r="L25"/>
          <cell r="M25"/>
        </row>
        <row r="26">
          <cell r="B26"/>
          <cell r="C26"/>
          <cell r="D26"/>
          <cell r="E26"/>
          <cell r="F26"/>
          <cell r="G26"/>
          <cell r="H26"/>
          <cell r="I26"/>
          <cell r="J26"/>
          <cell r="K26"/>
          <cell r="L26"/>
          <cell r="M26"/>
        </row>
        <row r="27">
          <cell r="B27"/>
          <cell r="C27"/>
          <cell r="D27"/>
          <cell r="E27"/>
          <cell r="F27"/>
          <cell r="G27"/>
          <cell r="H27"/>
          <cell r="I27"/>
          <cell r="J27"/>
          <cell r="K27"/>
          <cell r="L27"/>
          <cell r="M27"/>
        </row>
        <row r="28">
          <cell r="B28"/>
          <cell r="C28"/>
          <cell r="D28"/>
          <cell r="E28"/>
          <cell r="F28"/>
          <cell r="G28"/>
          <cell r="H28"/>
          <cell r="I28"/>
          <cell r="J28"/>
          <cell r="K28"/>
          <cell r="L28"/>
          <cell r="M28"/>
        </row>
        <row r="29">
          <cell r="B29"/>
          <cell r="C29"/>
          <cell r="D29"/>
          <cell r="E29"/>
          <cell r="F29"/>
          <cell r="G29"/>
          <cell r="H29"/>
          <cell r="I29"/>
          <cell r="J29"/>
          <cell r="K29"/>
          <cell r="L29"/>
          <cell r="M29"/>
        </row>
        <row r="30">
          <cell r="B30"/>
          <cell r="C30"/>
          <cell r="D30"/>
          <cell r="E30"/>
          <cell r="F30"/>
          <cell r="G30"/>
          <cell r="H30"/>
          <cell r="I30"/>
          <cell r="J30"/>
          <cell r="K30"/>
          <cell r="L30"/>
          <cell r="M30"/>
        </row>
        <row r="31">
          <cell r="B31"/>
          <cell r="C31"/>
          <cell r="D31"/>
          <cell r="E31"/>
          <cell r="F31"/>
          <cell r="G31"/>
          <cell r="H31"/>
          <cell r="I31"/>
          <cell r="J31"/>
          <cell r="K31"/>
          <cell r="L31"/>
          <cell r="M31"/>
        </row>
        <row r="32">
          <cell r="B32"/>
          <cell r="C32"/>
          <cell r="D32"/>
          <cell r="E32"/>
          <cell r="F32"/>
          <cell r="G32"/>
          <cell r="H32"/>
          <cell r="I32"/>
          <cell r="J32"/>
          <cell r="K32"/>
          <cell r="L32"/>
          <cell r="M32"/>
        </row>
        <row r="33">
          <cell r="B33"/>
          <cell r="C33"/>
          <cell r="D33"/>
          <cell r="E33"/>
          <cell r="F33"/>
          <cell r="G33"/>
          <cell r="H33"/>
          <cell r="I33"/>
          <cell r="J33"/>
          <cell r="K33"/>
          <cell r="L33"/>
          <cell r="M33"/>
        </row>
        <row r="34">
          <cell r="B34"/>
          <cell r="C34"/>
          <cell r="D34"/>
          <cell r="E34"/>
          <cell r="F34"/>
          <cell r="G34"/>
          <cell r="H34"/>
          <cell r="I34"/>
          <cell r="J34"/>
          <cell r="K34"/>
          <cell r="L34"/>
          <cell r="M34"/>
        </row>
        <row r="35">
          <cell r="B35"/>
          <cell r="C35"/>
          <cell r="D35"/>
          <cell r="E35"/>
          <cell r="F35"/>
          <cell r="G35"/>
          <cell r="H35"/>
          <cell r="I35"/>
          <cell r="J35"/>
          <cell r="K35"/>
          <cell r="L35"/>
          <cell r="M35"/>
        </row>
        <row r="36">
          <cell r="B36"/>
          <cell r="C36"/>
          <cell r="D36"/>
          <cell r="E36"/>
          <cell r="F36"/>
          <cell r="G36"/>
          <cell r="H36"/>
          <cell r="I36"/>
          <cell r="J36"/>
          <cell r="K36"/>
          <cell r="L36"/>
          <cell r="M36"/>
        </row>
        <row r="37">
          <cell r="B37"/>
          <cell r="C37"/>
          <cell r="D37"/>
          <cell r="E37"/>
          <cell r="F37"/>
          <cell r="G37"/>
          <cell r="H37"/>
          <cell r="I37"/>
          <cell r="J37"/>
          <cell r="K37"/>
          <cell r="L37"/>
          <cell r="M37"/>
        </row>
        <row r="38">
          <cell r="B38"/>
          <cell r="C38"/>
          <cell r="D38"/>
          <cell r="E38"/>
          <cell r="F38"/>
          <cell r="G38"/>
          <cell r="H38"/>
          <cell r="I38"/>
          <cell r="J38"/>
          <cell r="K38"/>
          <cell r="L38"/>
          <cell r="M38"/>
        </row>
        <row r="39">
          <cell r="B39"/>
          <cell r="C39"/>
          <cell r="D39"/>
          <cell r="E39"/>
          <cell r="F39"/>
          <cell r="G39"/>
          <cell r="H39"/>
          <cell r="I39"/>
          <cell r="J39"/>
          <cell r="K39"/>
          <cell r="L39"/>
          <cell r="M39"/>
        </row>
        <row r="40">
          <cell r="B40"/>
          <cell r="C40"/>
          <cell r="D40"/>
          <cell r="E40"/>
          <cell r="F40"/>
          <cell r="G40"/>
          <cell r="H40"/>
          <cell r="I40"/>
          <cell r="J40"/>
          <cell r="K40"/>
          <cell r="L40"/>
          <cell r="M40"/>
        </row>
        <row r="41">
          <cell r="B41"/>
          <cell r="C41"/>
          <cell r="D41"/>
          <cell r="E41"/>
          <cell r="F41"/>
          <cell r="G41"/>
          <cell r="H41"/>
          <cell r="I41"/>
          <cell r="J41"/>
          <cell r="K41"/>
          <cell r="L41"/>
          <cell r="M41"/>
        </row>
        <row r="42">
          <cell r="B42"/>
          <cell r="C42"/>
          <cell r="D42"/>
          <cell r="E42"/>
          <cell r="F42"/>
          <cell r="G42"/>
          <cell r="H42"/>
          <cell r="I42"/>
          <cell r="J42"/>
          <cell r="K42"/>
          <cell r="L42"/>
          <cell r="M42"/>
        </row>
        <row r="43">
          <cell r="B43"/>
          <cell r="C43"/>
          <cell r="D43"/>
          <cell r="E43"/>
          <cell r="F43"/>
          <cell r="G43"/>
          <cell r="H43"/>
          <cell r="I43"/>
          <cell r="J43"/>
          <cell r="K43"/>
          <cell r="L43"/>
          <cell r="M43"/>
        </row>
        <row r="44">
          <cell r="B44"/>
          <cell r="C44"/>
          <cell r="D44"/>
          <cell r="E44"/>
          <cell r="F44"/>
          <cell r="G44"/>
          <cell r="H44"/>
          <cell r="I44"/>
          <cell r="J44"/>
          <cell r="K44"/>
          <cell r="L44"/>
          <cell r="M44"/>
        </row>
        <row r="45">
          <cell r="B45"/>
          <cell r="C45"/>
          <cell r="D45"/>
          <cell r="E45"/>
          <cell r="F45"/>
          <cell r="G45"/>
          <cell r="H45"/>
          <cell r="I45"/>
          <cell r="J45"/>
          <cell r="K45"/>
          <cell r="L45"/>
          <cell r="M45"/>
        </row>
        <row r="46">
          <cell r="B46"/>
          <cell r="C46"/>
          <cell r="D46"/>
          <cell r="E46"/>
          <cell r="F46"/>
          <cell r="G46"/>
          <cell r="H46"/>
          <cell r="I46"/>
          <cell r="J46"/>
          <cell r="K46"/>
          <cell r="L46"/>
          <cell r="M46"/>
        </row>
        <row r="47">
          <cell r="B47"/>
          <cell r="C47"/>
          <cell r="D47"/>
          <cell r="E47"/>
          <cell r="F47"/>
          <cell r="G47"/>
          <cell r="H47"/>
          <cell r="I47"/>
          <cell r="J47"/>
          <cell r="K47"/>
          <cell r="L47"/>
          <cell r="M47"/>
        </row>
        <row r="48">
          <cell r="B48"/>
          <cell r="C48"/>
          <cell r="D48"/>
          <cell r="E48"/>
          <cell r="F48"/>
          <cell r="G48"/>
          <cell r="H48"/>
          <cell r="I48"/>
          <cell r="J48"/>
          <cell r="K48"/>
          <cell r="L48"/>
          <cell r="M48"/>
        </row>
        <row r="49">
          <cell r="B49"/>
          <cell r="C49"/>
          <cell r="D49"/>
          <cell r="E49"/>
          <cell r="F49"/>
          <cell r="G49"/>
          <cell r="H49"/>
          <cell r="I49"/>
          <cell r="J49"/>
          <cell r="K49"/>
          <cell r="L49"/>
          <cell r="M49"/>
        </row>
        <row r="50">
          <cell r="B50"/>
          <cell r="C50"/>
          <cell r="D50"/>
          <cell r="E50"/>
          <cell r="F50"/>
          <cell r="G50"/>
          <cell r="H50"/>
          <cell r="I50"/>
          <cell r="J50"/>
          <cell r="K50"/>
          <cell r="L50"/>
          <cell r="M50"/>
        </row>
        <row r="51">
          <cell r="B51"/>
          <cell r="C51"/>
          <cell r="D51"/>
          <cell r="E51"/>
          <cell r="F51"/>
          <cell r="G51"/>
          <cell r="H51"/>
          <cell r="I51"/>
          <cell r="J51"/>
          <cell r="K51"/>
          <cell r="L51"/>
          <cell r="M51"/>
        </row>
        <row r="52">
          <cell r="B52"/>
          <cell r="C52"/>
          <cell r="D52"/>
          <cell r="E52"/>
          <cell r="F52"/>
          <cell r="G52"/>
          <cell r="H52"/>
          <cell r="I52"/>
          <cell r="J52"/>
          <cell r="K52"/>
          <cell r="L52"/>
          <cell r="M52"/>
        </row>
        <row r="53">
          <cell r="B53"/>
          <cell r="C53"/>
          <cell r="D53"/>
          <cell r="E53"/>
          <cell r="F53"/>
          <cell r="G53"/>
          <cell r="H53"/>
          <cell r="I53"/>
          <cell r="J53"/>
          <cell r="K53"/>
          <cell r="L53"/>
          <cell r="M53"/>
        </row>
        <row r="54">
          <cell r="B54"/>
          <cell r="C54"/>
          <cell r="D54"/>
          <cell r="E54"/>
          <cell r="F54"/>
          <cell r="G54"/>
          <cell r="H54"/>
          <cell r="I54"/>
          <cell r="J54"/>
          <cell r="K54"/>
          <cell r="L54"/>
          <cell r="M54"/>
        </row>
        <row r="55">
          <cell r="B55"/>
          <cell r="C55"/>
          <cell r="D55"/>
          <cell r="E55"/>
          <cell r="F55"/>
          <cell r="G55"/>
          <cell r="H55"/>
          <cell r="I55"/>
          <cell r="J55"/>
          <cell r="K55"/>
          <cell r="L55"/>
          <cell r="M55"/>
        </row>
      </sheetData>
      <sheetData sheetId="22">
        <row r="2">
          <cell r="F2">
            <v>1</v>
          </cell>
          <cell r="G2" t="str">
            <v>ALE</v>
          </cell>
          <cell r="H2" t="str">
            <v>ALLETE, Inc.</v>
          </cell>
          <cell r="I2"/>
          <cell r="J2">
            <v>59.996153846153859</v>
          </cell>
          <cell r="K2">
            <v>2</v>
          </cell>
          <cell r="L2" t="str">
            <v>LNT</v>
          </cell>
          <cell r="M2" t="str">
            <v>Alliant Energy Corporation</v>
          </cell>
          <cell r="N2"/>
          <cell r="O2">
            <v>38.302353846153849</v>
          </cell>
          <cell r="P2">
            <v>3</v>
          </cell>
          <cell r="Q2" t="str">
            <v>AEE</v>
          </cell>
          <cell r="R2" t="str">
            <v>Ameren Corporation</v>
          </cell>
          <cell r="S2"/>
          <cell r="T2">
            <v>49.585000000000001</v>
          </cell>
          <cell r="U2">
            <v>4</v>
          </cell>
          <cell r="V2" t="str">
            <v>AEP</v>
          </cell>
          <cell r="W2" t="str">
            <v>American Electric Power Company, Inc.</v>
          </cell>
          <cell r="X2"/>
          <cell r="Y2">
            <v>64.972096153846167</v>
          </cell>
          <cell r="Z2">
            <v>5</v>
          </cell>
          <cell r="AA2" t="str">
            <v>AVA</v>
          </cell>
          <cell r="AB2" t="str">
            <v>Avista Corporation</v>
          </cell>
          <cell r="AC2"/>
          <cell r="AD2">
            <v>41.301923076923075</v>
          </cell>
          <cell r="AE2">
            <v>6</v>
          </cell>
          <cell r="AF2" t="str">
            <v>CMS</v>
          </cell>
          <cell r="AG2" t="str">
            <v>CMS Energy Corporation</v>
          </cell>
          <cell r="AH2"/>
          <cell r="AI2">
            <v>42.359415384615389</v>
          </cell>
          <cell r="AJ2">
            <v>7</v>
          </cell>
          <cell r="AK2" t="str">
            <v>DTE</v>
          </cell>
          <cell r="AL2" t="str">
            <v>DTE Energy Company</v>
          </cell>
          <cell r="AM2"/>
          <cell r="AN2">
            <v>93.897880769230753</v>
          </cell>
          <cell r="AO2">
            <v>8</v>
          </cell>
          <cell r="AP2" t="str">
            <v>IDA</v>
          </cell>
          <cell r="AQ2" t="str">
            <v>IDACORP, Inc.</v>
          </cell>
          <cell r="AR2"/>
          <cell r="AS2">
            <v>77.175999999999988</v>
          </cell>
          <cell r="AT2">
            <v>9</v>
          </cell>
          <cell r="AU2" t="str">
            <v>NWE</v>
          </cell>
          <cell r="AV2" t="str">
            <v>NorthWestern Corporation</v>
          </cell>
          <cell r="AW2"/>
          <cell r="AX2">
            <v>57.782734615384612</v>
          </cell>
          <cell r="AY2">
            <v>10</v>
          </cell>
          <cell r="AZ2" t="str">
            <v>OGE</v>
          </cell>
          <cell r="BA2" t="str">
            <v>OGE Energy Corp.</v>
          </cell>
          <cell r="BB2"/>
          <cell r="BC2">
            <v>31.159807692307691</v>
          </cell>
          <cell r="BD2">
            <v>11</v>
          </cell>
          <cell r="BE2" t="str">
            <v>OTTR</v>
          </cell>
          <cell r="BF2" t="str">
            <v>Otter Tail Corporation</v>
          </cell>
          <cell r="BG2"/>
          <cell r="BH2">
            <v>34.582730769230764</v>
          </cell>
          <cell r="BI2">
            <v>12</v>
          </cell>
          <cell r="BJ2" t="str">
            <v>PNW</v>
          </cell>
          <cell r="BK2" t="str">
            <v>Pinnacle West Capital Corporation</v>
          </cell>
          <cell r="BL2"/>
          <cell r="BM2">
            <v>75.947307692307689</v>
          </cell>
          <cell r="BN2">
            <v>13</v>
          </cell>
          <cell r="BO2" t="str">
            <v>PNM</v>
          </cell>
          <cell r="BP2" t="str">
            <v>PNM Resources, Inc.</v>
          </cell>
          <cell r="BQ2"/>
          <cell r="BR2">
            <v>32.524423076923071</v>
          </cell>
          <cell r="BS2">
            <v>14</v>
          </cell>
          <cell r="BT2" t="str">
            <v>POR</v>
          </cell>
          <cell r="BU2" t="str">
            <v>Portland General Electric Company</v>
          </cell>
          <cell r="BV2"/>
          <cell r="BW2">
            <v>42.499038461538461</v>
          </cell>
          <cell r="BX2">
            <v>15</v>
          </cell>
          <cell r="BY2" t="str">
            <v>SCG</v>
          </cell>
          <cell r="BZ2" t="str">
            <v>SCANA Corporation</v>
          </cell>
          <cell r="CA2"/>
          <cell r="CB2">
            <v>71.691692307692307</v>
          </cell>
          <cell r="CC2">
            <v>16</v>
          </cell>
          <cell r="CD2" t="str">
            <v>XEL</v>
          </cell>
          <cell r="CE2" t="str">
            <v>Xcel Energy Inc.</v>
          </cell>
          <cell r="CF2"/>
          <cell r="CG2">
            <v>41.507403846153849</v>
          </cell>
          <cell r="CH2">
            <v>17</v>
          </cell>
          <cell r="CI2">
            <v>0</v>
          </cell>
          <cell r="CJ2" t="e">
            <v>#N/A</v>
          </cell>
          <cell r="CK2"/>
          <cell r="CL2" t="e">
            <v>#DIV/0!</v>
          </cell>
          <cell r="CM2">
            <v>18</v>
          </cell>
          <cell r="CN2">
            <v>0</v>
          </cell>
          <cell r="CO2" t="e">
            <v>#N/A</v>
          </cell>
          <cell r="CP2"/>
          <cell r="CQ2" t="e">
            <v>#DIV/0!</v>
          </cell>
          <cell r="CR2">
            <v>19</v>
          </cell>
          <cell r="CS2">
            <v>0</v>
          </cell>
          <cell r="CT2" t="e">
            <v>#N/A</v>
          </cell>
          <cell r="CU2"/>
          <cell r="CV2" t="e">
            <v>#DIV/0!</v>
          </cell>
          <cell r="CW2">
            <v>20</v>
          </cell>
          <cell r="CX2">
            <v>0</v>
          </cell>
          <cell r="CY2" t="e">
            <v>#N/A</v>
          </cell>
          <cell r="CZ2"/>
          <cell r="DA2" t="e">
            <v>#DIV/0!</v>
          </cell>
          <cell r="DB2">
            <v>21</v>
          </cell>
          <cell r="DC2">
            <v>0</v>
          </cell>
          <cell r="DD2" t="e">
            <v>#N/A</v>
          </cell>
          <cell r="DE2"/>
          <cell r="DF2" t="e">
            <v>#DIV/0!</v>
          </cell>
          <cell r="DG2">
            <v>22</v>
          </cell>
          <cell r="DH2">
            <v>0</v>
          </cell>
          <cell r="DI2" t="e">
            <v>#N/A</v>
          </cell>
          <cell r="DJ2"/>
          <cell r="DK2" t="e">
            <v>#DIV/0!</v>
          </cell>
          <cell r="DL2">
            <v>23</v>
          </cell>
          <cell r="DM2">
            <v>0</v>
          </cell>
          <cell r="DN2" t="e">
            <v>#N/A</v>
          </cell>
          <cell r="DO2"/>
          <cell r="DP2" t="e">
            <v>#DIV/0!</v>
          </cell>
          <cell r="DQ2">
            <v>24</v>
          </cell>
          <cell r="DR2">
            <v>0</v>
          </cell>
          <cell r="DS2" t="e">
            <v>#N/A</v>
          </cell>
          <cell r="DT2"/>
          <cell r="DU2" t="e">
            <v>#DIV/0!</v>
          </cell>
          <cell r="DV2">
            <v>25</v>
          </cell>
          <cell r="DW2">
            <v>0</v>
          </cell>
          <cell r="DX2" t="e">
            <v>#N/A</v>
          </cell>
          <cell r="DY2"/>
          <cell r="DZ2" t="e">
            <v>#DIV/0!</v>
          </cell>
          <cell r="EA2">
            <v>26</v>
          </cell>
          <cell r="EB2">
            <v>0</v>
          </cell>
          <cell r="EC2" t="e">
            <v>#N/A</v>
          </cell>
          <cell r="ED2"/>
          <cell r="EE2" t="e">
            <v>#DIV/0!</v>
          </cell>
          <cell r="EF2">
            <v>27</v>
          </cell>
          <cell r="EG2">
            <v>0</v>
          </cell>
          <cell r="EH2" t="e">
            <v>#N/A</v>
          </cell>
          <cell r="EI2"/>
          <cell r="EJ2" t="e">
            <v>#DIV/0!</v>
          </cell>
          <cell r="EK2">
            <v>28</v>
          </cell>
          <cell r="EL2">
            <v>0</v>
          </cell>
          <cell r="EM2" t="e">
            <v>#N/A</v>
          </cell>
          <cell r="EN2"/>
          <cell r="EO2" t="e">
            <v>#DIV/0!</v>
          </cell>
          <cell r="EP2">
            <v>29</v>
          </cell>
          <cell r="EQ2">
            <v>0</v>
          </cell>
          <cell r="ER2" t="e">
            <v>#N/A</v>
          </cell>
          <cell r="ES2"/>
          <cell r="ET2" t="e">
            <v>#DIV/0!</v>
          </cell>
          <cell r="EU2">
            <v>30</v>
          </cell>
          <cell r="EV2">
            <v>0</v>
          </cell>
          <cell r="EW2" t="e">
            <v>#N/A</v>
          </cell>
          <cell r="EX2"/>
          <cell r="EY2" t="e">
            <v>#DIV/0!</v>
          </cell>
          <cell r="EZ2">
            <v>31</v>
          </cell>
          <cell r="FA2">
            <v>0</v>
          </cell>
          <cell r="FB2" t="e">
            <v>#N/A</v>
          </cell>
          <cell r="FC2"/>
          <cell r="FD2" t="e">
            <v>#DIV/0!</v>
          </cell>
          <cell r="FE2">
            <v>32</v>
          </cell>
          <cell r="FF2">
            <v>0</v>
          </cell>
          <cell r="FG2" t="e">
            <v>#N/A</v>
          </cell>
          <cell r="FH2"/>
          <cell r="FI2" t="e">
            <v>#DIV/0!</v>
          </cell>
          <cell r="FJ2">
            <v>33</v>
          </cell>
          <cell r="FK2">
            <v>0</v>
          </cell>
          <cell r="FL2" t="e">
            <v>#N/A</v>
          </cell>
          <cell r="FM2"/>
          <cell r="FN2" t="e">
            <v>#DIV/0!</v>
          </cell>
          <cell r="FO2">
            <v>34</v>
          </cell>
          <cell r="FP2">
            <v>0</v>
          </cell>
          <cell r="FQ2" t="e">
            <v>#N/A</v>
          </cell>
          <cell r="FR2"/>
          <cell r="FS2" t="e">
            <v>#DIV/0!</v>
          </cell>
          <cell r="FT2">
            <v>35</v>
          </cell>
          <cell r="FU2">
            <v>0</v>
          </cell>
          <cell r="FV2" t="e">
            <v>#N/A</v>
          </cell>
          <cell r="FW2"/>
          <cell r="FX2" t="e">
            <v>#DIV/0!</v>
          </cell>
          <cell r="FY2">
            <v>36</v>
          </cell>
          <cell r="FZ2">
            <v>0</v>
          </cell>
          <cell r="GA2" t="e">
            <v>#N/A</v>
          </cell>
          <cell r="GB2"/>
          <cell r="GC2" t="e">
            <v>#DIV/0!</v>
          </cell>
          <cell r="GD2">
            <v>37</v>
          </cell>
          <cell r="GE2">
            <v>0</v>
          </cell>
          <cell r="GF2" t="e">
            <v>#N/A</v>
          </cell>
          <cell r="GG2"/>
          <cell r="GH2" t="e">
            <v>#DIV/0!</v>
          </cell>
          <cell r="GI2">
            <v>38</v>
          </cell>
          <cell r="GJ2">
            <v>0</v>
          </cell>
          <cell r="GK2" t="e">
            <v>#N/A</v>
          </cell>
          <cell r="GL2"/>
          <cell r="GM2" t="e">
            <v>#DIV/0!</v>
          </cell>
          <cell r="GN2">
            <v>39</v>
          </cell>
          <cell r="GO2">
            <v>0</v>
          </cell>
          <cell r="GP2" t="e">
            <v>#N/A</v>
          </cell>
          <cell r="GQ2"/>
          <cell r="GR2" t="e">
            <v>#DIV/0!</v>
          </cell>
          <cell r="GS2">
            <v>40</v>
          </cell>
          <cell r="GT2">
            <v>0</v>
          </cell>
          <cell r="GU2" t="e">
            <v>#N/A</v>
          </cell>
          <cell r="GV2"/>
          <cell r="GW2" t="e">
            <v>#DIV/0!</v>
          </cell>
          <cell r="GX2">
            <v>41</v>
          </cell>
          <cell r="GY2">
            <v>0</v>
          </cell>
          <cell r="GZ2" t="e">
            <v>#N/A</v>
          </cell>
          <cell r="HA2"/>
          <cell r="HB2" t="e">
            <v>#DIV/0!</v>
          </cell>
          <cell r="HC2">
            <v>42</v>
          </cell>
          <cell r="HD2">
            <v>0</v>
          </cell>
          <cell r="HE2" t="e">
            <v>#N/A</v>
          </cell>
          <cell r="HF2"/>
          <cell r="HG2" t="e">
            <v>#DIV/0!</v>
          </cell>
          <cell r="HH2">
            <v>43</v>
          </cell>
          <cell r="HI2">
            <v>0</v>
          </cell>
          <cell r="HJ2" t="e">
            <v>#N/A</v>
          </cell>
          <cell r="HK2"/>
          <cell r="HL2" t="e">
            <v>#DIV/0!</v>
          </cell>
          <cell r="HM2">
            <v>44</v>
          </cell>
          <cell r="HN2">
            <v>0</v>
          </cell>
          <cell r="HO2" t="e">
            <v>#N/A</v>
          </cell>
          <cell r="HP2"/>
          <cell r="HQ2" t="e">
            <v>#DIV/0!</v>
          </cell>
          <cell r="HR2">
            <v>45</v>
          </cell>
          <cell r="HS2">
            <v>0</v>
          </cell>
          <cell r="HT2" t="e">
            <v>#N/A</v>
          </cell>
          <cell r="HU2"/>
          <cell r="HV2" t="e">
            <v>#DIV/0!</v>
          </cell>
          <cell r="HW2">
            <v>46</v>
          </cell>
          <cell r="HX2">
            <v>0</v>
          </cell>
          <cell r="HY2" t="e">
            <v>#N/A</v>
          </cell>
          <cell r="HZ2"/>
          <cell r="IA2" t="e">
            <v>#DIV/0!</v>
          </cell>
          <cell r="IB2">
            <v>47</v>
          </cell>
          <cell r="IC2">
            <v>0</v>
          </cell>
          <cell r="ID2" t="e">
            <v>#N/A</v>
          </cell>
          <cell r="IE2"/>
          <cell r="IF2" t="e">
            <v>#DIV/0!</v>
          </cell>
          <cell r="IG2">
            <v>48</v>
          </cell>
          <cell r="IH2">
            <v>0</v>
          </cell>
          <cell r="II2" t="e">
            <v>#N/A</v>
          </cell>
          <cell r="IJ2"/>
          <cell r="IK2" t="e">
            <v>#DIV/0!</v>
          </cell>
          <cell r="IL2">
            <v>49</v>
          </cell>
          <cell r="IM2">
            <v>0</v>
          </cell>
          <cell r="IN2" t="e">
            <v>#N/A</v>
          </cell>
          <cell r="IO2"/>
          <cell r="IP2" t="e">
            <v>#DIV/0!</v>
          </cell>
          <cell r="IQ2">
            <v>50</v>
          </cell>
          <cell r="IR2">
            <v>0</v>
          </cell>
          <cell r="IS2" t="e">
            <v>#N/A</v>
          </cell>
          <cell r="IT2"/>
          <cell r="IU2" t="e">
            <v>#DIV/0!</v>
          </cell>
        </row>
      </sheetData>
      <sheetData sheetId="23"/>
      <sheetData sheetId="24"/>
      <sheetData sheetId="25"/>
      <sheetData sheetId="26">
        <row r="6">
          <cell r="A6" t="str">
            <v>ALE</v>
          </cell>
          <cell r="B6" t="str">
            <v>ALLETE, Inc.</v>
          </cell>
          <cell r="C6">
            <v>4022309</v>
          </cell>
          <cell r="D6">
            <v>53.278304648167698</v>
          </cell>
          <cell r="E6" t="str">
            <v>BBB+</v>
          </cell>
          <cell r="F6" t="str">
            <v>A3</v>
          </cell>
          <cell r="G6">
            <v>53.278304648167698</v>
          </cell>
          <cell r="H6" t="str">
            <v>BBB+</v>
          </cell>
          <cell r="I6" t="str">
            <v>A3</v>
          </cell>
        </row>
        <row r="7">
          <cell r="A7" t="str">
            <v>LNT</v>
          </cell>
          <cell r="B7" t="str">
            <v>Alliant Energy Corporation</v>
          </cell>
          <cell r="C7">
            <v>4057038</v>
          </cell>
          <cell r="D7">
            <v>46.490231571062999</v>
          </cell>
          <cell r="E7" t="str">
            <v>A-</v>
          </cell>
          <cell r="F7" t="str">
            <v>Baa1</v>
          </cell>
          <cell r="G7">
            <v>46.490231571062999</v>
          </cell>
          <cell r="H7" t="str">
            <v>A-</v>
          </cell>
          <cell r="I7" t="str">
            <v>Baa1</v>
          </cell>
        </row>
        <row r="8">
          <cell r="A8" t="str">
            <v>AEE</v>
          </cell>
          <cell r="B8" t="str">
            <v>Ameren Corporation</v>
          </cell>
          <cell r="C8">
            <v>4007308</v>
          </cell>
          <cell r="D8">
            <v>47.367703218766998</v>
          </cell>
          <cell r="E8" t="str">
            <v>BBB+</v>
          </cell>
          <cell r="F8" t="str">
            <v>Baa1</v>
          </cell>
          <cell r="G8">
            <v>47.367703218766998</v>
          </cell>
          <cell r="H8" t="str">
            <v>BBB+</v>
          </cell>
          <cell r="I8" t="str">
            <v>Baa1</v>
          </cell>
        </row>
        <row r="9">
          <cell r="A9" t="str">
            <v>AEP</v>
          </cell>
          <cell r="B9" t="str">
            <v>American Electric Power Company, Inc.</v>
          </cell>
          <cell r="C9">
            <v>4006321</v>
          </cell>
          <cell r="D9">
            <v>46.3262309980814</v>
          </cell>
          <cell r="E9" t="str">
            <v>BBB+</v>
          </cell>
          <cell r="F9" t="str">
            <v>Baa1</v>
          </cell>
          <cell r="G9">
            <v>46.3262309980814</v>
          </cell>
          <cell r="H9" t="str">
            <v>BBB+</v>
          </cell>
          <cell r="I9" t="str">
            <v>Baa1</v>
          </cell>
        </row>
        <row r="10">
          <cell r="A10" t="str">
            <v>AVA</v>
          </cell>
          <cell r="B10" t="str">
            <v>Avista Corporation</v>
          </cell>
          <cell r="C10">
            <v>4057075</v>
          </cell>
          <cell r="D10">
            <v>46.917539974070898</v>
          </cell>
          <cell r="E10" t="str">
            <v>BBB</v>
          </cell>
          <cell r="F10" t="str">
            <v>Baa1</v>
          </cell>
          <cell r="G10">
            <v>46.917539974070898</v>
          </cell>
          <cell r="H10" t="str">
            <v>BBB</v>
          </cell>
          <cell r="I10" t="str">
            <v>Baa1</v>
          </cell>
        </row>
        <row r="11">
          <cell r="A11" t="str">
            <v>CNP</v>
          </cell>
          <cell r="B11" t="str">
            <v>CenterPoint Energy, Inc.</v>
          </cell>
          <cell r="C11">
            <v>4074390</v>
          </cell>
          <cell r="D11">
            <v>28.2969503720056</v>
          </cell>
          <cell r="E11" t="str">
            <v>A-</v>
          </cell>
          <cell r="F11" t="str">
            <v>Baa1</v>
          </cell>
          <cell r="G11">
            <v>28.2969503720056</v>
          </cell>
          <cell r="H11" t="str">
            <v>A-</v>
          </cell>
          <cell r="I11" t="str">
            <v>Baa1</v>
          </cell>
        </row>
        <row r="12">
          <cell r="A12" t="str">
            <v>CMS</v>
          </cell>
          <cell r="B12" t="str">
            <v>CMS Energy Corporation</v>
          </cell>
          <cell r="C12">
            <v>4004172</v>
          </cell>
          <cell r="D12">
            <v>29.283164782867299</v>
          </cell>
          <cell r="E12" t="str">
            <v>BBB+</v>
          </cell>
          <cell r="F12" t="str">
            <v>Baa2</v>
          </cell>
          <cell r="G12">
            <v>29.283164782867299</v>
          </cell>
          <cell r="H12" t="str">
            <v>BBB+</v>
          </cell>
          <cell r="I12" t="str">
            <v>Baa2</v>
          </cell>
        </row>
        <row r="13">
          <cell r="A13" t="str">
            <v>ED</v>
          </cell>
          <cell r="B13" t="str">
            <v>Consolidated Edison, Inc.</v>
          </cell>
          <cell r="C13">
            <v>4057041</v>
          </cell>
          <cell r="D13">
            <v>47.744814719976603</v>
          </cell>
          <cell r="E13" t="str">
            <v>A-</v>
          </cell>
          <cell r="F13" t="str">
            <v>A3</v>
          </cell>
          <cell r="G13">
            <v>47.744814719976603</v>
          </cell>
          <cell r="H13" t="str">
            <v>A-</v>
          </cell>
          <cell r="I13" t="str">
            <v>A3</v>
          </cell>
        </row>
        <row r="14">
          <cell r="A14" t="str">
            <v>D</v>
          </cell>
          <cell r="B14" t="str">
            <v>Dominion Resources, Inc.</v>
          </cell>
          <cell r="C14">
            <v>4001616</v>
          </cell>
          <cell r="D14">
            <v>29.865107065371198</v>
          </cell>
          <cell r="E14" t="str">
            <v>BBB+</v>
          </cell>
          <cell r="F14" t="str">
            <v>Baa2</v>
          </cell>
          <cell r="G14">
            <v>29.865107065371198</v>
          </cell>
          <cell r="H14" t="str">
            <v>BBB+</v>
          </cell>
          <cell r="I14" t="str">
            <v>Baa2</v>
          </cell>
        </row>
        <row r="15">
          <cell r="A15" t="str">
            <v>DTE</v>
          </cell>
          <cell r="B15" t="str">
            <v>DTE Energy Company</v>
          </cell>
          <cell r="C15">
            <v>4057044</v>
          </cell>
          <cell r="D15">
            <v>47.347115021320199</v>
          </cell>
          <cell r="E15" t="str">
            <v>BBB+</v>
          </cell>
          <cell r="F15" t="str">
            <v>Baa1</v>
          </cell>
          <cell r="G15">
            <v>47.347115021320199</v>
          </cell>
          <cell r="H15" t="str">
            <v>BBB+</v>
          </cell>
          <cell r="I15" t="str">
            <v>Baa1</v>
          </cell>
        </row>
        <row r="16">
          <cell r="A16" t="str">
            <v>ES</v>
          </cell>
          <cell r="B16" t="str">
            <v>Eversource Energy</v>
          </cell>
          <cell r="C16">
            <v>4057052</v>
          </cell>
          <cell r="D16">
            <v>49.983137318237297</v>
          </cell>
          <cell r="E16" t="str">
            <v>A</v>
          </cell>
          <cell r="F16" t="str">
            <v>Baa1</v>
          </cell>
          <cell r="G16">
            <v>49.983137318237297</v>
          </cell>
          <cell r="H16" t="str">
            <v>A</v>
          </cell>
          <cell r="I16" t="str">
            <v>Baa1</v>
          </cell>
        </row>
        <row r="17">
          <cell r="A17" t="str">
            <v>FE</v>
          </cell>
          <cell r="B17" t="str">
            <v>FirstEnergy Corp.</v>
          </cell>
          <cell r="C17">
            <v>4056944</v>
          </cell>
          <cell r="D17">
            <v>36.112807094054403</v>
          </cell>
          <cell r="E17" t="str">
            <v>BBB-</v>
          </cell>
          <cell r="F17" t="str">
            <v>Baa3</v>
          </cell>
          <cell r="G17">
            <v>36.112807094054403</v>
          </cell>
          <cell r="H17" t="str">
            <v>BBB-</v>
          </cell>
          <cell r="I17" t="str">
            <v>Baa3</v>
          </cell>
        </row>
        <row r="18">
          <cell r="A18" t="str">
            <v>GXP</v>
          </cell>
          <cell r="B18" t="str">
            <v>Great Plains Energy Incorporated</v>
          </cell>
          <cell r="C18">
            <v>4057005</v>
          </cell>
          <cell r="D18">
            <v>46.542857870217198</v>
          </cell>
          <cell r="E18" t="str">
            <v>BBB+</v>
          </cell>
          <cell r="F18" t="str">
            <v>Baa2</v>
          </cell>
          <cell r="G18">
            <v>46.542857870217198</v>
          </cell>
          <cell r="H18" t="str">
            <v>BBB+</v>
          </cell>
          <cell r="I18" t="str">
            <v>Baa2</v>
          </cell>
        </row>
        <row r="19">
          <cell r="A19" t="str">
            <v>IDA</v>
          </cell>
          <cell r="B19" t="str">
            <v>IDACORP, Inc.</v>
          </cell>
          <cell r="C19">
            <v>4056949</v>
          </cell>
          <cell r="D19">
            <v>54.033721253253901</v>
          </cell>
          <cell r="E19" t="str">
            <v>BBB</v>
          </cell>
          <cell r="F19" t="str">
            <v>Baa1</v>
          </cell>
          <cell r="G19">
            <v>54.033721253253901</v>
          </cell>
          <cell r="H19" t="str">
            <v>BBB</v>
          </cell>
          <cell r="I19" t="str">
            <v>Baa1</v>
          </cell>
        </row>
        <row r="20">
          <cell r="A20" t="str">
            <v>NWE</v>
          </cell>
          <cell r="B20" t="str">
            <v>NorthWestern Corporation</v>
          </cell>
          <cell r="C20">
            <v>4057053</v>
          </cell>
          <cell r="D20">
            <v>44.125774564422599</v>
          </cell>
          <cell r="E20" t="str">
            <v>BBB</v>
          </cell>
          <cell r="F20" t="str">
            <v>A3</v>
          </cell>
          <cell r="G20">
            <v>44.125774564422599</v>
          </cell>
          <cell r="H20" t="str">
            <v>BBB</v>
          </cell>
          <cell r="I20" t="str">
            <v>A3</v>
          </cell>
        </row>
        <row r="21">
          <cell r="A21" t="str">
            <v>OGE</v>
          </cell>
          <cell r="B21" t="str">
            <v>OGE Energy Corp.</v>
          </cell>
          <cell r="C21">
            <v>4057055</v>
          </cell>
          <cell r="D21">
            <v>54.841049993404603</v>
          </cell>
          <cell r="E21" t="str">
            <v>A-</v>
          </cell>
          <cell r="F21" t="str">
            <v>A3</v>
          </cell>
          <cell r="G21">
            <v>54.841049993404603</v>
          </cell>
          <cell r="H21" t="str">
            <v>A-</v>
          </cell>
          <cell r="I21" t="str">
            <v>A3</v>
          </cell>
        </row>
        <row r="22">
          <cell r="A22" t="str">
            <v>OTTR</v>
          </cell>
          <cell r="B22" t="str">
            <v>Otter Tail Corporation</v>
          </cell>
          <cell r="C22">
            <v>4057017</v>
          </cell>
          <cell r="D22">
            <v>51.187981349669997</v>
          </cell>
          <cell r="E22" t="str">
            <v>BBB</v>
          </cell>
          <cell r="F22" t="str">
            <v>Baa2</v>
          </cell>
          <cell r="G22">
            <v>51.187981349669997</v>
          </cell>
          <cell r="H22" t="str">
            <v>BBB</v>
          </cell>
          <cell r="I22" t="str">
            <v>Baa2</v>
          </cell>
        </row>
        <row r="23">
          <cell r="A23" t="str">
            <v>PNW</v>
          </cell>
          <cell r="B23" t="str">
            <v>Pinnacle West Capital Corporation</v>
          </cell>
          <cell r="C23">
            <v>4056951</v>
          </cell>
          <cell r="D23">
            <v>53.679438482296497</v>
          </cell>
          <cell r="E23" t="str">
            <v>A-</v>
          </cell>
          <cell r="F23" t="str">
            <v>A3</v>
          </cell>
          <cell r="G23">
            <v>53.679438482296497</v>
          </cell>
          <cell r="H23" t="str">
            <v>A-</v>
          </cell>
          <cell r="I23" t="str">
            <v>A3</v>
          </cell>
        </row>
        <row r="24">
          <cell r="A24" t="str">
            <v>PNM</v>
          </cell>
          <cell r="B24" t="str">
            <v>PNM Resources, Inc.</v>
          </cell>
          <cell r="C24">
            <v>4006880</v>
          </cell>
          <cell r="D24">
            <v>40.556189904803503</v>
          </cell>
          <cell r="E24" t="str">
            <v>BBB+</v>
          </cell>
          <cell r="F24" t="str">
            <v>Baa3</v>
          </cell>
          <cell r="G24">
            <v>40.556189904803503</v>
          </cell>
          <cell r="H24" t="str">
            <v>BBB+</v>
          </cell>
          <cell r="I24" t="str">
            <v>Baa3</v>
          </cell>
        </row>
        <row r="25">
          <cell r="A25" t="str">
            <v>POR</v>
          </cell>
          <cell r="B25" t="str">
            <v>Portland General Electric Company</v>
          </cell>
          <cell r="C25">
            <v>4057019</v>
          </cell>
          <cell r="D25">
            <v>50.661880188467599</v>
          </cell>
          <cell r="E25" t="str">
            <v>BBB</v>
          </cell>
          <cell r="F25" t="str">
            <v>A3</v>
          </cell>
          <cell r="G25">
            <v>50.661880188467599</v>
          </cell>
          <cell r="H25" t="str">
            <v>BBB</v>
          </cell>
          <cell r="I25" t="str">
            <v>A3</v>
          </cell>
        </row>
        <row r="26">
          <cell r="A26" t="str">
            <v>SCG</v>
          </cell>
          <cell r="B26" t="str">
            <v>SCANA Corporation</v>
          </cell>
          <cell r="C26">
            <v>4057061</v>
          </cell>
          <cell r="D26">
            <v>45.464416972936903</v>
          </cell>
          <cell r="E26" t="str">
            <v>BBB+</v>
          </cell>
          <cell r="F26" t="str">
            <v>Baa3</v>
          </cell>
          <cell r="G26">
            <v>45.464416972936903</v>
          </cell>
          <cell r="H26" t="str">
            <v>BBB+</v>
          </cell>
          <cell r="I26" t="str">
            <v>Baa3</v>
          </cell>
        </row>
        <row r="27">
          <cell r="A27" t="str">
            <v>WR</v>
          </cell>
          <cell r="B27" t="str">
            <v>Westar Energy, Inc.</v>
          </cell>
          <cell r="C27">
            <v>4057066</v>
          </cell>
          <cell r="D27">
            <v>50.081908040300299</v>
          </cell>
          <cell r="E27" t="str">
            <v>BBB+</v>
          </cell>
          <cell r="F27" t="str">
            <v>Baa1</v>
          </cell>
          <cell r="G27">
            <v>50.081908040300299</v>
          </cell>
          <cell r="H27" t="str">
            <v>BBB+</v>
          </cell>
          <cell r="I27" t="str">
            <v>Baa1</v>
          </cell>
        </row>
        <row r="28">
          <cell r="A28" t="str">
            <v>XEL</v>
          </cell>
          <cell r="B28" t="str">
            <v>Xcel Energy Inc.</v>
          </cell>
          <cell r="C28">
            <v>4025308</v>
          </cell>
          <cell r="D28">
            <v>43.264079674744401</v>
          </cell>
          <cell r="E28" t="str">
            <v>A-</v>
          </cell>
          <cell r="F28" t="str">
            <v>A3</v>
          </cell>
          <cell r="G28">
            <v>43.264079674744401</v>
          </cell>
          <cell r="H28" t="str">
            <v>A-</v>
          </cell>
          <cell r="I28" t="str">
            <v>A3</v>
          </cell>
        </row>
        <row r="29">
          <cell r="A29"/>
          <cell r="B29"/>
          <cell r="C29"/>
          <cell r="D29"/>
          <cell r="E29"/>
          <cell r="F29"/>
          <cell r="G29" t="str">
            <v>N/A</v>
          </cell>
          <cell r="H29" t="str">
            <v>N/A</v>
          </cell>
          <cell r="I29" t="str">
            <v>N/A</v>
          </cell>
        </row>
        <row r="30">
          <cell r="A30"/>
          <cell r="B30"/>
          <cell r="C30"/>
          <cell r="D30"/>
          <cell r="E30"/>
          <cell r="F30"/>
          <cell r="G30" t="str">
            <v>N/A</v>
          </cell>
          <cell r="H30" t="str">
            <v>N/A</v>
          </cell>
          <cell r="I30" t="str">
            <v>N/A</v>
          </cell>
        </row>
        <row r="31">
          <cell r="A31"/>
          <cell r="B31"/>
          <cell r="C31"/>
          <cell r="D31"/>
          <cell r="E31"/>
          <cell r="F31"/>
          <cell r="G31" t="str">
            <v>N/A</v>
          </cell>
          <cell r="H31" t="str">
            <v>N/A</v>
          </cell>
          <cell r="I31" t="str">
            <v>N/A</v>
          </cell>
        </row>
        <row r="32">
          <cell r="A32"/>
          <cell r="B32"/>
          <cell r="C32"/>
          <cell r="D32"/>
          <cell r="E32"/>
          <cell r="F32"/>
          <cell r="G32" t="str">
            <v>N/A</v>
          </cell>
          <cell r="H32" t="str">
            <v>N/A</v>
          </cell>
          <cell r="I32" t="str">
            <v>N/A</v>
          </cell>
        </row>
        <row r="33">
          <cell r="A33"/>
          <cell r="B33"/>
          <cell r="C33"/>
          <cell r="D33"/>
          <cell r="E33"/>
          <cell r="F33"/>
          <cell r="G33" t="str">
            <v>N/A</v>
          </cell>
          <cell r="H33" t="str">
            <v>N/A</v>
          </cell>
          <cell r="I33" t="str">
            <v>N/A</v>
          </cell>
        </row>
        <row r="34">
          <cell r="A34"/>
          <cell r="B34"/>
          <cell r="C34"/>
          <cell r="D34"/>
          <cell r="E34"/>
          <cell r="F34"/>
          <cell r="G34" t="str">
            <v>N/A</v>
          </cell>
          <cell r="H34" t="str">
            <v>N/A</v>
          </cell>
          <cell r="I34" t="str">
            <v>N/A</v>
          </cell>
        </row>
        <row r="35">
          <cell r="A35"/>
          <cell r="B35"/>
          <cell r="C35"/>
          <cell r="D35"/>
          <cell r="E35"/>
          <cell r="F35"/>
          <cell r="G35" t="str">
            <v>N/A</v>
          </cell>
          <cell r="H35" t="str">
            <v>N/A</v>
          </cell>
          <cell r="I35" t="str">
            <v>N/A</v>
          </cell>
        </row>
        <row r="36">
          <cell r="A36"/>
          <cell r="B36"/>
          <cell r="C36"/>
          <cell r="D36"/>
          <cell r="E36"/>
          <cell r="F36"/>
          <cell r="G36" t="str">
            <v>N/A</v>
          </cell>
          <cell r="H36" t="str">
            <v>N/A</v>
          </cell>
          <cell r="I36" t="str">
            <v>N/A</v>
          </cell>
        </row>
        <row r="37">
          <cell r="A37"/>
          <cell r="B37"/>
          <cell r="C37"/>
          <cell r="D37"/>
          <cell r="E37"/>
          <cell r="F37"/>
          <cell r="G37" t="str">
            <v>N/A</v>
          </cell>
          <cell r="H37" t="str">
            <v>N/A</v>
          </cell>
          <cell r="I37" t="str">
            <v>N/A</v>
          </cell>
        </row>
        <row r="38">
          <cell r="A38"/>
          <cell r="B38"/>
          <cell r="C38"/>
          <cell r="D38"/>
          <cell r="E38"/>
          <cell r="F38"/>
          <cell r="G38" t="str">
            <v>N/A</v>
          </cell>
          <cell r="H38" t="str">
            <v>N/A</v>
          </cell>
          <cell r="I38" t="str">
            <v>N/A</v>
          </cell>
        </row>
        <row r="39">
          <cell r="A39"/>
          <cell r="B39"/>
          <cell r="C39"/>
          <cell r="D39"/>
          <cell r="E39"/>
          <cell r="F39"/>
          <cell r="G39" t="str">
            <v>N/A</v>
          </cell>
          <cell r="H39" t="str">
            <v>N/A</v>
          </cell>
          <cell r="I39" t="str">
            <v>N/A</v>
          </cell>
        </row>
        <row r="40">
          <cell r="A40"/>
          <cell r="B40"/>
          <cell r="C40"/>
          <cell r="D40"/>
          <cell r="E40"/>
          <cell r="F40"/>
          <cell r="G40" t="str">
            <v>N/A</v>
          </cell>
          <cell r="H40" t="str">
            <v>N/A</v>
          </cell>
          <cell r="I40" t="str">
            <v>N/A</v>
          </cell>
        </row>
        <row r="41">
          <cell r="A41"/>
          <cell r="B41"/>
          <cell r="C41"/>
          <cell r="D41"/>
          <cell r="E41"/>
          <cell r="F41"/>
          <cell r="G41" t="str">
            <v>N/A</v>
          </cell>
          <cell r="H41" t="str">
            <v>N/A</v>
          </cell>
          <cell r="I41" t="str">
            <v>N/A</v>
          </cell>
        </row>
        <row r="42">
          <cell r="A42"/>
          <cell r="B42"/>
          <cell r="C42"/>
          <cell r="D42"/>
          <cell r="E42"/>
          <cell r="F42"/>
          <cell r="G42" t="str">
            <v>N/A</v>
          </cell>
          <cell r="H42" t="str">
            <v>N/A</v>
          </cell>
          <cell r="I42" t="str">
            <v>N/A</v>
          </cell>
        </row>
        <row r="43">
          <cell r="A43"/>
          <cell r="B43"/>
          <cell r="C43"/>
          <cell r="D43"/>
          <cell r="E43"/>
          <cell r="F43"/>
          <cell r="G43" t="str">
            <v>N/A</v>
          </cell>
          <cell r="H43" t="str">
            <v>N/A</v>
          </cell>
          <cell r="I43" t="str">
            <v>N/A</v>
          </cell>
        </row>
        <row r="44">
          <cell r="A44"/>
          <cell r="B44"/>
          <cell r="C44"/>
          <cell r="D44"/>
          <cell r="E44"/>
          <cell r="F44"/>
          <cell r="G44" t="str">
            <v>N/A</v>
          </cell>
          <cell r="H44" t="str">
            <v>N/A</v>
          </cell>
          <cell r="I44" t="str">
            <v>N/A</v>
          </cell>
        </row>
        <row r="45">
          <cell r="A45"/>
          <cell r="B45"/>
          <cell r="C45"/>
          <cell r="D45"/>
          <cell r="E45"/>
          <cell r="F45"/>
          <cell r="G45" t="str">
            <v>N/A</v>
          </cell>
          <cell r="H45" t="str">
            <v>N/A</v>
          </cell>
          <cell r="I45" t="str">
            <v>N/A</v>
          </cell>
        </row>
        <row r="46">
          <cell r="A46"/>
          <cell r="B46"/>
          <cell r="C46"/>
          <cell r="D46"/>
          <cell r="E46"/>
          <cell r="F46"/>
          <cell r="G46" t="str">
            <v>N/A</v>
          </cell>
          <cell r="H46" t="str">
            <v>N/A</v>
          </cell>
          <cell r="I46" t="str">
            <v>N/A</v>
          </cell>
        </row>
        <row r="47">
          <cell r="A47"/>
          <cell r="B47"/>
          <cell r="C47"/>
          <cell r="D47"/>
          <cell r="E47"/>
          <cell r="F47"/>
          <cell r="G47" t="str">
            <v>N/A</v>
          </cell>
          <cell r="H47" t="str">
            <v>N/A</v>
          </cell>
          <cell r="I47" t="str">
            <v>N/A</v>
          </cell>
        </row>
        <row r="48">
          <cell r="A48"/>
          <cell r="B48"/>
          <cell r="C48"/>
          <cell r="D48"/>
          <cell r="E48"/>
          <cell r="F48"/>
          <cell r="G48" t="str">
            <v>N/A</v>
          </cell>
          <cell r="H48" t="str">
            <v>N/A</v>
          </cell>
          <cell r="I48" t="str">
            <v>N/A</v>
          </cell>
        </row>
        <row r="49">
          <cell r="A49"/>
          <cell r="B49"/>
          <cell r="C49"/>
          <cell r="D49"/>
          <cell r="E49"/>
          <cell r="F49"/>
          <cell r="G49" t="str">
            <v>N/A</v>
          </cell>
          <cell r="H49" t="str">
            <v>N/A</v>
          </cell>
          <cell r="I49" t="str">
            <v>N/A</v>
          </cell>
        </row>
        <row r="50">
          <cell r="A50"/>
          <cell r="B50"/>
          <cell r="C50"/>
          <cell r="D50"/>
          <cell r="E50"/>
          <cell r="F50"/>
          <cell r="G50" t="str">
            <v>N/A</v>
          </cell>
          <cell r="H50" t="str">
            <v>N/A</v>
          </cell>
          <cell r="I50" t="str">
            <v>N/A</v>
          </cell>
        </row>
        <row r="51">
          <cell r="A51"/>
          <cell r="B51" t="str">
            <v>Kansas City Power &amp; Light Company</v>
          </cell>
          <cell r="C51">
            <v>4072456</v>
          </cell>
          <cell r="D51">
            <v>46.000415934055503</v>
          </cell>
          <cell r="E51" t="str">
            <v>BBB+</v>
          </cell>
          <cell r="F51" t="str">
            <v>Baa1</v>
          </cell>
          <cell r="G51">
            <v>46.000415934055503</v>
          </cell>
          <cell r="H51" t="str">
            <v>BBB+</v>
          </cell>
          <cell r="I51" t="str">
            <v>Baa1</v>
          </cell>
        </row>
        <row r="52">
          <cell r="A52"/>
          <cell r="B52"/>
          <cell r="C52"/>
          <cell r="D52"/>
          <cell r="E52"/>
          <cell r="F52"/>
          <cell r="G52" t="str">
            <v>N/A</v>
          </cell>
          <cell r="H52" t="str">
            <v>N/A</v>
          </cell>
          <cell r="I52" t="str">
            <v>N/A</v>
          </cell>
        </row>
        <row r="53">
          <cell r="A53"/>
          <cell r="B53"/>
          <cell r="C53"/>
          <cell r="D53"/>
          <cell r="E53"/>
          <cell r="F53"/>
          <cell r="G53" t="str">
            <v>N/A</v>
          </cell>
          <cell r="H53" t="str">
            <v>N/A</v>
          </cell>
          <cell r="I53" t="str">
            <v>N/A</v>
          </cell>
        </row>
        <row r="54">
          <cell r="A54"/>
          <cell r="B54"/>
          <cell r="C54"/>
          <cell r="D54"/>
          <cell r="E54"/>
          <cell r="F54"/>
          <cell r="G54" t="str">
            <v>N/A</v>
          </cell>
          <cell r="H54" t="str">
            <v>N/A</v>
          </cell>
          <cell r="I54" t="str">
            <v>N/A</v>
          </cell>
        </row>
        <row r="55">
          <cell r="A55"/>
          <cell r="B55"/>
          <cell r="C55"/>
          <cell r="D55"/>
          <cell r="E55"/>
          <cell r="F55"/>
          <cell r="G55" t="str">
            <v>N/A</v>
          </cell>
          <cell r="H55" t="str">
            <v>N/A</v>
          </cell>
          <cell r="I55" t="str">
            <v>N/A</v>
          </cell>
        </row>
      </sheetData>
      <sheetData sheetId="27"/>
      <sheetData sheetId="28"/>
      <sheetData sheetId="29"/>
      <sheetData sheetId="30"/>
      <sheetData sheetId="31"/>
      <sheetData sheetId="32"/>
      <sheetData sheetId="33"/>
      <sheetData sheetId="34"/>
      <sheetData sheetId="35"/>
      <sheetData sheetId="36"/>
      <sheetData sheetId="37">
        <row r="2">
          <cell r="A2">
            <v>176</v>
          </cell>
        </row>
        <row r="9">
          <cell r="A9" t="str">
            <v>CAFD</v>
          </cell>
          <cell r="B9" t="str">
            <v>8point3 Energy Partners LP</v>
          </cell>
        </row>
      </sheetData>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_snloffice"/>
      <sheetName val="MPG-11"/>
      <sheetName val="MPG-12"/>
      <sheetName val="MPG-12g"/>
      <sheetName val="MPG-13"/>
      <sheetName val="MPG-13g"/>
      <sheetName val="MPG-14"/>
      <sheetName val="ROE calc"/>
      <sheetName val="MPG-15a "/>
      <sheetName val="Not Using"/>
      <sheetName val="MPG-15b"/>
      <sheetName val="MPG-15c"/>
      <sheetName val="Exhibit MPG-"/>
      <sheetName val="Recent Rate Case Decisions"/>
      <sheetName val="Yields (WP)"/>
      <sheetName val="FRED 20 yr TIPS monthly"/>
      <sheetName val="Treas 20 yr"/>
      <sheetName val="Moodys Yields(WP)"/>
      <sheetName val="Monthly Yields (WP)"/>
      <sheetName val="Annual Yields (WP)"/>
      <sheetName val="A rated Bond Yield Spread Graph"/>
      <sheetName val="Elec. Authorized Returns Graph"/>
      <sheetName val="Gas Authorized Returns Graph"/>
      <sheetName val="DNU"/>
    </sheetNames>
    <sheetDataSet>
      <sheetData sheetId="0"/>
      <sheetData sheetId="1">
        <row r="1">
          <cell r="A1" t="str">
            <v>Southwestern Electric Power Company</v>
          </cell>
        </row>
      </sheetData>
      <sheetData sheetId="2"/>
      <sheetData sheetId="3"/>
      <sheetData sheetId="4"/>
      <sheetData sheetId="5"/>
      <sheetData sheetId="6"/>
      <sheetData sheetId="7"/>
      <sheetData sheetId="8"/>
      <sheetData sheetId="9"/>
      <sheetData sheetId="10"/>
      <sheetData sheetId="11"/>
      <sheetData sheetId="12"/>
      <sheetData sheetId="13"/>
      <sheetData sheetId="14">
        <row r="6">
          <cell r="E6">
            <v>10749</v>
          </cell>
        </row>
        <row r="8">
          <cell r="A8">
            <v>29222</v>
          </cell>
        </row>
      </sheetData>
      <sheetData sheetId="15">
        <row r="7">
          <cell r="E7">
            <v>3901</v>
          </cell>
        </row>
        <row r="8">
          <cell r="A8">
            <v>38195</v>
          </cell>
        </row>
      </sheetData>
      <sheetData sheetId="16">
        <row r="1">
          <cell r="A1" t="str">
            <v>DGS20</v>
          </cell>
        </row>
        <row r="4">
          <cell r="E4">
            <v>6726</v>
          </cell>
        </row>
      </sheetData>
      <sheetData sheetId="17">
        <row r="1">
          <cell r="A1">
            <v>3572</v>
          </cell>
        </row>
        <row r="2">
          <cell r="Q2">
            <v>17</v>
          </cell>
        </row>
        <row r="3">
          <cell r="A3" t="str">
            <v>Date</v>
          </cell>
        </row>
        <row r="4">
          <cell r="A4">
            <v>38720</v>
          </cell>
          <cell r="B4" t="str">
            <v>N/A</v>
          </cell>
          <cell r="C4">
            <v>5.4600000000000003E-2</v>
          </cell>
          <cell r="D4">
            <v>5.7000000000000002E-2</v>
          </cell>
          <cell r="E4">
            <v>6.0299999999999999E-2</v>
          </cell>
          <cell r="F4">
            <v>5.7299999999999997E-2</v>
          </cell>
          <cell r="G4"/>
          <cell r="H4"/>
          <cell r="I4"/>
          <cell r="J4"/>
          <cell r="K4">
            <v>5.74E-2</v>
          </cell>
          <cell r="L4"/>
          <cell r="M4"/>
          <cell r="N4"/>
          <cell r="O4">
            <v>38718</v>
          </cell>
          <cell r="Q4">
            <v>3.9999999999999758E-4</v>
          </cell>
        </row>
      </sheetData>
      <sheetData sheetId="18"/>
      <sheetData sheetId="19"/>
      <sheetData sheetId="20"/>
      <sheetData sheetId="21"/>
      <sheetData sheetId="22"/>
      <sheetData sheetId="2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_snloffice"/>
      <sheetName val="Outlook"/>
      <sheetName val="Assets"/>
      <sheetName val="TotalDPW"/>
      <sheetName val="Adjustments"/>
      <sheetName val="Introduction"/>
      <sheetName val="PersonalDPW"/>
      <sheetName val="CommDPW"/>
      <sheetName val="DPWbySegment"/>
      <sheetName val="OverallOutlook"/>
      <sheetName val="PersonalOutlook"/>
      <sheetName val="CommOutlook"/>
      <sheetName val="ExAutoOutlook"/>
      <sheetName val="ROEbyLine"/>
      <sheetName val="PersonalHistorical"/>
      <sheetName val="Home"/>
      <sheetName val="PrivateAuto"/>
      <sheetName val="Farm"/>
      <sheetName val="CommercialHistorical"/>
      <sheetName val="Comp"/>
      <sheetName val="OthProdLiab"/>
      <sheetName val="CommAuto"/>
      <sheetName val="CommMultiperil"/>
      <sheetName val="FinGuaranty"/>
      <sheetName val="MortGuaranty"/>
      <sheetName val="Marine"/>
      <sheetName val="MedMal"/>
      <sheetName val="Aircraft"/>
      <sheetName val="Reins"/>
      <sheetName val="Fidelity_Surety"/>
      <sheetName val="OtherComm"/>
      <sheetName val="FireAllied"/>
      <sheetName val="D&amp;O"/>
      <sheetName val="Cyber"/>
      <sheetName val="A&amp;H"/>
      <sheetName val="Appendix"/>
      <sheetName val="KeyItems"/>
      <sheetName val="MacroEstimates"/>
      <sheetName val="No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refreshError="1"/>
      <sheetData sheetId="37" refreshError="1"/>
      <sheetData sheetId="3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ster VL Data"/>
      <sheetName val="Master S&amp;P Data"/>
      <sheetName val="Company List"/>
      <sheetName val="Current S&amp;P Ratings"/>
      <sheetName val="Case VL Data"/>
      <sheetName val="Case S&amp;P Ratings Direct Data"/>
    </sheetNames>
    <sheetDataSet>
      <sheetData sheetId="0">
        <row r="10">
          <cell r="A10">
            <v>37</v>
          </cell>
        </row>
      </sheetData>
      <sheetData sheetId="1"/>
      <sheetData sheetId="2"/>
      <sheetData sheetId="3">
        <row r="2">
          <cell r="B2" t="str">
            <v>Corporate credit rating*</v>
          </cell>
        </row>
        <row r="3">
          <cell r="A3" t="str">
            <v>Madison Gas &amp; Electric Co.</v>
          </cell>
          <cell r="B3" t="str">
            <v>AA-/Stable/A-1+</v>
          </cell>
          <cell r="C3" t="str">
            <v>Excellent</v>
          </cell>
          <cell r="D3" t="str">
            <v>Intermediate</v>
          </cell>
          <cell r="E3" t="str">
            <v>Adequate</v>
          </cell>
        </row>
        <row r="4">
          <cell r="B4" t="str">
            <v>A+/Stable/--</v>
          </cell>
        </row>
        <row r="5">
          <cell r="B5" t="str">
            <v>A+/Stable/A-1</v>
          </cell>
        </row>
        <row r="6">
          <cell r="B6" t="str">
            <v>A+/Stable/--</v>
          </cell>
        </row>
        <row r="7">
          <cell r="B7" t="str">
            <v>A+/Stable/A-1</v>
          </cell>
        </row>
        <row r="8">
          <cell r="B8" t="str">
            <v>A+/Stable/A-1</v>
          </cell>
        </row>
        <row r="9">
          <cell r="B9" t="str">
            <v>A+/Stable/--</v>
          </cell>
        </row>
        <row r="10">
          <cell r="B10" t="str">
            <v>A+/Stable/--</v>
          </cell>
        </row>
        <row r="11">
          <cell r="B11" t="str">
            <v>A+/Stable/--</v>
          </cell>
        </row>
        <row r="12">
          <cell r="B12" t="str">
            <v>A+/Stable/A-1</v>
          </cell>
        </row>
        <row r="13">
          <cell r="B13" t="str">
            <v>A+/Stable/--</v>
          </cell>
        </row>
        <row r="14">
          <cell r="B14" t="str">
            <v>A/Stable/--</v>
          </cell>
        </row>
        <row r="15">
          <cell r="B15" t="str">
            <v>A/Stable/A-1</v>
          </cell>
        </row>
        <row r="16">
          <cell r="B16" t="str">
            <v>A/Stable/A-1</v>
          </cell>
        </row>
        <row r="17">
          <cell r="B17" t="str">
            <v>A/Stable/A-1</v>
          </cell>
        </row>
        <row r="18">
          <cell r="B18" t="str">
            <v>A/Stable/--</v>
          </cell>
        </row>
        <row r="19">
          <cell r="B19" t="str">
            <v>A/Stable/A-1</v>
          </cell>
        </row>
        <row r="20">
          <cell r="B20" t="str">
            <v>A/Stable/--</v>
          </cell>
        </row>
        <row r="21">
          <cell r="B21" t="str">
            <v>A/Stable/A-1</v>
          </cell>
        </row>
        <row r="22">
          <cell r="B22" t="str">
            <v>A/Stable/--</v>
          </cell>
        </row>
        <row r="23">
          <cell r="B23" t="str">
            <v>A/Stable/--</v>
          </cell>
        </row>
        <row r="24">
          <cell r="B24" t="str">
            <v>A/Stable/A-1</v>
          </cell>
        </row>
        <row r="25">
          <cell r="B25" t="str">
            <v>A/Stable/--</v>
          </cell>
        </row>
        <row r="26">
          <cell r="B26" t="str">
            <v>A/Negative/A-1</v>
          </cell>
        </row>
        <row r="27">
          <cell r="B27" t="str">
            <v>A/Negative/A-1</v>
          </cell>
        </row>
        <row r="28">
          <cell r="B28" t="str">
            <v>A/Negative/A-1</v>
          </cell>
        </row>
        <row r="29">
          <cell r="B29" t="str">
            <v>A/Negative/A-1</v>
          </cell>
        </row>
        <row r="30">
          <cell r="B30" t="str">
            <v>A/Negative/--</v>
          </cell>
        </row>
        <row r="31">
          <cell r="B31" t="str">
            <v>A/Negative/--</v>
          </cell>
        </row>
        <row r="32">
          <cell r="B32" t="str">
            <v>A/Negative/A-1</v>
          </cell>
        </row>
        <row r="33">
          <cell r="B33" t="str">
            <v>A-/Stable/--</v>
          </cell>
        </row>
        <row r="34">
          <cell r="B34" t="str">
            <v>A-/Stable/--</v>
          </cell>
        </row>
        <row r="35">
          <cell r="B35" t="str">
            <v>A-/Stable/A-2</v>
          </cell>
        </row>
        <row r="36">
          <cell r="B36" t="str">
            <v>A-/Stable/A-2</v>
          </cell>
        </row>
        <row r="37">
          <cell r="B37" t="str">
            <v>A-/Stable/--</v>
          </cell>
        </row>
        <row r="38">
          <cell r="B38" t="str">
            <v>A-/Stable/--</v>
          </cell>
        </row>
        <row r="39">
          <cell r="B39" t="str">
            <v>A-/Stable/A-2</v>
          </cell>
        </row>
        <row r="40">
          <cell r="B40" t="str">
            <v>A-/Stable/A-2</v>
          </cell>
        </row>
        <row r="41">
          <cell r="B41" t="str">
            <v>A-/Stable/A-2</v>
          </cell>
        </row>
        <row r="42">
          <cell r="B42" t="str">
            <v>A-/Stable/--</v>
          </cell>
        </row>
        <row r="43">
          <cell r="B43" t="str">
            <v>A-/Stable/A-2</v>
          </cell>
        </row>
        <row r="44">
          <cell r="B44" t="str">
            <v>A-/Stable/--</v>
          </cell>
        </row>
        <row r="45">
          <cell r="B45" t="str">
            <v>A-/Stable/--</v>
          </cell>
        </row>
        <row r="46">
          <cell r="B46" t="str">
            <v>A-/Stable/A-2</v>
          </cell>
        </row>
        <row r="47">
          <cell r="B47" t="str">
            <v>A-/Stable/--</v>
          </cell>
        </row>
        <row r="48">
          <cell r="B48" t="str">
            <v>A-/Stable/--</v>
          </cell>
        </row>
        <row r="49">
          <cell r="B49" t="str">
            <v>A-/Stable/--</v>
          </cell>
        </row>
        <row r="50">
          <cell r="B50" t="str">
            <v>A-/Stable/--</v>
          </cell>
        </row>
        <row r="51">
          <cell r="B51" t="str">
            <v>A-/Stable/--</v>
          </cell>
        </row>
        <row r="52">
          <cell r="B52" t="str">
            <v>A-/Stable/--</v>
          </cell>
        </row>
        <row r="53">
          <cell r="B53" t="str">
            <v>A-/Stable/--</v>
          </cell>
        </row>
        <row r="54">
          <cell r="B54" t="str">
            <v>A-/Stable/--</v>
          </cell>
        </row>
        <row r="55">
          <cell r="B55" t="str">
            <v>A-/Stable/--</v>
          </cell>
        </row>
        <row r="56">
          <cell r="B56" t="str">
            <v>A-/Stable/A-2</v>
          </cell>
        </row>
        <row r="57">
          <cell r="B57" t="str">
            <v>A-/Stable/A-2</v>
          </cell>
        </row>
        <row r="58">
          <cell r="B58" t="str">
            <v>A-/Stable/A-2</v>
          </cell>
        </row>
        <row r="59">
          <cell r="B59" t="str">
            <v>A-/Stable/A-2</v>
          </cell>
        </row>
        <row r="60">
          <cell r="B60" t="str">
            <v>A-/Stable/--</v>
          </cell>
        </row>
        <row r="61">
          <cell r="B61" t="str">
            <v>A-/Stable/A-2</v>
          </cell>
        </row>
        <row r="62">
          <cell r="B62" t="str">
            <v>A-/Stable/A-2</v>
          </cell>
        </row>
        <row r="63">
          <cell r="B63" t="str">
            <v>A-/Stable/--</v>
          </cell>
        </row>
        <row r="64">
          <cell r="B64" t="str">
            <v>A-/Stable/A-2</v>
          </cell>
        </row>
        <row r="65">
          <cell r="B65" t="str">
            <v>A-/Stable/A-2</v>
          </cell>
        </row>
        <row r="66">
          <cell r="B66" t="str">
            <v>A-/Stable/A-2</v>
          </cell>
        </row>
        <row r="67">
          <cell r="B67" t="str">
            <v>A-/Stable/A-2</v>
          </cell>
        </row>
        <row r="68">
          <cell r="B68" t="str">
            <v>A-/Stable/A-2</v>
          </cell>
        </row>
        <row r="69">
          <cell r="B69" t="str">
            <v>A-/Stable/A-2</v>
          </cell>
        </row>
        <row r="70">
          <cell r="B70" t="str">
            <v>A-/Stable/A-2</v>
          </cell>
        </row>
        <row r="71">
          <cell r="B71" t="str">
            <v>A-/Stable/A-2</v>
          </cell>
        </row>
        <row r="72">
          <cell r="B72" t="str">
            <v>A-/Stable/--</v>
          </cell>
        </row>
        <row r="73">
          <cell r="B73" t="str">
            <v>A-/Stable/A-2</v>
          </cell>
        </row>
        <row r="74">
          <cell r="B74" t="str">
            <v>A-/Stable/A-2</v>
          </cell>
        </row>
        <row r="75">
          <cell r="B75" t="str">
            <v>A-/Stable/A-2</v>
          </cell>
        </row>
        <row r="76">
          <cell r="B76" t="str">
            <v>A-/Stable/A-2</v>
          </cell>
        </row>
        <row r="77">
          <cell r="B77" t="str">
            <v>A-/Stable</v>
          </cell>
        </row>
        <row r="78">
          <cell r="B78" t="str">
            <v>A-/Stable/A-2</v>
          </cell>
        </row>
        <row r="79">
          <cell r="B79" t="str">
            <v>A-/Stable/A-2</v>
          </cell>
        </row>
        <row r="80">
          <cell r="B80" t="str">
            <v>A-/Stable/A-2</v>
          </cell>
        </row>
        <row r="81">
          <cell r="B81" t="str">
            <v>A-/Stable/--</v>
          </cell>
        </row>
        <row r="82">
          <cell r="B82" t="str">
            <v>A-/Stable/A-2</v>
          </cell>
        </row>
        <row r="83">
          <cell r="B83" t="str">
            <v>A-/Stable/A-2</v>
          </cell>
        </row>
        <row r="84">
          <cell r="B84" t="str">
            <v>A-/Stable/A-2</v>
          </cell>
        </row>
        <row r="85">
          <cell r="B85" t="str">
            <v>A-/Stable/--</v>
          </cell>
        </row>
        <row r="86">
          <cell r="B86" t="str">
            <v>A-/Stable/A-2</v>
          </cell>
        </row>
        <row r="87">
          <cell r="B87" t="str">
            <v>A-/Stable/A-2</v>
          </cell>
        </row>
        <row r="88">
          <cell r="B88" t="str">
            <v>A-/Stable/A-2</v>
          </cell>
        </row>
        <row r="89">
          <cell r="B89" t="str">
            <v>A-/Stable/A-2</v>
          </cell>
        </row>
        <row r="90">
          <cell r="B90" t="str">
            <v>A-/Stable/A-2</v>
          </cell>
        </row>
        <row r="91">
          <cell r="B91" t="str">
            <v>A-/Stable/--</v>
          </cell>
        </row>
        <row r="92">
          <cell r="B92" t="str">
            <v>A-/Stable/--</v>
          </cell>
        </row>
        <row r="93">
          <cell r="B93" t="str">
            <v>BBB+/Stable/--</v>
          </cell>
        </row>
        <row r="94">
          <cell r="B94" t="str">
            <v>BBB+/Stable/A-2</v>
          </cell>
        </row>
        <row r="95">
          <cell r="B95" t="str">
            <v>BBB+/Stable/A-2</v>
          </cell>
        </row>
        <row r="96">
          <cell r="B96" t="str">
            <v>BBB+/Stable/--</v>
          </cell>
        </row>
        <row r="97">
          <cell r="B97" t="str">
            <v>BBB+/Stable/--</v>
          </cell>
        </row>
        <row r="98">
          <cell r="B98" t="str">
            <v>BBB+/Stable/--</v>
          </cell>
        </row>
        <row r="99">
          <cell r="B99" t="str">
            <v>BBB+/Stable/--</v>
          </cell>
        </row>
        <row r="100">
          <cell r="B100" t="str">
            <v>BBB+/Stable/A-2</v>
          </cell>
        </row>
        <row r="101">
          <cell r="B101" t="str">
            <v>BBB+/Stable/--</v>
          </cell>
        </row>
        <row r="102">
          <cell r="B102" t="str">
            <v>BBB+/Stable/--</v>
          </cell>
        </row>
        <row r="103">
          <cell r="B103" t="str">
            <v>BBB+/Stable/--</v>
          </cell>
        </row>
        <row r="104">
          <cell r="B104" t="str">
            <v>BBB+/Stable/A-2</v>
          </cell>
        </row>
        <row r="105">
          <cell r="B105" t="str">
            <v>BBB+/Stable/A-2</v>
          </cell>
        </row>
        <row r="106">
          <cell r="B106" t="str">
            <v>BBB+/Stable/A-2</v>
          </cell>
        </row>
        <row r="107">
          <cell r="B107" t="str">
            <v>BBB+/Stable/--</v>
          </cell>
        </row>
        <row r="108">
          <cell r="B108" t="str">
            <v>BBB+/Stable/A-2</v>
          </cell>
        </row>
        <row r="109">
          <cell r="B109" t="str">
            <v>BBB+/Stable/A-2</v>
          </cell>
        </row>
        <row r="110">
          <cell r="B110" t="str">
            <v>BBB+/Stable/A-2</v>
          </cell>
        </row>
        <row r="111">
          <cell r="B111" t="str">
            <v>BBB+/Stable/A-2</v>
          </cell>
        </row>
        <row r="112">
          <cell r="B112" t="str">
            <v>BBB+/Stable/A-2</v>
          </cell>
        </row>
        <row r="113">
          <cell r="B113" t="str">
            <v>BBB+/Stable/A-2</v>
          </cell>
        </row>
        <row r="114">
          <cell r="B114" t="str">
            <v>BBB+/Stable/A-2</v>
          </cell>
        </row>
        <row r="115">
          <cell r="B115" t="str">
            <v>BBB+/Stable/A-2</v>
          </cell>
        </row>
        <row r="116">
          <cell r="B116" t="str">
            <v>BBB+/Stable/A-2</v>
          </cell>
        </row>
        <row r="117">
          <cell r="B117" t="str">
            <v>BBB+/Stable/A-2</v>
          </cell>
        </row>
        <row r="118">
          <cell r="B118" t="str">
            <v>BBB+/Stable/A-2</v>
          </cell>
        </row>
        <row r="119">
          <cell r="B119" t="str">
            <v>BBB+/Stable/A-2</v>
          </cell>
        </row>
        <row r="120">
          <cell r="B120" t="str">
            <v>BBB+/Stable/--</v>
          </cell>
        </row>
        <row r="121">
          <cell r="B121" t="str">
            <v>BBB+/Stable/--</v>
          </cell>
        </row>
        <row r="122">
          <cell r="B122" t="str">
            <v>BBB+/Stable/A-2</v>
          </cell>
        </row>
        <row r="123">
          <cell r="B123" t="str">
            <v>BBB+/Stable/A-2</v>
          </cell>
        </row>
        <row r="124">
          <cell r="B124" t="str">
            <v>BBB+/Stable/A-2</v>
          </cell>
        </row>
        <row r="125">
          <cell r="B125" t="str">
            <v>BBB+/Stable/--</v>
          </cell>
        </row>
        <row r="126">
          <cell r="B126" t="str">
            <v>BBB+/Stable/--</v>
          </cell>
        </row>
        <row r="127">
          <cell r="B127" t="str">
            <v>BBB+/Stable/--</v>
          </cell>
        </row>
        <row r="128">
          <cell r="B128" t="str">
            <v>BBB+/Stable/A-2</v>
          </cell>
        </row>
        <row r="129">
          <cell r="B129" t="str">
            <v>BBB+/Stable/A-2</v>
          </cell>
        </row>
        <row r="130">
          <cell r="B130" t="str">
            <v>BBB+/Stable/A-2</v>
          </cell>
        </row>
        <row r="131">
          <cell r="B131" t="str">
            <v>BBB+/Stable/A-2</v>
          </cell>
        </row>
        <row r="132">
          <cell r="B132" t="str">
            <v>BBB+/Stable/A-2</v>
          </cell>
        </row>
        <row r="133">
          <cell r="B133" t="str">
            <v>BBB+/Stable/A-2</v>
          </cell>
        </row>
        <row r="134">
          <cell r="B134" t="str">
            <v>BBB+/Stable/--</v>
          </cell>
        </row>
        <row r="135">
          <cell r="B135" t="str">
            <v>BBB+/Stable/A-2</v>
          </cell>
        </row>
        <row r="136">
          <cell r="B136" t="str">
            <v>BBB+/Stable/A-2</v>
          </cell>
        </row>
        <row r="137">
          <cell r="B137" t="str">
            <v>BBB+/Negative/A-2</v>
          </cell>
        </row>
        <row r="138">
          <cell r="B138" t="str">
            <v>BBB+/Negative/A-2</v>
          </cell>
        </row>
        <row r="139">
          <cell r="B139" t="str">
            <v>BBB+/Negative/A-2</v>
          </cell>
        </row>
        <row r="140">
          <cell r="B140" t="str">
            <v>BBB/Watch Pos/A-2</v>
          </cell>
        </row>
        <row r="141">
          <cell r="B141" t="str">
            <v>BBB/Watch Pos/A-2</v>
          </cell>
        </row>
        <row r="142">
          <cell r="B142" t="str">
            <v>BBB/Watch Pos/A-2</v>
          </cell>
        </row>
        <row r="143">
          <cell r="B143" t="str">
            <v>BBB/Positive/A-2</v>
          </cell>
        </row>
        <row r="144">
          <cell r="B144" t="str">
            <v>BBB/Positive/--</v>
          </cell>
        </row>
        <row r="145">
          <cell r="B145" t="str">
            <v>BBB/Positive/A-2</v>
          </cell>
        </row>
        <row r="146">
          <cell r="B146" t="str">
            <v>BBB/Positive/A-2</v>
          </cell>
        </row>
        <row r="147">
          <cell r="B147" t="str">
            <v>BBB/Stable/A-2</v>
          </cell>
        </row>
        <row r="148">
          <cell r="B148" t="str">
            <v>BBB/Stable/A-2</v>
          </cell>
        </row>
        <row r="149">
          <cell r="B149" t="str">
            <v>BBB/Stable/A-2</v>
          </cell>
        </row>
        <row r="150">
          <cell r="B150" t="str">
            <v>BBB/Stable/--</v>
          </cell>
        </row>
        <row r="151">
          <cell r="B151" t="str">
            <v>BBB/Stable/--</v>
          </cell>
        </row>
        <row r="152">
          <cell r="B152" t="str">
            <v>BBB/Stable/--</v>
          </cell>
        </row>
        <row r="153">
          <cell r="B153" t="str">
            <v>BBB/Stable/--</v>
          </cell>
        </row>
        <row r="154">
          <cell r="B154" t="str">
            <v>BBB/Stable/--</v>
          </cell>
        </row>
        <row r="155">
          <cell r="B155" t="str">
            <v>BBB/Stable/--</v>
          </cell>
        </row>
        <row r="156">
          <cell r="B156" t="str">
            <v>BBB/Stable/A-2</v>
          </cell>
        </row>
        <row r="157">
          <cell r="B157" t="str">
            <v>BBB/Stable/A-2</v>
          </cell>
        </row>
        <row r="158">
          <cell r="B158" t="str">
            <v>BBB/Stable/--</v>
          </cell>
        </row>
        <row r="159">
          <cell r="B159" t="str">
            <v>BBB/Stable/--</v>
          </cell>
        </row>
        <row r="160">
          <cell r="B160" t="str">
            <v>BBB/Stable/--</v>
          </cell>
        </row>
        <row r="161">
          <cell r="B161" t="str">
            <v>BBB/Stable/--</v>
          </cell>
        </row>
        <row r="162">
          <cell r="B162" t="str">
            <v>BBB/Stable/--</v>
          </cell>
        </row>
        <row r="163">
          <cell r="B163" t="str">
            <v>BBB/Stable/A-2</v>
          </cell>
        </row>
        <row r="164">
          <cell r="B164" t="str">
            <v>BBB/Stable/--</v>
          </cell>
        </row>
        <row r="165">
          <cell r="B165" t="str">
            <v>BBB/Stable/--</v>
          </cell>
        </row>
        <row r="166">
          <cell r="B166" t="str">
            <v>BBB/Stable/--</v>
          </cell>
        </row>
        <row r="167">
          <cell r="B167" t="str">
            <v>BBB/Stable/--</v>
          </cell>
        </row>
        <row r="168">
          <cell r="B168" t="str">
            <v>BBB/Stable/--</v>
          </cell>
        </row>
        <row r="169">
          <cell r="B169" t="str">
            <v>BBB/Stable/--</v>
          </cell>
        </row>
        <row r="170">
          <cell r="B170" t="str">
            <v>BBB/Stable/--</v>
          </cell>
        </row>
        <row r="171">
          <cell r="B171" t="str">
            <v>BBB/Stable/--</v>
          </cell>
        </row>
        <row r="172">
          <cell r="B172" t="str">
            <v>BBB/Stable/--</v>
          </cell>
        </row>
        <row r="173">
          <cell r="B173" t="str">
            <v>BBB/Stable/A-2</v>
          </cell>
        </row>
        <row r="174">
          <cell r="B174" t="str">
            <v>BBB/Stable/A-2</v>
          </cell>
        </row>
        <row r="175">
          <cell r="B175" t="str">
            <v>BBB/Stable/A-2</v>
          </cell>
        </row>
        <row r="176">
          <cell r="B176" t="str">
            <v>BBB/Stable/A-2</v>
          </cell>
        </row>
        <row r="177">
          <cell r="B177" t="str">
            <v>BBB/Stable/--</v>
          </cell>
        </row>
        <row r="178">
          <cell r="B178" t="str">
            <v>BBB/Stable/--</v>
          </cell>
        </row>
        <row r="179">
          <cell r="B179" t="str">
            <v>BBB/Stable/--</v>
          </cell>
        </row>
        <row r="180">
          <cell r="B180" t="str">
            <v>BBB/Stable/--</v>
          </cell>
        </row>
        <row r="181">
          <cell r="B181" t="str">
            <v>BBB/Stable/A-2</v>
          </cell>
        </row>
        <row r="182">
          <cell r="B182" t="str">
            <v>BBB/Stable/--</v>
          </cell>
        </row>
        <row r="183">
          <cell r="B183" t="str">
            <v>BBB/Stable/--</v>
          </cell>
        </row>
        <row r="184">
          <cell r="B184" t="str">
            <v>BBB/Stable/--</v>
          </cell>
        </row>
        <row r="185">
          <cell r="B185" t="str">
            <v>BBB/Stable/--</v>
          </cell>
        </row>
        <row r="186">
          <cell r="B186" t="str">
            <v>BBB/Stable/A-2</v>
          </cell>
        </row>
        <row r="187">
          <cell r="B187" t="str">
            <v>BBB/Stable/--</v>
          </cell>
        </row>
        <row r="188">
          <cell r="B188" t="str">
            <v>BBB/Stable/A-2</v>
          </cell>
        </row>
        <row r="189">
          <cell r="B189" t="str">
            <v>BBB/Stable/--</v>
          </cell>
        </row>
        <row r="190">
          <cell r="B190" t="str">
            <v>BBB/Stable/A-2</v>
          </cell>
        </row>
        <row r="191">
          <cell r="B191" t="str">
            <v>BBB/Stable/--</v>
          </cell>
        </row>
        <row r="192">
          <cell r="B192" t="str">
            <v>BBB/Stable/A-2</v>
          </cell>
        </row>
        <row r="193">
          <cell r="B193" t="str">
            <v>BBB/Stable/A-2</v>
          </cell>
        </row>
        <row r="194">
          <cell r="B194" t="str">
            <v>BBB/Stable/--</v>
          </cell>
        </row>
        <row r="195">
          <cell r="B195" t="str">
            <v>BBB/Stable/--</v>
          </cell>
        </row>
        <row r="196">
          <cell r="B196" t="str">
            <v>BBB/Stable/--</v>
          </cell>
        </row>
        <row r="197">
          <cell r="B197" t="str">
            <v>BBB-/Watch Pos/--</v>
          </cell>
        </row>
        <row r="198">
          <cell r="B198" t="str">
            <v>BBB-/Watch Pos/--</v>
          </cell>
        </row>
        <row r="199">
          <cell r="B199" t="str">
            <v>BBB-/Watch Pos/--</v>
          </cell>
        </row>
        <row r="200">
          <cell r="B200" t="str">
            <v>BBB-/Positive/--</v>
          </cell>
        </row>
        <row r="201">
          <cell r="B201" t="str">
            <v>BBB-/Positive/--</v>
          </cell>
        </row>
        <row r="202">
          <cell r="B202" t="str">
            <v>BBB-/Positive/--</v>
          </cell>
        </row>
        <row r="203">
          <cell r="B203" t="str">
            <v>BBB-/Stable/--</v>
          </cell>
        </row>
        <row r="204">
          <cell r="B204" t="str">
            <v>BBB-/Stable/--</v>
          </cell>
        </row>
        <row r="205">
          <cell r="B205" t="str">
            <v>BBB-/Stable/--</v>
          </cell>
        </row>
        <row r="206">
          <cell r="B206" t="str">
            <v>BBB-/Stable/--</v>
          </cell>
        </row>
        <row r="207">
          <cell r="B207" t="str">
            <v>BBB-/Stable/--</v>
          </cell>
        </row>
        <row r="208">
          <cell r="B208" t="str">
            <v>BBB-/Stable/--</v>
          </cell>
        </row>
        <row r="209">
          <cell r="B209" t="str">
            <v>BBB-/Stable/--</v>
          </cell>
        </row>
        <row r="210">
          <cell r="B210" t="str">
            <v>BBB-/Stable/--</v>
          </cell>
        </row>
        <row r="211">
          <cell r="B211" t="str">
            <v>BBB-/Stable/A-3</v>
          </cell>
        </row>
        <row r="212">
          <cell r="B212" t="str">
            <v>BBB-/Stable/--</v>
          </cell>
        </row>
        <row r="213">
          <cell r="B213" t="str">
            <v>BBB-/Stable/--</v>
          </cell>
        </row>
        <row r="214">
          <cell r="B214" t="str">
            <v>BBB-/Stable/--</v>
          </cell>
        </row>
        <row r="215">
          <cell r="B215" t="str">
            <v>BBB-/Stable/--</v>
          </cell>
        </row>
        <row r="216">
          <cell r="B216" t="str">
            <v>BBB-/Stable/--</v>
          </cell>
        </row>
        <row r="217">
          <cell r="B217" t="str">
            <v>BBB-/Stable/--</v>
          </cell>
        </row>
        <row r="218">
          <cell r="B218" t="str">
            <v>BBB-/Stable/A-3</v>
          </cell>
        </row>
        <row r="219">
          <cell r="B219" t="str">
            <v>BBB-/Stable/--</v>
          </cell>
        </row>
        <row r="220">
          <cell r="B220" t="str">
            <v>BBB-/Stable/A-3</v>
          </cell>
        </row>
        <row r="221">
          <cell r="B221" t="str">
            <v>BBB-/Stable/--</v>
          </cell>
        </row>
        <row r="222">
          <cell r="B222" t="str">
            <v>BBB-/Stable/--</v>
          </cell>
        </row>
        <row r="223">
          <cell r="B223" t="str">
            <v>BBB-/Stable/A-3</v>
          </cell>
        </row>
        <row r="224">
          <cell r="B224" t="str">
            <v>BBB-/Stable/--</v>
          </cell>
        </row>
        <row r="225">
          <cell r="B225" t="str">
            <v>BB+/Positive/--</v>
          </cell>
        </row>
        <row r="226">
          <cell r="B226" t="str">
            <v>BB+/Stable/--</v>
          </cell>
        </row>
        <row r="227">
          <cell r="B227" t="str">
            <v>BB+/Stable/--</v>
          </cell>
        </row>
        <row r="228">
          <cell r="B228" t="str">
            <v>BB/Stable/--</v>
          </cell>
        </row>
        <row r="229">
          <cell r="B229" t="str">
            <v>BB/Stable/--</v>
          </cell>
        </row>
      </sheetData>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ster VL Data"/>
      <sheetName val="Master S&amp;P Data"/>
      <sheetName val="Company List"/>
      <sheetName val="Current S&amp;P Ratings"/>
      <sheetName val="Case VL Data"/>
      <sheetName val="Case S&amp;P Ratings Direct Data"/>
    </sheetNames>
    <sheetDataSet>
      <sheetData sheetId="0">
        <row r="10">
          <cell r="A10">
            <v>37</v>
          </cell>
        </row>
      </sheetData>
      <sheetData sheetId="1"/>
      <sheetData sheetId="2"/>
      <sheetData sheetId="3">
        <row r="2">
          <cell r="B2" t="str">
            <v>Corporate credit rating*</v>
          </cell>
        </row>
        <row r="3">
          <cell r="A3" t="str">
            <v>Madison Gas &amp; Electric Co.</v>
          </cell>
          <cell r="B3" t="str">
            <v>AA-/Stable/A-1+</v>
          </cell>
          <cell r="C3" t="str">
            <v>Excellent</v>
          </cell>
          <cell r="D3" t="str">
            <v>Intermediate</v>
          </cell>
          <cell r="E3" t="str">
            <v>Adequate</v>
          </cell>
        </row>
        <row r="4">
          <cell r="B4" t="str">
            <v>A+/Stable/--</v>
          </cell>
        </row>
        <row r="5">
          <cell r="B5" t="str">
            <v>A+/Stable/A-1</v>
          </cell>
        </row>
        <row r="6">
          <cell r="B6" t="str">
            <v>A+/Stable/--</v>
          </cell>
        </row>
        <row r="7">
          <cell r="B7" t="str">
            <v>A+/Stable/A-1</v>
          </cell>
        </row>
        <row r="8">
          <cell r="B8" t="str">
            <v>A+/Stable/A-1</v>
          </cell>
        </row>
        <row r="9">
          <cell r="B9" t="str">
            <v>A+/Stable/--</v>
          </cell>
        </row>
        <row r="10">
          <cell r="B10" t="str">
            <v>A+/Stable/--</v>
          </cell>
        </row>
        <row r="11">
          <cell r="B11" t="str">
            <v>A+/Stable/--</v>
          </cell>
        </row>
        <row r="12">
          <cell r="B12" t="str">
            <v>A+/Stable/A-1</v>
          </cell>
        </row>
        <row r="13">
          <cell r="B13" t="str">
            <v>A+/Stable/--</v>
          </cell>
        </row>
        <row r="14">
          <cell r="B14" t="str">
            <v>A/Stable/--</v>
          </cell>
        </row>
        <row r="15">
          <cell r="B15" t="str">
            <v>A/Stable/A-1</v>
          </cell>
        </row>
        <row r="16">
          <cell r="B16" t="str">
            <v>A/Stable/A-1</v>
          </cell>
        </row>
        <row r="17">
          <cell r="B17" t="str">
            <v>A/Stable/A-1</v>
          </cell>
        </row>
        <row r="18">
          <cell r="B18" t="str">
            <v>A/Stable/--</v>
          </cell>
        </row>
        <row r="19">
          <cell r="B19" t="str">
            <v>A/Stable/A-1</v>
          </cell>
        </row>
        <row r="20">
          <cell r="B20" t="str">
            <v>A/Stable/--</v>
          </cell>
        </row>
        <row r="21">
          <cell r="B21" t="str">
            <v>A/Stable/A-1</v>
          </cell>
        </row>
        <row r="22">
          <cell r="B22" t="str">
            <v>A/Stable/--</v>
          </cell>
        </row>
        <row r="23">
          <cell r="B23" t="str">
            <v>A/Stable/--</v>
          </cell>
        </row>
        <row r="24">
          <cell r="B24" t="str">
            <v>A/Stable/A-1</v>
          </cell>
        </row>
        <row r="25">
          <cell r="B25" t="str">
            <v>A/Stable/--</v>
          </cell>
        </row>
        <row r="26">
          <cell r="B26" t="str">
            <v>A/Negative/A-1</v>
          </cell>
        </row>
        <row r="27">
          <cell r="B27" t="str">
            <v>A/Negative/A-1</v>
          </cell>
        </row>
        <row r="28">
          <cell r="B28" t="str">
            <v>A/Negative/A-1</v>
          </cell>
        </row>
        <row r="29">
          <cell r="B29" t="str">
            <v>A/Negative/A-1</v>
          </cell>
        </row>
        <row r="30">
          <cell r="B30" t="str">
            <v>A/Negative/--</v>
          </cell>
        </row>
        <row r="31">
          <cell r="B31" t="str">
            <v>A/Negative/--</v>
          </cell>
        </row>
        <row r="32">
          <cell r="B32" t="str">
            <v>A/Negative/A-1</v>
          </cell>
        </row>
        <row r="33">
          <cell r="B33" t="str">
            <v>A-/Stable/--</v>
          </cell>
        </row>
        <row r="34">
          <cell r="B34" t="str">
            <v>A-/Stable/--</v>
          </cell>
        </row>
        <row r="35">
          <cell r="B35" t="str">
            <v>A-/Stable/A-2</v>
          </cell>
        </row>
        <row r="36">
          <cell r="B36" t="str">
            <v>A-/Stable/A-2</v>
          </cell>
        </row>
        <row r="37">
          <cell r="B37" t="str">
            <v>A-/Stable/--</v>
          </cell>
        </row>
        <row r="38">
          <cell r="B38" t="str">
            <v>A-/Stable/--</v>
          </cell>
        </row>
        <row r="39">
          <cell r="B39" t="str">
            <v>A-/Stable/A-2</v>
          </cell>
        </row>
        <row r="40">
          <cell r="B40" t="str">
            <v>A-/Stable/A-2</v>
          </cell>
        </row>
        <row r="41">
          <cell r="B41" t="str">
            <v>A-/Stable/A-2</v>
          </cell>
        </row>
        <row r="42">
          <cell r="B42" t="str">
            <v>A-/Stable/--</v>
          </cell>
        </row>
        <row r="43">
          <cell r="B43" t="str">
            <v>A-/Stable/A-2</v>
          </cell>
        </row>
        <row r="44">
          <cell r="B44" t="str">
            <v>A-/Stable/--</v>
          </cell>
        </row>
        <row r="45">
          <cell r="B45" t="str">
            <v>A-/Stable/--</v>
          </cell>
        </row>
        <row r="46">
          <cell r="B46" t="str">
            <v>A-/Stable/A-2</v>
          </cell>
        </row>
        <row r="47">
          <cell r="B47" t="str">
            <v>A-/Stable/--</v>
          </cell>
        </row>
        <row r="48">
          <cell r="B48" t="str">
            <v>A-/Stable/--</v>
          </cell>
        </row>
        <row r="49">
          <cell r="B49" t="str">
            <v>A-/Stable/--</v>
          </cell>
        </row>
        <row r="50">
          <cell r="B50" t="str">
            <v>A-/Stable/--</v>
          </cell>
        </row>
        <row r="51">
          <cell r="B51" t="str">
            <v>A-/Stable/--</v>
          </cell>
        </row>
        <row r="52">
          <cell r="B52" t="str">
            <v>A-/Stable/--</v>
          </cell>
        </row>
        <row r="53">
          <cell r="B53" t="str">
            <v>A-/Stable/--</v>
          </cell>
        </row>
        <row r="54">
          <cell r="B54" t="str">
            <v>A-/Stable/--</v>
          </cell>
        </row>
        <row r="55">
          <cell r="B55" t="str">
            <v>A-/Stable/--</v>
          </cell>
        </row>
        <row r="56">
          <cell r="B56" t="str">
            <v>A-/Stable/A-2</v>
          </cell>
        </row>
        <row r="57">
          <cell r="B57" t="str">
            <v>A-/Stable/A-2</v>
          </cell>
        </row>
        <row r="58">
          <cell r="B58" t="str">
            <v>A-/Stable/A-2</v>
          </cell>
        </row>
        <row r="59">
          <cell r="B59" t="str">
            <v>A-/Stable/A-2</v>
          </cell>
        </row>
        <row r="60">
          <cell r="B60" t="str">
            <v>A-/Stable/--</v>
          </cell>
        </row>
        <row r="61">
          <cell r="B61" t="str">
            <v>A-/Stable/A-2</v>
          </cell>
        </row>
        <row r="62">
          <cell r="B62" t="str">
            <v>A-/Stable/A-2</v>
          </cell>
        </row>
        <row r="63">
          <cell r="B63" t="str">
            <v>A-/Stable/--</v>
          </cell>
        </row>
        <row r="64">
          <cell r="B64" t="str">
            <v>A-/Stable/A-2</v>
          </cell>
        </row>
        <row r="65">
          <cell r="B65" t="str">
            <v>A-/Stable/A-2</v>
          </cell>
        </row>
        <row r="66">
          <cell r="B66" t="str">
            <v>A-/Stable/A-2</v>
          </cell>
        </row>
        <row r="67">
          <cell r="B67" t="str">
            <v>A-/Stable/A-2</v>
          </cell>
        </row>
        <row r="68">
          <cell r="B68" t="str">
            <v>A-/Stable/A-2</v>
          </cell>
        </row>
        <row r="69">
          <cell r="B69" t="str">
            <v>A-/Stable/A-2</v>
          </cell>
        </row>
        <row r="70">
          <cell r="B70" t="str">
            <v>A-/Stable/A-2</v>
          </cell>
        </row>
        <row r="71">
          <cell r="B71" t="str">
            <v>A-/Stable/A-2</v>
          </cell>
        </row>
        <row r="72">
          <cell r="B72" t="str">
            <v>A-/Stable/--</v>
          </cell>
        </row>
        <row r="73">
          <cell r="B73" t="str">
            <v>A-/Stable/A-2</v>
          </cell>
        </row>
        <row r="74">
          <cell r="B74" t="str">
            <v>A-/Stable/A-2</v>
          </cell>
        </row>
        <row r="75">
          <cell r="B75" t="str">
            <v>A-/Stable/A-2</v>
          </cell>
        </row>
        <row r="76">
          <cell r="B76" t="str">
            <v>A-/Stable/A-2</v>
          </cell>
        </row>
        <row r="77">
          <cell r="B77" t="str">
            <v>A-/Stable</v>
          </cell>
        </row>
        <row r="78">
          <cell r="B78" t="str">
            <v>A-/Stable/A-2</v>
          </cell>
        </row>
        <row r="79">
          <cell r="B79" t="str">
            <v>A-/Stable/A-2</v>
          </cell>
        </row>
        <row r="80">
          <cell r="B80" t="str">
            <v>A-/Stable/A-2</v>
          </cell>
        </row>
        <row r="81">
          <cell r="B81" t="str">
            <v>A-/Stable/--</v>
          </cell>
        </row>
        <row r="82">
          <cell r="B82" t="str">
            <v>A-/Stable/A-2</v>
          </cell>
        </row>
        <row r="83">
          <cell r="B83" t="str">
            <v>A-/Stable/A-2</v>
          </cell>
        </row>
        <row r="84">
          <cell r="B84" t="str">
            <v>A-/Stable/A-2</v>
          </cell>
        </row>
        <row r="85">
          <cell r="B85" t="str">
            <v>A-/Stable/--</v>
          </cell>
        </row>
        <row r="86">
          <cell r="B86" t="str">
            <v>A-/Stable/A-2</v>
          </cell>
        </row>
        <row r="87">
          <cell r="B87" t="str">
            <v>A-/Stable/A-2</v>
          </cell>
        </row>
        <row r="88">
          <cell r="B88" t="str">
            <v>A-/Stable/A-2</v>
          </cell>
        </row>
        <row r="89">
          <cell r="B89" t="str">
            <v>A-/Stable/A-2</v>
          </cell>
        </row>
        <row r="90">
          <cell r="B90" t="str">
            <v>A-/Stable/A-2</v>
          </cell>
        </row>
        <row r="91">
          <cell r="B91" t="str">
            <v>A-/Stable/--</v>
          </cell>
        </row>
        <row r="92">
          <cell r="B92" t="str">
            <v>A-/Stable/--</v>
          </cell>
        </row>
        <row r="93">
          <cell r="B93" t="str">
            <v>BBB+/Stable/--</v>
          </cell>
        </row>
        <row r="94">
          <cell r="B94" t="str">
            <v>BBB+/Stable/A-2</v>
          </cell>
        </row>
        <row r="95">
          <cell r="B95" t="str">
            <v>BBB+/Stable/A-2</v>
          </cell>
        </row>
        <row r="96">
          <cell r="B96" t="str">
            <v>BBB+/Stable/--</v>
          </cell>
        </row>
        <row r="97">
          <cell r="B97" t="str">
            <v>BBB+/Stable/--</v>
          </cell>
        </row>
        <row r="98">
          <cell r="B98" t="str">
            <v>BBB+/Stable/--</v>
          </cell>
        </row>
        <row r="99">
          <cell r="B99" t="str">
            <v>BBB+/Stable/--</v>
          </cell>
        </row>
        <row r="100">
          <cell r="B100" t="str">
            <v>BBB+/Stable/A-2</v>
          </cell>
        </row>
        <row r="101">
          <cell r="B101" t="str">
            <v>BBB+/Stable/--</v>
          </cell>
        </row>
        <row r="102">
          <cell r="B102" t="str">
            <v>BBB+/Stable/--</v>
          </cell>
        </row>
        <row r="103">
          <cell r="B103" t="str">
            <v>BBB+/Stable/--</v>
          </cell>
        </row>
        <row r="104">
          <cell r="B104" t="str">
            <v>BBB+/Stable/A-2</v>
          </cell>
        </row>
        <row r="105">
          <cell r="B105" t="str">
            <v>BBB+/Stable/A-2</v>
          </cell>
        </row>
        <row r="106">
          <cell r="B106" t="str">
            <v>BBB+/Stable/A-2</v>
          </cell>
        </row>
        <row r="107">
          <cell r="B107" t="str">
            <v>BBB+/Stable/--</v>
          </cell>
        </row>
        <row r="108">
          <cell r="B108" t="str">
            <v>BBB+/Stable/A-2</v>
          </cell>
        </row>
        <row r="109">
          <cell r="B109" t="str">
            <v>BBB+/Stable/A-2</v>
          </cell>
        </row>
        <row r="110">
          <cell r="B110" t="str">
            <v>BBB+/Stable/A-2</v>
          </cell>
        </row>
        <row r="111">
          <cell r="B111" t="str">
            <v>BBB+/Stable/A-2</v>
          </cell>
        </row>
        <row r="112">
          <cell r="B112" t="str">
            <v>BBB+/Stable/A-2</v>
          </cell>
        </row>
        <row r="113">
          <cell r="B113" t="str">
            <v>BBB+/Stable/A-2</v>
          </cell>
        </row>
        <row r="114">
          <cell r="B114" t="str">
            <v>BBB+/Stable/A-2</v>
          </cell>
        </row>
        <row r="115">
          <cell r="B115" t="str">
            <v>BBB+/Stable/A-2</v>
          </cell>
        </row>
        <row r="116">
          <cell r="B116" t="str">
            <v>BBB+/Stable/A-2</v>
          </cell>
        </row>
        <row r="117">
          <cell r="B117" t="str">
            <v>BBB+/Stable/A-2</v>
          </cell>
        </row>
        <row r="118">
          <cell r="B118" t="str">
            <v>BBB+/Stable/A-2</v>
          </cell>
        </row>
        <row r="119">
          <cell r="B119" t="str">
            <v>BBB+/Stable/A-2</v>
          </cell>
        </row>
        <row r="120">
          <cell r="B120" t="str">
            <v>BBB+/Stable/--</v>
          </cell>
        </row>
        <row r="121">
          <cell r="B121" t="str">
            <v>BBB+/Stable/--</v>
          </cell>
        </row>
        <row r="122">
          <cell r="B122" t="str">
            <v>BBB+/Stable/A-2</v>
          </cell>
        </row>
        <row r="123">
          <cell r="B123" t="str">
            <v>BBB+/Stable/A-2</v>
          </cell>
        </row>
        <row r="124">
          <cell r="B124" t="str">
            <v>BBB+/Stable/A-2</v>
          </cell>
        </row>
        <row r="125">
          <cell r="B125" t="str">
            <v>BBB+/Stable/--</v>
          </cell>
        </row>
        <row r="126">
          <cell r="B126" t="str">
            <v>BBB+/Stable/--</v>
          </cell>
        </row>
        <row r="127">
          <cell r="B127" t="str">
            <v>BBB+/Stable/--</v>
          </cell>
        </row>
        <row r="128">
          <cell r="B128" t="str">
            <v>BBB+/Stable/A-2</v>
          </cell>
        </row>
        <row r="129">
          <cell r="B129" t="str">
            <v>BBB+/Stable/A-2</v>
          </cell>
        </row>
        <row r="130">
          <cell r="B130" t="str">
            <v>BBB+/Stable/A-2</v>
          </cell>
        </row>
        <row r="131">
          <cell r="B131" t="str">
            <v>BBB+/Stable/A-2</v>
          </cell>
        </row>
        <row r="132">
          <cell r="B132" t="str">
            <v>BBB+/Stable/A-2</v>
          </cell>
        </row>
        <row r="133">
          <cell r="B133" t="str">
            <v>BBB+/Stable/A-2</v>
          </cell>
        </row>
        <row r="134">
          <cell r="B134" t="str">
            <v>BBB+/Stable/--</v>
          </cell>
        </row>
        <row r="135">
          <cell r="B135" t="str">
            <v>BBB+/Stable/A-2</v>
          </cell>
        </row>
        <row r="136">
          <cell r="B136" t="str">
            <v>BBB+/Stable/A-2</v>
          </cell>
        </row>
        <row r="137">
          <cell r="B137" t="str">
            <v>BBB+/Negative/A-2</v>
          </cell>
        </row>
        <row r="138">
          <cell r="B138" t="str">
            <v>BBB+/Negative/A-2</v>
          </cell>
        </row>
        <row r="139">
          <cell r="B139" t="str">
            <v>BBB+/Negative/A-2</v>
          </cell>
        </row>
        <row r="140">
          <cell r="B140" t="str">
            <v>BBB/Watch Pos/A-2</v>
          </cell>
        </row>
        <row r="141">
          <cell r="B141" t="str">
            <v>BBB/Watch Pos/A-2</v>
          </cell>
        </row>
        <row r="142">
          <cell r="B142" t="str">
            <v>BBB/Watch Pos/A-2</v>
          </cell>
        </row>
        <row r="143">
          <cell r="B143" t="str">
            <v>BBB/Positive/A-2</v>
          </cell>
        </row>
        <row r="144">
          <cell r="B144" t="str">
            <v>BBB/Positive/--</v>
          </cell>
        </row>
        <row r="145">
          <cell r="B145" t="str">
            <v>BBB/Positive/A-2</v>
          </cell>
        </row>
        <row r="146">
          <cell r="B146" t="str">
            <v>BBB/Positive/A-2</v>
          </cell>
        </row>
        <row r="147">
          <cell r="B147" t="str">
            <v>BBB/Stable/A-2</v>
          </cell>
        </row>
        <row r="148">
          <cell r="B148" t="str">
            <v>BBB/Stable/A-2</v>
          </cell>
        </row>
        <row r="149">
          <cell r="B149" t="str">
            <v>BBB/Stable/A-2</v>
          </cell>
        </row>
        <row r="150">
          <cell r="B150" t="str">
            <v>BBB/Stable/--</v>
          </cell>
        </row>
        <row r="151">
          <cell r="B151" t="str">
            <v>BBB/Stable/--</v>
          </cell>
        </row>
        <row r="152">
          <cell r="B152" t="str">
            <v>BBB/Stable/--</v>
          </cell>
        </row>
        <row r="153">
          <cell r="B153" t="str">
            <v>BBB/Stable/--</v>
          </cell>
        </row>
        <row r="154">
          <cell r="B154" t="str">
            <v>BBB/Stable/--</v>
          </cell>
        </row>
        <row r="155">
          <cell r="B155" t="str">
            <v>BBB/Stable/--</v>
          </cell>
        </row>
        <row r="156">
          <cell r="B156" t="str">
            <v>BBB/Stable/A-2</v>
          </cell>
        </row>
        <row r="157">
          <cell r="B157" t="str">
            <v>BBB/Stable/A-2</v>
          </cell>
        </row>
        <row r="158">
          <cell r="B158" t="str">
            <v>BBB/Stable/--</v>
          </cell>
        </row>
        <row r="159">
          <cell r="B159" t="str">
            <v>BBB/Stable/--</v>
          </cell>
        </row>
        <row r="160">
          <cell r="B160" t="str">
            <v>BBB/Stable/--</v>
          </cell>
        </row>
        <row r="161">
          <cell r="B161" t="str">
            <v>BBB/Stable/--</v>
          </cell>
        </row>
        <row r="162">
          <cell r="B162" t="str">
            <v>BBB/Stable/--</v>
          </cell>
        </row>
        <row r="163">
          <cell r="B163" t="str">
            <v>BBB/Stable/A-2</v>
          </cell>
        </row>
        <row r="164">
          <cell r="B164" t="str">
            <v>BBB/Stable/--</v>
          </cell>
        </row>
        <row r="165">
          <cell r="B165" t="str">
            <v>BBB/Stable/--</v>
          </cell>
        </row>
        <row r="166">
          <cell r="B166" t="str">
            <v>BBB/Stable/--</v>
          </cell>
        </row>
        <row r="167">
          <cell r="B167" t="str">
            <v>BBB/Stable/--</v>
          </cell>
        </row>
        <row r="168">
          <cell r="B168" t="str">
            <v>BBB/Stable/--</v>
          </cell>
        </row>
        <row r="169">
          <cell r="B169" t="str">
            <v>BBB/Stable/--</v>
          </cell>
        </row>
        <row r="170">
          <cell r="B170" t="str">
            <v>BBB/Stable/--</v>
          </cell>
        </row>
        <row r="171">
          <cell r="B171" t="str">
            <v>BBB/Stable/--</v>
          </cell>
        </row>
        <row r="172">
          <cell r="B172" t="str">
            <v>BBB/Stable/--</v>
          </cell>
        </row>
        <row r="173">
          <cell r="B173" t="str">
            <v>BBB/Stable/A-2</v>
          </cell>
        </row>
        <row r="174">
          <cell r="B174" t="str">
            <v>BBB/Stable/A-2</v>
          </cell>
        </row>
        <row r="175">
          <cell r="B175" t="str">
            <v>BBB/Stable/A-2</v>
          </cell>
        </row>
        <row r="176">
          <cell r="B176" t="str">
            <v>BBB/Stable/A-2</v>
          </cell>
        </row>
        <row r="177">
          <cell r="B177" t="str">
            <v>BBB/Stable/--</v>
          </cell>
        </row>
        <row r="178">
          <cell r="B178" t="str">
            <v>BBB/Stable/--</v>
          </cell>
        </row>
        <row r="179">
          <cell r="B179" t="str">
            <v>BBB/Stable/--</v>
          </cell>
        </row>
        <row r="180">
          <cell r="B180" t="str">
            <v>BBB/Stable/--</v>
          </cell>
        </row>
        <row r="181">
          <cell r="B181" t="str">
            <v>BBB/Stable/A-2</v>
          </cell>
        </row>
        <row r="182">
          <cell r="B182" t="str">
            <v>BBB/Stable/--</v>
          </cell>
        </row>
        <row r="183">
          <cell r="B183" t="str">
            <v>BBB/Stable/--</v>
          </cell>
        </row>
        <row r="184">
          <cell r="B184" t="str">
            <v>BBB/Stable/--</v>
          </cell>
        </row>
        <row r="185">
          <cell r="B185" t="str">
            <v>BBB/Stable/--</v>
          </cell>
        </row>
        <row r="186">
          <cell r="B186" t="str">
            <v>BBB/Stable/A-2</v>
          </cell>
        </row>
        <row r="187">
          <cell r="B187" t="str">
            <v>BBB/Stable/--</v>
          </cell>
        </row>
        <row r="188">
          <cell r="B188" t="str">
            <v>BBB/Stable/A-2</v>
          </cell>
        </row>
        <row r="189">
          <cell r="B189" t="str">
            <v>BBB/Stable/--</v>
          </cell>
        </row>
        <row r="190">
          <cell r="B190" t="str">
            <v>BBB/Stable/A-2</v>
          </cell>
        </row>
        <row r="191">
          <cell r="B191" t="str">
            <v>BBB/Stable/--</v>
          </cell>
        </row>
        <row r="192">
          <cell r="B192" t="str">
            <v>BBB/Stable/A-2</v>
          </cell>
        </row>
        <row r="193">
          <cell r="B193" t="str">
            <v>BBB/Stable/A-2</v>
          </cell>
        </row>
        <row r="194">
          <cell r="B194" t="str">
            <v>BBB/Stable/--</v>
          </cell>
        </row>
        <row r="195">
          <cell r="B195" t="str">
            <v>BBB/Stable/--</v>
          </cell>
        </row>
        <row r="196">
          <cell r="B196" t="str">
            <v>BBB/Stable/--</v>
          </cell>
        </row>
        <row r="197">
          <cell r="B197" t="str">
            <v>BBB-/Watch Pos/--</v>
          </cell>
        </row>
        <row r="198">
          <cell r="B198" t="str">
            <v>BBB-/Watch Pos/--</v>
          </cell>
        </row>
        <row r="199">
          <cell r="B199" t="str">
            <v>BBB-/Watch Pos/--</v>
          </cell>
        </row>
        <row r="200">
          <cell r="B200" t="str">
            <v>BBB-/Positive/--</v>
          </cell>
        </row>
        <row r="201">
          <cell r="B201" t="str">
            <v>BBB-/Positive/--</v>
          </cell>
        </row>
        <row r="202">
          <cell r="B202" t="str">
            <v>BBB-/Positive/--</v>
          </cell>
        </row>
        <row r="203">
          <cell r="B203" t="str">
            <v>BBB-/Stable/--</v>
          </cell>
        </row>
        <row r="204">
          <cell r="B204" t="str">
            <v>BBB-/Stable/--</v>
          </cell>
        </row>
        <row r="205">
          <cell r="B205" t="str">
            <v>BBB-/Stable/--</v>
          </cell>
        </row>
        <row r="206">
          <cell r="B206" t="str">
            <v>BBB-/Stable/--</v>
          </cell>
        </row>
        <row r="207">
          <cell r="B207" t="str">
            <v>BBB-/Stable/--</v>
          </cell>
        </row>
        <row r="208">
          <cell r="B208" t="str">
            <v>BBB-/Stable/--</v>
          </cell>
        </row>
        <row r="209">
          <cell r="B209" t="str">
            <v>BBB-/Stable/--</v>
          </cell>
        </row>
        <row r="210">
          <cell r="B210" t="str">
            <v>BBB-/Stable/--</v>
          </cell>
        </row>
        <row r="211">
          <cell r="B211" t="str">
            <v>BBB-/Stable/A-3</v>
          </cell>
        </row>
        <row r="212">
          <cell r="B212" t="str">
            <v>BBB-/Stable/--</v>
          </cell>
        </row>
        <row r="213">
          <cell r="B213" t="str">
            <v>BBB-/Stable/--</v>
          </cell>
        </row>
        <row r="214">
          <cell r="B214" t="str">
            <v>BBB-/Stable/--</v>
          </cell>
        </row>
        <row r="215">
          <cell r="B215" t="str">
            <v>BBB-/Stable/--</v>
          </cell>
        </row>
        <row r="216">
          <cell r="B216" t="str">
            <v>BBB-/Stable/--</v>
          </cell>
        </row>
        <row r="217">
          <cell r="B217" t="str">
            <v>BBB-/Stable/--</v>
          </cell>
        </row>
        <row r="218">
          <cell r="B218" t="str">
            <v>BBB-/Stable/A-3</v>
          </cell>
        </row>
        <row r="219">
          <cell r="B219" t="str">
            <v>BBB-/Stable/--</v>
          </cell>
        </row>
        <row r="220">
          <cell r="B220" t="str">
            <v>BBB-/Stable/A-3</v>
          </cell>
        </row>
        <row r="221">
          <cell r="B221" t="str">
            <v>BBB-/Stable/--</v>
          </cell>
        </row>
        <row r="222">
          <cell r="B222" t="str">
            <v>BBB-/Stable/--</v>
          </cell>
        </row>
        <row r="223">
          <cell r="B223" t="str">
            <v>BBB-/Stable/A-3</v>
          </cell>
        </row>
        <row r="224">
          <cell r="B224" t="str">
            <v>BBB-/Stable/--</v>
          </cell>
        </row>
        <row r="225">
          <cell r="B225" t="str">
            <v>BB+/Positive/--</v>
          </cell>
        </row>
        <row r="226">
          <cell r="B226" t="str">
            <v>BB+/Stable/--</v>
          </cell>
        </row>
        <row r="227">
          <cell r="B227" t="str">
            <v>BB+/Stable/--</v>
          </cell>
        </row>
        <row r="228">
          <cell r="B228" t="str">
            <v>BB/Stable/--</v>
          </cell>
        </row>
        <row r="229">
          <cell r="B229" t="str">
            <v>BB/Stable/--</v>
          </cell>
        </row>
      </sheetData>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 val="Sheet2"/>
      <sheetName val="Sheet3"/>
      <sheetName val="SNLXLAddin"/>
    </sheetNames>
    <definedNames>
      <definedName name="SNLLabel"/>
      <definedName name="SNLTable"/>
    </definedNames>
    <sheetDataSet>
      <sheetData sheetId="0"/>
      <sheetData sheetId="1"/>
      <sheetData sheetId="2"/>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83B219-619A-49E5-A346-C8A9325BA7C6}">
  <dimension ref="A1"/>
  <sheetViews>
    <sheetView workbookViewId="0"/>
  </sheetViews>
  <sheetFormatPr defaultRowHeight="14.25" x14ac:dyDescent="0.2"/>
  <sheetData>
    <row r="1" spans="1:1" x14ac:dyDescent="0.2">
      <c r="A1" t="s">
        <v>2248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3FC39-8ADA-4212-B701-DFCB92851553}">
  <sheetPr>
    <tabColor rgb="FF00B050"/>
  </sheetPr>
  <dimension ref="B1:U33"/>
  <sheetViews>
    <sheetView showGridLines="0" tabSelected="1" showOutlineSymbols="0" workbookViewId="0">
      <selection activeCell="B2" sqref="B2:N33"/>
    </sheetView>
  </sheetViews>
  <sheetFormatPr defaultColWidth="9" defaultRowHeight="15.75" x14ac:dyDescent="0.25"/>
  <cols>
    <col min="1" max="1" width="3.75" style="32" customWidth="1"/>
    <col min="2" max="2" width="1.625" style="32" customWidth="1"/>
    <col min="3" max="3" width="4.75" style="32" bestFit="1" customWidth="1"/>
    <col min="4" max="4" width="1.625" style="32" customWidth="1"/>
    <col min="5" max="5" width="10.25" style="32" customWidth="1"/>
    <col min="6" max="6" width="1.625" style="32" customWidth="1"/>
    <col min="7" max="7" width="10.75" style="32" customWidth="1"/>
    <col min="8" max="8" width="1.625" style="32" customWidth="1"/>
    <col min="9" max="9" width="10.75" style="32" customWidth="1"/>
    <col min="10" max="10" width="1.625" style="32" customWidth="1"/>
    <col min="11" max="11" width="10.75" style="32" customWidth="1"/>
    <col min="12" max="12" width="1.625" style="32" customWidth="1"/>
    <col min="13" max="13" width="10.75" style="32" customWidth="1"/>
    <col min="14" max="14" width="1.625" style="32" customWidth="1"/>
    <col min="15" max="16384" width="9" style="32"/>
  </cols>
  <sheetData>
    <row r="1" spans="2:21" ht="16.5" thickBot="1" x14ac:dyDescent="0.3"/>
    <row r="2" spans="2:21" x14ac:dyDescent="0.25">
      <c r="B2" s="41"/>
      <c r="C2" s="42"/>
      <c r="D2" s="42"/>
      <c r="E2" s="42"/>
      <c r="F2" s="42"/>
      <c r="G2" s="42"/>
      <c r="H2" s="42"/>
      <c r="I2" s="42"/>
      <c r="J2" s="42"/>
      <c r="K2" s="42"/>
      <c r="L2" s="42"/>
      <c r="M2" s="42"/>
      <c r="N2" s="43"/>
    </row>
    <row r="3" spans="2:21" x14ac:dyDescent="0.25">
      <c r="B3" s="44"/>
      <c r="C3" s="64" t="s">
        <v>1277</v>
      </c>
      <c r="D3" s="64"/>
      <c r="E3" s="64"/>
      <c r="F3" s="64"/>
      <c r="G3" s="64"/>
      <c r="H3" s="64"/>
      <c r="I3" s="64"/>
      <c r="J3" s="64"/>
      <c r="K3" s="64"/>
      <c r="L3" s="64"/>
      <c r="M3" s="64"/>
      <c r="N3" s="45"/>
    </row>
    <row r="4" spans="2:21" x14ac:dyDescent="0.25">
      <c r="B4" s="44"/>
      <c r="C4"/>
      <c r="D4"/>
      <c r="E4"/>
      <c r="F4"/>
      <c r="G4"/>
      <c r="H4" s="46"/>
      <c r="I4"/>
      <c r="J4"/>
      <c r="K4"/>
      <c r="L4"/>
      <c r="M4"/>
      <c r="N4" s="45"/>
    </row>
    <row r="5" spans="2:21" x14ac:dyDescent="0.25">
      <c r="B5" s="44"/>
      <c r="C5" s="65" t="s">
        <v>0</v>
      </c>
      <c r="D5" s="65"/>
      <c r="E5" s="65"/>
      <c r="F5" s="65"/>
      <c r="G5" s="65"/>
      <c r="H5" s="65"/>
      <c r="I5" s="65"/>
      <c r="J5" s="65"/>
      <c r="K5" s="65"/>
      <c r="L5" s="65"/>
      <c r="M5" s="65"/>
      <c r="N5" s="45"/>
    </row>
    <row r="6" spans="2:21" x14ac:dyDescent="0.25">
      <c r="B6" s="44"/>
      <c r="C6" s="64" t="s">
        <v>1</v>
      </c>
      <c r="D6" s="64"/>
      <c r="E6" s="64"/>
      <c r="F6" s="64"/>
      <c r="G6" s="64"/>
      <c r="H6" s="64"/>
      <c r="I6" s="64"/>
      <c r="J6" s="64"/>
      <c r="K6" s="64"/>
      <c r="L6" s="64"/>
      <c r="M6" s="64"/>
      <c r="N6" s="45"/>
    </row>
    <row r="7" spans="2:21" x14ac:dyDescent="0.25">
      <c r="B7" s="44"/>
      <c r="C7"/>
      <c r="D7"/>
      <c r="E7"/>
      <c r="F7"/>
      <c r="G7"/>
      <c r="H7"/>
      <c r="I7"/>
      <c r="J7"/>
      <c r="K7"/>
      <c r="L7"/>
      <c r="M7"/>
      <c r="N7" s="45"/>
    </row>
    <row r="8" spans="2:21" ht="17.25" x14ac:dyDescent="0.25">
      <c r="B8" s="44"/>
      <c r="C8"/>
      <c r="D8"/>
      <c r="E8"/>
      <c r="F8"/>
      <c r="G8" s="63" t="s">
        <v>1278</v>
      </c>
      <c r="H8" s="63"/>
      <c r="I8" s="63"/>
      <c r="J8" s="61"/>
      <c r="K8" s="63" t="s">
        <v>2247</v>
      </c>
      <c r="L8" s="63"/>
      <c r="M8" s="63"/>
      <c r="N8" s="45"/>
    </row>
    <row r="9" spans="2:21" x14ac:dyDescent="0.25">
      <c r="B9" s="44"/>
      <c r="C9" s="34" t="s">
        <v>2</v>
      </c>
      <c r="D9"/>
      <c r="E9" s="34" t="s">
        <v>3</v>
      </c>
      <c r="F9"/>
      <c r="G9" s="34" t="s">
        <v>4</v>
      </c>
      <c r="H9"/>
      <c r="I9" s="34" t="s">
        <v>5</v>
      </c>
      <c r="J9" s="60"/>
      <c r="K9" s="60" t="s">
        <v>4</v>
      </c>
      <c r="L9"/>
      <c r="M9" s="60" t="s">
        <v>5</v>
      </c>
      <c r="N9" s="47"/>
    </row>
    <row r="10" spans="2:21" x14ac:dyDescent="0.25">
      <c r="B10" s="44"/>
      <c r="C10"/>
      <c r="D10"/>
      <c r="E10" s="35">
        <v>-1</v>
      </c>
      <c r="F10" s="36"/>
      <c r="G10" s="35">
        <v>-2</v>
      </c>
      <c r="H10" s="36"/>
      <c r="I10" s="35">
        <v>-3</v>
      </c>
      <c r="J10" s="35"/>
      <c r="K10" s="35">
        <v>-4</v>
      </c>
      <c r="L10" s="36"/>
      <c r="M10" s="35">
        <v>-5</v>
      </c>
      <c r="N10" s="45"/>
    </row>
    <row r="11" spans="2:21" x14ac:dyDescent="0.25">
      <c r="B11" s="44"/>
      <c r="C11"/>
      <c r="D11"/>
      <c r="E11"/>
      <c r="F11"/>
      <c r="G11"/>
      <c r="H11"/>
      <c r="I11"/>
      <c r="J11"/>
      <c r="K11"/>
      <c r="L11"/>
      <c r="M11"/>
      <c r="N11" s="45"/>
    </row>
    <row r="12" spans="2:21" x14ac:dyDescent="0.25">
      <c r="B12" s="44"/>
      <c r="C12" s="37">
        <v>1</v>
      </c>
      <c r="D12"/>
      <c r="E12" s="1">
        <v>2013</v>
      </c>
      <c r="F12"/>
      <c r="G12" s="48">
        <f>_xlfn.XLOOKUP($E12,'EL &amp; NG CER Data'!$T$8:$T$32,'EL &amp; NG CER Data'!$X$8:$X$32)</f>
        <v>0.50115500000000002</v>
      </c>
      <c r="H12"/>
      <c r="I12" s="48">
        <f>_xlfn.XLOOKUP($E12,'EL &amp; NG CER Data'!$T$8:$T$32,'EL &amp; NG CER Data'!$Y$8:$Y$32)</f>
        <v>0.51024999999999998</v>
      </c>
      <c r="J12" s="48"/>
      <c r="K12" s="48">
        <f>_xlfn.XLOOKUP($E12,'EL &amp; NG CER Data'!$T$8:$T$32,'EL &amp; NG CER Data'!$AC$8:$AC$32)</f>
        <v>0.51155263157894759</v>
      </c>
      <c r="L12" s="48"/>
      <c r="M12" s="48">
        <f>_xlfn.XLOOKUP($E12,'EL &amp; NG CER Data'!$T$8:$T$32,'EL &amp; NG CER Data'!$AD$8:$AD$32)</f>
        <v>0.50429999999999997</v>
      </c>
      <c r="N12" s="45"/>
      <c r="P12" s="33"/>
      <c r="Q12" s="33"/>
      <c r="R12" s="33"/>
      <c r="S12" s="33"/>
      <c r="T12" s="33"/>
      <c r="U12" s="33"/>
    </row>
    <row r="13" spans="2:21" x14ac:dyDescent="0.25">
      <c r="B13" s="44"/>
      <c r="C13" s="37">
        <f t="shared" ref="C13:C24" si="0">C12+1</f>
        <v>2</v>
      </c>
      <c r="D13"/>
      <c r="E13" s="1">
        <v>2014</v>
      </c>
      <c r="F13"/>
      <c r="G13" s="48">
        <f>_xlfn.XLOOKUP($E13,'EL &amp; NG CER Data'!$T$8:$T$32,'EL &amp; NG CER Data'!$X$8:$X$32)</f>
        <v>0.50281714285714296</v>
      </c>
      <c r="H13"/>
      <c r="I13" s="48">
        <f>_xlfn.XLOOKUP($E13,'EL &amp; NG CER Data'!$T$8:$T$32,'EL &amp; NG CER Data'!$Y$8:$Y$32)</f>
        <v>0.5</v>
      </c>
      <c r="J13" s="48"/>
      <c r="K13" s="48">
        <f>_xlfn.XLOOKUP($E13,'EL &amp; NG CER Data'!$T$8:$T$32,'EL &amp; NG CER Data'!$AC$8:$AC$32)</f>
        <v>0.51903461538461537</v>
      </c>
      <c r="L13" s="48"/>
      <c r="M13" s="48">
        <f>_xlfn.XLOOKUP($E13,'EL &amp; NG CER Data'!$T$8:$T$32,'EL &amp; NG CER Data'!$AD$8:$AD$32)</f>
        <v>0.51985000000000003</v>
      </c>
      <c r="N13" s="45"/>
      <c r="P13" s="33"/>
      <c r="Q13" s="33"/>
      <c r="R13" s="33"/>
      <c r="S13" s="33"/>
      <c r="T13" s="33"/>
      <c r="U13" s="33"/>
    </row>
    <row r="14" spans="2:21" x14ac:dyDescent="0.25">
      <c r="B14" s="44"/>
      <c r="C14" s="37">
        <f t="shared" si="0"/>
        <v>3</v>
      </c>
      <c r="D14"/>
      <c r="E14" s="1">
        <v>2015</v>
      </c>
      <c r="F14"/>
      <c r="G14" s="48">
        <f>_xlfn.XLOOKUP($E14,'EL &amp; NG CER Data'!$T$8:$T$32,'EL &amp; NG CER Data'!$X$8:$X$32)</f>
        <v>0.49886551724137934</v>
      </c>
      <c r="H14"/>
      <c r="I14" s="48">
        <f>_xlfn.XLOOKUP($E14,'EL &amp; NG CER Data'!$T$8:$T$32,'EL &amp; NG CER Data'!$Y$8:$Y$32)</f>
        <v>0.50470000000000004</v>
      </c>
      <c r="J14" s="48"/>
      <c r="K14" s="48">
        <f>_xlfn.XLOOKUP($E14,'EL &amp; NG CER Data'!$T$8:$T$32,'EL &amp; NG CER Data'!$AC$8:$AC$32)</f>
        <v>0.49793999999999994</v>
      </c>
      <c r="L14" s="48"/>
      <c r="M14" s="48">
        <f>_xlfn.XLOOKUP($E14,'EL &amp; NG CER Data'!$T$8:$T$32,'EL &amp; NG CER Data'!$AD$8:$AD$32)</f>
        <v>0.50329999999999997</v>
      </c>
      <c r="N14" s="45"/>
      <c r="P14" s="33"/>
      <c r="Q14" s="33"/>
      <c r="R14" s="33"/>
      <c r="S14" s="33"/>
      <c r="T14" s="33"/>
      <c r="U14" s="33"/>
    </row>
    <row r="15" spans="2:21" x14ac:dyDescent="0.25">
      <c r="B15" s="44"/>
      <c r="C15" s="37">
        <v>1</v>
      </c>
      <c r="D15"/>
      <c r="E15" s="1">
        <v>2016</v>
      </c>
      <c r="F15"/>
      <c r="G15" s="48">
        <f>_xlfn.XLOOKUP($E15,'EL &amp; NG CER Data'!$T$8:$T$32,'EL &amp; NG CER Data'!$X$8:$X$32)</f>
        <v>0.49697297297297294</v>
      </c>
      <c r="H15"/>
      <c r="I15" s="48">
        <f>_xlfn.XLOOKUP($E15,'EL &amp; NG CER Data'!$T$8:$T$32,'EL &amp; NG CER Data'!$Y$8:$Y$32)</f>
        <v>0.49990000000000001</v>
      </c>
      <c r="J15" s="48"/>
      <c r="K15" s="48">
        <f>_xlfn.XLOOKUP($E15,'EL &amp; NG CER Data'!$T$8:$T$32,'EL &amp; NG CER Data'!$AC$8:$AC$32)</f>
        <v>0.5184913043478262</v>
      </c>
      <c r="L15" s="48"/>
      <c r="M15" s="48">
        <f>_xlfn.XLOOKUP($E15,'EL &amp; NG CER Data'!$T$8:$T$32,'EL &amp; NG CER Data'!$AD$8:$AD$32)</f>
        <v>0.51350000000000007</v>
      </c>
      <c r="N15" s="45"/>
      <c r="P15" s="33"/>
      <c r="Q15" s="33"/>
      <c r="R15" s="33"/>
      <c r="S15" s="33"/>
      <c r="T15" s="33"/>
      <c r="U15" s="33"/>
    </row>
    <row r="16" spans="2:21" x14ac:dyDescent="0.25">
      <c r="B16" s="44"/>
      <c r="C16" s="37">
        <f t="shared" si="0"/>
        <v>2</v>
      </c>
      <c r="D16"/>
      <c r="E16" s="1">
        <v>2017</v>
      </c>
      <c r="F16"/>
      <c r="G16" s="48">
        <f>_xlfn.XLOOKUP($E16,'EL &amp; NG CER Data'!$T$8:$T$32,'EL &amp; NG CER Data'!$X$8:$X$32)</f>
        <v>0.50017954545454546</v>
      </c>
      <c r="H16"/>
      <c r="I16" s="48">
        <f>_xlfn.XLOOKUP($E16,'EL &amp; NG CER Data'!$T$8:$T$32,'EL &amp; NG CER Data'!$Y$8:$Y$32)</f>
        <v>0.49845000000000006</v>
      </c>
      <c r="J16" s="48"/>
      <c r="K16" s="48">
        <f>_xlfn.XLOOKUP($E16,'EL &amp; NG CER Data'!$T$8:$T$32,'EL &amp; NG CER Data'!$AC$8:$AC$32)</f>
        <v>0.51131818181818189</v>
      </c>
      <c r="L16" s="48"/>
      <c r="M16" s="48">
        <f>_xlfn.XLOOKUP($E16,'EL &amp; NG CER Data'!$T$8:$T$32,'EL &amp; NG CER Data'!$AD$8:$AD$32)</f>
        <v>0.51754999999999995</v>
      </c>
      <c r="N16" s="45"/>
      <c r="P16" s="33"/>
      <c r="Q16" s="33"/>
      <c r="R16" s="33"/>
      <c r="S16" s="33"/>
      <c r="T16" s="33"/>
      <c r="U16" s="33"/>
    </row>
    <row r="17" spans="2:21" x14ac:dyDescent="0.25">
      <c r="B17" s="44"/>
      <c r="C17" s="37">
        <f t="shared" si="0"/>
        <v>3</v>
      </c>
      <c r="D17"/>
      <c r="E17" s="1">
        <v>2018</v>
      </c>
      <c r="F17"/>
      <c r="G17" s="48">
        <f>_xlfn.XLOOKUP($E17,'EL &amp; NG CER Data'!$T$8:$T$32,'EL &amp; NG CER Data'!$X$8:$X$32)</f>
        <v>0.50597209302325574</v>
      </c>
      <c r="H17"/>
      <c r="I17" s="48">
        <f>_xlfn.XLOOKUP($E17,'EL &amp; NG CER Data'!$T$8:$T$32,'EL &amp; NG CER Data'!$Y$8:$Y$32)</f>
        <v>0.50229999999999997</v>
      </c>
      <c r="J17" s="48"/>
      <c r="K17" s="48">
        <f>_xlfn.XLOOKUP($E17,'EL &amp; NG CER Data'!$T$8:$T$32,'EL &amp; NG CER Data'!$AC$8:$AC$32)</f>
        <v>0.51563684210526339</v>
      </c>
      <c r="L17" s="48"/>
      <c r="M17" s="48">
        <f>_xlfn.XLOOKUP($E17,'EL &amp; NG CER Data'!$T$8:$T$32,'EL &amp; NG CER Data'!$AD$8:$AD$32)</f>
        <v>0.5151</v>
      </c>
      <c r="N17" s="45"/>
      <c r="P17" s="33"/>
      <c r="Q17" s="33"/>
      <c r="R17" s="33"/>
      <c r="S17" s="33"/>
      <c r="T17" s="33"/>
      <c r="U17" s="33"/>
    </row>
    <row r="18" spans="2:21" x14ac:dyDescent="0.25">
      <c r="B18" s="44"/>
      <c r="C18" s="37">
        <f t="shared" si="0"/>
        <v>4</v>
      </c>
      <c r="D18"/>
      <c r="E18" s="1">
        <v>2019</v>
      </c>
      <c r="F18"/>
      <c r="G18" s="48">
        <f>_xlfn.XLOOKUP($E18,'EL &amp; NG CER Data'!$T$8:$T$32,'EL &amp; NG CER Data'!$X$8:$X$32)</f>
        <v>0.51547142857142858</v>
      </c>
      <c r="H18"/>
      <c r="I18" s="48">
        <f>_xlfn.XLOOKUP($E18,'EL &amp; NG CER Data'!$T$8:$T$32,'EL &amp; NG CER Data'!$Y$8:$Y$32)</f>
        <v>0.51369999999999993</v>
      </c>
      <c r="J18" s="48"/>
      <c r="K18" s="48">
        <f>_xlfn.XLOOKUP($E18,'EL &amp; NG CER Data'!$T$8:$T$32,'EL &amp; NG CER Data'!$AC$8:$AC$32)</f>
        <v>0.52810689655172416</v>
      </c>
      <c r="L18" s="48"/>
      <c r="M18" s="48">
        <f>_xlfn.XLOOKUP($E18,'EL &amp; NG CER Data'!$T$8:$T$32,'EL &amp; NG CER Data'!$AD$8:$AD$32)</f>
        <v>0.5242</v>
      </c>
      <c r="N18" s="45"/>
      <c r="P18" s="33"/>
      <c r="Q18" s="33"/>
      <c r="R18" s="33"/>
      <c r="S18" s="33"/>
      <c r="T18" s="33"/>
      <c r="U18" s="33"/>
    </row>
    <row r="19" spans="2:21" x14ac:dyDescent="0.25">
      <c r="B19" s="44"/>
      <c r="C19" s="37">
        <f t="shared" si="0"/>
        <v>5</v>
      </c>
      <c r="D19"/>
      <c r="E19" s="1">
        <v>2020</v>
      </c>
      <c r="F19"/>
      <c r="G19" s="48">
        <f>_xlfn.XLOOKUP($E19,'EL &amp; NG CER Data'!$T$8:$T$32,'EL &amp; NG CER Data'!$X$8:$X$32)</f>
        <v>0.50930408163265306</v>
      </c>
      <c r="H19"/>
      <c r="I19" s="48">
        <f>_xlfn.XLOOKUP($E19,'EL &amp; NG CER Data'!$T$8:$T$32,'EL &amp; NG CER Data'!$Y$8:$Y$32)</f>
        <v>0.51170000000000004</v>
      </c>
      <c r="J19" s="48"/>
      <c r="K19" s="48">
        <f>_xlfn.XLOOKUP($E19,'EL &amp; NG CER Data'!$T$8:$T$32,'EL &amp; NG CER Data'!$AC$8:$AC$32)</f>
        <v>0.5233941176470589</v>
      </c>
      <c r="L19" s="48"/>
      <c r="M19" s="48">
        <f>_xlfn.XLOOKUP($E19,'EL &amp; NG CER Data'!$T$8:$T$32,'EL &amp; NG CER Data'!$AD$8:$AD$32)</f>
        <v>0.52</v>
      </c>
      <c r="N19" s="45"/>
      <c r="P19" s="33"/>
      <c r="Q19" s="33"/>
      <c r="R19" s="33"/>
      <c r="S19" s="33"/>
      <c r="T19" s="33"/>
      <c r="U19" s="33"/>
    </row>
    <row r="20" spans="2:21" x14ac:dyDescent="0.25">
      <c r="B20" s="44"/>
      <c r="C20" s="37">
        <f t="shared" si="0"/>
        <v>6</v>
      </c>
      <c r="D20"/>
      <c r="E20" s="1">
        <v>2021</v>
      </c>
      <c r="F20"/>
      <c r="G20" s="48">
        <f>_xlfn.XLOOKUP($E20,'EL &amp; NG CER Data'!$T$8:$T$32,'EL &amp; NG CER Data'!$X$8:$X$32)</f>
        <v>0.51011111111111096</v>
      </c>
      <c r="H20"/>
      <c r="I20" s="48">
        <f>_xlfn.XLOOKUP($E20,'EL &amp; NG CER Data'!$T$8:$T$32,'EL &amp; NG CER Data'!$Y$8:$Y$32)</f>
        <v>0.52</v>
      </c>
      <c r="J20" s="48"/>
      <c r="K20" s="48">
        <f>_xlfn.XLOOKUP($E20,'EL &amp; NG CER Data'!$T$8:$T$32,'EL &amp; NG CER Data'!$AC$8:$AC$32)</f>
        <v>0.51902142857142841</v>
      </c>
      <c r="L20" s="48"/>
      <c r="M20" s="48">
        <f>_xlfn.XLOOKUP($E20,'EL &amp; NG CER Data'!$T$8:$T$32,'EL &amp; NG CER Data'!$AD$8:$AD$32)</f>
        <v>0.52</v>
      </c>
      <c r="N20" s="45"/>
      <c r="P20" s="33"/>
      <c r="Q20" s="33"/>
      <c r="R20" s="33"/>
      <c r="S20" s="33"/>
      <c r="T20" s="33"/>
      <c r="U20" s="33"/>
    </row>
    <row r="21" spans="2:21" x14ac:dyDescent="0.25">
      <c r="B21" s="44"/>
      <c r="C21" s="37">
        <f t="shared" si="0"/>
        <v>7</v>
      </c>
      <c r="D21"/>
      <c r="E21" s="1">
        <v>2022</v>
      </c>
      <c r="F21"/>
      <c r="G21" s="48">
        <f>_xlfn.XLOOKUP($E21,'EL &amp; NG CER Data'!$T$8:$T$32,'EL &amp; NG CER Data'!$X$8:$X$32)</f>
        <v>0.51566595744680832</v>
      </c>
      <c r="H21"/>
      <c r="I21" s="48">
        <f>_xlfn.XLOOKUP($E21,'EL &amp; NG CER Data'!$T$8:$T$32,'EL &amp; NG CER Data'!$Y$8:$Y$32)</f>
        <v>0.51919999999999999</v>
      </c>
      <c r="J21" s="48"/>
      <c r="K21" s="48">
        <f>_xlfn.XLOOKUP($E21,'EL &amp; NG CER Data'!$T$8:$T$32,'EL &amp; NG CER Data'!$AC$8:$AC$32)</f>
        <v>0.51652258064516132</v>
      </c>
      <c r="L21" s="48"/>
      <c r="M21" s="48">
        <f>_xlfn.XLOOKUP($E21,'EL &amp; NG CER Data'!$T$8:$T$32,'EL &amp; NG CER Data'!$AD$8:$AD$32)</f>
        <v>0.52</v>
      </c>
      <c r="N21" s="45"/>
      <c r="P21" s="33"/>
      <c r="Q21" s="33"/>
      <c r="R21" s="33"/>
      <c r="S21" s="33"/>
      <c r="T21" s="33"/>
      <c r="U21" s="33"/>
    </row>
    <row r="22" spans="2:21" x14ac:dyDescent="0.25">
      <c r="B22" s="44"/>
      <c r="C22" s="37">
        <f t="shared" si="0"/>
        <v>8</v>
      </c>
      <c r="D22"/>
      <c r="E22" s="1">
        <v>2023</v>
      </c>
      <c r="F22"/>
      <c r="G22" s="48">
        <f>_xlfn.XLOOKUP($E22,'EL &amp; NG CER Data'!$T$8:$T$32,'EL &amp; NG CER Data'!$X$8:$X$32)</f>
        <v>0.51588571428571428</v>
      </c>
      <c r="H22"/>
      <c r="I22" s="48">
        <f>_xlfn.XLOOKUP($E22,'EL &amp; NG CER Data'!$T$8:$T$32,'EL &amp; NG CER Data'!$Y$8:$Y$32)</f>
        <v>0.52269999999999994</v>
      </c>
      <c r="J22" s="48"/>
      <c r="K22" s="48">
        <f>_xlfn.XLOOKUP($E22,'EL &amp; NG CER Data'!$T$8:$T$32,'EL &amp; NG CER Data'!$AC$8:$AC$32)</f>
        <v>0.52452972972972978</v>
      </c>
      <c r="L22" s="48"/>
      <c r="M22" s="48">
        <f>_xlfn.XLOOKUP($E22,'EL &amp; NG CER Data'!$T$8:$T$32,'EL &amp; NG CER Data'!$AD$8:$AD$32)</f>
        <v>0.52</v>
      </c>
      <c r="N22" s="45"/>
      <c r="P22" s="33"/>
      <c r="Q22" s="33"/>
      <c r="R22" s="33"/>
      <c r="S22" s="33"/>
      <c r="T22" s="33"/>
      <c r="U22" s="33"/>
    </row>
    <row r="23" spans="2:21" x14ac:dyDescent="0.25">
      <c r="B23" s="44"/>
      <c r="C23" s="37">
        <f t="shared" si="0"/>
        <v>9</v>
      </c>
      <c r="D23"/>
      <c r="E23" s="1">
        <v>2024</v>
      </c>
      <c r="F23"/>
      <c r="G23" s="48">
        <f>_xlfn.XLOOKUP($E23,'EL &amp; NG CER Data'!$T$8:$T$32,'EL &amp; NG CER Data'!$X$8:$X$32)</f>
        <v>0.51069523809523809</v>
      </c>
      <c r="H23"/>
      <c r="I23" s="48">
        <f>_xlfn.XLOOKUP($E23,'EL &amp; NG CER Data'!$T$8:$T$32,'EL &amp; NG CER Data'!$Y$8:$Y$32)</f>
        <v>0.52100000000000002</v>
      </c>
      <c r="J23" s="48"/>
      <c r="K23" s="48">
        <f>_xlfn.XLOOKUP($E23,'EL &amp; NG CER Data'!$T$8:$T$32,'EL &amp; NG CER Data'!$AC$8:$AC$32)</f>
        <v>0.52251794871794865</v>
      </c>
      <c r="L23" s="48"/>
      <c r="M23" s="48">
        <f>_xlfn.XLOOKUP($E23,'EL &amp; NG CER Data'!$T$8:$T$32,'EL &amp; NG CER Data'!$AD$8:$AD$32)</f>
        <v>0.52400000000000002</v>
      </c>
      <c r="N23" s="45"/>
      <c r="P23" s="33"/>
      <c r="Q23" s="33"/>
      <c r="R23" s="33"/>
      <c r="S23" s="33"/>
      <c r="T23" s="33"/>
      <c r="U23" s="33"/>
    </row>
    <row r="24" spans="2:21" x14ac:dyDescent="0.25">
      <c r="B24" s="44"/>
      <c r="C24" s="37">
        <f t="shared" si="0"/>
        <v>10</v>
      </c>
      <c r="D24"/>
      <c r="E24" s="1">
        <v>2025</v>
      </c>
      <c r="F24"/>
      <c r="G24" s="48">
        <f>_xlfn.XLOOKUP($E24,'EL &amp; NG CER Data'!$T$8:$T$32,'EL &amp; NG CER Data'!$X$8:$X$32)</f>
        <v>0.50531818181818167</v>
      </c>
      <c r="H24"/>
      <c r="I24" s="48">
        <f>_xlfn.XLOOKUP($E24,'EL &amp; NG CER Data'!$T$8:$T$32,'EL &amp; NG CER Data'!$Y$8:$Y$32)</f>
        <v>0.51119999999999999</v>
      </c>
      <c r="J24" s="48"/>
      <c r="K24" s="48">
        <f>_xlfn.XLOOKUP($E24,'EL &amp; NG CER Data'!$T$8:$T$32,'EL &amp; NG CER Data'!$AC$8:$AC$32)</f>
        <v>0.5013333333333333</v>
      </c>
      <c r="L24" s="48"/>
      <c r="M24" s="48">
        <f>_xlfn.XLOOKUP($E24,'EL &amp; NG CER Data'!$T$8:$T$32,'EL &amp; NG CER Data'!$AD$8:$AD$32)</f>
        <v>0.4975</v>
      </c>
      <c r="N24" s="45"/>
      <c r="P24" s="33"/>
      <c r="Q24" s="33"/>
      <c r="R24" s="33"/>
      <c r="S24" s="33"/>
      <c r="T24" s="33"/>
      <c r="U24" s="33"/>
    </row>
    <row r="25" spans="2:21" x14ac:dyDescent="0.25">
      <c r="B25" s="44"/>
      <c r="C25" s="36"/>
      <c r="D25"/>
      <c r="E25"/>
      <c r="F25"/>
      <c r="G25"/>
      <c r="H25"/>
      <c r="I25"/>
      <c r="J25"/>
      <c r="K25"/>
      <c r="L25"/>
      <c r="M25"/>
      <c r="N25" s="45"/>
    </row>
    <row r="26" spans="2:21" x14ac:dyDescent="0.25">
      <c r="B26" s="44"/>
      <c r="C26" s="37">
        <f>MAX($C$15:C25)+1</f>
        <v>11</v>
      </c>
      <c r="D26"/>
      <c r="E26" s="1" t="s">
        <v>4</v>
      </c>
      <c r="F26"/>
      <c r="G26" s="48">
        <f>AVERAGE(G11:G25)</f>
        <v>0.50680107573157163</v>
      </c>
      <c r="H26"/>
      <c r="I26" s="48">
        <f>AVERAGE(I11:I25)</f>
        <v>0.5103923076923077</v>
      </c>
      <c r="J26" s="48"/>
      <c r="K26" s="48">
        <f>AVERAGE(K11:K25)</f>
        <v>0.51610766234086303</v>
      </c>
      <c r="L26"/>
      <c r="M26" s="48">
        <f>AVERAGE(M11:M25)</f>
        <v>0.51533076923076915</v>
      </c>
      <c r="N26" s="45"/>
    </row>
    <row r="27" spans="2:21" x14ac:dyDescent="0.25">
      <c r="B27" s="44"/>
      <c r="C27" s="37">
        <f>MAX($C$15:C26)+1</f>
        <v>12</v>
      </c>
      <c r="D27"/>
      <c r="E27" s="1" t="s">
        <v>5</v>
      </c>
      <c r="F27"/>
      <c r="G27" s="48">
        <f>MEDIAN(G11:G25)</f>
        <v>0.50597209302325574</v>
      </c>
      <c r="H27"/>
      <c r="I27" s="48">
        <f>MEDIAN(I11:I25)</f>
        <v>0.51119999999999999</v>
      </c>
      <c r="J27" s="48"/>
      <c r="K27" s="48">
        <f>MEDIAN(K11:K25)</f>
        <v>0.5184913043478262</v>
      </c>
      <c r="L27"/>
      <c r="M27" s="48">
        <f>MEDIAN(M11:M25)</f>
        <v>0.51985000000000003</v>
      </c>
      <c r="N27" s="45"/>
    </row>
    <row r="28" spans="2:21" x14ac:dyDescent="0.25">
      <c r="B28" s="44"/>
      <c r="C28" s="37"/>
      <c r="D28" s="49"/>
      <c r="E28" s="49"/>
      <c r="F28" s="49"/>
      <c r="G28" s="50"/>
      <c r="H28" s="49"/>
      <c r="I28" s="50"/>
      <c r="J28" s="50"/>
      <c r="K28" s="50"/>
      <c r="L28" s="50"/>
      <c r="M28" s="50"/>
      <c r="N28" s="51"/>
    </row>
    <row r="29" spans="2:21" x14ac:dyDescent="0.25">
      <c r="B29" s="44"/>
      <c r="C29"/>
      <c r="D29" s="52" t="s">
        <v>6</v>
      </c>
      <c r="E29" s="52"/>
      <c r="F29" s="49"/>
      <c r="G29" s="49"/>
      <c r="H29" s="49"/>
      <c r="I29" s="49"/>
      <c r="J29" s="49"/>
      <c r="K29" s="49"/>
      <c r="L29" s="49"/>
      <c r="M29" s="49"/>
      <c r="N29" s="51"/>
    </row>
    <row r="30" spans="2:21" x14ac:dyDescent="0.25">
      <c r="B30" s="44"/>
      <c r="C30"/>
      <c r="D30" s="53" t="s">
        <v>7</v>
      </c>
      <c r="E30" s="49" t="s">
        <v>1279</v>
      </c>
      <c r="F30" s="49"/>
      <c r="G30" s="49"/>
      <c r="H30" s="49"/>
      <c r="I30" s="49"/>
      <c r="J30" s="49"/>
      <c r="K30" s="49"/>
      <c r="L30" s="49"/>
      <c r="M30" s="49"/>
      <c r="N30" s="51"/>
    </row>
    <row r="31" spans="2:21" x14ac:dyDescent="0.25">
      <c r="B31" s="44"/>
      <c r="C31"/>
      <c r="D31" s="53"/>
      <c r="E31" s="54" t="s">
        <v>8</v>
      </c>
      <c r="F31" s="49"/>
      <c r="G31" s="49"/>
      <c r="H31" s="49"/>
      <c r="I31" s="49"/>
      <c r="J31" s="49"/>
      <c r="K31" s="49"/>
      <c r="L31" s="49"/>
      <c r="M31" s="49"/>
      <c r="N31" s="51"/>
    </row>
    <row r="32" spans="2:21" x14ac:dyDescent="0.25">
      <c r="B32" s="44"/>
      <c r="C32"/>
      <c r="D32" s="53"/>
      <c r="E32" s="55" t="s">
        <v>9</v>
      </c>
      <c r="F32" s="49"/>
      <c r="G32" s="49"/>
      <c r="H32" s="49"/>
      <c r="I32" s="49"/>
      <c r="J32" s="49"/>
      <c r="K32" s="49"/>
      <c r="L32" s="49"/>
      <c r="M32" s="49"/>
      <c r="N32" s="51"/>
    </row>
    <row r="33" spans="2:14" ht="16.5" thickBot="1" x14ac:dyDescent="0.3">
      <c r="B33" s="56"/>
      <c r="C33" s="57"/>
      <c r="D33" s="58"/>
      <c r="E33" s="58"/>
      <c r="F33" s="58"/>
      <c r="G33" s="58"/>
      <c r="H33" s="58"/>
      <c r="I33" s="58"/>
      <c r="J33" s="58"/>
      <c r="K33" s="58"/>
      <c r="L33" s="58"/>
      <c r="M33" s="58"/>
      <c r="N33" s="59"/>
    </row>
  </sheetData>
  <mergeCells count="5">
    <mergeCell ref="G8:I8"/>
    <mergeCell ref="K8:M8"/>
    <mergeCell ref="C6:M6"/>
    <mergeCell ref="C5:M5"/>
    <mergeCell ref="C3:M3"/>
  </mergeCells>
  <printOptions horizontalCentered="1"/>
  <pageMargins left="0.7" right="0.7" top="0.75" bottom="0.75" header="0.3" footer="0.3"/>
  <pageSetup orientation="portrait" r:id="rId1"/>
  <ignoredErrors>
    <ignoredError sqref="D30"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9419B-E342-4328-9249-63CCE1525E27}">
  <dimension ref="A1:AD5505"/>
  <sheetViews>
    <sheetView topLeftCell="F1" zoomScale="70" zoomScaleNormal="70" workbookViewId="0">
      <selection activeCell="X9" sqref="X9"/>
    </sheetView>
  </sheetViews>
  <sheetFormatPr defaultRowHeight="14.25" outlineLevelRow="1" x14ac:dyDescent="0.2"/>
  <cols>
    <col min="1" max="1" width="30.375" bestFit="1" customWidth="1"/>
    <col min="2" max="2" width="14" bestFit="1" customWidth="1"/>
    <col min="3" max="3" width="49.625" bestFit="1" customWidth="1"/>
    <col min="5" max="5" width="12.75" bestFit="1" customWidth="1"/>
    <col min="6" max="6" width="18.25" bestFit="1" customWidth="1"/>
    <col min="7" max="7" width="13.75" customWidth="1"/>
    <col min="8" max="8" width="11.375" customWidth="1"/>
    <col min="9" max="9" width="16.25" customWidth="1"/>
    <col min="10" max="10" width="15.25" customWidth="1"/>
    <col min="11" max="11" width="20.625" customWidth="1"/>
    <col min="12" max="12" width="12.625" bestFit="1" customWidth="1"/>
    <col min="13" max="13" width="11.375" bestFit="1" customWidth="1"/>
    <col min="14" max="14" width="10.125" bestFit="1" customWidth="1"/>
    <col min="15" max="15" width="9.625" customWidth="1"/>
    <col min="16" max="18" width="11.5" customWidth="1"/>
    <col min="21" max="21" width="12.75" customWidth="1"/>
    <col min="22" max="22" width="19" customWidth="1"/>
    <col min="23" max="23" width="7.75" bestFit="1" customWidth="1"/>
    <col min="24" max="25" width="16.125" customWidth="1"/>
    <col min="26" max="28" width="10.625" customWidth="1"/>
    <col min="29" max="30" width="16.125" customWidth="1"/>
  </cols>
  <sheetData>
    <row r="1" spans="1:30" ht="15" x14ac:dyDescent="0.25">
      <c r="A1" s="2" t="s">
        <v>10</v>
      </c>
      <c r="B1" s="3" t="s">
        <v>11</v>
      </c>
      <c r="C1" s="4">
        <v>45747</v>
      </c>
      <c r="L1" s="63" t="s">
        <v>12</v>
      </c>
      <c r="M1" s="63"/>
      <c r="N1" s="63"/>
      <c r="O1" s="63"/>
      <c r="P1" s="63"/>
      <c r="Q1" s="63"/>
      <c r="R1" s="63"/>
      <c r="U1" s="63" t="s">
        <v>13</v>
      </c>
      <c r="V1" s="63"/>
      <c r="W1" s="63"/>
      <c r="X1" s="63"/>
      <c r="Y1" s="63"/>
      <c r="Z1" s="63" t="s">
        <v>1301</v>
      </c>
      <c r="AA1" s="63"/>
      <c r="AB1" s="63"/>
      <c r="AC1" s="63"/>
      <c r="AD1" s="63"/>
    </row>
    <row r="2" spans="1:30" ht="45.75" customHeight="1" x14ac:dyDescent="0.25">
      <c r="A2" s="5" t="s">
        <v>14</v>
      </c>
      <c r="B2" s="5" t="s">
        <v>15</v>
      </c>
      <c r="C2" s="5" t="s">
        <v>16</v>
      </c>
      <c r="D2" s="5" t="s">
        <v>17</v>
      </c>
      <c r="E2" s="5" t="s">
        <v>18</v>
      </c>
      <c r="F2" s="5" t="s">
        <v>19</v>
      </c>
      <c r="G2" s="5" t="s">
        <v>20</v>
      </c>
      <c r="H2" s="5" t="s">
        <v>21</v>
      </c>
      <c r="I2" s="5" t="s">
        <v>22</v>
      </c>
      <c r="J2" s="5" t="s">
        <v>23</v>
      </c>
      <c r="K2" s="5" t="s">
        <v>24</v>
      </c>
      <c r="L2" s="5" t="s">
        <v>25</v>
      </c>
      <c r="M2" s="5" t="s">
        <v>26</v>
      </c>
      <c r="N2" s="5" t="s">
        <v>3</v>
      </c>
      <c r="O2" s="5" t="s">
        <v>27</v>
      </c>
      <c r="P2" s="5" t="s">
        <v>28</v>
      </c>
      <c r="Q2" s="5" t="s">
        <v>1302</v>
      </c>
      <c r="R2" s="5" t="s">
        <v>1303</v>
      </c>
      <c r="T2" s="6" t="s">
        <v>3</v>
      </c>
      <c r="U2" s="5" t="s">
        <v>29</v>
      </c>
      <c r="V2" s="5" t="s">
        <v>30</v>
      </c>
      <c r="W2" s="5" t="s">
        <v>31</v>
      </c>
      <c r="X2" s="5" t="s">
        <v>32</v>
      </c>
      <c r="Y2" s="5" t="s">
        <v>33</v>
      </c>
      <c r="Z2" s="5" t="s">
        <v>29</v>
      </c>
      <c r="AA2" s="5" t="s">
        <v>30</v>
      </c>
      <c r="AB2" s="5" t="s">
        <v>31</v>
      </c>
      <c r="AC2" s="5" t="s">
        <v>32</v>
      </c>
      <c r="AD2" s="5" t="s">
        <v>33</v>
      </c>
    </row>
    <row r="3" spans="1:30" ht="15" outlineLevel="1" x14ac:dyDescent="0.25">
      <c r="A3" s="6" t="str">
        <f>[6]!SNLTable(238101,$B$8:$B$1941,$C$5:$K$5)</f>
        <v>SNLTable</v>
      </c>
      <c r="B3" s="6"/>
      <c r="C3" s="6"/>
      <c r="D3" s="6"/>
      <c r="E3" s="6"/>
      <c r="F3" s="6"/>
      <c r="G3" s="6"/>
      <c r="H3" s="6"/>
      <c r="I3" s="6"/>
      <c r="J3" s="6"/>
      <c r="K3" s="6"/>
      <c r="L3" s="6"/>
      <c r="M3" s="6"/>
      <c r="N3" s="6"/>
      <c r="O3" s="6"/>
      <c r="P3" s="6"/>
      <c r="Q3" s="6"/>
      <c r="R3" s="6"/>
      <c r="T3" s="6"/>
      <c r="U3" s="6"/>
      <c r="V3" s="6"/>
      <c r="W3" s="6"/>
      <c r="X3" s="6"/>
      <c r="Y3" s="6"/>
      <c r="Z3" s="6"/>
      <c r="AA3" s="6"/>
      <c r="AB3" s="6"/>
      <c r="AC3" s="6"/>
      <c r="AD3" s="6"/>
    </row>
    <row r="4" spans="1:30" ht="60" outlineLevel="1" x14ac:dyDescent="0.25">
      <c r="A4" s="38" t="str">
        <f>[6]!SNLLabel(238101,238115,"","")</f>
        <v xml:space="preserve">Docket Number </v>
      </c>
      <c r="B4" s="38" t="str">
        <f>[6]!SNLLabel(238101,238106,"","")</f>
        <v xml:space="preserve">Rate Case OID </v>
      </c>
      <c r="C4" s="38" t="str">
        <f>[6]!SNLLabel(238101,238108,"","")</f>
        <v xml:space="preserve">Company Name </v>
      </c>
      <c r="D4" s="38" t="str">
        <f>[6]!SNLLabel(238101,238539,"","")</f>
        <v xml:space="preserve">State </v>
      </c>
      <c r="E4" s="38" t="str">
        <f>[6]!SNLLabel(238101,238116,"","")</f>
        <v xml:space="preserve">Service Type </v>
      </c>
      <c r="F4" s="38" t="str">
        <f>[6]!SNLLabel(238101,254846,"","")</f>
        <v xml:space="preserve">Case Type </v>
      </c>
      <c r="G4" s="38" t="str">
        <f>[6]!SNLLabel(238101,254847,"","")</f>
        <v xml:space="preserve">Decision Type </v>
      </c>
      <c r="H4" s="38" t="str">
        <f>[6]!SNLLabel(238101,238117,"","")</f>
        <v xml:space="preserve">Rate Case Status </v>
      </c>
      <c r="I4" s="38" t="str">
        <f>[6]!SNLLabel(238101,238118,"","")</f>
        <v>Initial Filing Date MM/dd/yyyy</v>
      </c>
      <c r="J4" s="38" t="str">
        <f>[6]!SNLLabel(238101,238119,"","")</f>
        <v>Rate Case Completion Date MM/dd/yyyy</v>
      </c>
      <c r="K4" s="38" t="str">
        <f>[6]!SNLLabel(238101,238133,"","")</f>
        <v>Authorized Equity Ratio (% of Total Capital) (%)</v>
      </c>
      <c r="L4" s="6"/>
      <c r="M4" s="6"/>
      <c r="N4" s="6"/>
      <c r="O4" s="6"/>
      <c r="P4" s="6"/>
      <c r="Q4" s="6"/>
      <c r="R4" s="6"/>
      <c r="T4" s="6"/>
      <c r="U4" s="6"/>
      <c r="V4" s="6"/>
      <c r="W4" s="6"/>
      <c r="X4" s="6"/>
      <c r="Y4" s="6"/>
      <c r="Z4" s="6"/>
      <c r="AA4" s="6"/>
      <c r="AB4" s="6"/>
      <c r="AC4" s="6"/>
      <c r="AD4" s="6"/>
    </row>
    <row r="5" spans="1:30" ht="15" outlineLevel="1" x14ac:dyDescent="0.25">
      <c r="A5" s="7">
        <v>238115</v>
      </c>
      <c r="B5" s="7">
        <v>238106</v>
      </c>
      <c r="C5" s="7">
        <v>238108</v>
      </c>
      <c r="D5" s="7">
        <v>238539</v>
      </c>
      <c r="E5" s="7">
        <v>238116</v>
      </c>
      <c r="F5" s="7">
        <v>254846</v>
      </c>
      <c r="G5" s="7">
        <v>254847</v>
      </c>
      <c r="H5" s="7">
        <v>238117</v>
      </c>
      <c r="I5" s="7">
        <v>238118</v>
      </c>
      <c r="J5" s="7">
        <v>238119</v>
      </c>
      <c r="K5" s="7">
        <v>238133</v>
      </c>
      <c r="L5" s="6"/>
      <c r="M5" s="6"/>
      <c r="N5" s="6"/>
      <c r="O5" s="6"/>
      <c r="P5" s="6"/>
      <c r="Q5" s="6"/>
      <c r="R5" s="6"/>
      <c r="T5" s="6"/>
      <c r="U5" s="6"/>
      <c r="V5" s="6"/>
      <c r="W5" s="6"/>
      <c r="X5" s="6"/>
      <c r="Y5" s="6"/>
      <c r="Z5" s="6"/>
      <c r="AA5" s="6"/>
      <c r="AB5" s="6"/>
      <c r="AC5" s="6"/>
      <c r="AD5" s="6"/>
    </row>
    <row r="6" spans="1:30" ht="15" outlineLevel="1" x14ac:dyDescent="0.25">
      <c r="A6" s="39"/>
      <c r="B6" s="39"/>
      <c r="C6" s="39"/>
      <c r="D6" s="39"/>
      <c r="E6" s="39"/>
      <c r="F6" s="39"/>
      <c r="G6" s="39"/>
      <c r="H6" s="39"/>
      <c r="I6" s="39"/>
      <c r="J6" s="39"/>
      <c r="K6" s="39"/>
      <c r="L6" s="6"/>
      <c r="M6" s="6"/>
      <c r="N6" s="6"/>
      <c r="O6" s="6"/>
      <c r="P6" s="6"/>
      <c r="Q6" s="6"/>
      <c r="R6" s="6"/>
      <c r="T6" s="6"/>
      <c r="U6" s="6"/>
      <c r="V6" s="6"/>
      <c r="W6" s="6"/>
      <c r="X6" s="6"/>
      <c r="Y6" s="6"/>
      <c r="Z6" s="6"/>
      <c r="AA6" s="6"/>
      <c r="AB6" s="6"/>
      <c r="AC6" s="6"/>
      <c r="AD6" s="6"/>
    </row>
    <row r="7" spans="1:30" ht="15" outlineLevel="1" x14ac:dyDescent="0.25">
      <c r="A7" s="39"/>
      <c r="B7" s="39"/>
      <c r="C7" s="39"/>
      <c r="D7" s="39"/>
      <c r="E7" s="39"/>
      <c r="F7" s="39"/>
      <c r="G7" s="39"/>
      <c r="H7" s="39"/>
      <c r="I7" s="39"/>
      <c r="J7" s="39"/>
      <c r="K7" s="39"/>
      <c r="L7" s="6"/>
      <c r="M7" s="6"/>
      <c r="N7" s="6"/>
      <c r="O7" s="6"/>
      <c r="P7" s="6"/>
      <c r="Q7" s="6"/>
      <c r="R7" s="6"/>
      <c r="T7" s="6"/>
      <c r="U7" s="6"/>
      <c r="V7" s="6"/>
      <c r="W7" s="6"/>
      <c r="X7" s="6"/>
      <c r="Y7" s="6"/>
      <c r="Z7" s="6"/>
      <c r="AA7" s="6"/>
      <c r="AB7" s="6"/>
      <c r="AC7" s="6"/>
      <c r="AD7" s="6"/>
    </row>
    <row r="8" spans="1:30" x14ac:dyDescent="0.2">
      <c r="A8" s="8" t="s">
        <v>34</v>
      </c>
      <c r="B8" s="9">
        <v>444</v>
      </c>
      <c r="C8" s="40" t="s">
        <v>35</v>
      </c>
      <c r="D8" s="40" t="s">
        <v>36</v>
      </c>
      <c r="E8" s="40" t="s">
        <v>37</v>
      </c>
      <c r="F8" s="40" t="s">
        <v>38</v>
      </c>
      <c r="G8" s="40" t="s">
        <v>39</v>
      </c>
      <c r="H8" s="40" t="s">
        <v>40</v>
      </c>
      <c r="I8" s="11">
        <v>39889</v>
      </c>
      <c r="J8" s="11">
        <v>40182</v>
      </c>
      <c r="K8" s="12">
        <v>49.52</v>
      </c>
      <c r="L8" s="1" t="str">
        <f>_xlfn.IFNA(MATCH(D8,{"AR","FL","IN","MI"},0),"YES")</f>
        <v>YES</v>
      </c>
      <c r="M8" t="str">
        <f t="shared" ref="M8:M71" si="0">E8</f>
        <v>Electric</v>
      </c>
      <c r="N8" s="1">
        <f t="shared" ref="N8:N71" si="1">YEAR(J8)</f>
        <v>2010</v>
      </c>
      <c r="O8" s="13">
        <f t="shared" ref="O8:O71" si="2">IF(AND(M8="Electric",K8&lt;&gt;"NA"),K8/100,"")</f>
        <v>0.49520000000000003</v>
      </c>
      <c r="P8" s="13">
        <f t="shared" ref="P8:P71" si="3">IF(AND(M8="Electric",K8&lt;&gt;"NA",L8="YES"),K8/100,"")</f>
        <v>0.49520000000000003</v>
      </c>
      <c r="Q8" s="13" t="str">
        <f t="shared" ref="Q8:Q71" si="4">IF(AND(M8="Natural Gas",K8&lt;&gt;"NA"),K8/100,"")</f>
        <v/>
      </c>
      <c r="R8" s="13" t="str">
        <f t="shared" ref="R8:R71" si="5">IF(AND(M8="Natural Gas",K8&lt;&gt;"NA",L8="YES"),K8/100,"")</f>
        <v/>
      </c>
      <c r="T8" s="1">
        <v>2010</v>
      </c>
      <c r="U8" s="13">
        <f t="shared" ref="U8:U22" si="6">AVERAGEIF($N$8:$N$5005,$T8,O$8:O$5005)</f>
        <v>0.48631403508771953</v>
      </c>
      <c r="V8" s="14">
        <v>48.63</v>
      </c>
      <c r="W8" s="15" t="str">
        <f t="shared" ref="W8:W22" si="7">IF(ROUND(U8-V8/100,4)=0,"✓","X")</f>
        <v>✓</v>
      </c>
      <c r="X8" s="62">
        <f t="shared" ref="X8:X22" si="8">AVERAGEIF($N$8:$N$5005,$T8,P$8:P$5005)</f>
        <v>0.49494583333333347</v>
      </c>
      <c r="Y8" s="62" cm="1">
        <f t="array" ref="Y8">MEDIAN(IF($N$8:$N$5005=$T8,$P$8:$P$5005,""))</f>
        <v>0.49785000000000001</v>
      </c>
      <c r="Z8" s="13">
        <f t="shared" ref="Z8:Z22" si="9">AVERAGEIF($N$8:$N$5005,$T8,Q$8:Q$5005)</f>
        <v>0.48701499999999998</v>
      </c>
      <c r="AA8" s="17">
        <v>48.7</v>
      </c>
      <c r="AB8" s="15" t="str">
        <f t="shared" ref="AB8:AB23" si="10">IF(ROUND(Z8-AA8/100,4)=0,"✓","X")</f>
        <v>✓</v>
      </c>
      <c r="AC8" s="62">
        <f t="shared" ref="AC8:AC22" si="11">AVERAGEIF($N$8:$N$5005,$T8,R$8:R$5005)</f>
        <v>0.4924891891891891</v>
      </c>
      <c r="AD8" s="62" cm="1">
        <f t="array" ref="AD8">MEDIAN(IF($N$8:$N$5005=$T8,$R$8:$R$5005,""))</f>
        <v>0.499</v>
      </c>
    </row>
    <row r="9" spans="1:30" x14ac:dyDescent="0.2">
      <c r="A9" s="8" t="s">
        <v>41</v>
      </c>
      <c r="B9" s="9">
        <v>505</v>
      </c>
      <c r="C9" s="40" t="s">
        <v>42</v>
      </c>
      <c r="D9" s="40" t="s">
        <v>43</v>
      </c>
      <c r="E9" s="40" t="s">
        <v>37</v>
      </c>
      <c r="F9" s="40" t="s">
        <v>38</v>
      </c>
      <c r="G9" s="40" t="s">
        <v>44</v>
      </c>
      <c r="H9" s="40" t="s">
        <v>40</v>
      </c>
      <c r="I9" s="11">
        <v>39994</v>
      </c>
      <c r="J9" s="11">
        <v>40183</v>
      </c>
      <c r="K9" s="16" t="s">
        <v>45</v>
      </c>
      <c r="L9" s="1" t="str">
        <f>_xlfn.IFNA(MATCH(D9,{"AR","FL","IN","MI"},0),"YES")</f>
        <v>YES</v>
      </c>
      <c r="M9" t="str">
        <f t="shared" si="0"/>
        <v>Electric</v>
      </c>
      <c r="N9" s="1">
        <f t="shared" si="1"/>
        <v>2010</v>
      </c>
      <c r="O9" s="13" t="str">
        <f t="shared" si="2"/>
        <v/>
      </c>
      <c r="P9" s="13" t="str">
        <f t="shared" si="3"/>
        <v/>
      </c>
      <c r="Q9" s="13" t="str">
        <f t="shared" si="4"/>
        <v/>
      </c>
      <c r="R9" s="13" t="str">
        <f t="shared" si="5"/>
        <v/>
      </c>
      <c r="T9" s="1">
        <v>2011</v>
      </c>
      <c r="U9" s="13">
        <f t="shared" si="6"/>
        <v>0.48264523809523802</v>
      </c>
      <c r="V9" s="14">
        <v>48.26</v>
      </c>
      <c r="W9" s="15" t="str">
        <f t="shared" si="7"/>
        <v>✓</v>
      </c>
      <c r="X9" s="62">
        <f t="shared" si="8"/>
        <v>0.49087027027027025</v>
      </c>
      <c r="Y9" s="62" cm="1">
        <f t="array" ref="Y9">MEDIAN(IF($N$8:$N$5005=$T9,$P$8:$P$5005,""))</f>
        <v>0.49099999999999999</v>
      </c>
      <c r="Z9" s="13">
        <f t="shared" si="9"/>
        <v>0.52486428571428567</v>
      </c>
      <c r="AA9" s="17">
        <v>52.49</v>
      </c>
      <c r="AB9" s="15" t="str">
        <f t="shared" si="10"/>
        <v>✓</v>
      </c>
      <c r="AC9" s="62">
        <f t="shared" si="11"/>
        <v>0.52486428571428567</v>
      </c>
      <c r="AD9" s="62" cm="1">
        <f t="array" ref="AD9">MEDIAN(IF($N$8:$N$5005=$T9,$R$8:$R$5005,""))</f>
        <v>0.52445000000000008</v>
      </c>
    </row>
    <row r="10" spans="1:30" x14ac:dyDescent="0.2">
      <c r="A10" s="8" t="s">
        <v>46</v>
      </c>
      <c r="B10" s="9">
        <v>431</v>
      </c>
      <c r="C10" s="40" t="s">
        <v>47</v>
      </c>
      <c r="D10" s="40" t="s">
        <v>48</v>
      </c>
      <c r="E10" s="40" t="s">
        <v>37</v>
      </c>
      <c r="F10" s="40" t="s">
        <v>38</v>
      </c>
      <c r="G10" s="40" t="s">
        <v>39</v>
      </c>
      <c r="H10" s="40" t="s">
        <v>40</v>
      </c>
      <c r="I10" s="11">
        <v>39839</v>
      </c>
      <c r="J10" s="11">
        <v>40189</v>
      </c>
      <c r="K10" s="12">
        <v>39.479999999999997</v>
      </c>
      <c r="L10" s="1">
        <f>_xlfn.IFNA(MATCH(D10,{"AR","FL","IN","MI"},0),"YES")</f>
        <v>4</v>
      </c>
      <c r="M10" t="str">
        <f t="shared" si="0"/>
        <v>Electric</v>
      </c>
      <c r="N10" s="1">
        <f t="shared" si="1"/>
        <v>2010</v>
      </c>
      <c r="O10" s="13">
        <f t="shared" si="2"/>
        <v>0.39479999999999998</v>
      </c>
      <c r="P10" s="13" t="str">
        <f t="shared" si="3"/>
        <v/>
      </c>
      <c r="Q10" s="13" t="str">
        <f t="shared" si="4"/>
        <v/>
      </c>
      <c r="R10" s="13" t="str">
        <f t="shared" si="5"/>
        <v/>
      </c>
      <c r="T10" s="1">
        <v>2012</v>
      </c>
      <c r="U10" s="13">
        <f t="shared" si="6"/>
        <v>0.50690576923076935</v>
      </c>
      <c r="V10" s="14">
        <v>50.69</v>
      </c>
      <c r="W10" s="15" t="str">
        <f t="shared" si="7"/>
        <v>✓</v>
      </c>
      <c r="X10" s="62">
        <f t="shared" si="8"/>
        <v>0.5145333333333334</v>
      </c>
      <c r="Y10" s="62" cm="1">
        <f t="array" ref="Y10">MEDIAN(IF($N$8:$N$5005=$T10,$P$8:$P$5005,""))</f>
        <v>0.52</v>
      </c>
      <c r="Z10" s="13">
        <f t="shared" si="9"/>
        <v>0.51129999999999987</v>
      </c>
      <c r="AA10" s="17">
        <v>51.13</v>
      </c>
      <c r="AB10" s="15" t="str">
        <f t="shared" si="10"/>
        <v>✓</v>
      </c>
      <c r="AC10" s="62">
        <f t="shared" si="11"/>
        <v>0.51129999999999987</v>
      </c>
      <c r="AD10" s="62" cm="1">
        <f t="array" ref="AD10">MEDIAN(IF($N$8:$N$5005=$T10,$R$8:$R$5005,""))</f>
        <v>0.51465000000000005</v>
      </c>
    </row>
    <row r="11" spans="1:30" x14ac:dyDescent="0.2">
      <c r="A11" s="8" t="s">
        <v>1304</v>
      </c>
      <c r="B11" s="9">
        <v>407</v>
      </c>
      <c r="C11" s="40" t="s">
        <v>2162</v>
      </c>
      <c r="D11" s="40" t="s">
        <v>180</v>
      </c>
      <c r="E11" s="40" t="s">
        <v>2163</v>
      </c>
      <c r="F11" s="40" t="s">
        <v>66</v>
      </c>
      <c r="G11" s="40" t="s">
        <v>39</v>
      </c>
      <c r="H11" s="40" t="s">
        <v>40</v>
      </c>
      <c r="I11" s="11">
        <v>39755</v>
      </c>
      <c r="J11" s="11">
        <v>40189</v>
      </c>
      <c r="K11" s="12">
        <v>52.55</v>
      </c>
      <c r="L11" s="1" t="str">
        <f>_xlfn.IFNA(MATCH(D11,{"AR","FL","IN","MI"},0),"YES")</f>
        <v>YES</v>
      </c>
      <c r="M11" t="str">
        <f t="shared" si="0"/>
        <v>Natural Gas</v>
      </c>
      <c r="N11" s="1">
        <f t="shared" si="1"/>
        <v>2010</v>
      </c>
      <c r="O11" s="13" t="str">
        <f t="shared" si="2"/>
        <v/>
      </c>
      <c r="P11" s="13" t="str">
        <f t="shared" si="3"/>
        <v/>
      </c>
      <c r="Q11" s="13">
        <f t="shared" si="4"/>
        <v>0.52549999999999997</v>
      </c>
      <c r="R11" s="13">
        <f t="shared" si="5"/>
        <v>0.52549999999999997</v>
      </c>
      <c r="T11" s="1">
        <v>2013</v>
      </c>
      <c r="U11" s="13">
        <f t="shared" si="6"/>
        <v>0.49254186046511633</v>
      </c>
      <c r="V11" s="14">
        <v>49.25</v>
      </c>
      <c r="W11" s="15" t="str">
        <f t="shared" si="7"/>
        <v>✓</v>
      </c>
      <c r="X11" s="62">
        <f t="shared" si="8"/>
        <v>0.50115500000000002</v>
      </c>
      <c r="Y11" s="62" cm="1">
        <f t="array" ref="Y11">MEDIAN(IF($N$8:$N$5005=$T11,$P$8:$P$5005,""))</f>
        <v>0.51024999999999998</v>
      </c>
      <c r="Z11" s="13">
        <f t="shared" si="9"/>
        <v>0.50599000000000005</v>
      </c>
      <c r="AA11" s="17">
        <v>50.6</v>
      </c>
      <c r="AB11" s="15" t="str">
        <f t="shared" si="10"/>
        <v>✓</v>
      </c>
      <c r="AC11" s="62">
        <f t="shared" si="11"/>
        <v>0.51155263157894759</v>
      </c>
      <c r="AD11" s="62" cm="1">
        <f t="array" ref="AD11">MEDIAN(IF($N$8:$N$5005=$T11,$R$8:$R$5005,""))</f>
        <v>0.50429999999999997</v>
      </c>
    </row>
    <row r="12" spans="1:30" x14ac:dyDescent="0.2">
      <c r="A12" s="8" t="s">
        <v>1305</v>
      </c>
      <c r="B12" s="9">
        <v>496</v>
      </c>
      <c r="C12" s="40" t="s">
        <v>2164</v>
      </c>
      <c r="D12" s="40" t="s">
        <v>114</v>
      </c>
      <c r="E12" s="40" t="s">
        <v>2163</v>
      </c>
      <c r="F12" s="40" t="s">
        <v>66</v>
      </c>
      <c r="G12" s="40" t="s">
        <v>44</v>
      </c>
      <c r="H12" s="40" t="s">
        <v>40</v>
      </c>
      <c r="I12" s="11">
        <v>39969</v>
      </c>
      <c r="J12" s="11">
        <v>40198</v>
      </c>
      <c r="K12" s="12" t="s">
        <v>45</v>
      </c>
      <c r="L12" s="1" t="str">
        <f>_xlfn.IFNA(MATCH(D12,{"AR","FL","IN","MI"},0),"YES")</f>
        <v>YES</v>
      </c>
      <c r="M12" t="str">
        <f t="shared" si="0"/>
        <v>Natural Gas</v>
      </c>
      <c r="N12" s="1">
        <f t="shared" si="1"/>
        <v>2010</v>
      </c>
      <c r="O12" s="13" t="str">
        <f t="shared" si="2"/>
        <v/>
      </c>
      <c r="P12" s="13" t="str">
        <f t="shared" si="3"/>
        <v/>
      </c>
      <c r="Q12" s="13" t="str">
        <f t="shared" si="4"/>
        <v/>
      </c>
      <c r="R12" s="13" t="str">
        <f t="shared" si="5"/>
        <v/>
      </c>
      <c r="T12" s="1">
        <v>2014</v>
      </c>
      <c r="U12" s="13">
        <f t="shared" si="6"/>
        <v>0.50281714285714296</v>
      </c>
      <c r="V12" s="14">
        <v>50.28</v>
      </c>
      <c r="W12" s="15" t="str">
        <f t="shared" si="7"/>
        <v>✓</v>
      </c>
      <c r="X12" s="62">
        <f t="shared" si="8"/>
        <v>0.50281714285714296</v>
      </c>
      <c r="Y12" s="62" cm="1">
        <f t="array" ref="Y12">MEDIAN(IF($N$8:$N$5005=$T12,$P$8:$P$5005,""))</f>
        <v>0.5</v>
      </c>
      <c r="Z12" s="13">
        <f t="shared" si="9"/>
        <v>0.51108214285714282</v>
      </c>
      <c r="AA12" s="17">
        <v>51.11</v>
      </c>
      <c r="AB12" s="15" t="str">
        <f t="shared" si="10"/>
        <v>✓</v>
      </c>
      <c r="AC12" s="62">
        <f t="shared" si="11"/>
        <v>0.51903461538461537</v>
      </c>
      <c r="AD12" s="62" cm="1">
        <f t="array" ref="AD12">MEDIAN(IF($N$8:$N$5005=$T12,$R$8:$R$5005,""))</f>
        <v>0.51985000000000003</v>
      </c>
    </row>
    <row r="13" spans="1:30" x14ac:dyDescent="0.2">
      <c r="A13" s="8" t="s">
        <v>1306</v>
      </c>
      <c r="B13" s="9">
        <v>439</v>
      </c>
      <c r="C13" s="40" t="s">
        <v>2165</v>
      </c>
      <c r="D13" s="40" t="s">
        <v>100</v>
      </c>
      <c r="E13" s="40" t="s">
        <v>2163</v>
      </c>
      <c r="F13" s="40" t="s">
        <v>66</v>
      </c>
      <c r="G13" s="40" t="s">
        <v>39</v>
      </c>
      <c r="H13" s="40" t="s">
        <v>40</v>
      </c>
      <c r="I13" s="11">
        <v>39857</v>
      </c>
      <c r="J13" s="11">
        <v>40199</v>
      </c>
      <c r="K13" s="12">
        <v>56</v>
      </c>
      <c r="L13" s="1" t="str">
        <f>_xlfn.IFNA(MATCH(D13,{"AR","FL","IN","MI"},0),"YES")</f>
        <v>YES</v>
      </c>
      <c r="M13" t="str">
        <f t="shared" si="0"/>
        <v>Natural Gas</v>
      </c>
      <c r="N13" s="1">
        <f t="shared" si="1"/>
        <v>2010</v>
      </c>
      <c r="O13" s="13" t="str">
        <f t="shared" si="2"/>
        <v/>
      </c>
      <c r="P13" s="13" t="str">
        <f t="shared" si="3"/>
        <v/>
      </c>
      <c r="Q13" s="13">
        <f t="shared" si="4"/>
        <v>0.56000000000000005</v>
      </c>
      <c r="R13" s="13">
        <f t="shared" si="5"/>
        <v>0.56000000000000005</v>
      </c>
      <c r="T13" s="1">
        <v>2015</v>
      </c>
      <c r="U13" s="13">
        <f t="shared" si="6"/>
        <v>0.49233548387096771</v>
      </c>
      <c r="V13" s="14">
        <v>49.23</v>
      </c>
      <c r="W13" s="15" t="str">
        <f t="shared" si="7"/>
        <v>✓</v>
      </c>
      <c r="X13" s="62">
        <f t="shared" si="8"/>
        <v>0.49886551724137934</v>
      </c>
      <c r="Y13" s="62" cm="1">
        <f t="array" ref="Y13">MEDIAN(IF($N$8:$N$5005=$T13,$P$8:$P$5005,""))</f>
        <v>0.50470000000000004</v>
      </c>
      <c r="Z13" s="13">
        <f t="shared" si="9"/>
        <v>0.49931874999999992</v>
      </c>
      <c r="AA13" s="17">
        <v>49.93</v>
      </c>
      <c r="AB13" s="15" t="str">
        <f t="shared" si="10"/>
        <v>✓</v>
      </c>
      <c r="AC13" s="62">
        <f t="shared" si="11"/>
        <v>0.49793999999999994</v>
      </c>
      <c r="AD13" s="62" cm="1">
        <f t="array" ref="AD13">MEDIAN(IF($N$8:$N$5005=$T13,$R$8:$R$5005,""))</f>
        <v>0.50329999999999997</v>
      </c>
    </row>
    <row r="14" spans="1:30" x14ac:dyDescent="0.2">
      <c r="A14" s="8" t="s">
        <v>1307</v>
      </c>
      <c r="B14" s="9">
        <v>438</v>
      </c>
      <c r="C14" s="40" t="s">
        <v>2166</v>
      </c>
      <c r="D14" s="40" t="s">
        <v>100</v>
      </c>
      <c r="E14" s="40" t="s">
        <v>2163</v>
      </c>
      <c r="F14" s="40" t="s">
        <v>66</v>
      </c>
      <c r="G14" s="40" t="s">
        <v>39</v>
      </c>
      <c r="H14" s="40" t="s">
        <v>40</v>
      </c>
      <c r="I14" s="11">
        <v>39857</v>
      </c>
      <c r="J14" s="11">
        <v>40199</v>
      </c>
      <c r="K14" s="12">
        <v>56</v>
      </c>
      <c r="L14" s="1" t="str">
        <f>_xlfn.IFNA(MATCH(D14,{"AR","FL","IN","MI"},0),"YES")</f>
        <v>YES</v>
      </c>
      <c r="M14" t="str">
        <f t="shared" si="0"/>
        <v>Natural Gas</v>
      </c>
      <c r="N14" s="1">
        <f t="shared" si="1"/>
        <v>2010</v>
      </c>
      <c r="O14" s="13" t="str">
        <f t="shared" si="2"/>
        <v/>
      </c>
      <c r="P14" s="13" t="str">
        <f t="shared" si="3"/>
        <v/>
      </c>
      <c r="Q14" s="13">
        <f t="shared" si="4"/>
        <v>0.56000000000000005</v>
      </c>
      <c r="R14" s="13">
        <f t="shared" si="5"/>
        <v>0.56000000000000005</v>
      </c>
      <c r="T14" s="1">
        <v>2016</v>
      </c>
      <c r="U14" s="13">
        <f t="shared" si="6"/>
        <v>0.48914634146341462</v>
      </c>
      <c r="V14" s="14">
        <v>48.91</v>
      </c>
      <c r="W14" s="15" t="str">
        <f t="shared" si="7"/>
        <v>✓</v>
      </c>
      <c r="X14" s="62">
        <f t="shared" si="8"/>
        <v>0.49697297297297294</v>
      </c>
      <c r="Y14" s="62" cm="1">
        <f t="array" ref="Y14">MEDIAN(IF($N$8:$N$5005=$T14,$P$8:$P$5005,""))</f>
        <v>0.49990000000000001</v>
      </c>
      <c r="Z14" s="13">
        <f t="shared" si="9"/>
        <v>0.50057307692307695</v>
      </c>
      <c r="AA14" s="17">
        <v>50.06</v>
      </c>
      <c r="AB14" s="15" t="str">
        <f t="shared" si="10"/>
        <v>✓</v>
      </c>
      <c r="AC14" s="62">
        <f t="shared" si="11"/>
        <v>0.5184913043478262</v>
      </c>
      <c r="AD14" s="62" cm="1">
        <f t="array" ref="AD14">MEDIAN(IF($N$8:$N$5005=$T14,$R$8:$R$5005,""))</f>
        <v>0.51350000000000007</v>
      </c>
    </row>
    <row r="15" spans="1:30" x14ac:dyDescent="0.2">
      <c r="A15" s="8" t="s">
        <v>49</v>
      </c>
      <c r="B15" s="9">
        <v>2072</v>
      </c>
      <c r="C15" s="40" t="s">
        <v>50</v>
      </c>
      <c r="D15" s="40" t="s">
        <v>51</v>
      </c>
      <c r="E15" s="40" t="s">
        <v>37</v>
      </c>
      <c r="F15" s="40" t="s">
        <v>52</v>
      </c>
      <c r="G15" s="40" t="s">
        <v>44</v>
      </c>
      <c r="H15" s="40" t="s">
        <v>40</v>
      </c>
      <c r="I15" s="11">
        <v>39745</v>
      </c>
      <c r="J15" s="11">
        <v>40200</v>
      </c>
      <c r="K15" s="12" t="s">
        <v>45</v>
      </c>
      <c r="L15" s="1" t="str">
        <f>_xlfn.IFNA(MATCH(D15,{"AR","FL","IN","MI"},0),"YES")</f>
        <v>YES</v>
      </c>
      <c r="M15" t="str">
        <f t="shared" si="0"/>
        <v>Electric</v>
      </c>
      <c r="N15" s="1">
        <f t="shared" si="1"/>
        <v>2010</v>
      </c>
      <c r="O15" s="13" t="str">
        <f t="shared" si="2"/>
        <v/>
      </c>
      <c r="P15" s="13" t="str">
        <f t="shared" si="3"/>
        <v/>
      </c>
      <c r="Q15" s="13" t="str">
        <f t="shared" si="4"/>
        <v/>
      </c>
      <c r="R15" s="13" t="str">
        <f t="shared" si="5"/>
        <v/>
      </c>
      <c r="T15" s="1">
        <v>2017</v>
      </c>
      <c r="U15" s="13">
        <f t="shared" si="6"/>
        <v>0.48896458333333337</v>
      </c>
      <c r="V15" s="14">
        <v>48.9</v>
      </c>
      <c r="W15" s="15" t="str">
        <f t="shared" si="7"/>
        <v>✓</v>
      </c>
      <c r="X15" s="62">
        <f t="shared" si="8"/>
        <v>0.50017954545454546</v>
      </c>
      <c r="Y15" s="62" cm="1">
        <f t="array" ref="Y15">MEDIAN(IF($N$8:$N$5005=$T15,$P$8:$P$5005,""))</f>
        <v>0.49845000000000006</v>
      </c>
      <c r="Z15" s="13">
        <f t="shared" si="9"/>
        <v>0.49882916666666666</v>
      </c>
      <c r="AA15" s="17">
        <v>49.88</v>
      </c>
      <c r="AB15" s="15" t="str">
        <f t="shared" si="10"/>
        <v>✓</v>
      </c>
      <c r="AC15" s="62">
        <f t="shared" si="11"/>
        <v>0.51131818181818189</v>
      </c>
      <c r="AD15" s="62" cm="1">
        <f t="array" ref="AD15">MEDIAN(IF($N$8:$N$5005=$T15,$R$8:$R$5005,""))</f>
        <v>0.51754999999999995</v>
      </c>
    </row>
    <row r="16" spans="1:30" x14ac:dyDescent="0.2">
      <c r="A16" s="8" t="s">
        <v>1308</v>
      </c>
      <c r="B16" s="9">
        <v>529</v>
      </c>
      <c r="C16" s="40" t="s">
        <v>2167</v>
      </c>
      <c r="D16" s="40" t="s">
        <v>94</v>
      </c>
      <c r="E16" s="40" t="s">
        <v>2163</v>
      </c>
      <c r="F16" s="40" t="s">
        <v>66</v>
      </c>
      <c r="G16" s="40" t="s">
        <v>39</v>
      </c>
      <c r="H16" s="40" t="s">
        <v>40</v>
      </c>
      <c r="I16" s="11">
        <v>39927</v>
      </c>
      <c r="J16" s="11">
        <v>40204</v>
      </c>
      <c r="K16" s="12">
        <v>48.91</v>
      </c>
      <c r="L16" s="1" t="str">
        <f>_xlfn.IFNA(MATCH(D16,{"AR","FL","IN","MI"},0),"YES")</f>
        <v>YES</v>
      </c>
      <c r="M16" t="str">
        <f t="shared" si="0"/>
        <v>Natural Gas</v>
      </c>
      <c r="N16" s="1">
        <f t="shared" si="1"/>
        <v>2010</v>
      </c>
      <c r="O16" s="13" t="str">
        <f t="shared" si="2"/>
        <v/>
      </c>
      <c r="P16" s="13" t="str">
        <f t="shared" si="3"/>
        <v/>
      </c>
      <c r="Q16" s="13">
        <f t="shared" si="4"/>
        <v>0.48909999999999998</v>
      </c>
      <c r="R16" s="13">
        <f t="shared" si="5"/>
        <v>0.48909999999999998</v>
      </c>
      <c r="T16" s="1">
        <v>2018</v>
      </c>
      <c r="U16" s="13">
        <f t="shared" si="6"/>
        <v>0.49015102040816322</v>
      </c>
      <c r="V16" s="14">
        <v>49.02</v>
      </c>
      <c r="W16" s="15" t="str">
        <f t="shared" si="7"/>
        <v>✓</v>
      </c>
      <c r="X16" s="62">
        <f t="shared" si="8"/>
        <v>0.50597209302325574</v>
      </c>
      <c r="Y16" s="62" cm="1">
        <f t="array" ref="Y16">MEDIAN(IF($N$8:$N$5005=$T16,$P$8:$P$5005,""))</f>
        <v>0.50229999999999997</v>
      </c>
      <c r="Z16" s="13">
        <f t="shared" si="9"/>
        <v>0.50124090909090924</v>
      </c>
      <c r="AA16" s="17">
        <v>50.12</v>
      </c>
      <c r="AB16" s="15" t="str">
        <f t="shared" si="10"/>
        <v>✓</v>
      </c>
      <c r="AC16" s="62">
        <f t="shared" si="11"/>
        <v>0.51563684210526339</v>
      </c>
      <c r="AD16" s="62" cm="1">
        <f t="array" ref="AD16">MEDIAN(IF($N$8:$N$5005=$T16,$R$8:$R$5005,""))</f>
        <v>0.5151</v>
      </c>
    </row>
    <row r="17" spans="1:30" x14ac:dyDescent="0.2">
      <c r="A17" s="8" t="s">
        <v>53</v>
      </c>
      <c r="B17" s="9">
        <v>456</v>
      </c>
      <c r="C17" s="40" t="s">
        <v>54</v>
      </c>
      <c r="D17" s="40" t="s">
        <v>51</v>
      </c>
      <c r="E17" s="40" t="s">
        <v>37</v>
      </c>
      <c r="F17" s="40" t="s">
        <v>38</v>
      </c>
      <c r="G17" s="40" t="s">
        <v>44</v>
      </c>
      <c r="H17" s="40" t="s">
        <v>40</v>
      </c>
      <c r="I17" s="11">
        <v>39905</v>
      </c>
      <c r="J17" s="11">
        <v>40204</v>
      </c>
      <c r="K17" s="12">
        <v>51</v>
      </c>
      <c r="L17" s="1" t="str">
        <f>_xlfn.IFNA(MATCH(D17,{"AR","FL","IN","MI"},0),"YES")</f>
        <v>YES</v>
      </c>
      <c r="M17" t="str">
        <f t="shared" si="0"/>
        <v>Electric</v>
      </c>
      <c r="N17" s="1">
        <f t="shared" si="1"/>
        <v>2010</v>
      </c>
      <c r="O17" s="13">
        <f t="shared" si="2"/>
        <v>0.51</v>
      </c>
      <c r="P17" s="13">
        <f t="shared" si="3"/>
        <v>0.51</v>
      </c>
      <c r="Q17" s="13" t="str">
        <f t="shared" si="4"/>
        <v/>
      </c>
      <c r="R17" s="13" t="str">
        <f t="shared" si="5"/>
        <v/>
      </c>
      <c r="T17" s="1">
        <v>2019</v>
      </c>
      <c r="U17" s="13">
        <f t="shared" si="6"/>
        <v>0.49936499999999989</v>
      </c>
      <c r="V17" s="14">
        <v>49.94</v>
      </c>
      <c r="W17" s="15" t="str">
        <f t="shared" si="7"/>
        <v>✓</v>
      </c>
      <c r="X17" s="62">
        <f t="shared" si="8"/>
        <v>0.51547142857142858</v>
      </c>
      <c r="Y17" s="62" cm="1">
        <f t="array" ref="Y17">MEDIAN(IF($N$8:$N$5005=$T17,$P$8:$P$5005,""))</f>
        <v>0.51369999999999993</v>
      </c>
      <c r="Z17" s="13">
        <f t="shared" si="9"/>
        <v>0.51864687499999984</v>
      </c>
      <c r="AA17" s="17">
        <v>51.86</v>
      </c>
      <c r="AB17" s="15" t="str">
        <f t="shared" si="10"/>
        <v>✓</v>
      </c>
      <c r="AC17" s="62">
        <f t="shared" si="11"/>
        <v>0.52810689655172416</v>
      </c>
      <c r="AD17" s="62" cm="1">
        <f t="array" ref="AD17">MEDIAN(IF($N$8:$N$5005=$T17,$R$8:$R$5005,""))</f>
        <v>0.5242</v>
      </c>
    </row>
    <row r="18" spans="1:30" x14ac:dyDescent="0.2">
      <c r="A18" s="8" t="s">
        <v>55</v>
      </c>
      <c r="B18" s="9">
        <v>515</v>
      </c>
      <c r="C18" s="40" t="s">
        <v>56</v>
      </c>
      <c r="D18" s="40" t="s">
        <v>57</v>
      </c>
      <c r="E18" s="40" t="s">
        <v>37</v>
      </c>
      <c r="F18" s="40" t="s">
        <v>38</v>
      </c>
      <c r="G18" s="40" t="s">
        <v>44</v>
      </c>
      <c r="H18" s="40" t="s">
        <v>40</v>
      </c>
      <c r="I18" s="11">
        <v>40021</v>
      </c>
      <c r="J18" s="11">
        <v>40205</v>
      </c>
      <c r="K18" s="12">
        <v>53</v>
      </c>
      <c r="L18" s="1" t="str">
        <f>_xlfn.IFNA(MATCH(D18,{"AR","FL","IN","MI"},0),"YES")</f>
        <v>YES</v>
      </c>
      <c r="M18" t="str">
        <f t="shared" si="0"/>
        <v>Electric</v>
      </c>
      <c r="N18" s="1">
        <f t="shared" si="1"/>
        <v>2010</v>
      </c>
      <c r="O18" s="13">
        <f t="shared" si="2"/>
        <v>0.53</v>
      </c>
      <c r="P18" s="13">
        <f t="shared" si="3"/>
        <v>0.53</v>
      </c>
      <c r="Q18" s="13" t="str">
        <f t="shared" si="4"/>
        <v/>
      </c>
      <c r="R18" s="13" t="str">
        <f t="shared" si="5"/>
        <v/>
      </c>
      <c r="T18" s="1">
        <v>2020</v>
      </c>
      <c r="U18" s="13">
        <f t="shared" si="6"/>
        <v>0.4966799999999999</v>
      </c>
      <c r="V18" s="14">
        <v>49.67</v>
      </c>
      <c r="W18" s="15" t="str">
        <f t="shared" si="7"/>
        <v>✓</v>
      </c>
      <c r="X18" s="62">
        <f t="shared" si="8"/>
        <v>0.50930408163265306</v>
      </c>
      <c r="Y18" s="62" cm="1">
        <f t="array" ref="Y18">MEDIAN(IF($N$8:$N$5005=$T18,$P$8:$P$5005,""))</f>
        <v>0.51170000000000004</v>
      </c>
      <c r="Z18" s="13">
        <f t="shared" si="9"/>
        <v>0.51869722222222225</v>
      </c>
      <c r="AA18" s="17">
        <v>51.87</v>
      </c>
      <c r="AB18" s="15" t="str">
        <f t="shared" si="10"/>
        <v>✓</v>
      </c>
      <c r="AC18" s="62">
        <f t="shared" si="11"/>
        <v>0.5233941176470589</v>
      </c>
      <c r="AD18" s="62" cm="1">
        <f t="array" ref="AD18">MEDIAN(IF($N$8:$N$5005=$T18,$R$8:$R$5005,""))</f>
        <v>0.52</v>
      </c>
    </row>
    <row r="19" spans="1:30" x14ac:dyDescent="0.2">
      <c r="A19" s="8" t="s">
        <v>61</v>
      </c>
      <c r="B19" s="9">
        <v>484</v>
      </c>
      <c r="C19" s="40" t="s">
        <v>62</v>
      </c>
      <c r="D19" s="40" t="s">
        <v>60</v>
      </c>
      <c r="E19" s="40" t="s">
        <v>37</v>
      </c>
      <c r="F19" s="40" t="s">
        <v>38</v>
      </c>
      <c r="G19" s="40" t="s">
        <v>44</v>
      </c>
      <c r="H19" s="40" t="s">
        <v>40</v>
      </c>
      <c r="I19" s="11">
        <v>39966</v>
      </c>
      <c r="J19" s="11">
        <v>40205</v>
      </c>
      <c r="K19" s="12">
        <v>50.13</v>
      </c>
      <c r="L19" s="1" t="str">
        <f>_xlfn.IFNA(MATCH(D19,{"AR","FL","IN","MI"},0),"YES")</f>
        <v>YES</v>
      </c>
      <c r="M19" t="str">
        <f t="shared" si="0"/>
        <v>Electric</v>
      </c>
      <c r="N19" s="1">
        <f t="shared" si="1"/>
        <v>2010</v>
      </c>
      <c r="O19" s="13">
        <f t="shared" si="2"/>
        <v>0.50130000000000008</v>
      </c>
      <c r="P19" s="13">
        <f t="shared" si="3"/>
        <v>0.50130000000000008</v>
      </c>
      <c r="Q19" s="13" t="str">
        <f t="shared" si="4"/>
        <v/>
      </c>
      <c r="R19" s="13" t="str">
        <f t="shared" si="5"/>
        <v/>
      </c>
      <c r="T19" s="1">
        <v>2021</v>
      </c>
      <c r="U19" s="13">
        <f t="shared" si="6"/>
        <v>0.50058400000000003</v>
      </c>
      <c r="V19" s="14">
        <v>50.06</v>
      </c>
      <c r="W19" s="15" t="str">
        <f t="shared" si="7"/>
        <v>✓</v>
      </c>
      <c r="X19" s="62">
        <f t="shared" si="8"/>
        <v>0.51011111111111096</v>
      </c>
      <c r="Y19" s="62" cm="1">
        <f t="array" ref="Y19">MEDIAN(IF($N$8:$N$5005=$T19,$P$8:$P$5005,""))</f>
        <v>0.52</v>
      </c>
      <c r="Z19" s="13">
        <f t="shared" si="9"/>
        <v>0.50942173913043465</v>
      </c>
      <c r="AA19" s="17">
        <v>50.94</v>
      </c>
      <c r="AB19" s="15" t="str">
        <f t="shared" si="10"/>
        <v>✓</v>
      </c>
      <c r="AC19" s="62">
        <f t="shared" si="11"/>
        <v>0.51902142857142841</v>
      </c>
      <c r="AD19" s="62" cm="1">
        <f t="array" ref="AD19">MEDIAN(IF($N$8:$N$5005=$T19,$R$8:$R$5005,""))</f>
        <v>0.52</v>
      </c>
    </row>
    <row r="20" spans="1:30" x14ac:dyDescent="0.2">
      <c r="A20" s="8" t="s">
        <v>58</v>
      </c>
      <c r="B20" s="9">
        <v>485</v>
      </c>
      <c r="C20" s="40" t="s">
        <v>59</v>
      </c>
      <c r="D20" s="40" t="s">
        <v>60</v>
      </c>
      <c r="E20" s="40" t="s">
        <v>37</v>
      </c>
      <c r="F20" s="40" t="s">
        <v>38</v>
      </c>
      <c r="G20" s="40" t="s">
        <v>44</v>
      </c>
      <c r="H20" s="40" t="s">
        <v>40</v>
      </c>
      <c r="I20" s="11">
        <v>39966</v>
      </c>
      <c r="J20" s="11">
        <v>40205</v>
      </c>
      <c r="K20" s="12">
        <v>50.13</v>
      </c>
      <c r="L20" s="1" t="str">
        <f>_xlfn.IFNA(MATCH(D20,{"AR","FL","IN","MI"},0),"YES")</f>
        <v>YES</v>
      </c>
      <c r="M20" t="str">
        <f t="shared" si="0"/>
        <v>Electric</v>
      </c>
      <c r="N20" s="1">
        <f t="shared" si="1"/>
        <v>2010</v>
      </c>
      <c r="O20" s="13">
        <f t="shared" si="2"/>
        <v>0.50130000000000008</v>
      </c>
      <c r="P20" s="13">
        <f t="shared" si="3"/>
        <v>0.50130000000000008</v>
      </c>
      <c r="Q20" s="13" t="str">
        <f t="shared" si="4"/>
        <v/>
      </c>
      <c r="R20" s="13" t="str">
        <f t="shared" si="5"/>
        <v/>
      </c>
      <c r="T20" s="1">
        <v>2022</v>
      </c>
      <c r="U20" s="13">
        <f t="shared" si="6"/>
        <v>0.50363773584905647</v>
      </c>
      <c r="V20" s="14">
        <v>50.36</v>
      </c>
      <c r="W20" s="15" t="str">
        <f t="shared" si="7"/>
        <v>✓</v>
      </c>
      <c r="X20" s="62">
        <f t="shared" si="8"/>
        <v>0.51566595744680832</v>
      </c>
      <c r="Y20" s="62" cm="1">
        <f t="array" ref="Y20">MEDIAN(IF($N$8:$N$5005=$T20,$P$8:$P$5005,""))</f>
        <v>0.51919999999999999</v>
      </c>
      <c r="Z20" s="13">
        <f t="shared" si="9"/>
        <v>0.51384545454545449</v>
      </c>
      <c r="AA20" s="17">
        <v>51.38</v>
      </c>
      <c r="AB20" s="15" t="str">
        <f t="shared" si="10"/>
        <v>✓</v>
      </c>
      <c r="AC20" s="62">
        <f t="shared" si="11"/>
        <v>0.51652258064516132</v>
      </c>
      <c r="AD20" s="62" cm="1">
        <f t="array" ref="AD20">MEDIAN(IF($N$8:$N$5005=$T20,$R$8:$R$5005,""))</f>
        <v>0.52</v>
      </c>
    </row>
    <row r="21" spans="1:30" x14ac:dyDescent="0.2">
      <c r="A21" s="8" t="s">
        <v>63</v>
      </c>
      <c r="B21" s="9">
        <v>487</v>
      </c>
      <c r="C21" s="40" t="s">
        <v>64</v>
      </c>
      <c r="D21" s="40" t="s">
        <v>65</v>
      </c>
      <c r="E21" s="40" t="s">
        <v>37</v>
      </c>
      <c r="F21" s="40" t="s">
        <v>66</v>
      </c>
      <c r="G21" s="40" t="s">
        <v>39</v>
      </c>
      <c r="H21" s="40" t="s">
        <v>40</v>
      </c>
      <c r="I21" s="11">
        <v>39965</v>
      </c>
      <c r="J21" s="11">
        <v>40218</v>
      </c>
      <c r="K21" s="12">
        <v>48.78</v>
      </c>
      <c r="L21" s="1" t="str">
        <f>_xlfn.IFNA(MATCH(D21,{"AR","FL","IN","MI"},0),"YES")</f>
        <v>YES</v>
      </c>
      <c r="M21" t="str">
        <f t="shared" si="0"/>
        <v>Electric</v>
      </c>
      <c r="N21" s="1">
        <f t="shared" si="1"/>
        <v>2010</v>
      </c>
      <c r="O21" s="13">
        <f t="shared" si="2"/>
        <v>0.48780000000000001</v>
      </c>
      <c r="P21" s="13">
        <f t="shared" si="3"/>
        <v>0.48780000000000001</v>
      </c>
      <c r="Q21" s="13" t="str">
        <f t="shared" si="4"/>
        <v/>
      </c>
      <c r="R21" s="13" t="str">
        <f t="shared" si="5"/>
        <v/>
      </c>
      <c r="T21" s="1">
        <v>2023</v>
      </c>
      <c r="U21" s="13">
        <f t="shared" si="6"/>
        <v>0.5095116666666667</v>
      </c>
      <c r="V21" s="14">
        <v>50.95</v>
      </c>
      <c r="W21" s="15" t="str">
        <f t="shared" si="7"/>
        <v>✓</v>
      </c>
      <c r="X21" s="62">
        <f t="shared" si="8"/>
        <v>0.51588571428571428</v>
      </c>
      <c r="Y21" s="62" cm="1">
        <f t="array" ref="Y21">MEDIAN(IF($N$8:$N$5005=$T21,$P$8:$P$5005,""))</f>
        <v>0.52269999999999994</v>
      </c>
      <c r="Z21" s="13">
        <f t="shared" si="9"/>
        <v>0.5244923076923077</v>
      </c>
      <c r="AA21" s="17">
        <v>52.45</v>
      </c>
      <c r="AB21" s="15" t="str">
        <f t="shared" si="10"/>
        <v>✓</v>
      </c>
      <c r="AC21" s="62">
        <f t="shared" si="11"/>
        <v>0.52452972972972978</v>
      </c>
      <c r="AD21" s="62" cm="1">
        <f t="array" ref="AD21">MEDIAN(IF($N$8:$N$5005=$T21,$R$8:$R$5005,""))</f>
        <v>0.52</v>
      </c>
    </row>
    <row r="22" spans="1:30" x14ac:dyDescent="0.2">
      <c r="A22" s="8" t="s">
        <v>1309</v>
      </c>
      <c r="B22" s="9">
        <v>457</v>
      </c>
      <c r="C22" s="40" t="s">
        <v>2168</v>
      </c>
      <c r="D22" s="40" t="s">
        <v>114</v>
      </c>
      <c r="E22" s="40" t="s">
        <v>2163</v>
      </c>
      <c r="F22" s="40" t="s">
        <v>66</v>
      </c>
      <c r="G22" s="40" t="s">
        <v>39</v>
      </c>
      <c r="H22" s="40" t="s">
        <v>40</v>
      </c>
      <c r="I22" s="11">
        <v>39905</v>
      </c>
      <c r="J22" s="11">
        <v>40219</v>
      </c>
      <c r="K22" s="16">
        <v>38.659999999999997</v>
      </c>
      <c r="L22" s="1" t="str">
        <f>_xlfn.IFNA(MATCH(D22,{"AR","FL","IN","MI"},0),"YES")</f>
        <v>YES</v>
      </c>
      <c r="M22" t="str">
        <f t="shared" si="0"/>
        <v>Natural Gas</v>
      </c>
      <c r="N22" s="1">
        <f t="shared" si="1"/>
        <v>2010</v>
      </c>
      <c r="O22" s="13" t="str">
        <f t="shared" si="2"/>
        <v/>
      </c>
      <c r="P22" s="13" t="str">
        <f t="shared" si="3"/>
        <v/>
      </c>
      <c r="Q22" s="13">
        <f t="shared" si="4"/>
        <v>0.38659999999999994</v>
      </c>
      <c r="R22" s="13">
        <f t="shared" si="5"/>
        <v>0.38659999999999994</v>
      </c>
      <c r="T22" s="1">
        <v>2024</v>
      </c>
      <c r="U22" s="13">
        <f t="shared" si="6"/>
        <v>0.49842083333333348</v>
      </c>
      <c r="V22" s="14">
        <v>49.84</v>
      </c>
      <c r="W22" s="15" t="str">
        <f t="shared" si="7"/>
        <v>✓</v>
      </c>
      <c r="X22" s="62">
        <f t="shared" si="8"/>
        <v>0.51069523809523809</v>
      </c>
      <c r="Y22" s="62" cm="1">
        <f t="array" ref="Y22">MEDIAN(IF($N$8:$N$5005=$T22,$P$8:$P$5005,""))</f>
        <v>0.52100000000000002</v>
      </c>
      <c r="Z22" s="13">
        <f t="shared" si="9"/>
        <v>0.52129318181818174</v>
      </c>
      <c r="AA22" s="17">
        <v>52.13</v>
      </c>
      <c r="AB22" s="15" t="str">
        <f t="shared" si="10"/>
        <v>✓</v>
      </c>
      <c r="AC22" s="62">
        <f t="shared" si="11"/>
        <v>0.52251794871794865</v>
      </c>
      <c r="AD22" s="62" cm="1">
        <f t="array" ref="AD22">MEDIAN(IF($N$8:$N$5005=$T22,$R$8:$R$5005,""))</f>
        <v>0.52400000000000002</v>
      </c>
    </row>
    <row r="23" spans="1:30" x14ac:dyDescent="0.2">
      <c r="A23" s="8" t="s">
        <v>67</v>
      </c>
      <c r="B23" s="9">
        <v>458</v>
      </c>
      <c r="C23" s="40" t="s">
        <v>54</v>
      </c>
      <c r="D23" s="40" t="s">
        <v>68</v>
      </c>
      <c r="E23" s="40" t="s">
        <v>37</v>
      </c>
      <c r="F23" s="40" t="s">
        <v>38</v>
      </c>
      <c r="G23" s="40" t="s">
        <v>39</v>
      </c>
      <c r="H23" s="40" t="s">
        <v>40</v>
      </c>
      <c r="I23" s="11">
        <v>39987</v>
      </c>
      <c r="J23" s="11">
        <v>40227</v>
      </c>
      <c r="K23" s="12">
        <v>51</v>
      </c>
      <c r="L23" s="1" t="str">
        <f>_xlfn.IFNA(MATCH(D23,{"AR","FL","IN","MI"},0),"YES")</f>
        <v>YES</v>
      </c>
      <c r="M23" t="str">
        <f t="shared" si="0"/>
        <v>Electric</v>
      </c>
      <c r="N23" s="1">
        <f t="shared" si="1"/>
        <v>2010</v>
      </c>
      <c r="O23" s="13">
        <f t="shared" si="2"/>
        <v>0.51</v>
      </c>
      <c r="P23" s="13">
        <f t="shared" si="3"/>
        <v>0.51</v>
      </c>
      <c r="Q23" s="13" t="str">
        <f t="shared" si="4"/>
        <v/>
      </c>
      <c r="R23" s="13" t="str">
        <f t="shared" si="5"/>
        <v/>
      </c>
      <c r="T23" s="1">
        <v>2025</v>
      </c>
      <c r="U23" s="13">
        <f>AVERAGEIF($N$8:$N$5005,$T23,O$8:O$5005)</f>
        <v>0.48174375000000003</v>
      </c>
      <c r="V23" s="14">
        <v>48.17</v>
      </c>
      <c r="W23" s="15" t="str">
        <f>IF(ROUND(U23-V23/100,4)=0,"✓","X")</f>
        <v>✓</v>
      </c>
      <c r="X23" s="62">
        <f t="shared" ref="X23" si="12">AVERAGEIF($N$8:$N$5005,$T23,P$8:P$5005)</f>
        <v>0.50531818181818167</v>
      </c>
      <c r="Y23" s="62" cm="1">
        <f t="array" ref="Y23">MEDIAN(IF($N$8:$N$5005=$T23,$P$8:$P$5005,""))</f>
        <v>0.51119999999999999</v>
      </c>
      <c r="Z23" s="13">
        <f t="shared" ref="Z23" si="13">AVERAGEIF($N$8:$N$5005,$T23,Q$8:Q$5005)</f>
        <v>0.5013333333333333</v>
      </c>
      <c r="AA23" s="17">
        <v>50.13</v>
      </c>
      <c r="AB23" s="15" t="str">
        <f t="shared" si="10"/>
        <v>✓</v>
      </c>
      <c r="AC23" s="62">
        <f t="shared" ref="AC23" si="14">AVERAGEIF($N$8:$N$5005,$T23,R$8:R$5005)</f>
        <v>0.5013333333333333</v>
      </c>
      <c r="AD23" s="62" cm="1">
        <f t="array" ref="AD23">MEDIAN(IF($N$8:$N$5005=$T23,$R$8:$R$5005,""))</f>
        <v>0.4975</v>
      </c>
    </row>
    <row r="24" spans="1:30" x14ac:dyDescent="0.2">
      <c r="A24" s="8" t="s">
        <v>1310</v>
      </c>
      <c r="B24" s="9">
        <v>527</v>
      </c>
      <c r="C24" s="40" t="s">
        <v>2162</v>
      </c>
      <c r="D24" s="40" t="s">
        <v>94</v>
      </c>
      <c r="E24" s="40" t="s">
        <v>2163</v>
      </c>
      <c r="F24" s="40" t="s">
        <v>66</v>
      </c>
      <c r="G24" s="40" t="s">
        <v>39</v>
      </c>
      <c r="H24" s="40" t="s">
        <v>40</v>
      </c>
      <c r="I24" s="11">
        <v>40025</v>
      </c>
      <c r="J24" s="11">
        <v>40232</v>
      </c>
      <c r="K24" s="12">
        <v>55.6</v>
      </c>
      <c r="L24" s="1" t="str">
        <f>_xlfn.IFNA(MATCH(D24,{"AR","FL","IN","MI"},0),"YES")</f>
        <v>YES</v>
      </c>
      <c r="M24" t="str">
        <f t="shared" si="0"/>
        <v>Natural Gas</v>
      </c>
      <c r="N24" s="1">
        <f t="shared" si="1"/>
        <v>2010</v>
      </c>
      <c r="O24" s="13" t="str">
        <f t="shared" si="2"/>
        <v/>
      </c>
      <c r="P24" s="13" t="str">
        <f t="shared" si="3"/>
        <v/>
      </c>
      <c r="Q24" s="13">
        <f t="shared" si="4"/>
        <v>0.55600000000000005</v>
      </c>
      <c r="R24" s="13">
        <f t="shared" si="5"/>
        <v>0.55600000000000005</v>
      </c>
      <c r="T24" s="1"/>
      <c r="U24" s="13"/>
      <c r="V24" s="17"/>
      <c r="W24" s="15"/>
      <c r="X24" s="13"/>
      <c r="Y24" s="13"/>
    </row>
    <row r="25" spans="1:30" x14ac:dyDescent="0.2">
      <c r="A25" s="8" t="s">
        <v>69</v>
      </c>
      <c r="B25" s="9">
        <v>577</v>
      </c>
      <c r="C25" s="40" t="s">
        <v>70</v>
      </c>
      <c r="D25" s="40" t="s">
        <v>51</v>
      </c>
      <c r="E25" s="40" t="s">
        <v>37</v>
      </c>
      <c r="F25" s="40" t="s">
        <v>38</v>
      </c>
      <c r="G25" s="40" t="s">
        <v>44</v>
      </c>
      <c r="H25" s="40" t="s">
        <v>40</v>
      </c>
      <c r="I25" s="11">
        <v>40025</v>
      </c>
      <c r="J25" s="11">
        <v>40233</v>
      </c>
      <c r="K25" s="12">
        <v>49.8</v>
      </c>
      <c r="L25" s="1" t="str">
        <f>_xlfn.IFNA(MATCH(D25,{"AR","FL","IN","MI"},0),"YES")</f>
        <v>YES</v>
      </c>
      <c r="M25" t="str">
        <f t="shared" si="0"/>
        <v>Electric</v>
      </c>
      <c r="N25" s="1">
        <f t="shared" si="1"/>
        <v>2010</v>
      </c>
      <c r="O25" s="13">
        <f t="shared" si="2"/>
        <v>0.498</v>
      </c>
      <c r="P25" s="13">
        <f t="shared" si="3"/>
        <v>0.498</v>
      </c>
      <c r="Q25" s="13" t="str">
        <f t="shared" si="4"/>
        <v/>
      </c>
      <c r="R25" s="13" t="str">
        <f t="shared" si="5"/>
        <v/>
      </c>
      <c r="T25" s="1"/>
      <c r="U25" s="13"/>
      <c r="V25" s="17"/>
      <c r="W25" s="15"/>
      <c r="X25" s="13"/>
      <c r="Y25" s="13"/>
    </row>
    <row r="26" spans="1:30" x14ac:dyDescent="0.2">
      <c r="A26" s="8" t="s">
        <v>71</v>
      </c>
      <c r="B26" s="9">
        <v>475</v>
      </c>
      <c r="C26" s="40" t="s">
        <v>72</v>
      </c>
      <c r="D26" s="40" t="s">
        <v>73</v>
      </c>
      <c r="E26" s="40" t="s">
        <v>37</v>
      </c>
      <c r="F26" s="40" t="s">
        <v>66</v>
      </c>
      <c r="G26" s="40" t="s">
        <v>39</v>
      </c>
      <c r="H26" s="40" t="s">
        <v>40</v>
      </c>
      <c r="I26" s="11">
        <v>39955</v>
      </c>
      <c r="J26" s="11">
        <v>40239</v>
      </c>
      <c r="K26" s="12">
        <v>46.18</v>
      </c>
      <c r="L26" s="1" t="str">
        <f>_xlfn.IFNA(MATCH(D26,{"AR","FL","IN","MI"},0),"YES")</f>
        <v>YES</v>
      </c>
      <c r="M26" t="str">
        <f t="shared" si="0"/>
        <v>Electric</v>
      </c>
      <c r="N26" s="1">
        <f t="shared" si="1"/>
        <v>2010</v>
      </c>
      <c r="O26" s="13">
        <f t="shared" si="2"/>
        <v>0.46179999999999999</v>
      </c>
      <c r="P26" s="13">
        <f t="shared" si="3"/>
        <v>0.46179999999999999</v>
      </c>
      <c r="Q26" s="13" t="str">
        <f t="shared" si="4"/>
        <v/>
      </c>
      <c r="R26" s="13" t="str">
        <f t="shared" si="5"/>
        <v/>
      </c>
      <c r="T26" s="1"/>
      <c r="U26" s="13"/>
      <c r="V26" s="17"/>
      <c r="W26" s="15"/>
      <c r="X26" s="13"/>
      <c r="Y26" s="13"/>
    </row>
    <row r="27" spans="1:30" x14ac:dyDescent="0.2">
      <c r="A27" s="8" t="s">
        <v>74</v>
      </c>
      <c r="B27" s="9">
        <v>510</v>
      </c>
      <c r="C27" s="40" t="s">
        <v>75</v>
      </c>
      <c r="D27" s="40" t="s">
        <v>76</v>
      </c>
      <c r="E27" s="40" t="s">
        <v>37</v>
      </c>
      <c r="F27" s="40" t="s">
        <v>38</v>
      </c>
      <c r="G27" s="40" t="s">
        <v>44</v>
      </c>
      <c r="H27" s="40" t="s">
        <v>40</v>
      </c>
      <c r="I27" s="11">
        <v>39967</v>
      </c>
      <c r="J27" s="11">
        <v>40241</v>
      </c>
      <c r="K27" s="12">
        <v>53.62</v>
      </c>
      <c r="L27" s="1" t="str">
        <f>_xlfn.IFNA(MATCH(D27,{"AR","FL","IN","MI"},0),"YES")</f>
        <v>YES</v>
      </c>
      <c r="M27" t="str">
        <f t="shared" si="0"/>
        <v>Electric</v>
      </c>
      <c r="N27" s="1">
        <f t="shared" si="1"/>
        <v>2010</v>
      </c>
      <c r="O27" s="13">
        <f t="shared" si="2"/>
        <v>0.53620000000000001</v>
      </c>
      <c r="P27" s="13">
        <f t="shared" si="3"/>
        <v>0.53620000000000001</v>
      </c>
      <c r="Q27" s="13" t="str">
        <f t="shared" si="4"/>
        <v/>
      </c>
      <c r="R27" s="13" t="str">
        <f t="shared" si="5"/>
        <v/>
      </c>
      <c r="T27" s="1"/>
      <c r="U27" s="13"/>
      <c r="V27" s="17"/>
      <c r="W27" s="15"/>
      <c r="X27" s="13"/>
      <c r="Y27" s="13"/>
    </row>
    <row r="28" spans="1:30" x14ac:dyDescent="0.2">
      <c r="A28" s="8" t="s">
        <v>77</v>
      </c>
      <c r="B28" s="9">
        <v>437</v>
      </c>
      <c r="C28" s="40" t="s">
        <v>78</v>
      </c>
      <c r="D28" s="40" t="s">
        <v>79</v>
      </c>
      <c r="E28" s="40" t="s">
        <v>37</v>
      </c>
      <c r="F28" s="40" t="s">
        <v>38</v>
      </c>
      <c r="G28" s="40" t="s">
        <v>44</v>
      </c>
      <c r="H28" s="40" t="s">
        <v>40</v>
      </c>
      <c r="I28" s="11">
        <v>39892</v>
      </c>
      <c r="J28" s="11">
        <v>40242</v>
      </c>
      <c r="K28" s="12">
        <v>46.74</v>
      </c>
      <c r="L28" s="1">
        <f>_xlfn.IFNA(MATCH(D28,{"AR","FL","IN","MI"},0),"YES")</f>
        <v>2</v>
      </c>
      <c r="M28" t="str">
        <f t="shared" si="0"/>
        <v>Electric</v>
      </c>
      <c r="N28" s="1">
        <f t="shared" si="1"/>
        <v>2010</v>
      </c>
      <c r="O28" s="13">
        <f t="shared" si="2"/>
        <v>0.46740000000000004</v>
      </c>
      <c r="P28" s="13" t="str">
        <f t="shared" si="3"/>
        <v/>
      </c>
      <c r="Q28" s="13" t="str">
        <f t="shared" si="4"/>
        <v/>
      </c>
      <c r="R28" s="13" t="str">
        <f t="shared" si="5"/>
        <v/>
      </c>
      <c r="T28" s="1"/>
      <c r="U28" s="13"/>
      <c r="V28" s="17"/>
      <c r="W28" s="15"/>
      <c r="X28" s="13"/>
      <c r="Y28" s="13"/>
    </row>
    <row r="29" spans="1:30" x14ac:dyDescent="0.2">
      <c r="A29" s="8" t="s">
        <v>1311</v>
      </c>
      <c r="B29" s="9">
        <v>516</v>
      </c>
      <c r="C29" s="40" t="s">
        <v>2169</v>
      </c>
      <c r="D29" s="40" t="s">
        <v>2170</v>
      </c>
      <c r="E29" s="40" t="s">
        <v>2163</v>
      </c>
      <c r="F29" s="40" t="s">
        <v>66</v>
      </c>
      <c r="G29" s="40" t="s">
        <v>39</v>
      </c>
      <c r="H29" s="40" t="s">
        <v>40</v>
      </c>
      <c r="I29" s="11">
        <v>39996</v>
      </c>
      <c r="J29" s="11">
        <v>40246</v>
      </c>
      <c r="K29" s="16">
        <v>49.96</v>
      </c>
      <c r="L29" s="1" t="str">
        <f>_xlfn.IFNA(MATCH(D29,{"AR","FL","IN","MI"},0),"YES")</f>
        <v>YES</v>
      </c>
      <c r="M29" t="str">
        <f t="shared" si="0"/>
        <v>Natural Gas</v>
      </c>
      <c r="N29" s="1">
        <f t="shared" si="1"/>
        <v>2010</v>
      </c>
      <c r="O29" s="13" t="str">
        <f t="shared" si="2"/>
        <v/>
      </c>
      <c r="P29" s="13" t="str">
        <f t="shared" si="3"/>
        <v/>
      </c>
      <c r="Q29" s="13">
        <f t="shared" si="4"/>
        <v>0.49959999999999999</v>
      </c>
      <c r="R29" s="13">
        <f t="shared" si="5"/>
        <v>0.49959999999999999</v>
      </c>
      <c r="T29" s="1"/>
      <c r="U29" s="13"/>
      <c r="V29" s="17"/>
      <c r="W29" s="15"/>
      <c r="X29" s="13"/>
      <c r="Y29" s="13"/>
    </row>
    <row r="30" spans="1:30" x14ac:dyDescent="0.2">
      <c r="A30" s="8" t="s">
        <v>82</v>
      </c>
      <c r="B30" s="9">
        <v>692</v>
      </c>
      <c r="C30" s="40" t="s">
        <v>81</v>
      </c>
      <c r="D30" s="40" t="s">
        <v>76</v>
      </c>
      <c r="E30" s="40" t="s">
        <v>37</v>
      </c>
      <c r="F30" s="40" t="s">
        <v>52</v>
      </c>
      <c r="G30" s="40" t="s">
        <v>39</v>
      </c>
      <c r="H30" s="40" t="s">
        <v>40</v>
      </c>
      <c r="I30" s="11">
        <v>39903</v>
      </c>
      <c r="J30" s="11">
        <v>40248</v>
      </c>
      <c r="K30" s="12">
        <v>47.71</v>
      </c>
      <c r="L30" s="1" t="str">
        <f>_xlfn.IFNA(MATCH(D30,{"AR","FL","IN","MI"},0),"YES")</f>
        <v>YES</v>
      </c>
      <c r="M30" t="str">
        <f t="shared" si="0"/>
        <v>Electric</v>
      </c>
      <c r="N30" s="1">
        <f t="shared" si="1"/>
        <v>2010</v>
      </c>
      <c r="O30" s="13">
        <f t="shared" si="2"/>
        <v>0.47710000000000002</v>
      </c>
      <c r="P30" s="13">
        <f t="shared" si="3"/>
        <v>0.47710000000000002</v>
      </c>
      <c r="Q30" s="13" t="str">
        <f t="shared" si="4"/>
        <v/>
      </c>
      <c r="R30" s="13" t="str">
        <f t="shared" si="5"/>
        <v/>
      </c>
      <c r="T30" s="1"/>
      <c r="U30" s="13"/>
      <c r="V30" s="17"/>
      <c r="W30" s="15"/>
      <c r="X30" s="13"/>
      <c r="Y30" s="13"/>
    </row>
    <row r="31" spans="1:30" x14ac:dyDescent="0.2">
      <c r="A31" s="8" t="s">
        <v>80</v>
      </c>
      <c r="B31" s="9">
        <v>695</v>
      </c>
      <c r="C31" s="40" t="s">
        <v>81</v>
      </c>
      <c r="D31" s="40" t="s">
        <v>76</v>
      </c>
      <c r="E31" s="40" t="s">
        <v>37</v>
      </c>
      <c r="F31" s="40" t="s">
        <v>52</v>
      </c>
      <c r="G31" s="40" t="s">
        <v>39</v>
      </c>
      <c r="H31" s="40" t="s">
        <v>40</v>
      </c>
      <c r="I31" s="11">
        <v>39903</v>
      </c>
      <c r="J31" s="11">
        <v>40248</v>
      </c>
      <c r="K31" s="12">
        <v>47.41</v>
      </c>
      <c r="L31" s="1" t="str">
        <f>_xlfn.IFNA(MATCH(D31,{"AR","FL","IN","MI"},0),"YES")</f>
        <v>YES</v>
      </c>
      <c r="M31" t="str">
        <f t="shared" si="0"/>
        <v>Electric</v>
      </c>
      <c r="N31" s="1">
        <f t="shared" si="1"/>
        <v>2010</v>
      </c>
      <c r="O31" s="13">
        <f t="shared" si="2"/>
        <v>0.47409999999999997</v>
      </c>
      <c r="P31" s="13">
        <f t="shared" si="3"/>
        <v>0.47409999999999997</v>
      </c>
      <c r="Q31" s="13" t="str">
        <f t="shared" si="4"/>
        <v/>
      </c>
      <c r="R31" s="13" t="str">
        <f t="shared" si="5"/>
        <v/>
      </c>
      <c r="T31" s="1"/>
      <c r="U31" s="13"/>
      <c r="V31" s="17"/>
      <c r="W31" s="15"/>
      <c r="X31" s="13"/>
      <c r="Y31" s="13"/>
    </row>
    <row r="32" spans="1:30" x14ac:dyDescent="0.2">
      <c r="A32" s="8" t="s">
        <v>83</v>
      </c>
      <c r="B32" s="9">
        <v>451</v>
      </c>
      <c r="C32" s="40" t="s">
        <v>81</v>
      </c>
      <c r="D32" s="40" t="s">
        <v>76</v>
      </c>
      <c r="E32" s="40" t="s">
        <v>37</v>
      </c>
      <c r="F32" s="40" t="s">
        <v>38</v>
      </c>
      <c r="G32" s="40" t="s">
        <v>44</v>
      </c>
      <c r="H32" s="40" t="s">
        <v>40</v>
      </c>
      <c r="I32" s="11">
        <v>39903</v>
      </c>
      <c r="J32" s="11">
        <v>40248</v>
      </c>
      <c r="K32" s="12" t="s">
        <v>45</v>
      </c>
      <c r="L32" s="1" t="str">
        <f>_xlfn.IFNA(MATCH(D32,{"AR","FL","IN","MI"},0),"YES")</f>
        <v>YES</v>
      </c>
      <c r="M32" t="str">
        <f t="shared" si="0"/>
        <v>Electric</v>
      </c>
      <c r="N32" s="1">
        <f t="shared" si="1"/>
        <v>2010</v>
      </c>
      <c r="O32" s="13" t="str">
        <f t="shared" si="2"/>
        <v/>
      </c>
      <c r="P32" s="13" t="str">
        <f t="shared" si="3"/>
        <v/>
      </c>
      <c r="Q32" s="13" t="str">
        <f t="shared" si="4"/>
        <v/>
      </c>
      <c r="R32" s="13" t="str">
        <f t="shared" si="5"/>
        <v/>
      </c>
      <c r="T32" s="1"/>
      <c r="U32" s="13"/>
      <c r="V32" s="17"/>
      <c r="W32" s="15"/>
      <c r="X32" s="13"/>
      <c r="Y32" s="13"/>
    </row>
    <row r="33" spans="1:25" x14ac:dyDescent="0.2">
      <c r="A33" s="8" t="s">
        <v>84</v>
      </c>
      <c r="B33" s="9">
        <v>416</v>
      </c>
      <c r="C33" s="40" t="s">
        <v>85</v>
      </c>
      <c r="D33" s="40" t="s">
        <v>79</v>
      </c>
      <c r="E33" s="40" t="s">
        <v>37</v>
      </c>
      <c r="F33" s="40" t="s">
        <v>38</v>
      </c>
      <c r="G33" s="40" t="s">
        <v>44</v>
      </c>
      <c r="H33" s="40" t="s">
        <v>40</v>
      </c>
      <c r="I33" s="11">
        <v>39890</v>
      </c>
      <c r="J33" s="11">
        <v>40254</v>
      </c>
      <c r="K33" s="12">
        <v>47</v>
      </c>
      <c r="L33" s="1">
        <f>_xlfn.IFNA(MATCH(D33,{"AR","FL","IN","MI"},0),"YES")</f>
        <v>2</v>
      </c>
      <c r="M33" t="str">
        <f t="shared" si="0"/>
        <v>Electric</v>
      </c>
      <c r="N33" s="1">
        <f t="shared" si="1"/>
        <v>2010</v>
      </c>
      <c r="O33" s="13">
        <f t="shared" si="2"/>
        <v>0.47</v>
      </c>
      <c r="P33" s="13" t="str">
        <f t="shared" si="3"/>
        <v/>
      </c>
      <c r="Q33" s="13" t="str">
        <f t="shared" si="4"/>
        <v/>
      </c>
      <c r="R33" s="13" t="str">
        <f t="shared" si="5"/>
        <v/>
      </c>
      <c r="T33" s="1"/>
      <c r="U33" s="13"/>
      <c r="V33" s="14"/>
      <c r="W33" s="15"/>
      <c r="X33" s="13"/>
      <c r="Y33" s="13"/>
    </row>
    <row r="34" spans="1:25" x14ac:dyDescent="0.2">
      <c r="A34" s="8" t="s">
        <v>1312</v>
      </c>
      <c r="B34" s="9">
        <v>542</v>
      </c>
      <c r="C34" s="40" t="s">
        <v>2171</v>
      </c>
      <c r="D34" s="40" t="s">
        <v>124</v>
      </c>
      <c r="E34" s="40" t="s">
        <v>2163</v>
      </c>
      <c r="F34" s="40" t="s">
        <v>66</v>
      </c>
      <c r="G34" s="40" t="s">
        <v>44</v>
      </c>
      <c r="H34" s="40" t="s">
        <v>40</v>
      </c>
      <c r="I34" s="11">
        <v>39965</v>
      </c>
      <c r="J34" s="11">
        <v>40256</v>
      </c>
      <c r="K34" s="12" t="s">
        <v>45</v>
      </c>
      <c r="L34" s="1" t="str">
        <f>_xlfn.IFNA(MATCH(D34,{"AR","FL","IN","MI"},0),"YES")</f>
        <v>YES</v>
      </c>
      <c r="M34" t="str">
        <f t="shared" si="0"/>
        <v>Natural Gas</v>
      </c>
      <c r="N34" s="1">
        <f t="shared" si="1"/>
        <v>2010</v>
      </c>
      <c r="O34" s="13" t="str">
        <f t="shared" si="2"/>
        <v/>
      </c>
      <c r="P34" s="13" t="str">
        <f t="shared" si="3"/>
        <v/>
      </c>
      <c r="Q34" s="13" t="str">
        <f t="shared" si="4"/>
        <v/>
      </c>
      <c r="R34" s="13" t="str">
        <f t="shared" si="5"/>
        <v/>
      </c>
      <c r="T34" s="1"/>
      <c r="U34" s="13"/>
      <c r="V34" s="14"/>
      <c r="W34" s="15"/>
      <c r="X34" s="13"/>
      <c r="Y34" s="13"/>
    </row>
    <row r="35" spans="1:25" x14ac:dyDescent="0.2">
      <c r="A35" s="8" t="s">
        <v>1313</v>
      </c>
      <c r="B35" s="9">
        <v>524</v>
      </c>
      <c r="C35" s="40" t="s">
        <v>463</v>
      </c>
      <c r="D35" s="40" t="s">
        <v>100</v>
      </c>
      <c r="E35" s="40" t="s">
        <v>2163</v>
      </c>
      <c r="F35" s="40" t="s">
        <v>66</v>
      </c>
      <c r="G35" s="40" t="s">
        <v>39</v>
      </c>
      <c r="H35" s="40" t="s">
        <v>40</v>
      </c>
      <c r="I35" s="11">
        <v>39966</v>
      </c>
      <c r="J35" s="11">
        <v>40261</v>
      </c>
      <c r="K35" s="16">
        <v>47.08</v>
      </c>
      <c r="L35" s="1" t="str">
        <f>_xlfn.IFNA(MATCH(D35,{"AR","FL","IN","MI"},0),"YES")</f>
        <v>YES</v>
      </c>
      <c r="M35" t="str">
        <f t="shared" si="0"/>
        <v>Natural Gas</v>
      </c>
      <c r="N35" s="1">
        <f t="shared" si="1"/>
        <v>2010</v>
      </c>
      <c r="O35" s="13" t="str">
        <f t="shared" si="2"/>
        <v/>
      </c>
      <c r="P35" s="13" t="str">
        <f t="shared" si="3"/>
        <v/>
      </c>
      <c r="Q35" s="13">
        <f t="shared" si="4"/>
        <v>0.4708</v>
      </c>
      <c r="R35" s="13">
        <f t="shared" si="5"/>
        <v>0.4708</v>
      </c>
      <c r="T35" s="1"/>
      <c r="U35" s="13"/>
      <c r="V35" s="14"/>
      <c r="W35" s="15"/>
      <c r="X35" s="13"/>
      <c r="Y35" s="13"/>
    </row>
    <row r="36" spans="1:25" x14ac:dyDescent="0.2">
      <c r="A36" s="8" t="s">
        <v>86</v>
      </c>
      <c r="B36" s="9">
        <v>467</v>
      </c>
      <c r="C36" s="40" t="s">
        <v>87</v>
      </c>
      <c r="D36" s="40" t="s">
        <v>88</v>
      </c>
      <c r="E36" s="40" t="s">
        <v>37</v>
      </c>
      <c r="F36" s="40" t="s">
        <v>66</v>
      </c>
      <c r="G36" s="40" t="s">
        <v>44</v>
      </c>
      <c r="H36" s="40" t="s">
        <v>40</v>
      </c>
      <c r="I36" s="11">
        <v>39941</v>
      </c>
      <c r="J36" s="11">
        <v>40262</v>
      </c>
      <c r="K36" s="12">
        <v>48</v>
      </c>
      <c r="L36" s="1" t="str">
        <f>_xlfn.IFNA(MATCH(D36,{"AR","FL","IN","MI"},0),"YES")</f>
        <v>YES</v>
      </c>
      <c r="M36" t="str">
        <f t="shared" si="0"/>
        <v>Electric</v>
      </c>
      <c r="N36" s="1">
        <f t="shared" si="1"/>
        <v>2010</v>
      </c>
      <c r="O36" s="13">
        <f t="shared" si="2"/>
        <v>0.48</v>
      </c>
      <c r="P36" s="13">
        <f t="shared" si="3"/>
        <v>0.48</v>
      </c>
      <c r="Q36" s="13" t="str">
        <f t="shared" si="4"/>
        <v/>
      </c>
      <c r="R36" s="13" t="str">
        <f t="shared" si="5"/>
        <v/>
      </c>
      <c r="T36" s="1"/>
      <c r="U36" s="13"/>
      <c r="V36" s="14"/>
      <c r="W36" s="15"/>
      <c r="X36" s="13"/>
      <c r="Y36" s="13"/>
    </row>
    <row r="37" spans="1:25" x14ac:dyDescent="0.2">
      <c r="A37" s="8" t="s">
        <v>1314</v>
      </c>
      <c r="B37" s="9">
        <v>601</v>
      </c>
      <c r="C37" s="40" t="s">
        <v>2167</v>
      </c>
      <c r="D37" s="40" t="s">
        <v>212</v>
      </c>
      <c r="E37" s="40" t="s">
        <v>2163</v>
      </c>
      <c r="F37" s="40" t="s">
        <v>66</v>
      </c>
      <c r="G37" s="40" t="s">
        <v>39</v>
      </c>
      <c r="H37" s="40" t="s">
        <v>40</v>
      </c>
      <c r="I37" s="11">
        <v>40087</v>
      </c>
      <c r="J37" s="11">
        <v>40268</v>
      </c>
      <c r="K37" s="12">
        <v>47.7</v>
      </c>
      <c r="L37" s="1" t="str">
        <f>_xlfn.IFNA(MATCH(D37,{"AR","FL","IN","MI"},0),"YES")</f>
        <v>YES</v>
      </c>
      <c r="M37" t="str">
        <f t="shared" si="0"/>
        <v>Natural Gas</v>
      </c>
      <c r="N37" s="1">
        <f t="shared" si="1"/>
        <v>2010</v>
      </c>
      <c r="O37" s="13" t="str">
        <f t="shared" si="2"/>
        <v/>
      </c>
      <c r="P37" s="13" t="str">
        <f t="shared" si="3"/>
        <v/>
      </c>
      <c r="Q37" s="13">
        <f t="shared" si="4"/>
        <v>0.47700000000000004</v>
      </c>
      <c r="R37" s="13">
        <f t="shared" si="5"/>
        <v>0.47700000000000004</v>
      </c>
      <c r="T37" s="1"/>
      <c r="U37" s="13"/>
      <c r="V37" s="14"/>
      <c r="W37" s="15"/>
      <c r="X37" s="13"/>
      <c r="Y37" s="13"/>
    </row>
    <row r="38" spans="1:25" x14ac:dyDescent="0.2">
      <c r="A38" s="8" t="s">
        <v>1315</v>
      </c>
      <c r="B38" s="9">
        <v>408</v>
      </c>
      <c r="C38" s="40" t="s">
        <v>2172</v>
      </c>
      <c r="D38" s="40" t="s">
        <v>173</v>
      </c>
      <c r="E38" s="40" t="s">
        <v>2163</v>
      </c>
      <c r="F38" s="40" t="s">
        <v>66</v>
      </c>
      <c r="G38" s="40" t="s">
        <v>39</v>
      </c>
      <c r="H38" s="40" t="s">
        <v>40</v>
      </c>
      <c r="I38" s="11">
        <v>39759</v>
      </c>
      <c r="J38" s="11">
        <v>40269</v>
      </c>
      <c r="K38" s="12">
        <v>49.9</v>
      </c>
      <c r="L38" s="1" t="str">
        <f>_xlfn.IFNA(MATCH(D38,{"AR","FL","IN","MI"},0),"YES")</f>
        <v>YES</v>
      </c>
      <c r="M38" t="str">
        <f t="shared" si="0"/>
        <v>Natural Gas</v>
      </c>
      <c r="N38" s="1">
        <f t="shared" si="1"/>
        <v>2010</v>
      </c>
      <c r="O38" s="13" t="str">
        <f t="shared" si="2"/>
        <v/>
      </c>
      <c r="P38" s="13" t="str">
        <f t="shared" si="3"/>
        <v/>
      </c>
      <c r="Q38" s="13">
        <f t="shared" si="4"/>
        <v>0.499</v>
      </c>
      <c r="R38" s="13">
        <f t="shared" si="5"/>
        <v>0.499</v>
      </c>
      <c r="T38" s="1"/>
      <c r="U38" s="13"/>
      <c r="V38" s="14"/>
      <c r="W38" s="15"/>
      <c r="X38" s="13"/>
      <c r="Y38" s="13"/>
    </row>
    <row r="39" spans="1:25" x14ac:dyDescent="0.2">
      <c r="A39" s="8" t="s">
        <v>1316</v>
      </c>
      <c r="B39" s="9">
        <v>469</v>
      </c>
      <c r="C39" s="40" t="s">
        <v>90</v>
      </c>
      <c r="D39" s="40" t="s">
        <v>91</v>
      </c>
      <c r="E39" s="40" t="s">
        <v>2163</v>
      </c>
      <c r="F39" s="40" t="s">
        <v>66</v>
      </c>
      <c r="G39" s="40" t="s">
        <v>39</v>
      </c>
      <c r="H39" s="40" t="s">
        <v>40</v>
      </c>
      <c r="I39" s="11">
        <v>39941</v>
      </c>
      <c r="J39" s="11">
        <v>40270</v>
      </c>
      <c r="K39" s="12">
        <v>46</v>
      </c>
      <c r="L39" s="1" t="str">
        <f>_xlfn.IFNA(MATCH(D39,{"AR","FL","IN","MI"},0),"YES")</f>
        <v>YES</v>
      </c>
      <c r="M39" t="str">
        <f t="shared" si="0"/>
        <v>Natural Gas</v>
      </c>
      <c r="N39" s="1">
        <f t="shared" si="1"/>
        <v>2010</v>
      </c>
      <c r="O39" s="13" t="str">
        <f t="shared" si="2"/>
        <v/>
      </c>
      <c r="P39" s="13" t="str">
        <f t="shared" si="3"/>
        <v/>
      </c>
      <c r="Q39" s="13">
        <f t="shared" si="4"/>
        <v>0.46</v>
      </c>
      <c r="R39" s="13">
        <f t="shared" si="5"/>
        <v>0.46</v>
      </c>
      <c r="T39" s="1"/>
      <c r="U39" s="13"/>
      <c r="V39" s="14"/>
      <c r="W39" s="15"/>
      <c r="X39" s="13"/>
      <c r="Y39" s="13"/>
    </row>
    <row r="40" spans="1:25" x14ac:dyDescent="0.2">
      <c r="A40" s="8" t="s">
        <v>89</v>
      </c>
      <c r="B40" s="9">
        <v>468</v>
      </c>
      <c r="C40" s="40" t="s">
        <v>90</v>
      </c>
      <c r="D40" s="40" t="s">
        <v>91</v>
      </c>
      <c r="E40" s="40" t="s">
        <v>37</v>
      </c>
      <c r="F40" s="40" t="s">
        <v>38</v>
      </c>
      <c r="G40" s="40" t="s">
        <v>39</v>
      </c>
      <c r="H40" s="40" t="s">
        <v>40</v>
      </c>
      <c r="I40" s="11">
        <v>39941</v>
      </c>
      <c r="J40" s="11">
        <v>40270</v>
      </c>
      <c r="K40" s="12">
        <v>46</v>
      </c>
      <c r="L40" s="1" t="str">
        <f>_xlfn.IFNA(MATCH(D40,{"AR","FL","IN","MI"},0),"YES")</f>
        <v>YES</v>
      </c>
      <c r="M40" t="str">
        <f t="shared" si="0"/>
        <v>Electric</v>
      </c>
      <c r="N40" s="1">
        <f t="shared" si="1"/>
        <v>2010</v>
      </c>
      <c r="O40" s="13">
        <f t="shared" si="2"/>
        <v>0.46</v>
      </c>
      <c r="P40" s="13">
        <f t="shared" si="3"/>
        <v>0.46</v>
      </c>
      <c r="Q40" s="13" t="str">
        <f t="shared" si="4"/>
        <v/>
      </c>
      <c r="R40" s="13" t="str">
        <f t="shared" si="5"/>
        <v/>
      </c>
      <c r="T40" s="1"/>
      <c r="U40" s="13"/>
      <c r="V40" s="14"/>
      <c r="W40" s="15"/>
      <c r="X40" s="13"/>
      <c r="Y40" s="13"/>
    </row>
    <row r="41" spans="1:25" x14ac:dyDescent="0.2">
      <c r="A41" s="8" t="s">
        <v>1317</v>
      </c>
      <c r="B41" s="9">
        <v>544</v>
      </c>
      <c r="C41" s="40" t="s">
        <v>2173</v>
      </c>
      <c r="D41" s="40" t="s">
        <v>68</v>
      </c>
      <c r="E41" s="40" t="s">
        <v>2163</v>
      </c>
      <c r="F41" s="40" t="s">
        <v>66</v>
      </c>
      <c r="G41" s="40" t="s">
        <v>44</v>
      </c>
      <c r="H41" s="40" t="s">
        <v>40</v>
      </c>
      <c r="I41" s="11">
        <v>40150</v>
      </c>
      <c r="J41" s="11">
        <v>40276</v>
      </c>
      <c r="K41" s="12">
        <v>52.91</v>
      </c>
      <c r="L41" s="1" t="str">
        <f>_xlfn.IFNA(MATCH(D41,{"AR","FL","IN","MI"},0),"YES")</f>
        <v>YES</v>
      </c>
      <c r="M41" t="str">
        <f t="shared" si="0"/>
        <v>Natural Gas</v>
      </c>
      <c r="N41" s="1">
        <f t="shared" si="1"/>
        <v>2010</v>
      </c>
      <c r="O41" s="13" t="str">
        <f t="shared" si="2"/>
        <v/>
      </c>
      <c r="P41" s="13" t="str">
        <f t="shared" si="3"/>
        <v/>
      </c>
      <c r="Q41" s="13">
        <f t="shared" si="4"/>
        <v>0.52910000000000001</v>
      </c>
      <c r="R41" s="13">
        <f t="shared" si="5"/>
        <v>0.52910000000000001</v>
      </c>
      <c r="T41" s="1"/>
      <c r="U41" s="13"/>
      <c r="V41" s="14"/>
      <c r="W41" s="15"/>
      <c r="X41" s="13"/>
      <c r="Y41" s="13"/>
    </row>
    <row r="42" spans="1:25" x14ac:dyDescent="0.2">
      <c r="A42" s="8" t="s">
        <v>92</v>
      </c>
      <c r="B42" s="9">
        <v>531</v>
      </c>
      <c r="C42" s="40" t="s">
        <v>93</v>
      </c>
      <c r="D42" s="40" t="s">
        <v>94</v>
      </c>
      <c r="E42" s="40" t="s">
        <v>37</v>
      </c>
      <c r="F42" s="40" t="s">
        <v>38</v>
      </c>
      <c r="G42" s="40" t="s">
        <v>44</v>
      </c>
      <c r="H42" s="40" t="s">
        <v>40</v>
      </c>
      <c r="I42" s="11">
        <v>40053</v>
      </c>
      <c r="J42" s="11">
        <v>40284</v>
      </c>
      <c r="K42" s="12" t="s">
        <v>45</v>
      </c>
      <c r="L42" s="1" t="str">
        <f>_xlfn.IFNA(MATCH(D42,{"AR","FL","IN","MI"},0),"YES")</f>
        <v>YES</v>
      </c>
      <c r="M42" t="str">
        <f t="shared" si="0"/>
        <v>Electric</v>
      </c>
      <c r="N42" s="1">
        <f t="shared" si="1"/>
        <v>2010</v>
      </c>
      <c r="O42" s="13" t="str">
        <f t="shared" si="2"/>
        <v/>
      </c>
      <c r="P42" s="13" t="str">
        <f t="shared" si="3"/>
        <v/>
      </c>
      <c r="Q42" s="13" t="str">
        <f t="shared" si="4"/>
        <v/>
      </c>
      <c r="R42" s="13" t="str">
        <f t="shared" si="5"/>
        <v/>
      </c>
      <c r="T42" s="1"/>
      <c r="U42" s="13"/>
      <c r="V42" s="14"/>
      <c r="W42" s="15"/>
      <c r="X42" s="13"/>
      <c r="Y42" s="13"/>
    </row>
    <row r="43" spans="1:25" x14ac:dyDescent="0.2">
      <c r="A43" s="8" t="s">
        <v>95</v>
      </c>
      <c r="B43" s="9">
        <v>535</v>
      </c>
      <c r="C43" s="40" t="s">
        <v>96</v>
      </c>
      <c r="D43" s="40" t="s">
        <v>97</v>
      </c>
      <c r="E43" s="40" t="s">
        <v>37</v>
      </c>
      <c r="F43" s="40" t="s">
        <v>38</v>
      </c>
      <c r="G43" s="40" t="s">
        <v>39</v>
      </c>
      <c r="H43" s="40" t="s">
        <v>40</v>
      </c>
      <c r="I43" s="11">
        <v>40039</v>
      </c>
      <c r="J43" s="11">
        <v>40295</v>
      </c>
      <c r="K43" s="12">
        <v>49.77</v>
      </c>
      <c r="L43" s="1" t="str">
        <f>_xlfn.IFNA(MATCH(D43,{"AR","FL","IN","MI"},0),"YES")</f>
        <v>YES</v>
      </c>
      <c r="M43" t="str">
        <f t="shared" si="0"/>
        <v>Electric</v>
      </c>
      <c r="N43" s="1">
        <f t="shared" si="1"/>
        <v>2010</v>
      </c>
      <c r="O43" s="13">
        <f t="shared" si="2"/>
        <v>0.49770000000000003</v>
      </c>
      <c r="P43" s="13">
        <f t="shared" si="3"/>
        <v>0.49770000000000003</v>
      </c>
      <c r="Q43" s="13" t="str">
        <f t="shared" si="4"/>
        <v/>
      </c>
      <c r="R43" s="13" t="str">
        <f t="shared" si="5"/>
        <v/>
      </c>
      <c r="T43" s="1"/>
      <c r="U43" s="13"/>
      <c r="V43" s="14"/>
      <c r="W43" s="15"/>
      <c r="X43" s="13"/>
      <c r="Y43" s="13"/>
    </row>
    <row r="44" spans="1:25" x14ac:dyDescent="0.2">
      <c r="A44" s="8" t="s">
        <v>1318</v>
      </c>
      <c r="B44" s="9">
        <v>495</v>
      </c>
      <c r="C44" s="40" t="s">
        <v>99</v>
      </c>
      <c r="D44" s="40" t="s">
        <v>100</v>
      </c>
      <c r="E44" s="40" t="s">
        <v>2163</v>
      </c>
      <c r="F44" s="40" t="s">
        <v>66</v>
      </c>
      <c r="G44" s="40" t="s">
        <v>39</v>
      </c>
      <c r="H44" s="40" t="s">
        <v>40</v>
      </c>
      <c r="I44" s="11">
        <v>39969</v>
      </c>
      <c r="J44" s="11">
        <v>40297</v>
      </c>
      <c r="K44" s="12">
        <v>43.55</v>
      </c>
      <c r="L44" s="1" t="str">
        <f>_xlfn.IFNA(MATCH(D44,{"AR","FL","IN","MI"},0),"YES")</f>
        <v>YES</v>
      </c>
      <c r="M44" t="str">
        <f t="shared" si="0"/>
        <v>Natural Gas</v>
      </c>
      <c r="N44" s="1">
        <f t="shared" si="1"/>
        <v>2010</v>
      </c>
      <c r="O44" s="13" t="str">
        <f t="shared" si="2"/>
        <v/>
      </c>
      <c r="P44" s="13" t="str">
        <f t="shared" si="3"/>
        <v/>
      </c>
      <c r="Q44" s="13">
        <f t="shared" si="4"/>
        <v>0.4355</v>
      </c>
      <c r="R44" s="13">
        <f t="shared" si="5"/>
        <v>0.4355</v>
      </c>
      <c r="T44" s="1"/>
      <c r="U44" s="13"/>
      <c r="V44" s="14"/>
      <c r="W44" s="15"/>
      <c r="X44" s="13"/>
      <c r="Y44" s="13"/>
    </row>
    <row r="45" spans="1:25" x14ac:dyDescent="0.2">
      <c r="A45" s="8" t="s">
        <v>1319</v>
      </c>
      <c r="B45" s="9">
        <v>493</v>
      </c>
      <c r="C45" s="40" t="s">
        <v>99</v>
      </c>
      <c r="D45" s="40" t="s">
        <v>100</v>
      </c>
      <c r="E45" s="40" t="s">
        <v>2163</v>
      </c>
      <c r="F45" s="40" t="s">
        <v>66</v>
      </c>
      <c r="G45" s="40" t="s">
        <v>39</v>
      </c>
      <c r="H45" s="40" t="s">
        <v>40</v>
      </c>
      <c r="I45" s="11">
        <v>39969</v>
      </c>
      <c r="J45" s="11">
        <v>40297</v>
      </c>
      <c r="K45" s="12">
        <v>48.67</v>
      </c>
      <c r="L45" s="1" t="str">
        <f>_xlfn.IFNA(MATCH(D45,{"AR","FL","IN","MI"},0),"YES")</f>
        <v>YES</v>
      </c>
      <c r="M45" t="str">
        <f t="shared" si="0"/>
        <v>Natural Gas</v>
      </c>
      <c r="N45" s="1">
        <f t="shared" si="1"/>
        <v>2010</v>
      </c>
      <c r="O45" s="13" t="str">
        <f t="shared" si="2"/>
        <v/>
      </c>
      <c r="P45" s="13" t="str">
        <f t="shared" si="3"/>
        <v/>
      </c>
      <c r="Q45" s="13">
        <f t="shared" si="4"/>
        <v>0.48670000000000002</v>
      </c>
      <c r="R45" s="13">
        <f t="shared" si="5"/>
        <v>0.48670000000000002</v>
      </c>
      <c r="T45" s="1"/>
      <c r="U45" s="13"/>
      <c r="V45" s="14"/>
      <c r="W45" s="15"/>
      <c r="X45" s="13"/>
      <c r="Y45" s="13"/>
    </row>
    <row r="46" spans="1:25" x14ac:dyDescent="0.2">
      <c r="A46" s="8" t="s">
        <v>1320</v>
      </c>
      <c r="B46" s="9">
        <v>490</v>
      </c>
      <c r="C46" s="40" t="s">
        <v>99</v>
      </c>
      <c r="D46" s="40" t="s">
        <v>100</v>
      </c>
      <c r="E46" s="40" t="s">
        <v>2163</v>
      </c>
      <c r="F46" s="40" t="s">
        <v>66</v>
      </c>
      <c r="G46" s="40" t="s">
        <v>39</v>
      </c>
      <c r="H46" s="40" t="s">
        <v>40</v>
      </c>
      <c r="I46" s="11">
        <v>39969</v>
      </c>
      <c r="J46" s="11">
        <v>40297</v>
      </c>
      <c r="K46" s="12">
        <v>43.61</v>
      </c>
      <c r="L46" s="1" t="str">
        <f>_xlfn.IFNA(MATCH(D46,{"AR","FL","IN","MI"},0),"YES")</f>
        <v>YES</v>
      </c>
      <c r="M46" t="str">
        <f t="shared" si="0"/>
        <v>Natural Gas</v>
      </c>
      <c r="N46" s="1">
        <f t="shared" si="1"/>
        <v>2010</v>
      </c>
      <c r="O46" s="13" t="str">
        <f t="shared" si="2"/>
        <v/>
      </c>
      <c r="P46" s="13" t="str">
        <f t="shared" si="3"/>
        <v/>
      </c>
      <c r="Q46" s="13">
        <f t="shared" si="4"/>
        <v>0.43609999999999999</v>
      </c>
      <c r="R46" s="13">
        <f t="shared" si="5"/>
        <v>0.43609999999999999</v>
      </c>
      <c r="T46" s="1"/>
      <c r="U46" s="13"/>
      <c r="V46" s="14"/>
      <c r="W46" s="15"/>
      <c r="X46" s="13"/>
      <c r="Y46" s="13"/>
    </row>
    <row r="47" spans="1:25" x14ac:dyDescent="0.2">
      <c r="A47" s="8" t="s">
        <v>98</v>
      </c>
      <c r="B47" s="9">
        <v>494</v>
      </c>
      <c r="C47" s="40" t="s">
        <v>99</v>
      </c>
      <c r="D47" s="40" t="s">
        <v>100</v>
      </c>
      <c r="E47" s="40" t="s">
        <v>37</v>
      </c>
      <c r="F47" s="40" t="s">
        <v>66</v>
      </c>
      <c r="G47" s="40" t="s">
        <v>39</v>
      </c>
      <c r="H47" s="40" t="s">
        <v>40</v>
      </c>
      <c r="I47" s="11">
        <v>39969</v>
      </c>
      <c r="J47" s="11">
        <v>40297</v>
      </c>
      <c r="K47" s="16">
        <v>43.55</v>
      </c>
      <c r="L47" s="1" t="str">
        <f>_xlfn.IFNA(MATCH(D47,{"AR","FL","IN","MI"},0),"YES")</f>
        <v>YES</v>
      </c>
      <c r="M47" t="str">
        <f t="shared" si="0"/>
        <v>Electric</v>
      </c>
      <c r="N47" s="1">
        <f t="shared" si="1"/>
        <v>2010</v>
      </c>
      <c r="O47" s="13">
        <f t="shared" si="2"/>
        <v>0.4355</v>
      </c>
      <c r="P47" s="13">
        <f t="shared" si="3"/>
        <v>0.4355</v>
      </c>
      <c r="Q47" s="13" t="str">
        <f t="shared" si="4"/>
        <v/>
      </c>
      <c r="R47" s="13" t="str">
        <f t="shared" si="5"/>
        <v/>
      </c>
      <c r="T47" s="1"/>
      <c r="U47" s="13"/>
      <c r="V47" s="14"/>
      <c r="W47" s="15"/>
      <c r="X47" s="13"/>
      <c r="Y47" s="13"/>
    </row>
    <row r="48" spans="1:25" x14ac:dyDescent="0.2">
      <c r="A48" s="8" t="s">
        <v>101</v>
      </c>
      <c r="B48" s="9">
        <v>492</v>
      </c>
      <c r="C48" s="40" t="s">
        <v>99</v>
      </c>
      <c r="D48" s="40" t="s">
        <v>100</v>
      </c>
      <c r="E48" s="40" t="s">
        <v>37</v>
      </c>
      <c r="F48" s="40" t="s">
        <v>66</v>
      </c>
      <c r="G48" s="40" t="s">
        <v>39</v>
      </c>
      <c r="H48" s="40" t="s">
        <v>40</v>
      </c>
      <c r="I48" s="11">
        <v>39969</v>
      </c>
      <c r="J48" s="11">
        <v>40297</v>
      </c>
      <c r="K48" s="16">
        <v>48.67</v>
      </c>
      <c r="L48" s="1" t="str">
        <f>_xlfn.IFNA(MATCH(D48,{"AR","FL","IN","MI"},0),"YES")</f>
        <v>YES</v>
      </c>
      <c r="M48" t="str">
        <f t="shared" si="0"/>
        <v>Electric</v>
      </c>
      <c r="N48" s="1">
        <f t="shared" si="1"/>
        <v>2010</v>
      </c>
      <c r="O48" s="13">
        <f t="shared" si="2"/>
        <v>0.48670000000000002</v>
      </c>
      <c r="P48" s="13">
        <f t="shared" si="3"/>
        <v>0.48670000000000002</v>
      </c>
      <c r="Q48" s="13" t="str">
        <f t="shared" si="4"/>
        <v/>
      </c>
      <c r="R48" s="13" t="str">
        <f t="shared" si="5"/>
        <v/>
      </c>
      <c r="T48" s="1"/>
      <c r="U48" s="13"/>
      <c r="V48" s="14"/>
      <c r="W48" s="15"/>
      <c r="X48" s="13"/>
      <c r="Y48" s="13"/>
    </row>
    <row r="49" spans="1:25" x14ac:dyDescent="0.2">
      <c r="A49" s="8" t="s">
        <v>102</v>
      </c>
      <c r="B49" s="9">
        <v>489</v>
      </c>
      <c r="C49" s="40" t="s">
        <v>99</v>
      </c>
      <c r="D49" s="40" t="s">
        <v>100</v>
      </c>
      <c r="E49" s="40" t="s">
        <v>37</v>
      </c>
      <c r="F49" s="40" t="s">
        <v>66</v>
      </c>
      <c r="G49" s="40" t="s">
        <v>39</v>
      </c>
      <c r="H49" s="40" t="s">
        <v>40</v>
      </c>
      <c r="I49" s="11">
        <v>39969</v>
      </c>
      <c r="J49" s="11">
        <v>40297</v>
      </c>
      <c r="K49" s="12">
        <v>43.61</v>
      </c>
      <c r="L49" s="1" t="str">
        <f>_xlfn.IFNA(MATCH(D49,{"AR","FL","IN","MI"},0),"YES")</f>
        <v>YES</v>
      </c>
      <c r="M49" t="str">
        <f t="shared" si="0"/>
        <v>Electric</v>
      </c>
      <c r="N49" s="1">
        <f t="shared" si="1"/>
        <v>2010</v>
      </c>
      <c r="O49" s="13">
        <f t="shared" si="2"/>
        <v>0.43609999999999999</v>
      </c>
      <c r="P49" s="13">
        <f t="shared" si="3"/>
        <v>0.43609999999999999</v>
      </c>
      <c r="Q49" s="13" t="str">
        <f t="shared" si="4"/>
        <v/>
      </c>
      <c r="R49" s="13" t="str">
        <f t="shared" si="5"/>
        <v/>
      </c>
      <c r="T49" s="1"/>
      <c r="U49" s="13"/>
      <c r="V49" s="14"/>
      <c r="W49" s="15"/>
      <c r="X49" s="13"/>
      <c r="Y49" s="13"/>
    </row>
    <row r="50" spans="1:25" x14ac:dyDescent="0.2">
      <c r="A50" s="8" t="s">
        <v>103</v>
      </c>
      <c r="B50" s="9">
        <v>525</v>
      </c>
      <c r="C50" s="40" t="s">
        <v>104</v>
      </c>
      <c r="D50" s="40" t="s">
        <v>105</v>
      </c>
      <c r="E50" s="40" t="s">
        <v>37</v>
      </c>
      <c r="F50" s="40" t="s">
        <v>66</v>
      </c>
      <c r="G50" s="40" t="s">
        <v>44</v>
      </c>
      <c r="H50" s="40" t="s">
        <v>40</v>
      </c>
      <c r="I50" s="11">
        <v>40039</v>
      </c>
      <c r="J50" s="11">
        <v>40310</v>
      </c>
      <c r="K50" s="12">
        <v>49.1</v>
      </c>
      <c r="L50" s="1" t="str">
        <f>_xlfn.IFNA(MATCH(D50,{"AR","FL","IN","MI"},0),"YES")</f>
        <v>YES</v>
      </c>
      <c r="M50" t="str">
        <f t="shared" si="0"/>
        <v>Electric</v>
      </c>
      <c r="N50" s="1">
        <f t="shared" si="1"/>
        <v>2010</v>
      </c>
      <c r="O50" s="13">
        <f t="shared" si="2"/>
        <v>0.49099999999999999</v>
      </c>
      <c r="P50" s="13">
        <f t="shared" si="3"/>
        <v>0.49099999999999999</v>
      </c>
      <c r="Q50" s="13" t="str">
        <f t="shared" si="4"/>
        <v/>
      </c>
      <c r="R50" s="13" t="str">
        <f t="shared" si="5"/>
        <v/>
      </c>
      <c r="T50" s="1"/>
      <c r="U50" s="13"/>
      <c r="V50" s="14"/>
      <c r="W50" s="15"/>
      <c r="X50" s="13"/>
      <c r="Y50" s="13"/>
    </row>
    <row r="51" spans="1:25" x14ac:dyDescent="0.2">
      <c r="A51" s="8" t="s">
        <v>106</v>
      </c>
      <c r="B51" s="9">
        <v>526</v>
      </c>
      <c r="C51" s="40" t="s">
        <v>107</v>
      </c>
      <c r="D51" s="40" t="s">
        <v>105</v>
      </c>
      <c r="E51" s="40" t="s">
        <v>37</v>
      </c>
      <c r="F51" s="40" t="s">
        <v>66</v>
      </c>
      <c r="G51" s="40" t="s">
        <v>44</v>
      </c>
      <c r="H51" s="40" t="s">
        <v>40</v>
      </c>
      <c r="I51" s="11">
        <v>40042</v>
      </c>
      <c r="J51" s="11">
        <v>40310</v>
      </c>
      <c r="K51" s="12">
        <v>49.85</v>
      </c>
      <c r="L51" s="1" t="str">
        <f>_xlfn.IFNA(MATCH(D51,{"AR","FL","IN","MI"},0),"YES")</f>
        <v>YES</v>
      </c>
      <c r="M51" t="str">
        <f t="shared" si="0"/>
        <v>Electric</v>
      </c>
      <c r="N51" s="1">
        <f t="shared" si="1"/>
        <v>2010</v>
      </c>
      <c r="O51" s="13">
        <f t="shared" si="2"/>
        <v>0.4985</v>
      </c>
      <c r="P51" s="13">
        <f t="shared" si="3"/>
        <v>0.4985</v>
      </c>
      <c r="Q51" s="13" t="str">
        <f t="shared" si="4"/>
        <v/>
      </c>
      <c r="R51" s="13" t="str">
        <f t="shared" si="5"/>
        <v/>
      </c>
      <c r="T51" s="1"/>
      <c r="U51" s="13"/>
      <c r="V51" s="14"/>
      <c r="W51" s="15"/>
      <c r="X51" s="13"/>
      <c r="Y51" s="13"/>
    </row>
    <row r="52" spans="1:25" x14ac:dyDescent="0.2">
      <c r="A52" s="8" t="s">
        <v>108</v>
      </c>
      <c r="B52" s="9">
        <v>543</v>
      </c>
      <c r="C52" s="40" t="s">
        <v>54</v>
      </c>
      <c r="D52" s="40" t="s">
        <v>97</v>
      </c>
      <c r="E52" s="40" t="s">
        <v>37</v>
      </c>
      <c r="F52" s="40" t="s">
        <v>38</v>
      </c>
      <c r="G52" s="40" t="s">
        <v>44</v>
      </c>
      <c r="H52" s="40" t="s">
        <v>40</v>
      </c>
      <c r="I52" s="11">
        <v>40088</v>
      </c>
      <c r="J52" s="11">
        <v>40312</v>
      </c>
      <c r="K52" s="12" t="s">
        <v>45</v>
      </c>
      <c r="L52" s="1" t="str">
        <f>_xlfn.IFNA(MATCH(D52,{"AR","FL","IN","MI"},0),"YES")</f>
        <v>YES</v>
      </c>
      <c r="M52" t="str">
        <f t="shared" si="0"/>
        <v>Electric</v>
      </c>
      <c r="N52" s="1">
        <f t="shared" si="1"/>
        <v>2010</v>
      </c>
      <c r="O52" s="13" t="str">
        <f t="shared" si="2"/>
        <v/>
      </c>
      <c r="P52" s="13" t="str">
        <f t="shared" si="3"/>
        <v/>
      </c>
      <c r="Q52" s="13" t="str">
        <f t="shared" si="4"/>
        <v/>
      </c>
      <c r="R52" s="13" t="str">
        <f t="shared" si="5"/>
        <v/>
      </c>
      <c r="T52" s="1"/>
      <c r="U52" s="13"/>
      <c r="V52" s="14"/>
      <c r="W52" s="15"/>
      <c r="X52" s="13"/>
      <c r="Y52" s="13"/>
    </row>
    <row r="53" spans="1:25" x14ac:dyDescent="0.2">
      <c r="A53" s="8" t="s">
        <v>1321</v>
      </c>
      <c r="B53" s="9">
        <v>476</v>
      </c>
      <c r="C53" s="40" t="s">
        <v>182</v>
      </c>
      <c r="D53" s="40" t="s">
        <v>48</v>
      </c>
      <c r="E53" s="40" t="s">
        <v>2163</v>
      </c>
      <c r="F53" s="40" t="s">
        <v>66</v>
      </c>
      <c r="G53" s="40" t="s">
        <v>39</v>
      </c>
      <c r="H53" s="40" t="s">
        <v>40</v>
      </c>
      <c r="I53" s="11">
        <v>39955</v>
      </c>
      <c r="J53" s="11">
        <v>40315</v>
      </c>
      <c r="K53" s="16">
        <v>40.78</v>
      </c>
      <c r="L53" s="1">
        <f>_xlfn.IFNA(MATCH(D53,{"AR","FL","IN","MI"},0),"YES")</f>
        <v>4</v>
      </c>
      <c r="M53" t="str">
        <f t="shared" si="0"/>
        <v>Natural Gas</v>
      </c>
      <c r="N53" s="1">
        <f t="shared" si="1"/>
        <v>2010</v>
      </c>
      <c r="O53" s="13" t="str">
        <f t="shared" si="2"/>
        <v/>
      </c>
      <c r="P53" s="13" t="str">
        <f t="shared" si="3"/>
        <v/>
      </c>
      <c r="Q53" s="13">
        <f t="shared" si="4"/>
        <v>0.4078</v>
      </c>
      <c r="R53" s="13" t="str">
        <f t="shared" si="5"/>
        <v/>
      </c>
      <c r="T53" s="1"/>
      <c r="U53" s="13"/>
      <c r="V53" s="14"/>
      <c r="W53" s="15"/>
      <c r="X53" s="13"/>
      <c r="Y53" s="13"/>
    </row>
    <row r="54" spans="1:25" x14ac:dyDescent="0.2">
      <c r="A54" s="8" t="s">
        <v>1322</v>
      </c>
      <c r="B54" s="9">
        <v>556</v>
      </c>
      <c r="C54" s="40" t="s">
        <v>2174</v>
      </c>
      <c r="D54" s="40" t="s">
        <v>576</v>
      </c>
      <c r="E54" s="40" t="s">
        <v>2163</v>
      </c>
      <c r="F54" s="40" t="s">
        <v>66</v>
      </c>
      <c r="G54" s="40" t="s">
        <v>39</v>
      </c>
      <c r="H54" s="40" t="s">
        <v>40</v>
      </c>
      <c r="I54" s="11">
        <v>40133</v>
      </c>
      <c r="J54" s="11">
        <v>40322</v>
      </c>
      <c r="K54" s="12">
        <v>46.06</v>
      </c>
      <c r="L54" s="1" t="str">
        <f>_xlfn.IFNA(MATCH(D54,{"AR","FL","IN","MI"},0),"YES")</f>
        <v>YES</v>
      </c>
      <c r="M54" t="str">
        <f t="shared" si="0"/>
        <v>Natural Gas</v>
      </c>
      <c r="N54" s="1">
        <f t="shared" si="1"/>
        <v>2010</v>
      </c>
      <c r="O54" s="13" t="str">
        <f t="shared" si="2"/>
        <v/>
      </c>
      <c r="P54" s="13" t="str">
        <f t="shared" si="3"/>
        <v/>
      </c>
      <c r="Q54" s="13">
        <f t="shared" si="4"/>
        <v>0.46060000000000001</v>
      </c>
      <c r="R54" s="13">
        <f t="shared" si="5"/>
        <v>0.46060000000000001</v>
      </c>
      <c r="V54" s="17"/>
    </row>
    <row r="55" spans="1:25" x14ac:dyDescent="0.2">
      <c r="A55" s="8" t="s">
        <v>109</v>
      </c>
      <c r="B55" s="9">
        <v>532</v>
      </c>
      <c r="C55" s="40" t="s">
        <v>110</v>
      </c>
      <c r="D55" s="40" t="s">
        <v>111</v>
      </c>
      <c r="E55" s="40" t="s">
        <v>37</v>
      </c>
      <c r="F55" s="40" t="s">
        <v>38</v>
      </c>
      <c r="G55" s="40" t="s">
        <v>44</v>
      </c>
      <c r="H55" s="40" t="s">
        <v>40</v>
      </c>
      <c r="I55" s="11">
        <v>40060</v>
      </c>
      <c r="J55" s="11">
        <v>40326</v>
      </c>
      <c r="K55" s="12">
        <v>29.32</v>
      </c>
      <c r="L55" s="1">
        <f>_xlfn.IFNA(MATCH(D55,{"AR","FL","IN","MI"},0),"YES")</f>
        <v>1</v>
      </c>
      <c r="M55" t="str">
        <f t="shared" si="0"/>
        <v>Electric</v>
      </c>
      <c r="N55" s="1">
        <f t="shared" si="1"/>
        <v>2010</v>
      </c>
      <c r="O55" s="13">
        <f t="shared" si="2"/>
        <v>0.29320000000000002</v>
      </c>
      <c r="P55" s="13" t="str">
        <f t="shared" si="3"/>
        <v/>
      </c>
      <c r="Q55" s="13" t="str">
        <f t="shared" si="4"/>
        <v/>
      </c>
      <c r="R55" s="13" t="str">
        <f t="shared" si="5"/>
        <v/>
      </c>
      <c r="V55" s="17"/>
    </row>
    <row r="56" spans="1:25" x14ac:dyDescent="0.2">
      <c r="A56" s="8" t="s">
        <v>1323</v>
      </c>
      <c r="B56" s="9">
        <v>551</v>
      </c>
      <c r="C56" s="40" t="s">
        <v>2167</v>
      </c>
      <c r="D56" s="40" t="s">
        <v>127</v>
      </c>
      <c r="E56" s="40" t="s">
        <v>2163</v>
      </c>
      <c r="F56" s="40" t="s">
        <v>66</v>
      </c>
      <c r="G56" s="40" t="s">
        <v>44</v>
      </c>
      <c r="H56" s="40" t="s">
        <v>40</v>
      </c>
      <c r="I56" s="11">
        <v>40115</v>
      </c>
      <c r="J56" s="11">
        <v>40326</v>
      </c>
      <c r="K56" s="16" t="s">
        <v>45</v>
      </c>
      <c r="L56" s="1" t="str">
        <f>_xlfn.IFNA(MATCH(D56,{"AR","FL","IN","MI"},0),"YES")</f>
        <v>YES</v>
      </c>
      <c r="M56" t="str">
        <f t="shared" si="0"/>
        <v>Natural Gas</v>
      </c>
      <c r="N56" s="1">
        <f t="shared" si="1"/>
        <v>2010</v>
      </c>
      <c r="O56" s="13" t="str">
        <f t="shared" si="2"/>
        <v/>
      </c>
      <c r="P56" s="13" t="str">
        <f t="shared" si="3"/>
        <v/>
      </c>
      <c r="Q56" s="13" t="str">
        <f t="shared" si="4"/>
        <v/>
      </c>
      <c r="R56" s="13" t="str">
        <f t="shared" si="5"/>
        <v/>
      </c>
      <c r="V56" s="17"/>
    </row>
    <row r="57" spans="1:25" x14ac:dyDescent="0.2">
      <c r="A57" s="8" t="s">
        <v>112</v>
      </c>
      <c r="B57" s="9">
        <v>514</v>
      </c>
      <c r="C57" s="40" t="s">
        <v>113</v>
      </c>
      <c r="D57" s="40" t="s">
        <v>114</v>
      </c>
      <c r="E57" s="40" t="s">
        <v>37</v>
      </c>
      <c r="F57" s="40" t="s">
        <v>38</v>
      </c>
      <c r="G57" s="40" t="s">
        <v>39</v>
      </c>
      <c r="H57" s="40" t="s">
        <v>40</v>
      </c>
      <c r="I57" s="11">
        <v>40018</v>
      </c>
      <c r="J57" s="11">
        <v>40326</v>
      </c>
      <c r="K57" s="16">
        <v>51.26</v>
      </c>
      <c r="L57" s="1" t="str">
        <f>_xlfn.IFNA(MATCH(D57,{"AR","FL","IN","MI"},0),"YES")</f>
        <v>YES</v>
      </c>
      <c r="M57" t="str">
        <f t="shared" si="0"/>
        <v>Electric</v>
      </c>
      <c r="N57" s="1">
        <f t="shared" si="1"/>
        <v>2010</v>
      </c>
      <c r="O57" s="13">
        <f t="shared" si="2"/>
        <v>0.51259999999999994</v>
      </c>
      <c r="P57" s="13">
        <f t="shared" si="3"/>
        <v>0.51259999999999994</v>
      </c>
      <c r="Q57" s="13" t="str">
        <f t="shared" si="4"/>
        <v/>
      </c>
      <c r="R57" s="13" t="str">
        <f t="shared" si="5"/>
        <v/>
      </c>
      <c r="V57" s="17"/>
    </row>
    <row r="58" spans="1:25" x14ac:dyDescent="0.2">
      <c r="A58" s="8" t="s">
        <v>1324</v>
      </c>
      <c r="B58" s="9">
        <v>498</v>
      </c>
      <c r="C58" s="40" t="s">
        <v>2175</v>
      </c>
      <c r="D58" s="40" t="s">
        <v>48</v>
      </c>
      <c r="E58" s="40" t="s">
        <v>2163</v>
      </c>
      <c r="F58" s="40" t="s">
        <v>66</v>
      </c>
      <c r="G58" s="40" t="s">
        <v>39</v>
      </c>
      <c r="H58" s="40" t="s">
        <v>40</v>
      </c>
      <c r="I58" s="11">
        <v>39973</v>
      </c>
      <c r="J58" s="11">
        <v>40332</v>
      </c>
      <c r="K58" s="12">
        <v>38.78</v>
      </c>
      <c r="L58" s="1">
        <f>_xlfn.IFNA(MATCH(D58,{"AR","FL","IN","MI"},0),"YES")</f>
        <v>4</v>
      </c>
      <c r="M58" t="str">
        <f t="shared" si="0"/>
        <v>Natural Gas</v>
      </c>
      <c r="N58" s="1">
        <f t="shared" si="1"/>
        <v>2010</v>
      </c>
      <c r="O58" s="13" t="str">
        <f t="shared" si="2"/>
        <v/>
      </c>
      <c r="P58" s="13" t="str">
        <f t="shared" si="3"/>
        <v/>
      </c>
      <c r="Q58" s="13">
        <f t="shared" si="4"/>
        <v>0.38780000000000003</v>
      </c>
      <c r="R58" s="13" t="str">
        <f t="shared" si="5"/>
        <v/>
      </c>
      <c r="V58" s="17"/>
    </row>
    <row r="59" spans="1:25" x14ac:dyDescent="0.2">
      <c r="A59" s="8" t="s">
        <v>115</v>
      </c>
      <c r="B59" s="9">
        <v>500</v>
      </c>
      <c r="C59" s="40" t="s">
        <v>116</v>
      </c>
      <c r="D59" s="40" t="s">
        <v>105</v>
      </c>
      <c r="E59" s="40" t="s">
        <v>37</v>
      </c>
      <c r="F59" s="40" t="s">
        <v>66</v>
      </c>
      <c r="G59" s="40" t="s">
        <v>44</v>
      </c>
      <c r="H59" s="40" t="s">
        <v>40</v>
      </c>
      <c r="I59" s="11">
        <v>39962</v>
      </c>
      <c r="J59" s="11">
        <v>40336</v>
      </c>
      <c r="K59" s="12">
        <v>51.2</v>
      </c>
      <c r="L59" s="1" t="str">
        <f>_xlfn.IFNA(MATCH(D59,{"AR","FL","IN","MI"},0),"YES")</f>
        <v>YES</v>
      </c>
      <c r="M59" t="str">
        <f t="shared" si="0"/>
        <v>Electric</v>
      </c>
      <c r="N59" s="1">
        <f t="shared" si="1"/>
        <v>2010</v>
      </c>
      <c r="O59" s="13">
        <f t="shared" si="2"/>
        <v>0.51200000000000001</v>
      </c>
      <c r="P59" s="13">
        <f t="shared" si="3"/>
        <v>0.51200000000000001</v>
      </c>
      <c r="Q59" s="13" t="str">
        <f t="shared" si="4"/>
        <v/>
      </c>
      <c r="R59" s="13" t="str">
        <f t="shared" si="5"/>
        <v/>
      </c>
      <c r="V59" s="17"/>
    </row>
    <row r="60" spans="1:25" x14ac:dyDescent="0.2">
      <c r="A60" s="8" t="s">
        <v>117</v>
      </c>
      <c r="B60" s="9">
        <v>661</v>
      </c>
      <c r="C60" s="40" t="s">
        <v>54</v>
      </c>
      <c r="D60" s="40" t="s">
        <v>68</v>
      </c>
      <c r="E60" s="40" t="s">
        <v>37</v>
      </c>
      <c r="F60" s="40" t="s">
        <v>52</v>
      </c>
      <c r="G60" s="40" t="s">
        <v>44</v>
      </c>
      <c r="H60" s="40" t="s">
        <v>40</v>
      </c>
      <c r="I60" s="11">
        <v>40210</v>
      </c>
      <c r="J60" s="11">
        <v>40344</v>
      </c>
      <c r="K60" s="12" t="s">
        <v>45</v>
      </c>
      <c r="L60" s="1" t="str">
        <f>_xlfn.IFNA(MATCH(D60,{"AR","FL","IN","MI"},0),"YES")</f>
        <v>YES</v>
      </c>
      <c r="M60" t="str">
        <f t="shared" si="0"/>
        <v>Electric</v>
      </c>
      <c r="N60" s="1">
        <f t="shared" si="1"/>
        <v>2010</v>
      </c>
      <c r="O60" s="13" t="str">
        <f t="shared" si="2"/>
        <v/>
      </c>
      <c r="P60" s="13" t="str">
        <f t="shared" si="3"/>
        <v/>
      </c>
      <c r="Q60" s="13" t="str">
        <f t="shared" si="4"/>
        <v/>
      </c>
      <c r="R60" s="13" t="str">
        <f t="shared" si="5"/>
        <v/>
      </c>
      <c r="V60" s="17"/>
    </row>
    <row r="61" spans="1:25" x14ac:dyDescent="0.2">
      <c r="A61" s="8" t="s">
        <v>1325</v>
      </c>
      <c r="B61" s="9">
        <v>518</v>
      </c>
      <c r="C61" s="40" t="s">
        <v>119</v>
      </c>
      <c r="D61" s="40" t="s">
        <v>88</v>
      </c>
      <c r="E61" s="40" t="s">
        <v>2163</v>
      </c>
      <c r="F61" s="40" t="s">
        <v>66</v>
      </c>
      <c r="G61" s="40" t="s">
        <v>44</v>
      </c>
      <c r="H61" s="40" t="s">
        <v>40</v>
      </c>
      <c r="I61" s="11">
        <v>40025</v>
      </c>
      <c r="J61" s="11">
        <v>40345</v>
      </c>
      <c r="K61" s="12">
        <v>48</v>
      </c>
      <c r="L61" s="1" t="str">
        <f>_xlfn.IFNA(MATCH(D61,{"AR","FL","IN","MI"},0),"YES")</f>
        <v>YES</v>
      </c>
      <c r="M61" t="str">
        <f t="shared" si="0"/>
        <v>Natural Gas</v>
      </c>
      <c r="N61" s="1">
        <f t="shared" si="1"/>
        <v>2010</v>
      </c>
      <c r="O61" s="13" t="str">
        <f t="shared" si="2"/>
        <v/>
      </c>
      <c r="P61" s="13" t="str">
        <f t="shared" si="3"/>
        <v/>
      </c>
      <c r="Q61" s="13">
        <f t="shared" si="4"/>
        <v>0.48</v>
      </c>
      <c r="R61" s="13">
        <f t="shared" si="5"/>
        <v>0.48</v>
      </c>
      <c r="V61" s="17"/>
    </row>
    <row r="62" spans="1:25" x14ac:dyDescent="0.2">
      <c r="A62" s="8" t="s">
        <v>118</v>
      </c>
      <c r="B62" s="9">
        <v>517</v>
      </c>
      <c r="C62" s="40" t="s">
        <v>119</v>
      </c>
      <c r="D62" s="40" t="s">
        <v>88</v>
      </c>
      <c r="E62" s="40" t="s">
        <v>37</v>
      </c>
      <c r="F62" s="40" t="s">
        <v>66</v>
      </c>
      <c r="G62" s="40" t="s">
        <v>44</v>
      </c>
      <c r="H62" s="40" t="s">
        <v>40</v>
      </c>
      <c r="I62" s="11">
        <v>40025</v>
      </c>
      <c r="J62" s="11">
        <v>40345</v>
      </c>
      <c r="K62" s="12">
        <v>48</v>
      </c>
      <c r="L62" s="1" t="str">
        <f>_xlfn.IFNA(MATCH(D62,{"AR","FL","IN","MI"},0),"YES")</f>
        <v>YES</v>
      </c>
      <c r="M62" t="str">
        <f t="shared" si="0"/>
        <v>Electric</v>
      </c>
      <c r="N62" s="1">
        <f t="shared" si="1"/>
        <v>2010</v>
      </c>
      <c r="O62" s="13">
        <f t="shared" si="2"/>
        <v>0.48</v>
      </c>
      <c r="P62" s="13">
        <f t="shared" si="3"/>
        <v>0.48</v>
      </c>
      <c r="Q62" s="13" t="str">
        <f t="shared" si="4"/>
        <v/>
      </c>
      <c r="R62" s="13" t="str">
        <f t="shared" si="5"/>
        <v/>
      </c>
      <c r="V62" s="17"/>
    </row>
    <row r="63" spans="1:25" x14ac:dyDescent="0.2">
      <c r="A63" s="8" t="s">
        <v>1326</v>
      </c>
      <c r="B63" s="9">
        <v>501</v>
      </c>
      <c r="C63" s="40" t="s">
        <v>116</v>
      </c>
      <c r="D63" s="40" t="s">
        <v>105</v>
      </c>
      <c r="E63" s="40" t="s">
        <v>2163</v>
      </c>
      <c r="F63" s="40" t="s">
        <v>66</v>
      </c>
      <c r="G63" s="40" t="s">
        <v>44</v>
      </c>
      <c r="H63" s="40" t="s">
        <v>40</v>
      </c>
      <c r="I63" s="11">
        <v>39962</v>
      </c>
      <c r="J63" s="11">
        <v>40347</v>
      </c>
      <c r="K63" s="12">
        <v>51.2</v>
      </c>
      <c r="L63" s="1" t="str">
        <f>_xlfn.IFNA(MATCH(D63,{"AR","FL","IN","MI"},0),"YES")</f>
        <v>YES</v>
      </c>
      <c r="M63" t="str">
        <f t="shared" si="0"/>
        <v>Natural Gas</v>
      </c>
      <c r="N63" s="1">
        <f t="shared" si="1"/>
        <v>2010</v>
      </c>
      <c r="O63" s="13" t="str">
        <f t="shared" si="2"/>
        <v/>
      </c>
      <c r="P63" s="13" t="str">
        <f t="shared" si="3"/>
        <v/>
      </c>
      <c r="Q63" s="13">
        <f t="shared" si="4"/>
        <v>0.51200000000000001</v>
      </c>
      <c r="R63" s="13">
        <f t="shared" si="5"/>
        <v>0.51200000000000001</v>
      </c>
      <c r="V63" s="17"/>
    </row>
    <row r="64" spans="1:25" x14ac:dyDescent="0.2">
      <c r="A64" s="8" t="s">
        <v>120</v>
      </c>
      <c r="B64" s="9">
        <v>550</v>
      </c>
      <c r="C64" s="40" t="s">
        <v>121</v>
      </c>
      <c r="D64" s="40" t="s">
        <v>60</v>
      </c>
      <c r="E64" s="40" t="s">
        <v>37</v>
      </c>
      <c r="F64" s="40" t="s">
        <v>38</v>
      </c>
      <c r="G64" s="40" t="s">
        <v>44</v>
      </c>
      <c r="H64" s="40" t="s">
        <v>40</v>
      </c>
      <c r="I64" s="11">
        <v>40121</v>
      </c>
      <c r="J64" s="11">
        <v>40352</v>
      </c>
      <c r="K64" s="12" t="s">
        <v>45</v>
      </c>
      <c r="L64" s="1" t="str">
        <f>_xlfn.IFNA(MATCH(D64,{"AR","FL","IN","MI"},0),"YES")</f>
        <v>YES</v>
      </c>
      <c r="M64" t="str">
        <f t="shared" si="0"/>
        <v>Electric</v>
      </c>
      <c r="N64" s="1">
        <f t="shared" si="1"/>
        <v>2010</v>
      </c>
      <c r="O64" s="13" t="str">
        <f t="shared" si="2"/>
        <v/>
      </c>
      <c r="P64" s="13" t="str">
        <f t="shared" si="3"/>
        <v/>
      </c>
      <c r="Q64" s="13" t="str">
        <f t="shared" si="4"/>
        <v/>
      </c>
      <c r="R64" s="13" t="str">
        <f t="shared" si="5"/>
        <v/>
      </c>
      <c r="V64" s="17"/>
    </row>
    <row r="65" spans="1:22" x14ac:dyDescent="0.2">
      <c r="A65" s="8" t="s">
        <v>122</v>
      </c>
      <c r="B65" s="9">
        <v>523</v>
      </c>
      <c r="C65" s="40" t="s">
        <v>123</v>
      </c>
      <c r="D65" s="40" t="s">
        <v>124</v>
      </c>
      <c r="E65" s="40" t="s">
        <v>37</v>
      </c>
      <c r="F65" s="40" t="s">
        <v>38</v>
      </c>
      <c r="G65" s="40" t="s">
        <v>44</v>
      </c>
      <c r="H65" s="40" t="s">
        <v>40</v>
      </c>
      <c r="I65" s="11">
        <v>40038</v>
      </c>
      <c r="J65" s="11">
        <v>40354</v>
      </c>
      <c r="K65" s="12" t="s">
        <v>45</v>
      </c>
      <c r="L65" s="1" t="str">
        <f>_xlfn.IFNA(MATCH(D65,{"AR","FL","IN","MI"},0),"YES")</f>
        <v>YES</v>
      </c>
      <c r="M65" t="str">
        <f t="shared" si="0"/>
        <v>Electric</v>
      </c>
      <c r="N65" s="1">
        <f t="shared" si="1"/>
        <v>2010</v>
      </c>
      <c r="O65" s="13" t="str">
        <f t="shared" si="2"/>
        <v/>
      </c>
      <c r="P65" s="13" t="str">
        <f t="shared" si="3"/>
        <v/>
      </c>
      <c r="Q65" s="13" t="str">
        <f t="shared" si="4"/>
        <v/>
      </c>
      <c r="R65" s="13" t="str">
        <f t="shared" si="5"/>
        <v/>
      </c>
      <c r="V65" s="17"/>
    </row>
    <row r="66" spans="1:22" x14ac:dyDescent="0.2">
      <c r="A66" s="8" t="s">
        <v>128</v>
      </c>
      <c r="B66" s="9">
        <v>466</v>
      </c>
      <c r="C66" s="40" t="s">
        <v>129</v>
      </c>
      <c r="D66" s="40" t="s">
        <v>130</v>
      </c>
      <c r="E66" s="40" t="s">
        <v>37</v>
      </c>
      <c r="F66" s="40" t="s">
        <v>66</v>
      </c>
      <c r="G66" s="40" t="s">
        <v>44</v>
      </c>
      <c r="H66" s="40" t="s">
        <v>40</v>
      </c>
      <c r="I66" s="11">
        <v>39994</v>
      </c>
      <c r="J66" s="11">
        <v>40357</v>
      </c>
      <c r="K66" s="12">
        <v>52.4</v>
      </c>
      <c r="L66" s="1" t="str">
        <f>_xlfn.IFNA(MATCH(D66,{"AR","FL","IN","MI"},0),"YES")</f>
        <v>YES</v>
      </c>
      <c r="M66" t="str">
        <f t="shared" si="0"/>
        <v>Electric</v>
      </c>
      <c r="N66" s="1">
        <f t="shared" si="1"/>
        <v>2010</v>
      </c>
      <c r="O66" s="13">
        <f t="shared" si="2"/>
        <v>0.52400000000000002</v>
      </c>
      <c r="P66" s="13">
        <f t="shared" si="3"/>
        <v>0.52400000000000002</v>
      </c>
      <c r="Q66" s="13" t="str">
        <f t="shared" si="4"/>
        <v/>
      </c>
      <c r="R66" s="13" t="str">
        <f t="shared" si="5"/>
        <v/>
      </c>
      <c r="V66" s="17"/>
    </row>
    <row r="67" spans="1:22" x14ac:dyDescent="0.2">
      <c r="A67" s="8" t="s">
        <v>125</v>
      </c>
      <c r="B67" s="9">
        <v>574</v>
      </c>
      <c r="C67" s="40" t="s">
        <v>126</v>
      </c>
      <c r="D67" s="40" t="s">
        <v>127</v>
      </c>
      <c r="E67" s="40" t="s">
        <v>37</v>
      </c>
      <c r="F67" s="40" t="s">
        <v>38</v>
      </c>
      <c r="G67" s="40" t="s">
        <v>44</v>
      </c>
      <c r="H67" s="40" t="s">
        <v>40</v>
      </c>
      <c r="I67" s="11">
        <v>40176</v>
      </c>
      <c r="J67" s="11">
        <v>40357</v>
      </c>
      <c r="K67" s="12" t="s">
        <v>45</v>
      </c>
      <c r="L67" s="1" t="str">
        <f>_xlfn.IFNA(MATCH(D67,{"AR","FL","IN","MI"},0),"YES")</f>
        <v>YES</v>
      </c>
      <c r="M67" t="str">
        <f t="shared" si="0"/>
        <v>Electric</v>
      </c>
      <c r="N67" s="1">
        <f t="shared" si="1"/>
        <v>2010</v>
      </c>
      <c r="O67" s="13" t="str">
        <f t="shared" si="2"/>
        <v/>
      </c>
      <c r="P67" s="13" t="str">
        <f t="shared" si="3"/>
        <v/>
      </c>
      <c r="Q67" s="13" t="str">
        <f t="shared" si="4"/>
        <v/>
      </c>
      <c r="R67" s="13" t="str">
        <f t="shared" si="5"/>
        <v/>
      </c>
      <c r="V67" s="17"/>
    </row>
    <row r="68" spans="1:22" x14ac:dyDescent="0.2">
      <c r="A68" s="8" t="s">
        <v>131</v>
      </c>
      <c r="B68" s="9">
        <v>568</v>
      </c>
      <c r="C68" s="40" t="s">
        <v>132</v>
      </c>
      <c r="D68" s="40" t="s">
        <v>133</v>
      </c>
      <c r="E68" s="40" t="s">
        <v>37</v>
      </c>
      <c r="F68" s="40" t="s">
        <v>66</v>
      </c>
      <c r="G68" s="40" t="s">
        <v>39</v>
      </c>
      <c r="H68" s="40" t="s">
        <v>40</v>
      </c>
      <c r="I68" s="11">
        <v>40186</v>
      </c>
      <c r="J68" s="11">
        <v>40359</v>
      </c>
      <c r="K68" s="12">
        <v>49.2</v>
      </c>
      <c r="L68" s="1" t="str">
        <f>_xlfn.IFNA(MATCH(D68,{"AR","FL","IN","MI"},0),"YES")</f>
        <v>YES</v>
      </c>
      <c r="M68" t="str">
        <f t="shared" si="0"/>
        <v>Electric</v>
      </c>
      <c r="N68" s="1">
        <f t="shared" si="1"/>
        <v>2010</v>
      </c>
      <c r="O68" s="13">
        <f t="shared" si="2"/>
        <v>0.49200000000000005</v>
      </c>
      <c r="P68" s="13">
        <f t="shared" si="3"/>
        <v>0.49200000000000005</v>
      </c>
      <c r="Q68" s="13" t="str">
        <f t="shared" si="4"/>
        <v/>
      </c>
      <c r="R68" s="13" t="str">
        <f t="shared" si="5"/>
        <v/>
      </c>
      <c r="V68" s="17"/>
    </row>
    <row r="69" spans="1:22" x14ac:dyDescent="0.2">
      <c r="A69" s="8" t="s">
        <v>134</v>
      </c>
      <c r="B69" s="9">
        <v>508</v>
      </c>
      <c r="C69" s="40" t="s">
        <v>135</v>
      </c>
      <c r="D69" s="40" t="s">
        <v>48</v>
      </c>
      <c r="E69" s="40" t="s">
        <v>37</v>
      </c>
      <c r="F69" s="40" t="s">
        <v>38</v>
      </c>
      <c r="G69" s="40" t="s">
        <v>39</v>
      </c>
      <c r="H69" s="40" t="s">
        <v>40</v>
      </c>
      <c r="I69" s="11">
        <v>39996</v>
      </c>
      <c r="J69" s="11">
        <v>40360</v>
      </c>
      <c r="K69" s="12">
        <v>47.61</v>
      </c>
      <c r="L69" s="1">
        <f>_xlfn.IFNA(MATCH(D69,{"AR","FL","IN","MI"},0),"YES")</f>
        <v>4</v>
      </c>
      <c r="M69" t="str">
        <f t="shared" si="0"/>
        <v>Electric</v>
      </c>
      <c r="N69" s="1">
        <f t="shared" si="1"/>
        <v>2010</v>
      </c>
      <c r="O69" s="13">
        <f t="shared" si="2"/>
        <v>0.47609999999999997</v>
      </c>
      <c r="P69" s="13" t="str">
        <f t="shared" si="3"/>
        <v/>
      </c>
      <c r="Q69" s="13" t="str">
        <f t="shared" si="4"/>
        <v/>
      </c>
      <c r="R69" s="13" t="str">
        <f t="shared" si="5"/>
        <v/>
      </c>
      <c r="V69" s="17"/>
    </row>
    <row r="70" spans="1:22" x14ac:dyDescent="0.2">
      <c r="A70" s="8" t="s">
        <v>136</v>
      </c>
      <c r="B70" s="9">
        <v>541</v>
      </c>
      <c r="C70" s="40" t="s">
        <v>137</v>
      </c>
      <c r="D70" s="40" t="s">
        <v>43</v>
      </c>
      <c r="E70" s="40" t="s">
        <v>37</v>
      </c>
      <c r="F70" s="40" t="s">
        <v>38</v>
      </c>
      <c r="G70" s="40" t="s">
        <v>44</v>
      </c>
      <c r="H70" s="40" t="s">
        <v>40</v>
      </c>
      <c r="I70" s="11">
        <v>40085</v>
      </c>
      <c r="J70" s="11">
        <v>40366</v>
      </c>
      <c r="K70" s="12" t="s">
        <v>45</v>
      </c>
      <c r="L70" s="1" t="str">
        <f>_xlfn.IFNA(MATCH(D70,{"AR","FL","IN","MI"},0),"YES")</f>
        <v>YES</v>
      </c>
      <c r="M70" t="str">
        <f t="shared" si="0"/>
        <v>Electric</v>
      </c>
      <c r="N70" s="1">
        <f t="shared" si="1"/>
        <v>2010</v>
      </c>
      <c r="O70" s="13" t="str">
        <f t="shared" si="2"/>
        <v/>
      </c>
      <c r="P70" s="13" t="str">
        <f t="shared" si="3"/>
        <v/>
      </c>
      <c r="Q70" s="13" t="str">
        <f t="shared" si="4"/>
        <v/>
      </c>
      <c r="R70" s="13" t="str">
        <f t="shared" si="5"/>
        <v/>
      </c>
      <c r="V70" s="17"/>
    </row>
    <row r="71" spans="1:22" x14ac:dyDescent="0.2">
      <c r="A71" s="8" t="s">
        <v>140</v>
      </c>
      <c r="B71" s="9">
        <v>580</v>
      </c>
      <c r="C71" s="40" t="s">
        <v>141</v>
      </c>
      <c r="D71" s="40" t="s">
        <v>57</v>
      </c>
      <c r="E71" s="40" t="s">
        <v>37</v>
      </c>
      <c r="F71" s="40" t="s">
        <v>38</v>
      </c>
      <c r="G71" s="40" t="s">
        <v>44</v>
      </c>
      <c r="H71" s="40" t="s">
        <v>40</v>
      </c>
      <c r="I71" s="11">
        <v>40193</v>
      </c>
      <c r="J71" s="11">
        <v>40374</v>
      </c>
      <c r="K71" s="12">
        <v>52.96</v>
      </c>
      <c r="L71" s="1" t="str">
        <f>_xlfn.IFNA(MATCH(D71,{"AR","FL","IN","MI"},0),"YES")</f>
        <v>YES</v>
      </c>
      <c r="M71" t="str">
        <f t="shared" si="0"/>
        <v>Electric</v>
      </c>
      <c r="N71" s="1">
        <f t="shared" si="1"/>
        <v>2010</v>
      </c>
      <c r="O71" s="13">
        <f t="shared" si="2"/>
        <v>0.52959999999999996</v>
      </c>
      <c r="P71" s="13">
        <f t="shared" si="3"/>
        <v>0.52959999999999996</v>
      </c>
      <c r="Q71" s="13" t="str">
        <f t="shared" si="4"/>
        <v/>
      </c>
      <c r="R71" s="13" t="str">
        <f t="shared" si="5"/>
        <v/>
      </c>
      <c r="V71" s="17"/>
    </row>
    <row r="72" spans="1:22" x14ac:dyDescent="0.2">
      <c r="A72" s="8" t="s">
        <v>138</v>
      </c>
      <c r="B72" s="9">
        <v>511</v>
      </c>
      <c r="C72" s="40" t="s">
        <v>139</v>
      </c>
      <c r="D72" s="40" t="s">
        <v>76</v>
      </c>
      <c r="E72" s="40" t="s">
        <v>37</v>
      </c>
      <c r="F72" s="40" t="s">
        <v>38</v>
      </c>
      <c r="G72" s="40" t="s">
        <v>39</v>
      </c>
      <c r="H72" s="40" t="s">
        <v>40</v>
      </c>
      <c r="I72" s="11">
        <v>40009</v>
      </c>
      <c r="J72" s="11">
        <v>40374</v>
      </c>
      <c r="K72" s="12">
        <v>41.53</v>
      </c>
      <c r="L72" s="1" t="str">
        <f>_xlfn.IFNA(MATCH(D72,{"AR","FL","IN","MI"},0),"YES")</f>
        <v>YES</v>
      </c>
      <c r="M72" t="str">
        <f t="shared" ref="M72:M135" si="15">E72</f>
        <v>Electric</v>
      </c>
      <c r="N72" s="1">
        <f t="shared" ref="N72:N135" si="16">YEAR(J72)</f>
        <v>2010</v>
      </c>
      <c r="O72" s="13">
        <f t="shared" ref="O72:O135" si="17">IF(AND(M72="Electric",K72&lt;&gt;"NA"),K72/100,"")</f>
        <v>0.4153</v>
      </c>
      <c r="P72" s="13">
        <f t="shared" ref="P72:P135" si="18">IF(AND(M72="Electric",K72&lt;&gt;"NA",L72="YES"),K72/100,"")</f>
        <v>0.4153</v>
      </c>
      <c r="Q72" s="13" t="str">
        <f t="shared" ref="Q72:Q135" si="19">IF(AND(M72="Natural Gas",K72&lt;&gt;"NA"),K72/100,"")</f>
        <v/>
      </c>
      <c r="R72" s="13" t="str">
        <f t="shared" ref="R72:R135" si="20">IF(AND(M72="Natural Gas",K72&lt;&gt;"NA",L72="YES"),K72/100,"")</f>
        <v/>
      </c>
      <c r="V72" s="17"/>
    </row>
    <row r="73" spans="1:22" x14ac:dyDescent="0.2">
      <c r="A73" s="8" t="s">
        <v>147</v>
      </c>
      <c r="B73" s="9">
        <v>588</v>
      </c>
      <c r="C73" s="40" t="s">
        <v>75</v>
      </c>
      <c r="D73" s="40" t="s">
        <v>127</v>
      </c>
      <c r="E73" s="40" t="s">
        <v>37</v>
      </c>
      <c r="F73" s="40" t="s">
        <v>38</v>
      </c>
      <c r="G73" s="40" t="s">
        <v>44</v>
      </c>
      <c r="H73" s="40" t="s">
        <v>40</v>
      </c>
      <c r="I73" s="11">
        <v>40207</v>
      </c>
      <c r="J73" s="11">
        <v>40389</v>
      </c>
      <c r="K73" s="12" t="s">
        <v>45</v>
      </c>
      <c r="L73" s="1" t="str">
        <f>_xlfn.IFNA(MATCH(D73,{"AR","FL","IN","MI"},0),"YES")</f>
        <v>YES</v>
      </c>
      <c r="M73" t="str">
        <f t="shared" si="15"/>
        <v>Electric</v>
      </c>
      <c r="N73" s="1">
        <f t="shared" si="16"/>
        <v>2010</v>
      </c>
      <c r="O73" s="13" t="str">
        <f t="shared" si="17"/>
        <v/>
      </c>
      <c r="P73" s="13" t="str">
        <f t="shared" si="18"/>
        <v/>
      </c>
      <c r="Q73" s="13" t="str">
        <f t="shared" si="19"/>
        <v/>
      </c>
      <c r="R73" s="13" t="str">
        <f t="shared" si="20"/>
        <v/>
      </c>
      <c r="V73" s="17"/>
    </row>
    <row r="74" spans="1:22" x14ac:dyDescent="0.2">
      <c r="A74" s="8" t="s">
        <v>142</v>
      </c>
      <c r="B74" s="9">
        <v>63</v>
      </c>
      <c r="C74" s="40" t="s">
        <v>143</v>
      </c>
      <c r="D74" s="40" t="s">
        <v>144</v>
      </c>
      <c r="E74" s="40" t="s">
        <v>37</v>
      </c>
      <c r="F74" s="40" t="s">
        <v>38</v>
      </c>
      <c r="G74" s="40" t="s">
        <v>44</v>
      </c>
      <c r="H74" s="40" t="s">
        <v>40</v>
      </c>
      <c r="I74" s="11">
        <v>39136</v>
      </c>
      <c r="J74" s="11">
        <v>40389</v>
      </c>
      <c r="K74" s="12">
        <v>54.89</v>
      </c>
      <c r="L74" s="1" t="str">
        <f>_xlfn.IFNA(MATCH(D74,{"AR","FL","IN","MI"},0),"YES")</f>
        <v>YES</v>
      </c>
      <c r="M74" t="str">
        <f t="shared" si="15"/>
        <v>Electric</v>
      </c>
      <c r="N74" s="1">
        <f t="shared" si="16"/>
        <v>2010</v>
      </c>
      <c r="O74" s="13">
        <f t="shared" si="17"/>
        <v>0.54890000000000005</v>
      </c>
      <c r="P74" s="13">
        <f t="shared" si="18"/>
        <v>0.54890000000000005</v>
      </c>
      <c r="Q74" s="13" t="str">
        <f t="shared" si="19"/>
        <v/>
      </c>
      <c r="R74" s="13" t="str">
        <f t="shared" si="20"/>
        <v/>
      </c>
      <c r="V74" s="17"/>
    </row>
    <row r="75" spans="1:22" x14ac:dyDescent="0.2">
      <c r="A75" s="8" t="s">
        <v>145</v>
      </c>
      <c r="B75" s="9">
        <v>567</v>
      </c>
      <c r="C75" s="40" t="s">
        <v>146</v>
      </c>
      <c r="D75" s="40" t="s">
        <v>94</v>
      </c>
      <c r="E75" s="40" t="s">
        <v>37</v>
      </c>
      <c r="F75" s="40" t="s">
        <v>38</v>
      </c>
      <c r="G75" s="40" t="s">
        <v>44</v>
      </c>
      <c r="H75" s="40" t="s">
        <v>40</v>
      </c>
      <c r="I75" s="11">
        <v>40156</v>
      </c>
      <c r="J75" s="11">
        <v>40389</v>
      </c>
      <c r="K75" s="12" t="s">
        <v>45</v>
      </c>
      <c r="L75" s="1" t="str">
        <f>_xlfn.IFNA(MATCH(D75,{"AR","FL","IN","MI"},0),"YES")</f>
        <v>YES</v>
      </c>
      <c r="M75" t="str">
        <f t="shared" si="15"/>
        <v>Electric</v>
      </c>
      <c r="N75" s="1">
        <f t="shared" si="16"/>
        <v>2010</v>
      </c>
      <c r="O75" s="13" t="str">
        <f t="shared" si="17"/>
        <v/>
      </c>
      <c r="P75" s="13" t="str">
        <f t="shared" si="18"/>
        <v/>
      </c>
      <c r="Q75" s="13" t="str">
        <f t="shared" si="19"/>
        <v/>
      </c>
      <c r="R75" s="13" t="str">
        <f t="shared" si="20"/>
        <v/>
      </c>
      <c r="V75" s="17"/>
    </row>
    <row r="76" spans="1:22" x14ac:dyDescent="0.2">
      <c r="A76" s="8" t="s">
        <v>148</v>
      </c>
      <c r="B76" s="9">
        <v>586</v>
      </c>
      <c r="C76" s="40" t="s">
        <v>149</v>
      </c>
      <c r="D76" s="40" t="s">
        <v>127</v>
      </c>
      <c r="E76" s="40" t="s">
        <v>37</v>
      </c>
      <c r="F76" s="40" t="s">
        <v>38</v>
      </c>
      <c r="G76" s="40" t="s">
        <v>44</v>
      </c>
      <c r="H76" s="40" t="s">
        <v>40</v>
      </c>
      <c r="I76" s="11">
        <v>40207</v>
      </c>
      <c r="J76" s="11">
        <v>40389</v>
      </c>
      <c r="K76" s="12" t="s">
        <v>45</v>
      </c>
      <c r="L76" s="1" t="str">
        <f>_xlfn.IFNA(MATCH(D76,{"AR","FL","IN","MI"},0),"YES")</f>
        <v>YES</v>
      </c>
      <c r="M76" t="str">
        <f t="shared" si="15"/>
        <v>Electric</v>
      </c>
      <c r="N76" s="1">
        <f t="shared" si="16"/>
        <v>2010</v>
      </c>
      <c r="O76" s="13" t="str">
        <f t="shared" si="17"/>
        <v/>
      </c>
      <c r="P76" s="13" t="str">
        <f t="shared" si="18"/>
        <v/>
      </c>
      <c r="Q76" s="13" t="str">
        <f t="shared" si="19"/>
        <v/>
      </c>
      <c r="R76" s="13" t="str">
        <f t="shared" si="20"/>
        <v/>
      </c>
      <c r="V76" s="17"/>
    </row>
    <row r="77" spans="1:22" x14ac:dyDescent="0.2">
      <c r="A77" s="8" t="s">
        <v>1327</v>
      </c>
      <c r="B77" s="9">
        <v>587</v>
      </c>
      <c r="C77" s="40" t="s">
        <v>149</v>
      </c>
      <c r="D77" s="40" t="s">
        <v>127</v>
      </c>
      <c r="E77" s="40" t="s">
        <v>2163</v>
      </c>
      <c r="F77" s="40" t="s">
        <v>66</v>
      </c>
      <c r="G77" s="40" t="s">
        <v>44</v>
      </c>
      <c r="H77" s="40" t="s">
        <v>40</v>
      </c>
      <c r="I77" s="11">
        <v>40207</v>
      </c>
      <c r="J77" s="11">
        <v>40389</v>
      </c>
      <c r="K77" s="12" t="s">
        <v>45</v>
      </c>
      <c r="L77" s="1" t="str">
        <f>_xlfn.IFNA(MATCH(D77,{"AR","FL","IN","MI"},0),"YES")</f>
        <v>YES</v>
      </c>
      <c r="M77" t="str">
        <f t="shared" si="15"/>
        <v>Natural Gas</v>
      </c>
      <c r="N77" s="1">
        <f t="shared" si="16"/>
        <v>2010</v>
      </c>
      <c r="O77" s="13" t="str">
        <f t="shared" si="17"/>
        <v/>
      </c>
      <c r="P77" s="13" t="str">
        <f t="shared" si="18"/>
        <v/>
      </c>
      <c r="Q77" s="13" t="str">
        <f t="shared" si="19"/>
        <v/>
      </c>
      <c r="R77" s="13" t="str">
        <f t="shared" si="20"/>
        <v/>
      </c>
      <c r="V77" s="17"/>
    </row>
    <row r="78" spans="1:22" x14ac:dyDescent="0.2">
      <c r="A78" s="8" t="s">
        <v>1328</v>
      </c>
      <c r="B78" s="9">
        <v>612</v>
      </c>
      <c r="C78" s="40" t="s">
        <v>2167</v>
      </c>
      <c r="D78" s="40" t="s">
        <v>60</v>
      </c>
      <c r="E78" s="40" t="s">
        <v>2163</v>
      </c>
      <c r="F78" s="40" t="s">
        <v>66</v>
      </c>
      <c r="G78" s="40" t="s">
        <v>44</v>
      </c>
      <c r="H78" s="40" t="s">
        <v>40</v>
      </c>
      <c r="I78" s="11">
        <v>40207</v>
      </c>
      <c r="J78" s="11">
        <v>40389</v>
      </c>
      <c r="K78" s="12" t="s">
        <v>45</v>
      </c>
      <c r="L78" s="1" t="str">
        <f>_xlfn.IFNA(MATCH(D78,{"AR","FL","IN","MI"},0),"YES")</f>
        <v>YES</v>
      </c>
      <c r="M78" t="str">
        <f t="shared" si="15"/>
        <v>Natural Gas</v>
      </c>
      <c r="N78" s="1">
        <f t="shared" si="16"/>
        <v>2010</v>
      </c>
      <c r="O78" s="13" t="str">
        <f t="shared" si="17"/>
        <v/>
      </c>
      <c r="P78" s="13" t="str">
        <f t="shared" si="18"/>
        <v/>
      </c>
      <c r="Q78" s="13" t="str">
        <f t="shared" si="19"/>
        <v/>
      </c>
      <c r="R78" s="13" t="str">
        <f t="shared" si="20"/>
        <v/>
      </c>
      <c r="V78" s="17"/>
    </row>
    <row r="79" spans="1:22" x14ac:dyDescent="0.2">
      <c r="A79" s="8" t="s">
        <v>150</v>
      </c>
      <c r="B79" s="9">
        <v>579</v>
      </c>
      <c r="C79" s="40" t="s">
        <v>151</v>
      </c>
      <c r="D79" s="40" t="s">
        <v>152</v>
      </c>
      <c r="E79" s="40" t="s">
        <v>37</v>
      </c>
      <c r="F79" s="40" t="s">
        <v>38</v>
      </c>
      <c r="G79" s="40" t="s">
        <v>44</v>
      </c>
      <c r="H79" s="40" t="s">
        <v>40</v>
      </c>
      <c r="I79" s="11">
        <v>40183</v>
      </c>
      <c r="J79" s="11">
        <v>40394</v>
      </c>
      <c r="K79" s="12">
        <v>52</v>
      </c>
      <c r="L79" s="1" t="str">
        <f>_xlfn.IFNA(MATCH(D79,{"AR","FL","IN","MI"},0),"YES")</f>
        <v>YES</v>
      </c>
      <c r="M79" t="str">
        <f t="shared" si="15"/>
        <v>Electric</v>
      </c>
      <c r="N79" s="1">
        <f t="shared" si="16"/>
        <v>2010</v>
      </c>
      <c r="O79" s="13">
        <f t="shared" si="17"/>
        <v>0.52</v>
      </c>
      <c r="P79" s="13">
        <f t="shared" si="18"/>
        <v>0.52</v>
      </c>
      <c r="Q79" s="13" t="str">
        <f t="shared" si="19"/>
        <v/>
      </c>
      <c r="R79" s="13" t="str">
        <f t="shared" si="20"/>
        <v/>
      </c>
      <c r="V79" s="17"/>
    </row>
    <row r="80" spans="1:22" x14ac:dyDescent="0.2">
      <c r="A80" s="8" t="s">
        <v>153</v>
      </c>
      <c r="B80" s="9">
        <v>575</v>
      </c>
      <c r="C80" s="40" t="s">
        <v>72</v>
      </c>
      <c r="D80" s="40" t="s">
        <v>154</v>
      </c>
      <c r="E80" s="40" t="s">
        <v>37</v>
      </c>
      <c r="F80" s="40" t="s">
        <v>66</v>
      </c>
      <c r="G80" s="40" t="s">
        <v>39</v>
      </c>
      <c r="H80" s="40" t="s">
        <v>40</v>
      </c>
      <c r="I80" s="11">
        <v>40177</v>
      </c>
      <c r="J80" s="11">
        <v>40396</v>
      </c>
      <c r="K80" s="12">
        <v>48.87</v>
      </c>
      <c r="L80" s="1" t="str">
        <f>_xlfn.IFNA(MATCH(D80,{"AR","FL","IN","MI"},0),"YES")</f>
        <v>YES</v>
      </c>
      <c r="M80" t="str">
        <f t="shared" si="15"/>
        <v>Electric</v>
      </c>
      <c r="N80" s="1">
        <f t="shared" si="16"/>
        <v>2010</v>
      </c>
      <c r="O80" s="13">
        <f t="shared" si="17"/>
        <v>0.48869999999999997</v>
      </c>
      <c r="P80" s="13">
        <f t="shared" si="18"/>
        <v>0.48869999999999997</v>
      </c>
      <c r="Q80" s="13" t="str">
        <f t="shared" si="19"/>
        <v/>
      </c>
      <c r="R80" s="13" t="str">
        <f t="shared" si="20"/>
        <v/>
      </c>
      <c r="V80" s="17"/>
    </row>
    <row r="81" spans="1:22" x14ac:dyDescent="0.2">
      <c r="A81" s="8" t="s">
        <v>1329</v>
      </c>
      <c r="B81" s="9">
        <v>2319</v>
      </c>
      <c r="C81" s="40" t="s">
        <v>2176</v>
      </c>
      <c r="D81" s="40" t="s">
        <v>278</v>
      </c>
      <c r="E81" s="40" t="s">
        <v>2163</v>
      </c>
      <c r="F81" s="40" t="s">
        <v>66</v>
      </c>
      <c r="G81" s="40" t="s">
        <v>44</v>
      </c>
      <c r="H81" s="40" t="s">
        <v>40</v>
      </c>
      <c r="I81" s="11">
        <v>39965</v>
      </c>
      <c r="J81" s="11">
        <v>40399</v>
      </c>
      <c r="K81" s="12">
        <v>51.4</v>
      </c>
      <c r="L81" s="1" t="str">
        <f>_xlfn.IFNA(MATCH(D81,{"AR","FL","IN","MI"},0),"YES")</f>
        <v>YES</v>
      </c>
      <c r="M81" t="str">
        <f t="shared" si="15"/>
        <v>Natural Gas</v>
      </c>
      <c r="N81" s="1">
        <f t="shared" si="16"/>
        <v>2010</v>
      </c>
      <c r="O81" s="13" t="str">
        <f t="shared" si="17"/>
        <v/>
      </c>
      <c r="P81" s="13" t="str">
        <f t="shared" si="18"/>
        <v/>
      </c>
      <c r="Q81" s="13">
        <f t="shared" si="19"/>
        <v>0.51400000000000001</v>
      </c>
      <c r="R81" s="13">
        <f t="shared" si="20"/>
        <v>0.51400000000000001</v>
      </c>
      <c r="V81" s="17"/>
    </row>
    <row r="82" spans="1:22" x14ac:dyDescent="0.2">
      <c r="A82" s="8" t="s">
        <v>1330</v>
      </c>
      <c r="B82" s="9">
        <v>564</v>
      </c>
      <c r="C82" s="40" t="s">
        <v>2177</v>
      </c>
      <c r="D82" s="40" t="s">
        <v>2170</v>
      </c>
      <c r="E82" s="40" t="s">
        <v>2163</v>
      </c>
      <c r="F82" s="40" t="s">
        <v>66</v>
      </c>
      <c r="G82" s="40" t="s">
        <v>39</v>
      </c>
      <c r="H82" s="40" t="s">
        <v>40</v>
      </c>
      <c r="I82" s="11">
        <v>40148</v>
      </c>
      <c r="J82" s="11">
        <v>40407</v>
      </c>
      <c r="K82" s="12">
        <v>52</v>
      </c>
      <c r="L82" s="1" t="str">
        <f>_xlfn.IFNA(MATCH(D82,{"AR","FL","IN","MI"},0),"YES")</f>
        <v>YES</v>
      </c>
      <c r="M82" t="str">
        <f t="shared" si="15"/>
        <v>Natural Gas</v>
      </c>
      <c r="N82" s="1">
        <f t="shared" si="16"/>
        <v>2010</v>
      </c>
      <c r="O82" s="13" t="str">
        <f t="shared" si="17"/>
        <v/>
      </c>
      <c r="P82" s="13" t="str">
        <f t="shared" si="18"/>
        <v/>
      </c>
      <c r="Q82" s="13">
        <f t="shared" si="19"/>
        <v>0.52</v>
      </c>
      <c r="R82" s="13">
        <f t="shared" si="20"/>
        <v>0.52</v>
      </c>
      <c r="V82" s="17"/>
    </row>
    <row r="83" spans="1:22" x14ac:dyDescent="0.2">
      <c r="A83" s="8" t="s">
        <v>1331</v>
      </c>
      <c r="B83" s="9">
        <v>576</v>
      </c>
      <c r="C83" s="40" t="s">
        <v>2178</v>
      </c>
      <c r="D83" s="40" t="s">
        <v>114</v>
      </c>
      <c r="E83" s="40" t="s">
        <v>2163</v>
      </c>
      <c r="F83" s="40" t="s">
        <v>66</v>
      </c>
      <c r="G83" s="40" t="s">
        <v>44</v>
      </c>
      <c r="H83" s="40" t="s">
        <v>40</v>
      </c>
      <c r="I83" s="11">
        <v>40175</v>
      </c>
      <c r="J83" s="11">
        <v>40408</v>
      </c>
      <c r="K83" s="12" t="s">
        <v>45</v>
      </c>
      <c r="L83" s="1" t="str">
        <f>_xlfn.IFNA(MATCH(D83,{"AR","FL","IN","MI"},0),"YES")</f>
        <v>YES</v>
      </c>
      <c r="M83" t="str">
        <f t="shared" si="15"/>
        <v>Natural Gas</v>
      </c>
      <c r="N83" s="1">
        <f t="shared" si="16"/>
        <v>2010</v>
      </c>
      <c r="O83" s="13" t="str">
        <f t="shared" si="17"/>
        <v/>
      </c>
      <c r="P83" s="13" t="str">
        <f t="shared" si="18"/>
        <v/>
      </c>
      <c r="Q83" s="13" t="str">
        <f t="shared" si="19"/>
        <v/>
      </c>
      <c r="R83" s="13" t="str">
        <f t="shared" si="20"/>
        <v/>
      </c>
      <c r="V83" s="17"/>
    </row>
    <row r="84" spans="1:22" x14ac:dyDescent="0.2">
      <c r="A84" s="8" t="s">
        <v>1332</v>
      </c>
      <c r="B84" s="9">
        <v>566</v>
      </c>
      <c r="C84" s="40" t="s">
        <v>2179</v>
      </c>
      <c r="D84" s="40" t="s">
        <v>114</v>
      </c>
      <c r="E84" s="40" t="s">
        <v>2163</v>
      </c>
      <c r="F84" s="40" t="s">
        <v>66</v>
      </c>
      <c r="G84" s="40" t="s">
        <v>44</v>
      </c>
      <c r="H84" s="40" t="s">
        <v>40</v>
      </c>
      <c r="I84" s="11">
        <v>40151</v>
      </c>
      <c r="J84" s="11">
        <v>40408</v>
      </c>
      <c r="K84" s="12" t="s">
        <v>45</v>
      </c>
      <c r="L84" s="1" t="str">
        <f>_xlfn.IFNA(MATCH(D84,{"AR","FL","IN","MI"},0),"YES")</f>
        <v>YES</v>
      </c>
      <c r="M84" t="str">
        <f t="shared" si="15"/>
        <v>Natural Gas</v>
      </c>
      <c r="N84" s="1">
        <f t="shared" si="16"/>
        <v>2010</v>
      </c>
      <c r="O84" s="13" t="str">
        <f t="shared" si="17"/>
        <v/>
      </c>
      <c r="P84" s="13" t="str">
        <f t="shared" si="18"/>
        <v/>
      </c>
      <c r="Q84" s="13" t="str">
        <f t="shared" si="19"/>
        <v/>
      </c>
      <c r="R84" s="13" t="str">
        <f t="shared" si="20"/>
        <v/>
      </c>
      <c r="V84" s="17"/>
    </row>
    <row r="85" spans="1:22" x14ac:dyDescent="0.2">
      <c r="A85" s="8" t="s">
        <v>1333</v>
      </c>
      <c r="B85" s="9">
        <v>584</v>
      </c>
      <c r="C85" s="40" t="s">
        <v>2180</v>
      </c>
      <c r="D85" s="40" t="s">
        <v>199</v>
      </c>
      <c r="E85" s="40" t="s">
        <v>2163</v>
      </c>
      <c r="F85" s="40" t="s">
        <v>66</v>
      </c>
      <c r="G85" s="40" t="s">
        <v>44</v>
      </c>
      <c r="H85" s="40" t="s">
        <v>40</v>
      </c>
      <c r="I85" s="11">
        <v>40206</v>
      </c>
      <c r="J85" s="11">
        <v>40408</v>
      </c>
      <c r="K85" s="12" t="s">
        <v>45</v>
      </c>
      <c r="L85" s="1" t="str">
        <f>_xlfn.IFNA(MATCH(D85,{"AR","FL","IN","MI"},0),"YES")</f>
        <v>YES</v>
      </c>
      <c r="M85" t="str">
        <f t="shared" si="15"/>
        <v>Natural Gas</v>
      </c>
      <c r="N85" s="1">
        <f t="shared" si="16"/>
        <v>2010</v>
      </c>
      <c r="O85" s="13" t="str">
        <f t="shared" si="17"/>
        <v/>
      </c>
      <c r="P85" s="13" t="str">
        <f t="shared" si="18"/>
        <v/>
      </c>
      <c r="Q85" s="13" t="str">
        <f t="shared" si="19"/>
        <v/>
      </c>
      <c r="R85" s="13" t="str">
        <f t="shared" si="20"/>
        <v/>
      </c>
      <c r="V85" s="17"/>
    </row>
    <row r="86" spans="1:22" x14ac:dyDescent="0.2">
      <c r="A86" s="8" t="s">
        <v>155</v>
      </c>
      <c r="B86" s="9">
        <v>548</v>
      </c>
      <c r="C86" s="40" t="s">
        <v>121</v>
      </c>
      <c r="D86" s="40" t="s">
        <v>114</v>
      </c>
      <c r="E86" s="40" t="s">
        <v>37</v>
      </c>
      <c r="F86" s="40" t="s">
        <v>38</v>
      </c>
      <c r="G86" s="40" t="s">
        <v>44</v>
      </c>
      <c r="H86" s="40" t="s">
        <v>40</v>
      </c>
      <c r="I86" s="11">
        <v>40115</v>
      </c>
      <c r="J86" s="11">
        <v>40408</v>
      </c>
      <c r="K86" s="12" t="s">
        <v>45</v>
      </c>
      <c r="L86" s="1" t="str">
        <f>_xlfn.IFNA(MATCH(D86,{"AR","FL","IN","MI"},0),"YES")</f>
        <v>YES</v>
      </c>
      <c r="M86" t="str">
        <f t="shared" si="15"/>
        <v>Electric</v>
      </c>
      <c r="N86" s="1">
        <f t="shared" si="16"/>
        <v>2010</v>
      </c>
      <c r="O86" s="13" t="str">
        <f t="shared" si="17"/>
        <v/>
      </c>
      <c r="P86" s="13" t="str">
        <f t="shared" si="18"/>
        <v/>
      </c>
      <c r="Q86" s="13" t="str">
        <f t="shared" si="19"/>
        <v/>
      </c>
      <c r="R86" s="13" t="str">
        <f t="shared" si="20"/>
        <v/>
      </c>
      <c r="V86" s="17"/>
    </row>
    <row r="87" spans="1:22" x14ac:dyDescent="0.2">
      <c r="A87" s="8" t="s">
        <v>156</v>
      </c>
      <c r="B87" s="9">
        <v>377</v>
      </c>
      <c r="C87" s="40" t="s">
        <v>157</v>
      </c>
      <c r="D87" s="40" t="s">
        <v>158</v>
      </c>
      <c r="E87" s="40" t="s">
        <v>37</v>
      </c>
      <c r="F87" s="40" t="s">
        <v>38</v>
      </c>
      <c r="G87" s="40" t="s">
        <v>39</v>
      </c>
      <c r="H87" s="40" t="s">
        <v>40</v>
      </c>
      <c r="I87" s="11">
        <v>39689</v>
      </c>
      <c r="J87" s="11">
        <v>40415</v>
      </c>
      <c r="K87" s="16">
        <v>49.95</v>
      </c>
      <c r="L87" s="1">
        <f>_xlfn.IFNA(MATCH(D87,{"AR","FL","IN","MI"},0),"YES")</f>
        <v>3</v>
      </c>
      <c r="M87" t="str">
        <f t="shared" si="15"/>
        <v>Electric</v>
      </c>
      <c r="N87" s="1">
        <f t="shared" si="16"/>
        <v>2010</v>
      </c>
      <c r="O87" s="13">
        <f t="shared" si="17"/>
        <v>0.49950000000000006</v>
      </c>
      <c r="P87" s="13" t="str">
        <f t="shared" si="18"/>
        <v/>
      </c>
      <c r="Q87" s="13" t="str">
        <f t="shared" si="19"/>
        <v/>
      </c>
      <c r="R87" s="13" t="str">
        <f t="shared" si="20"/>
        <v/>
      </c>
      <c r="V87" s="17"/>
    </row>
    <row r="88" spans="1:22" x14ac:dyDescent="0.2">
      <c r="A88" s="8" t="s">
        <v>159</v>
      </c>
      <c r="B88" s="9">
        <v>2226</v>
      </c>
      <c r="C88" s="40" t="s">
        <v>54</v>
      </c>
      <c r="D88" s="40" t="s">
        <v>160</v>
      </c>
      <c r="E88" s="40" t="s">
        <v>37</v>
      </c>
      <c r="F88" s="40" t="s">
        <v>38</v>
      </c>
      <c r="G88" s="40" t="s">
        <v>44</v>
      </c>
      <c r="H88" s="40" t="s">
        <v>40</v>
      </c>
      <c r="I88" s="11">
        <v>40137</v>
      </c>
      <c r="J88" s="11">
        <v>40424</v>
      </c>
      <c r="K88" s="12">
        <v>52.2</v>
      </c>
      <c r="L88" s="1" t="str">
        <f>_xlfn.IFNA(MATCH(D88,{"AR","FL","IN","MI"},0),"YES")</f>
        <v>YES</v>
      </c>
      <c r="M88" t="str">
        <f t="shared" si="15"/>
        <v>Electric</v>
      </c>
      <c r="N88" s="1">
        <f t="shared" si="16"/>
        <v>2010</v>
      </c>
      <c r="O88" s="13">
        <f t="shared" si="17"/>
        <v>0.52200000000000002</v>
      </c>
      <c r="P88" s="13">
        <f t="shared" si="18"/>
        <v>0.52200000000000002</v>
      </c>
      <c r="Q88" s="13" t="str">
        <f t="shared" si="19"/>
        <v/>
      </c>
      <c r="R88" s="13" t="str">
        <f t="shared" si="20"/>
        <v/>
      </c>
      <c r="V88" s="17"/>
    </row>
    <row r="89" spans="1:22" x14ac:dyDescent="0.2">
      <c r="A89" s="8" t="s">
        <v>161</v>
      </c>
      <c r="B89" s="9">
        <v>33</v>
      </c>
      <c r="C89" s="40" t="s">
        <v>162</v>
      </c>
      <c r="D89" s="40" t="s">
        <v>144</v>
      </c>
      <c r="E89" s="40" t="s">
        <v>37</v>
      </c>
      <c r="F89" s="40" t="s">
        <v>38</v>
      </c>
      <c r="G89" s="40" t="s">
        <v>44</v>
      </c>
      <c r="H89" s="40" t="s">
        <v>40</v>
      </c>
      <c r="I89" s="11">
        <v>39073</v>
      </c>
      <c r="J89" s="11">
        <v>40435</v>
      </c>
      <c r="K89" s="12">
        <v>55.1</v>
      </c>
      <c r="L89" s="1" t="str">
        <f>_xlfn.IFNA(MATCH(D89,{"AR","FL","IN","MI"},0),"YES")</f>
        <v>YES</v>
      </c>
      <c r="M89" t="str">
        <f t="shared" si="15"/>
        <v>Electric</v>
      </c>
      <c r="N89" s="1">
        <f t="shared" si="16"/>
        <v>2010</v>
      </c>
      <c r="O89" s="13">
        <f t="shared" si="17"/>
        <v>0.55100000000000005</v>
      </c>
      <c r="P89" s="13">
        <f t="shared" si="18"/>
        <v>0.55100000000000005</v>
      </c>
      <c r="Q89" s="13" t="str">
        <f t="shared" si="19"/>
        <v/>
      </c>
      <c r="R89" s="13" t="str">
        <f t="shared" si="20"/>
        <v/>
      </c>
      <c r="V89" s="17"/>
    </row>
    <row r="90" spans="1:22" x14ac:dyDescent="0.2">
      <c r="A90" s="8" t="s">
        <v>163</v>
      </c>
      <c r="B90" s="9">
        <v>537</v>
      </c>
      <c r="C90" s="40" t="s">
        <v>164</v>
      </c>
      <c r="D90" s="40" t="s">
        <v>88</v>
      </c>
      <c r="E90" s="40" t="s">
        <v>37</v>
      </c>
      <c r="F90" s="40" t="s">
        <v>66</v>
      </c>
      <c r="G90" s="40" t="s">
        <v>44</v>
      </c>
      <c r="H90" s="40" t="s">
        <v>40</v>
      </c>
      <c r="I90" s="11">
        <v>40073</v>
      </c>
      <c r="J90" s="11">
        <v>40437</v>
      </c>
      <c r="K90" s="12">
        <v>48</v>
      </c>
      <c r="L90" s="1" t="str">
        <f>_xlfn.IFNA(MATCH(D90,{"AR","FL","IN","MI"},0),"YES")</f>
        <v>YES</v>
      </c>
      <c r="M90" t="str">
        <f t="shared" si="15"/>
        <v>Electric</v>
      </c>
      <c r="N90" s="1">
        <f t="shared" si="16"/>
        <v>2010</v>
      </c>
      <c r="O90" s="13">
        <f t="shared" si="17"/>
        <v>0.48</v>
      </c>
      <c r="P90" s="13">
        <f t="shared" si="18"/>
        <v>0.48</v>
      </c>
      <c r="Q90" s="13" t="str">
        <f t="shared" si="19"/>
        <v/>
      </c>
      <c r="R90" s="13" t="str">
        <f t="shared" si="20"/>
        <v/>
      </c>
      <c r="V90" s="17"/>
    </row>
    <row r="91" spans="1:22" x14ac:dyDescent="0.2">
      <c r="A91" s="8" t="s">
        <v>165</v>
      </c>
      <c r="B91" s="9">
        <v>539</v>
      </c>
      <c r="C91" s="40" t="s">
        <v>166</v>
      </c>
      <c r="D91" s="40" t="s">
        <v>88</v>
      </c>
      <c r="E91" s="40" t="s">
        <v>37</v>
      </c>
      <c r="F91" s="40" t="s">
        <v>66</v>
      </c>
      <c r="G91" s="40" t="s">
        <v>44</v>
      </c>
      <c r="H91" s="40" t="s">
        <v>40</v>
      </c>
      <c r="I91" s="11">
        <v>40073</v>
      </c>
      <c r="J91" s="11">
        <v>40437</v>
      </c>
      <c r="K91" s="12">
        <v>48</v>
      </c>
      <c r="L91" s="1" t="str">
        <f>_xlfn.IFNA(MATCH(D91,{"AR","FL","IN","MI"},0),"YES")</f>
        <v>YES</v>
      </c>
      <c r="M91" t="str">
        <f t="shared" si="15"/>
        <v>Electric</v>
      </c>
      <c r="N91" s="1">
        <f t="shared" si="16"/>
        <v>2010</v>
      </c>
      <c r="O91" s="13">
        <f t="shared" si="17"/>
        <v>0.48</v>
      </c>
      <c r="P91" s="13">
        <f t="shared" si="18"/>
        <v>0.48</v>
      </c>
      <c r="Q91" s="13" t="str">
        <f t="shared" si="19"/>
        <v/>
      </c>
      <c r="R91" s="13" t="str">
        <f t="shared" si="20"/>
        <v/>
      </c>
      <c r="V91" s="17"/>
    </row>
    <row r="92" spans="1:22" x14ac:dyDescent="0.2">
      <c r="A92" s="8" t="s">
        <v>1334</v>
      </c>
      <c r="B92" s="9">
        <v>540</v>
      </c>
      <c r="C92" s="40" t="s">
        <v>166</v>
      </c>
      <c r="D92" s="40" t="s">
        <v>88</v>
      </c>
      <c r="E92" s="40" t="s">
        <v>2163</v>
      </c>
      <c r="F92" s="40" t="s">
        <v>66</v>
      </c>
      <c r="G92" s="40" t="s">
        <v>44</v>
      </c>
      <c r="H92" s="40" t="s">
        <v>40</v>
      </c>
      <c r="I92" s="11">
        <v>40073</v>
      </c>
      <c r="J92" s="11">
        <v>40437</v>
      </c>
      <c r="K92" s="12">
        <v>48</v>
      </c>
      <c r="L92" s="1" t="str">
        <f>_xlfn.IFNA(MATCH(D92,{"AR","FL","IN","MI"},0),"YES")</f>
        <v>YES</v>
      </c>
      <c r="M92" t="str">
        <f t="shared" si="15"/>
        <v>Natural Gas</v>
      </c>
      <c r="N92" s="1">
        <f t="shared" si="16"/>
        <v>2010</v>
      </c>
      <c r="O92" s="13" t="str">
        <f t="shared" si="17"/>
        <v/>
      </c>
      <c r="P92" s="13" t="str">
        <f t="shared" si="18"/>
        <v/>
      </c>
      <c r="Q92" s="13">
        <f t="shared" si="19"/>
        <v>0.48</v>
      </c>
      <c r="R92" s="13">
        <f t="shared" si="20"/>
        <v>0.48</v>
      </c>
      <c r="V92" s="17"/>
    </row>
    <row r="93" spans="1:22" x14ac:dyDescent="0.2">
      <c r="A93" s="8" t="s">
        <v>1335</v>
      </c>
      <c r="B93" s="9">
        <v>538</v>
      </c>
      <c r="C93" s="40" t="s">
        <v>164</v>
      </c>
      <c r="D93" s="40" t="s">
        <v>88</v>
      </c>
      <c r="E93" s="40" t="s">
        <v>2163</v>
      </c>
      <c r="F93" s="40" t="s">
        <v>66</v>
      </c>
      <c r="G93" s="40" t="s">
        <v>44</v>
      </c>
      <c r="H93" s="40" t="s">
        <v>40</v>
      </c>
      <c r="I93" s="11">
        <v>40073</v>
      </c>
      <c r="J93" s="11">
        <v>40437</v>
      </c>
      <c r="K93" s="12">
        <v>48</v>
      </c>
      <c r="L93" s="1" t="str">
        <f>_xlfn.IFNA(MATCH(D93,{"AR","FL","IN","MI"},0),"YES")</f>
        <v>YES</v>
      </c>
      <c r="M93" t="str">
        <f t="shared" si="15"/>
        <v>Natural Gas</v>
      </c>
      <c r="N93" s="1">
        <f t="shared" si="16"/>
        <v>2010</v>
      </c>
      <c r="O93" s="13" t="str">
        <f t="shared" si="17"/>
        <v/>
      </c>
      <c r="P93" s="13" t="str">
        <f t="shared" si="18"/>
        <v/>
      </c>
      <c r="Q93" s="13">
        <f t="shared" si="19"/>
        <v>0.48</v>
      </c>
      <c r="R93" s="13">
        <f t="shared" si="20"/>
        <v>0.48</v>
      </c>
      <c r="V93" s="17"/>
    </row>
    <row r="94" spans="1:22" x14ac:dyDescent="0.2">
      <c r="A94" s="8" t="s">
        <v>1336</v>
      </c>
      <c r="B94" s="9">
        <v>581</v>
      </c>
      <c r="C94" s="40" t="s">
        <v>2181</v>
      </c>
      <c r="D94" s="40" t="s">
        <v>105</v>
      </c>
      <c r="E94" s="40" t="s">
        <v>2163</v>
      </c>
      <c r="F94" s="40" t="s">
        <v>66</v>
      </c>
      <c r="G94" s="40" t="s">
        <v>44</v>
      </c>
      <c r="H94" s="40" t="s">
        <v>40</v>
      </c>
      <c r="I94" s="11">
        <v>40193</v>
      </c>
      <c r="J94" s="11">
        <v>40437</v>
      </c>
      <c r="K94" s="12">
        <v>51.2</v>
      </c>
      <c r="L94" s="1" t="str">
        <f>_xlfn.IFNA(MATCH(D94,{"AR","FL","IN","MI"},0),"YES")</f>
        <v>YES</v>
      </c>
      <c r="M94" t="str">
        <f t="shared" si="15"/>
        <v>Natural Gas</v>
      </c>
      <c r="N94" s="1">
        <f t="shared" si="16"/>
        <v>2010</v>
      </c>
      <c r="O94" s="13" t="str">
        <f t="shared" si="17"/>
        <v/>
      </c>
      <c r="P94" s="13" t="str">
        <f t="shared" si="18"/>
        <v/>
      </c>
      <c r="Q94" s="13">
        <f t="shared" si="19"/>
        <v>0.51200000000000001</v>
      </c>
      <c r="R94" s="13">
        <f t="shared" si="20"/>
        <v>0.51200000000000001</v>
      </c>
      <c r="V94" s="17"/>
    </row>
    <row r="95" spans="1:22" x14ac:dyDescent="0.2">
      <c r="A95" s="8" t="s">
        <v>1337</v>
      </c>
      <c r="B95" s="9">
        <v>553</v>
      </c>
      <c r="C95" s="40" t="s">
        <v>87</v>
      </c>
      <c r="D95" s="40" t="s">
        <v>88</v>
      </c>
      <c r="E95" s="40" t="s">
        <v>2163</v>
      </c>
      <c r="F95" s="40" t="s">
        <v>66</v>
      </c>
      <c r="G95" s="40" t="s">
        <v>44</v>
      </c>
      <c r="H95" s="40" t="s">
        <v>40</v>
      </c>
      <c r="I95" s="11">
        <v>40123</v>
      </c>
      <c r="J95" s="11">
        <v>40437</v>
      </c>
      <c r="K95" s="12">
        <v>48</v>
      </c>
      <c r="L95" s="1" t="str">
        <f>_xlfn.IFNA(MATCH(D95,{"AR","FL","IN","MI"},0),"YES")</f>
        <v>YES</v>
      </c>
      <c r="M95" t="str">
        <f t="shared" si="15"/>
        <v>Natural Gas</v>
      </c>
      <c r="N95" s="1">
        <f t="shared" si="16"/>
        <v>2010</v>
      </c>
      <c r="O95" s="13" t="str">
        <f t="shared" si="17"/>
        <v/>
      </c>
      <c r="P95" s="13" t="str">
        <f t="shared" si="18"/>
        <v/>
      </c>
      <c r="Q95" s="13">
        <f t="shared" si="19"/>
        <v>0.48</v>
      </c>
      <c r="R95" s="13">
        <f t="shared" si="20"/>
        <v>0.48</v>
      </c>
      <c r="V95" s="17"/>
    </row>
    <row r="96" spans="1:22" x14ac:dyDescent="0.2">
      <c r="A96" s="8" t="s">
        <v>1338</v>
      </c>
      <c r="B96" s="9">
        <v>598</v>
      </c>
      <c r="C96" s="40" t="s">
        <v>168</v>
      </c>
      <c r="D96" s="40" t="s">
        <v>169</v>
      </c>
      <c r="E96" s="40" t="s">
        <v>2163</v>
      </c>
      <c r="F96" s="40" t="s">
        <v>66</v>
      </c>
      <c r="G96" s="40" t="s">
        <v>44</v>
      </c>
      <c r="H96" s="40" t="s">
        <v>40</v>
      </c>
      <c r="I96" s="11">
        <v>40260</v>
      </c>
      <c r="J96" s="11">
        <v>40442</v>
      </c>
      <c r="K96" s="12" t="s">
        <v>45</v>
      </c>
      <c r="L96" s="1" t="str">
        <f>_xlfn.IFNA(MATCH(D96,{"AR","FL","IN","MI"},0),"YES")</f>
        <v>YES</v>
      </c>
      <c r="M96" t="str">
        <f t="shared" si="15"/>
        <v>Natural Gas</v>
      </c>
      <c r="N96" s="1">
        <f t="shared" si="16"/>
        <v>2010</v>
      </c>
      <c r="O96" s="13" t="str">
        <f t="shared" si="17"/>
        <v/>
      </c>
      <c r="P96" s="13" t="str">
        <f t="shared" si="18"/>
        <v/>
      </c>
      <c r="Q96" s="13" t="str">
        <f t="shared" si="19"/>
        <v/>
      </c>
      <c r="R96" s="13" t="str">
        <f t="shared" si="20"/>
        <v/>
      </c>
      <c r="V96" s="17"/>
    </row>
    <row r="97" spans="1:22" x14ac:dyDescent="0.2">
      <c r="A97" s="8" t="s">
        <v>167</v>
      </c>
      <c r="B97" s="9">
        <v>597</v>
      </c>
      <c r="C97" s="40" t="s">
        <v>168</v>
      </c>
      <c r="D97" s="40" t="s">
        <v>169</v>
      </c>
      <c r="E97" s="40" t="s">
        <v>37</v>
      </c>
      <c r="F97" s="40" t="s">
        <v>38</v>
      </c>
      <c r="G97" s="40" t="s">
        <v>44</v>
      </c>
      <c r="H97" s="40" t="s">
        <v>40</v>
      </c>
      <c r="I97" s="11">
        <v>40260</v>
      </c>
      <c r="J97" s="11">
        <v>40442</v>
      </c>
      <c r="K97" s="12" t="s">
        <v>45</v>
      </c>
      <c r="L97" s="1" t="str">
        <f>_xlfn.IFNA(MATCH(D97,{"AR","FL","IN","MI"},0),"YES")</f>
        <v>YES</v>
      </c>
      <c r="M97" t="str">
        <f t="shared" si="15"/>
        <v>Electric</v>
      </c>
      <c r="N97" s="1">
        <f t="shared" si="16"/>
        <v>2010</v>
      </c>
      <c r="O97" s="13" t="str">
        <f t="shared" si="17"/>
        <v/>
      </c>
      <c r="P97" s="13" t="str">
        <f t="shared" si="18"/>
        <v/>
      </c>
      <c r="Q97" s="13" t="str">
        <f t="shared" si="19"/>
        <v/>
      </c>
      <c r="R97" s="13" t="str">
        <f t="shared" si="20"/>
        <v/>
      </c>
      <c r="V97" s="17"/>
    </row>
    <row r="98" spans="1:22" x14ac:dyDescent="0.2">
      <c r="A98" s="8" t="s">
        <v>171</v>
      </c>
      <c r="B98" s="9">
        <v>549</v>
      </c>
      <c r="C98" s="40" t="s">
        <v>172</v>
      </c>
      <c r="D98" s="40" t="s">
        <v>173</v>
      </c>
      <c r="E98" s="40" t="s">
        <v>37</v>
      </c>
      <c r="F98" s="40" t="s">
        <v>38</v>
      </c>
      <c r="G98" s="40" t="s">
        <v>39</v>
      </c>
      <c r="H98" s="40" t="s">
        <v>40</v>
      </c>
      <c r="I98" s="11">
        <v>39933</v>
      </c>
      <c r="J98" s="11">
        <v>40451</v>
      </c>
      <c r="K98" s="12">
        <v>45.76</v>
      </c>
      <c r="L98" s="1" t="str">
        <f>_xlfn.IFNA(MATCH(D98,{"AR","FL","IN","MI"},0),"YES")</f>
        <v>YES</v>
      </c>
      <c r="M98" t="str">
        <f t="shared" si="15"/>
        <v>Electric</v>
      </c>
      <c r="N98" s="1">
        <f t="shared" si="16"/>
        <v>2010</v>
      </c>
      <c r="O98" s="13">
        <f t="shared" si="17"/>
        <v>0.45760000000000001</v>
      </c>
      <c r="P98" s="13">
        <f t="shared" si="18"/>
        <v>0.45760000000000001</v>
      </c>
      <c r="Q98" s="13" t="str">
        <f t="shared" si="19"/>
        <v/>
      </c>
      <c r="R98" s="13" t="str">
        <f t="shared" si="20"/>
        <v/>
      </c>
      <c r="V98" s="17"/>
    </row>
    <row r="99" spans="1:22" x14ac:dyDescent="0.2">
      <c r="A99" s="8" t="s">
        <v>170</v>
      </c>
      <c r="B99" s="9">
        <v>689</v>
      </c>
      <c r="C99" s="40" t="s">
        <v>141</v>
      </c>
      <c r="D99" s="40" t="s">
        <v>57</v>
      </c>
      <c r="E99" s="40" t="s">
        <v>37</v>
      </c>
      <c r="F99" s="40" t="s">
        <v>52</v>
      </c>
      <c r="G99" s="40" t="s">
        <v>39</v>
      </c>
      <c r="H99" s="40" t="s">
        <v>40</v>
      </c>
      <c r="I99" s="11">
        <v>40326</v>
      </c>
      <c r="J99" s="11">
        <v>40451</v>
      </c>
      <c r="K99" s="12">
        <v>53.52</v>
      </c>
      <c r="L99" s="1" t="str">
        <f>_xlfn.IFNA(MATCH(D99,{"AR","FL","IN","MI"},0),"YES")</f>
        <v>YES</v>
      </c>
      <c r="M99" t="str">
        <f t="shared" si="15"/>
        <v>Electric</v>
      </c>
      <c r="N99" s="1">
        <f t="shared" si="16"/>
        <v>2010</v>
      </c>
      <c r="O99" s="13">
        <f t="shared" si="17"/>
        <v>0.53520000000000001</v>
      </c>
      <c r="P99" s="13">
        <f t="shared" si="18"/>
        <v>0.53520000000000001</v>
      </c>
      <c r="Q99" s="13" t="str">
        <f t="shared" si="19"/>
        <v/>
      </c>
      <c r="R99" s="13" t="str">
        <f t="shared" si="20"/>
        <v/>
      </c>
      <c r="V99" s="17"/>
    </row>
    <row r="100" spans="1:22" x14ac:dyDescent="0.2">
      <c r="A100" s="8" t="s">
        <v>174</v>
      </c>
      <c r="B100" s="9">
        <v>585</v>
      </c>
      <c r="C100" s="40" t="s">
        <v>175</v>
      </c>
      <c r="D100" s="40" t="s">
        <v>48</v>
      </c>
      <c r="E100" s="40" t="s">
        <v>37</v>
      </c>
      <c r="F100" s="40" t="s">
        <v>38</v>
      </c>
      <c r="G100" s="40" t="s">
        <v>44</v>
      </c>
      <c r="H100" s="40" t="s">
        <v>40</v>
      </c>
      <c r="I100" s="11">
        <v>40205</v>
      </c>
      <c r="J100" s="11">
        <v>40465</v>
      </c>
      <c r="K100" s="12">
        <v>44.14</v>
      </c>
      <c r="L100" s="1">
        <f>_xlfn.IFNA(MATCH(D100,{"AR","FL","IN","MI"},0),"YES")</f>
        <v>4</v>
      </c>
      <c r="M100" t="str">
        <f t="shared" si="15"/>
        <v>Electric</v>
      </c>
      <c r="N100" s="1">
        <f t="shared" si="16"/>
        <v>2010</v>
      </c>
      <c r="O100" s="13">
        <f t="shared" si="17"/>
        <v>0.44140000000000001</v>
      </c>
      <c r="P100" s="13" t="str">
        <f t="shared" si="18"/>
        <v/>
      </c>
      <c r="Q100" s="13" t="str">
        <f t="shared" si="19"/>
        <v/>
      </c>
      <c r="R100" s="13" t="str">
        <f t="shared" si="20"/>
        <v/>
      </c>
    </row>
    <row r="101" spans="1:22" x14ac:dyDescent="0.2">
      <c r="A101" s="8" t="s">
        <v>1339</v>
      </c>
      <c r="B101" s="9">
        <v>628</v>
      </c>
      <c r="C101" s="40" t="s">
        <v>2182</v>
      </c>
      <c r="D101" s="40" t="s">
        <v>127</v>
      </c>
      <c r="E101" s="40" t="s">
        <v>2163</v>
      </c>
      <c r="F101" s="40" t="s">
        <v>66</v>
      </c>
      <c r="G101" s="40" t="s">
        <v>39</v>
      </c>
      <c r="H101" s="40" t="s">
        <v>40</v>
      </c>
      <c r="I101" s="11">
        <v>40291</v>
      </c>
      <c r="J101" s="11">
        <v>40472</v>
      </c>
      <c r="K101" s="12">
        <v>44.49</v>
      </c>
      <c r="L101" s="1" t="str">
        <f>_xlfn.IFNA(MATCH(D101,{"AR","FL","IN","MI"},0),"YES")</f>
        <v>YES</v>
      </c>
      <c r="M101" t="str">
        <f t="shared" si="15"/>
        <v>Natural Gas</v>
      </c>
      <c r="N101" s="1">
        <f t="shared" si="16"/>
        <v>2010</v>
      </c>
      <c r="O101" s="13" t="str">
        <f t="shared" si="17"/>
        <v/>
      </c>
      <c r="P101" s="13" t="str">
        <f t="shared" si="18"/>
        <v/>
      </c>
      <c r="Q101" s="13">
        <f t="shared" si="19"/>
        <v>0.44490000000000002</v>
      </c>
      <c r="R101" s="13">
        <f t="shared" si="20"/>
        <v>0.44490000000000002</v>
      </c>
    </row>
    <row r="102" spans="1:22" x14ac:dyDescent="0.2">
      <c r="A102" s="8" t="s">
        <v>176</v>
      </c>
      <c r="B102" s="9">
        <v>-901</v>
      </c>
      <c r="C102" s="40" t="s">
        <v>177</v>
      </c>
      <c r="D102" s="40" t="s">
        <v>144</v>
      </c>
      <c r="E102" s="40" t="s">
        <v>37</v>
      </c>
      <c r="F102" s="40" t="s">
        <v>38</v>
      </c>
      <c r="G102" s="40" t="s">
        <v>44</v>
      </c>
      <c r="H102" s="40" t="s">
        <v>40</v>
      </c>
      <c r="I102" s="11">
        <v>38842</v>
      </c>
      <c r="J102" s="11">
        <v>40479</v>
      </c>
      <c r="K102" s="12">
        <v>51.19</v>
      </c>
      <c r="L102" s="1" t="str">
        <f>_xlfn.IFNA(MATCH(D102,{"AR","FL","IN","MI"},0),"YES")</f>
        <v>YES</v>
      </c>
      <c r="M102" t="str">
        <f t="shared" si="15"/>
        <v>Electric</v>
      </c>
      <c r="N102" s="1">
        <f t="shared" si="16"/>
        <v>2010</v>
      </c>
      <c r="O102" s="13">
        <f t="shared" si="17"/>
        <v>0.51190000000000002</v>
      </c>
      <c r="P102" s="13">
        <f t="shared" si="18"/>
        <v>0.51190000000000002</v>
      </c>
      <c r="Q102" s="13" t="str">
        <f t="shared" si="19"/>
        <v/>
      </c>
      <c r="R102" s="13" t="str">
        <f t="shared" si="20"/>
        <v/>
      </c>
    </row>
    <row r="103" spans="1:22" x14ac:dyDescent="0.2">
      <c r="A103" s="8" t="s">
        <v>1340</v>
      </c>
      <c r="B103" s="9">
        <v>613</v>
      </c>
      <c r="C103" s="40" t="s">
        <v>2183</v>
      </c>
      <c r="D103" s="40" t="s">
        <v>231</v>
      </c>
      <c r="E103" s="40" t="s">
        <v>2163</v>
      </c>
      <c r="F103" s="40" t="s">
        <v>66</v>
      </c>
      <c r="G103" s="40" t="s">
        <v>39</v>
      </c>
      <c r="H103" s="40" t="s">
        <v>40</v>
      </c>
      <c r="I103" s="11">
        <v>40284</v>
      </c>
      <c r="J103" s="11">
        <v>40484</v>
      </c>
      <c r="K103" s="12">
        <v>50</v>
      </c>
      <c r="L103" s="1" t="str">
        <f>_xlfn.IFNA(MATCH(D103,{"AR","FL","IN","MI"},0),"YES")</f>
        <v>YES</v>
      </c>
      <c r="M103" t="str">
        <f t="shared" si="15"/>
        <v>Natural Gas</v>
      </c>
      <c r="N103" s="1">
        <f t="shared" si="16"/>
        <v>2010</v>
      </c>
      <c r="O103" s="13" t="str">
        <f t="shared" si="17"/>
        <v/>
      </c>
      <c r="P103" s="13" t="str">
        <f t="shared" si="18"/>
        <v/>
      </c>
      <c r="Q103" s="13">
        <f t="shared" si="19"/>
        <v>0.5</v>
      </c>
      <c r="R103" s="13">
        <f t="shared" si="20"/>
        <v>0.5</v>
      </c>
    </row>
    <row r="104" spans="1:22" x14ac:dyDescent="0.2">
      <c r="A104" s="8" t="s">
        <v>1341</v>
      </c>
      <c r="B104" s="9">
        <v>614</v>
      </c>
      <c r="C104" s="40" t="s">
        <v>2184</v>
      </c>
      <c r="D104" s="40" t="s">
        <v>231</v>
      </c>
      <c r="E104" s="40" t="s">
        <v>2163</v>
      </c>
      <c r="F104" s="40" t="s">
        <v>66</v>
      </c>
      <c r="G104" s="40" t="s">
        <v>39</v>
      </c>
      <c r="H104" s="40" t="s">
        <v>40</v>
      </c>
      <c r="I104" s="11">
        <v>40284</v>
      </c>
      <c r="J104" s="11">
        <v>40484</v>
      </c>
      <c r="K104" s="12">
        <v>50</v>
      </c>
      <c r="L104" s="1" t="str">
        <f>_xlfn.IFNA(MATCH(D104,{"AR","FL","IN","MI"},0),"YES")</f>
        <v>YES</v>
      </c>
      <c r="M104" t="str">
        <f t="shared" si="15"/>
        <v>Natural Gas</v>
      </c>
      <c r="N104" s="1">
        <f t="shared" si="16"/>
        <v>2010</v>
      </c>
      <c r="O104" s="13" t="str">
        <f t="shared" si="17"/>
        <v/>
      </c>
      <c r="P104" s="13" t="str">
        <f t="shared" si="18"/>
        <v/>
      </c>
      <c r="Q104" s="13">
        <f t="shared" si="19"/>
        <v>0.5</v>
      </c>
      <c r="R104" s="13">
        <f t="shared" si="20"/>
        <v>0.5</v>
      </c>
    </row>
    <row r="105" spans="1:22" x14ac:dyDescent="0.2">
      <c r="A105" s="8" t="s">
        <v>178</v>
      </c>
      <c r="B105" s="9">
        <v>552</v>
      </c>
      <c r="C105" s="40" t="s">
        <v>179</v>
      </c>
      <c r="D105" s="40" t="s">
        <v>180</v>
      </c>
      <c r="E105" s="40" t="s">
        <v>37</v>
      </c>
      <c r="F105" s="40" t="s">
        <v>38</v>
      </c>
      <c r="G105" s="40" t="s">
        <v>39</v>
      </c>
      <c r="H105" s="40" t="s">
        <v>40</v>
      </c>
      <c r="I105" s="11">
        <v>40119</v>
      </c>
      <c r="J105" s="11">
        <v>40484</v>
      </c>
      <c r="K105" s="12">
        <v>54.29</v>
      </c>
      <c r="L105" s="1" t="str">
        <f>_xlfn.IFNA(MATCH(D105,{"AR","FL","IN","MI"},0),"YES")</f>
        <v>YES</v>
      </c>
      <c r="M105" t="str">
        <f t="shared" si="15"/>
        <v>Electric</v>
      </c>
      <c r="N105" s="1">
        <f t="shared" si="16"/>
        <v>2010</v>
      </c>
      <c r="O105" s="13">
        <f t="shared" si="17"/>
        <v>0.54289999999999994</v>
      </c>
      <c r="P105" s="13">
        <f t="shared" si="18"/>
        <v>0.54289999999999994</v>
      </c>
      <c r="Q105" s="13" t="str">
        <f t="shared" si="19"/>
        <v/>
      </c>
      <c r="R105" s="13" t="str">
        <f t="shared" si="20"/>
        <v/>
      </c>
    </row>
    <row r="106" spans="1:22" x14ac:dyDescent="0.2">
      <c r="A106" s="8" t="s">
        <v>1342</v>
      </c>
      <c r="B106" s="9">
        <v>621</v>
      </c>
      <c r="C106" s="40" t="s">
        <v>2185</v>
      </c>
      <c r="D106" s="40" t="s">
        <v>212</v>
      </c>
      <c r="E106" s="40" t="s">
        <v>2163</v>
      </c>
      <c r="F106" s="40" t="s">
        <v>66</v>
      </c>
      <c r="G106" s="40" t="s">
        <v>39</v>
      </c>
      <c r="H106" s="40" t="s">
        <v>40</v>
      </c>
      <c r="I106" s="11">
        <v>40301</v>
      </c>
      <c r="J106" s="11">
        <v>40485</v>
      </c>
      <c r="K106" s="12">
        <v>51</v>
      </c>
      <c r="L106" s="1" t="str">
        <f>_xlfn.IFNA(MATCH(D106,{"AR","FL","IN","MI"},0),"YES")</f>
        <v>YES</v>
      </c>
      <c r="M106" t="str">
        <f t="shared" si="15"/>
        <v>Natural Gas</v>
      </c>
      <c r="N106" s="1">
        <f t="shared" si="16"/>
        <v>2010</v>
      </c>
      <c r="O106" s="13" t="str">
        <f t="shared" si="17"/>
        <v/>
      </c>
      <c r="P106" s="13" t="str">
        <f t="shared" si="18"/>
        <v/>
      </c>
      <c r="Q106" s="13">
        <f t="shared" si="19"/>
        <v>0.51</v>
      </c>
      <c r="R106" s="13">
        <f t="shared" si="20"/>
        <v>0.51</v>
      </c>
    </row>
    <row r="107" spans="1:22" x14ac:dyDescent="0.2">
      <c r="A107" s="8" t="s">
        <v>181</v>
      </c>
      <c r="B107" s="9">
        <v>582</v>
      </c>
      <c r="C107" s="40" t="s">
        <v>182</v>
      </c>
      <c r="D107" s="40" t="s">
        <v>48</v>
      </c>
      <c r="E107" s="40" t="s">
        <v>37</v>
      </c>
      <c r="F107" s="40" t="s">
        <v>38</v>
      </c>
      <c r="G107" s="40" t="s">
        <v>39</v>
      </c>
      <c r="H107" s="40" t="s">
        <v>40</v>
      </c>
      <c r="I107" s="11">
        <v>40200</v>
      </c>
      <c r="J107" s="11">
        <v>40486</v>
      </c>
      <c r="K107" s="12">
        <v>41.59</v>
      </c>
      <c r="L107" s="1">
        <f>_xlfn.IFNA(MATCH(D107,{"AR","FL","IN","MI"},0),"YES")</f>
        <v>4</v>
      </c>
      <c r="M107" t="str">
        <f t="shared" si="15"/>
        <v>Electric</v>
      </c>
      <c r="N107" s="1">
        <f t="shared" si="16"/>
        <v>2010</v>
      </c>
      <c r="O107" s="13">
        <f t="shared" si="17"/>
        <v>0.41590000000000005</v>
      </c>
      <c r="P107" s="13" t="str">
        <f t="shared" si="18"/>
        <v/>
      </c>
      <c r="Q107" s="13" t="str">
        <f t="shared" si="19"/>
        <v/>
      </c>
      <c r="R107" s="13" t="str">
        <f t="shared" si="20"/>
        <v/>
      </c>
    </row>
    <row r="108" spans="1:22" x14ac:dyDescent="0.2">
      <c r="A108" s="8" t="s">
        <v>1343</v>
      </c>
      <c r="B108" s="9">
        <v>622</v>
      </c>
      <c r="C108" s="40" t="s">
        <v>157</v>
      </c>
      <c r="D108" s="40" t="s">
        <v>158</v>
      </c>
      <c r="E108" s="40" t="s">
        <v>2163</v>
      </c>
      <c r="F108" s="40" t="s">
        <v>66</v>
      </c>
      <c r="G108" s="40" t="s">
        <v>44</v>
      </c>
      <c r="H108" s="40" t="s">
        <v>40</v>
      </c>
      <c r="I108" s="11">
        <v>40301</v>
      </c>
      <c r="J108" s="11">
        <v>40486</v>
      </c>
      <c r="K108" s="12">
        <v>46.29</v>
      </c>
      <c r="L108" s="1">
        <f>_xlfn.IFNA(MATCH(D108,{"AR","FL","IN","MI"},0),"YES")</f>
        <v>3</v>
      </c>
      <c r="M108" t="str">
        <f t="shared" si="15"/>
        <v>Natural Gas</v>
      </c>
      <c r="N108" s="1">
        <f t="shared" si="16"/>
        <v>2010</v>
      </c>
      <c r="O108" s="13" t="str">
        <f t="shared" si="17"/>
        <v/>
      </c>
      <c r="P108" s="13" t="str">
        <f t="shared" si="18"/>
        <v/>
      </c>
      <c r="Q108" s="13">
        <f t="shared" si="19"/>
        <v>0.46289999999999998</v>
      </c>
      <c r="R108" s="13" t="str">
        <f t="shared" si="20"/>
        <v/>
      </c>
    </row>
    <row r="109" spans="1:22" x14ac:dyDescent="0.2">
      <c r="A109" s="8" t="s">
        <v>183</v>
      </c>
      <c r="B109" s="9">
        <v>599</v>
      </c>
      <c r="C109" s="40" t="s">
        <v>168</v>
      </c>
      <c r="D109" s="40" t="s">
        <v>91</v>
      </c>
      <c r="E109" s="40" t="s">
        <v>37</v>
      </c>
      <c r="F109" s="40" t="s">
        <v>38</v>
      </c>
      <c r="G109" s="40" t="s">
        <v>44</v>
      </c>
      <c r="H109" s="40" t="s">
        <v>40</v>
      </c>
      <c r="I109" s="11">
        <v>40260</v>
      </c>
      <c r="J109" s="11">
        <v>40501</v>
      </c>
      <c r="K109" s="12">
        <v>46.5</v>
      </c>
      <c r="L109" s="1" t="str">
        <f>_xlfn.IFNA(MATCH(D109,{"AR","FL","IN","MI"},0),"YES")</f>
        <v>YES</v>
      </c>
      <c r="M109" t="str">
        <f t="shared" si="15"/>
        <v>Electric</v>
      </c>
      <c r="N109" s="1">
        <f t="shared" si="16"/>
        <v>2010</v>
      </c>
      <c r="O109" s="13">
        <f t="shared" si="17"/>
        <v>0.46500000000000002</v>
      </c>
      <c r="P109" s="13">
        <f t="shared" si="18"/>
        <v>0.46500000000000002</v>
      </c>
      <c r="Q109" s="13" t="str">
        <f t="shared" si="19"/>
        <v/>
      </c>
      <c r="R109" s="13" t="str">
        <f t="shared" si="20"/>
        <v/>
      </c>
    </row>
    <row r="110" spans="1:22" x14ac:dyDescent="0.2">
      <c r="A110" s="8" t="s">
        <v>1344</v>
      </c>
      <c r="B110" s="9">
        <v>600</v>
      </c>
      <c r="C110" s="40" t="s">
        <v>168</v>
      </c>
      <c r="D110" s="40" t="s">
        <v>91</v>
      </c>
      <c r="E110" s="40" t="s">
        <v>2163</v>
      </c>
      <c r="F110" s="40" t="s">
        <v>66</v>
      </c>
      <c r="G110" s="40" t="s">
        <v>44</v>
      </c>
      <c r="H110" s="40" t="s">
        <v>40</v>
      </c>
      <c r="I110" s="11">
        <v>40260</v>
      </c>
      <c r="J110" s="11">
        <v>40501</v>
      </c>
      <c r="K110" s="12">
        <v>46.5</v>
      </c>
      <c r="L110" s="1" t="str">
        <f>_xlfn.IFNA(MATCH(D110,{"AR","FL","IN","MI"},0),"YES")</f>
        <v>YES</v>
      </c>
      <c r="M110" t="str">
        <f t="shared" si="15"/>
        <v>Natural Gas</v>
      </c>
      <c r="N110" s="1">
        <f t="shared" si="16"/>
        <v>2010</v>
      </c>
      <c r="O110" s="13" t="str">
        <f t="shared" si="17"/>
        <v/>
      </c>
      <c r="P110" s="13" t="str">
        <f t="shared" si="18"/>
        <v/>
      </c>
      <c r="Q110" s="13">
        <f t="shared" si="19"/>
        <v>0.46500000000000002</v>
      </c>
      <c r="R110" s="13">
        <f t="shared" si="20"/>
        <v>0.46500000000000002</v>
      </c>
    </row>
    <row r="111" spans="1:22" x14ac:dyDescent="0.2">
      <c r="A111" s="8" t="s">
        <v>184</v>
      </c>
      <c r="B111" s="9">
        <v>573</v>
      </c>
      <c r="C111" s="40" t="s">
        <v>185</v>
      </c>
      <c r="D111" s="40" t="s">
        <v>60</v>
      </c>
      <c r="E111" s="40" t="s">
        <v>37</v>
      </c>
      <c r="F111" s="40" t="s">
        <v>38</v>
      </c>
      <c r="G111" s="40" t="s">
        <v>39</v>
      </c>
      <c r="H111" s="40" t="s">
        <v>40</v>
      </c>
      <c r="I111" s="11">
        <v>40164</v>
      </c>
      <c r="J111" s="11">
        <v>40504</v>
      </c>
      <c r="K111" s="12">
        <v>49.66</v>
      </c>
      <c r="L111" s="1" t="str">
        <f>_xlfn.IFNA(MATCH(D111,{"AR","FL","IN","MI"},0),"YES")</f>
        <v>YES</v>
      </c>
      <c r="M111" t="str">
        <f t="shared" si="15"/>
        <v>Electric</v>
      </c>
      <c r="N111" s="1">
        <f t="shared" si="16"/>
        <v>2010</v>
      </c>
      <c r="O111" s="13">
        <f t="shared" si="17"/>
        <v>0.49659999999999999</v>
      </c>
      <c r="P111" s="13">
        <f t="shared" si="18"/>
        <v>0.49659999999999999</v>
      </c>
      <c r="Q111" s="13" t="str">
        <f t="shared" si="19"/>
        <v/>
      </c>
      <c r="R111" s="13" t="str">
        <f t="shared" si="20"/>
        <v/>
      </c>
    </row>
    <row r="112" spans="1:22" x14ac:dyDescent="0.2">
      <c r="A112" s="8" t="s">
        <v>1345</v>
      </c>
      <c r="B112" s="9">
        <v>650</v>
      </c>
      <c r="C112" s="40" t="s">
        <v>2169</v>
      </c>
      <c r="D112" s="40" t="s">
        <v>152</v>
      </c>
      <c r="E112" s="40" t="s">
        <v>2163</v>
      </c>
      <c r="F112" s="40" t="s">
        <v>66</v>
      </c>
      <c r="G112" s="40" t="s">
        <v>44</v>
      </c>
      <c r="H112" s="40" t="s">
        <v>40</v>
      </c>
      <c r="I112" s="11">
        <v>40353</v>
      </c>
      <c r="J112" s="11">
        <v>40513</v>
      </c>
      <c r="K112" s="12">
        <v>50.48</v>
      </c>
      <c r="L112" s="1" t="str">
        <f>_xlfn.IFNA(MATCH(D112,{"AR","FL","IN","MI"},0),"YES")</f>
        <v>YES</v>
      </c>
      <c r="M112" t="str">
        <f t="shared" si="15"/>
        <v>Natural Gas</v>
      </c>
      <c r="N112" s="1">
        <f t="shared" si="16"/>
        <v>2010</v>
      </c>
      <c r="O112" s="13" t="str">
        <f t="shared" si="17"/>
        <v/>
      </c>
      <c r="P112" s="13" t="str">
        <f t="shared" si="18"/>
        <v/>
      </c>
      <c r="Q112" s="13">
        <f t="shared" si="19"/>
        <v>0.50479999999999992</v>
      </c>
      <c r="R112" s="13">
        <f t="shared" si="20"/>
        <v>0.50479999999999992</v>
      </c>
    </row>
    <row r="113" spans="1:18" x14ac:dyDescent="0.2">
      <c r="A113" s="8" t="s">
        <v>186</v>
      </c>
      <c r="B113" s="9">
        <v>578</v>
      </c>
      <c r="C113" s="40" t="s">
        <v>187</v>
      </c>
      <c r="D113" s="40" t="s">
        <v>94</v>
      </c>
      <c r="E113" s="40" t="s">
        <v>37</v>
      </c>
      <c r="F113" s="40" t="s">
        <v>38</v>
      </c>
      <c r="G113" s="40" t="s">
        <v>44</v>
      </c>
      <c r="H113" s="40" t="s">
        <v>40</v>
      </c>
      <c r="I113" s="11">
        <v>40177</v>
      </c>
      <c r="J113" s="11">
        <v>40513</v>
      </c>
      <c r="K113" s="12" t="s">
        <v>45</v>
      </c>
      <c r="L113" s="1" t="str">
        <f>_xlfn.IFNA(MATCH(D113,{"AR","FL","IN","MI"},0),"YES")</f>
        <v>YES</v>
      </c>
      <c r="M113" t="str">
        <f t="shared" si="15"/>
        <v>Electric</v>
      </c>
      <c r="N113" s="1">
        <f t="shared" si="16"/>
        <v>2010</v>
      </c>
      <c r="O113" s="13" t="str">
        <f t="shared" si="17"/>
        <v/>
      </c>
      <c r="P113" s="13" t="str">
        <f t="shared" si="18"/>
        <v/>
      </c>
      <c r="Q113" s="13" t="str">
        <f t="shared" si="19"/>
        <v/>
      </c>
      <c r="R113" s="13" t="str">
        <f t="shared" si="20"/>
        <v/>
      </c>
    </row>
    <row r="114" spans="1:18" x14ac:dyDescent="0.2">
      <c r="A114" s="8" t="s">
        <v>1346</v>
      </c>
      <c r="B114" s="9">
        <v>627</v>
      </c>
      <c r="C114" s="40" t="s">
        <v>189</v>
      </c>
      <c r="D114" s="40" t="s">
        <v>154</v>
      </c>
      <c r="E114" s="40" t="s">
        <v>2163</v>
      </c>
      <c r="F114" s="40" t="s">
        <v>66</v>
      </c>
      <c r="G114" s="40" t="s">
        <v>39</v>
      </c>
      <c r="H114" s="40" t="s">
        <v>40</v>
      </c>
      <c r="I114" s="11">
        <v>40305</v>
      </c>
      <c r="J114" s="11">
        <v>40518</v>
      </c>
      <c r="K114" s="16">
        <v>51.93</v>
      </c>
      <c r="L114" s="1" t="str">
        <f>_xlfn.IFNA(MATCH(D114,{"AR","FL","IN","MI"},0),"YES")</f>
        <v>YES</v>
      </c>
      <c r="M114" t="str">
        <f t="shared" si="15"/>
        <v>Natural Gas</v>
      </c>
      <c r="N114" s="1">
        <f t="shared" si="16"/>
        <v>2010</v>
      </c>
      <c r="O114" s="13" t="str">
        <f t="shared" si="17"/>
        <v/>
      </c>
      <c r="P114" s="13" t="str">
        <f t="shared" si="18"/>
        <v/>
      </c>
      <c r="Q114" s="13">
        <f t="shared" si="19"/>
        <v>0.51929999999999998</v>
      </c>
      <c r="R114" s="13">
        <f t="shared" si="20"/>
        <v>0.51929999999999998</v>
      </c>
    </row>
    <row r="115" spans="1:18" x14ac:dyDescent="0.2">
      <c r="A115" s="8" t="s">
        <v>188</v>
      </c>
      <c r="B115" s="9">
        <v>626</v>
      </c>
      <c r="C115" s="40" t="s">
        <v>189</v>
      </c>
      <c r="D115" s="40" t="s">
        <v>154</v>
      </c>
      <c r="E115" s="40" t="s">
        <v>37</v>
      </c>
      <c r="F115" s="40" t="s">
        <v>66</v>
      </c>
      <c r="G115" s="40" t="s">
        <v>39</v>
      </c>
      <c r="H115" s="40" t="s">
        <v>40</v>
      </c>
      <c r="I115" s="11">
        <v>40305</v>
      </c>
      <c r="J115" s="11">
        <v>40518</v>
      </c>
      <c r="K115" s="12">
        <v>51.93</v>
      </c>
      <c r="L115" s="1" t="str">
        <f>_xlfn.IFNA(MATCH(D115,{"AR","FL","IN","MI"},0),"YES")</f>
        <v>YES</v>
      </c>
      <c r="M115" t="str">
        <f t="shared" si="15"/>
        <v>Electric</v>
      </c>
      <c r="N115" s="1">
        <f t="shared" si="16"/>
        <v>2010</v>
      </c>
      <c r="O115" s="13">
        <f t="shared" si="17"/>
        <v>0.51929999999999998</v>
      </c>
      <c r="P115" s="13">
        <f t="shared" si="18"/>
        <v>0.51929999999999998</v>
      </c>
      <c r="Q115" s="13" t="str">
        <f t="shared" si="19"/>
        <v/>
      </c>
      <c r="R115" s="13" t="str">
        <f t="shared" si="20"/>
        <v/>
      </c>
    </row>
    <row r="116" spans="1:18" x14ac:dyDescent="0.2">
      <c r="A116" s="8" t="s">
        <v>1347</v>
      </c>
      <c r="B116" s="9">
        <v>557</v>
      </c>
      <c r="C116" s="40" t="s">
        <v>42</v>
      </c>
      <c r="D116" s="40" t="s">
        <v>180</v>
      </c>
      <c r="E116" s="40" t="s">
        <v>2163</v>
      </c>
      <c r="F116" s="40" t="s">
        <v>66</v>
      </c>
      <c r="G116" s="40" t="s">
        <v>39</v>
      </c>
      <c r="H116" s="40" t="s">
        <v>40</v>
      </c>
      <c r="I116" s="11">
        <v>40129</v>
      </c>
      <c r="J116" s="11">
        <v>40518</v>
      </c>
      <c r="K116" s="12">
        <v>52.46</v>
      </c>
      <c r="L116" s="1" t="str">
        <f>_xlfn.IFNA(MATCH(D116,{"AR","FL","IN","MI"},0),"YES")</f>
        <v>YES</v>
      </c>
      <c r="M116" t="str">
        <f t="shared" si="15"/>
        <v>Natural Gas</v>
      </c>
      <c r="N116" s="1">
        <f t="shared" si="16"/>
        <v>2010</v>
      </c>
      <c r="O116" s="13" t="str">
        <f t="shared" si="17"/>
        <v/>
      </c>
      <c r="P116" s="13" t="str">
        <f t="shared" si="18"/>
        <v/>
      </c>
      <c r="Q116" s="13">
        <f t="shared" si="19"/>
        <v>0.52459999999999996</v>
      </c>
      <c r="R116" s="13">
        <f t="shared" si="20"/>
        <v>0.52459999999999996</v>
      </c>
    </row>
    <row r="117" spans="1:18" x14ac:dyDescent="0.2">
      <c r="A117" s="8" t="s">
        <v>190</v>
      </c>
      <c r="B117" s="9">
        <v>545</v>
      </c>
      <c r="C117" s="40" t="s">
        <v>191</v>
      </c>
      <c r="D117" s="40" t="s">
        <v>192</v>
      </c>
      <c r="E117" s="40" t="s">
        <v>37</v>
      </c>
      <c r="F117" s="40" t="s">
        <v>66</v>
      </c>
      <c r="G117" s="40" t="s">
        <v>44</v>
      </c>
      <c r="H117" s="40" t="s">
        <v>40</v>
      </c>
      <c r="I117" s="11">
        <v>40102</v>
      </c>
      <c r="J117" s="11">
        <v>40521</v>
      </c>
      <c r="K117" s="12">
        <v>48</v>
      </c>
      <c r="L117" s="1" t="str">
        <f>_xlfn.IFNA(MATCH(D117,{"AR","FL","IN","MI"},0),"YES")</f>
        <v>YES</v>
      </c>
      <c r="M117" t="str">
        <f t="shared" si="15"/>
        <v>Electric</v>
      </c>
      <c r="N117" s="1">
        <f t="shared" si="16"/>
        <v>2010</v>
      </c>
      <c r="O117" s="13">
        <f t="shared" si="17"/>
        <v>0.48</v>
      </c>
      <c r="P117" s="13">
        <f t="shared" si="18"/>
        <v>0.48</v>
      </c>
      <c r="Q117" s="13" t="str">
        <f t="shared" si="19"/>
        <v/>
      </c>
      <c r="R117" s="13" t="str">
        <f t="shared" si="20"/>
        <v/>
      </c>
    </row>
    <row r="118" spans="1:18" x14ac:dyDescent="0.2">
      <c r="A118" s="8" t="s">
        <v>1348</v>
      </c>
      <c r="B118" s="9">
        <v>546</v>
      </c>
      <c r="C118" s="40" t="s">
        <v>191</v>
      </c>
      <c r="D118" s="40" t="s">
        <v>192</v>
      </c>
      <c r="E118" s="40" t="s">
        <v>2163</v>
      </c>
      <c r="F118" s="40" t="s">
        <v>66</v>
      </c>
      <c r="G118" s="40" t="s">
        <v>44</v>
      </c>
      <c r="H118" s="40" t="s">
        <v>40</v>
      </c>
      <c r="I118" s="11">
        <v>40102</v>
      </c>
      <c r="J118" s="11">
        <v>40521</v>
      </c>
      <c r="K118" s="12">
        <v>48</v>
      </c>
      <c r="L118" s="1" t="str">
        <f>_xlfn.IFNA(MATCH(D118,{"AR","FL","IN","MI"},0),"YES")</f>
        <v>YES</v>
      </c>
      <c r="M118" t="str">
        <f t="shared" si="15"/>
        <v>Natural Gas</v>
      </c>
      <c r="N118" s="1">
        <f t="shared" si="16"/>
        <v>2010</v>
      </c>
      <c r="O118" s="13" t="str">
        <f t="shared" si="17"/>
        <v/>
      </c>
      <c r="P118" s="13" t="str">
        <f t="shared" si="18"/>
        <v/>
      </c>
      <c r="Q118" s="13">
        <f t="shared" si="19"/>
        <v>0.48</v>
      </c>
      <c r="R118" s="13">
        <f t="shared" si="20"/>
        <v>0.48</v>
      </c>
    </row>
    <row r="119" spans="1:18" x14ac:dyDescent="0.2">
      <c r="A119" s="8" t="s">
        <v>193</v>
      </c>
      <c r="B119" s="9">
        <v>590</v>
      </c>
      <c r="C119" s="40" t="s">
        <v>81</v>
      </c>
      <c r="D119" s="40" t="s">
        <v>194</v>
      </c>
      <c r="E119" s="40" t="s">
        <v>37</v>
      </c>
      <c r="F119" s="40" t="s">
        <v>38</v>
      </c>
      <c r="G119" s="40" t="s">
        <v>44</v>
      </c>
      <c r="H119" s="40" t="s">
        <v>40</v>
      </c>
      <c r="I119" s="11">
        <v>40224</v>
      </c>
      <c r="J119" s="11">
        <v>40525</v>
      </c>
      <c r="K119" s="12">
        <v>51</v>
      </c>
      <c r="L119" s="1" t="str">
        <f>_xlfn.IFNA(MATCH(D119,{"AR","FL","IN","MI"},0),"YES")</f>
        <v>YES</v>
      </c>
      <c r="M119" t="str">
        <f t="shared" si="15"/>
        <v>Electric</v>
      </c>
      <c r="N119" s="1">
        <f t="shared" si="16"/>
        <v>2010</v>
      </c>
      <c r="O119" s="13">
        <f t="shared" si="17"/>
        <v>0.51</v>
      </c>
      <c r="P119" s="13">
        <f t="shared" si="18"/>
        <v>0.51</v>
      </c>
      <c r="Q119" s="13" t="str">
        <f t="shared" si="19"/>
        <v/>
      </c>
      <c r="R119" s="13" t="str">
        <f t="shared" si="20"/>
        <v/>
      </c>
    </row>
    <row r="120" spans="1:18" x14ac:dyDescent="0.2">
      <c r="A120" s="8" t="s">
        <v>1349</v>
      </c>
      <c r="B120" s="9">
        <v>652</v>
      </c>
      <c r="C120" s="40" t="s">
        <v>2186</v>
      </c>
      <c r="D120" s="40" t="s">
        <v>94</v>
      </c>
      <c r="E120" s="40" t="s">
        <v>2163</v>
      </c>
      <c r="F120" s="40" t="s">
        <v>66</v>
      </c>
      <c r="G120" s="40" t="s">
        <v>39</v>
      </c>
      <c r="H120" s="40" t="s">
        <v>40</v>
      </c>
      <c r="I120" s="11">
        <v>40332</v>
      </c>
      <c r="J120" s="11">
        <v>40526</v>
      </c>
      <c r="K120" s="12">
        <v>59.24</v>
      </c>
      <c r="L120" s="1" t="str">
        <f>_xlfn.IFNA(MATCH(D120,{"AR","FL","IN","MI"},0),"YES")</f>
        <v>YES</v>
      </c>
      <c r="M120" t="str">
        <f t="shared" si="15"/>
        <v>Natural Gas</v>
      </c>
      <c r="N120" s="1">
        <f t="shared" si="16"/>
        <v>2010</v>
      </c>
      <c r="O120" s="13" t="str">
        <f t="shared" si="17"/>
        <v/>
      </c>
      <c r="P120" s="13" t="str">
        <f t="shared" si="18"/>
        <v/>
      </c>
      <c r="Q120" s="13">
        <f t="shared" si="19"/>
        <v>0.59240000000000004</v>
      </c>
      <c r="R120" s="13">
        <f t="shared" si="20"/>
        <v>0.59240000000000004</v>
      </c>
    </row>
    <row r="121" spans="1:18" x14ac:dyDescent="0.2">
      <c r="A121" s="8" t="s">
        <v>195</v>
      </c>
      <c r="B121" s="9">
        <v>594</v>
      </c>
      <c r="C121" s="40" t="s">
        <v>54</v>
      </c>
      <c r="D121" s="40" t="s">
        <v>51</v>
      </c>
      <c r="E121" s="40" t="s">
        <v>37</v>
      </c>
      <c r="F121" s="40" t="s">
        <v>38</v>
      </c>
      <c r="G121" s="40" t="s">
        <v>44</v>
      </c>
      <c r="H121" s="40" t="s">
        <v>40</v>
      </c>
      <c r="I121" s="11">
        <v>40238</v>
      </c>
      <c r="J121" s="11">
        <v>40526</v>
      </c>
      <c r="K121" s="12">
        <v>51</v>
      </c>
      <c r="L121" s="1" t="str">
        <f>_xlfn.IFNA(MATCH(D121,{"AR","FL","IN","MI"},0),"YES")</f>
        <v>YES</v>
      </c>
      <c r="M121" t="str">
        <f t="shared" si="15"/>
        <v>Electric</v>
      </c>
      <c r="N121" s="1">
        <f t="shared" si="16"/>
        <v>2010</v>
      </c>
      <c r="O121" s="13">
        <f t="shared" si="17"/>
        <v>0.51</v>
      </c>
      <c r="P121" s="13">
        <f t="shared" si="18"/>
        <v>0.51</v>
      </c>
      <c r="Q121" s="13" t="str">
        <f t="shared" si="19"/>
        <v/>
      </c>
      <c r="R121" s="13" t="str">
        <f t="shared" si="20"/>
        <v/>
      </c>
    </row>
    <row r="122" spans="1:18" x14ac:dyDescent="0.2">
      <c r="A122" s="8" t="s">
        <v>196</v>
      </c>
      <c r="B122" s="9">
        <v>596</v>
      </c>
      <c r="C122" s="40" t="s">
        <v>35</v>
      </c>
      <c r="D122" s="40" t="s">
        <v>36</v>
      </c>
      <c r="E122" s="40" t="s">
        <v>37</v>
      </c>
      <c r="F122" s="40" t="s">
        <v>38</v>
      </c>
      <c r="G122" s="40" t="s">
        <v>39</v>
      </c>
      <c r="H122" s="40" t="s">
        <v>40</v>
      </c>
      <c r="I122" s="11">
        <v>40247</v>
      </c>
      <c r="J122" s="11">
        <v>40527</v>
      </c>
      <c r="K122" s="12">
        <v>44.24</v>
      </c>
      <c r="L122" s="1" t="str">
        <f>_xlfn.IFNA(MATCH(D122,{"AR","FL","IN","MI"},0),"YES")</f>
        <v>YES</v>
      </c>
      <c r="M122" t="str">
        <f t="shared" si="15"/>
        <v>Electric</v>
      </c>
      <c r="N122" s="1">
        <f t="shared" si="16"/>
        <v>2010</v>
      </c>
      <c r="O122" s="13">
        <f t="shared" si="17"/>
        <v>0.44240000000000002</v>
      </c>
      <c r="P122" s="13">
        <f t="shared" si="18"/>
        <v>0.44240000000000002</v>
      </c>
      <c r="Q122" s="13" t="str">
        <f t="shared" si="19"/>
        <v/>
      </c>
      <c r="R122" s="13" t="str">
        <f t="shared" si="20"/>
        <v/>
      </c>
    </row>
    <row r="123" spans="1:18" x14ac:dyDescent="0.2">
      <c r="A123" s="8" t="s">
        <v>197</v>
      </c>
      <c r="B123" s="9">
        <v>602</v>
      </c>
      <c r="C123" s="40" t="s">
        <v>198</v>
      </c>
      <c r="D123" s="40" t="s">
        <v>199</v>
      </c>
      <c r="E123" s="40" t="s">
        <v>37</v>
      </c>
      <c r="F123" s="40" t="s">
        <v>66</v>
      </c>
      <c r="G123" s="40" t="s">
        <v>44</v>
      </c>
      <c r="H123" s="40" t="s">
        <v>40</v>
      </c>
      <c r="I123" s="11">
        <v>40268</v>
      </c>
      <c r="J123" s="11">
        <v>40528</v>
      </c>
      <c r="K123" s="12" t="s">
        <v>45</v>
      </c>
      <c r="L123" s="1" t="str">
        <f>_xlfn.IFNA(MATCH(D123,{"AR","FL","IN","MI"},0),"YES")</f>
        <v>YES</v>
      </c>
      <c r="M123" t="str">
        <f t="shared" si="15"/>
        <v>Electric</v>
      </c>
      <c r="N123" s="1">
        <f t="shared" si="16"/>
        <v>2010</v>
      </c>
      <c r="O123" s="13" t="str">
        <f t="shared" si="17"/>
        <v/>
      </c>
      <c r="P123" s="13" t="str">
        <f t="shared" si="18"/>
        <v/>
      </c>
      <c r="Q123" s="13" t="str">
        <f t="shared" si="19"/>
        <v/>
      </c>
      <c r="R123" s="13" t="str">
        <f t="shared" si="20"/>
        <v/>
      </c>
    </row>
    <row r="124" spans="1:18" x14ac:dyDescent="0.2">
      <c r="A124" s="8" t="s">
        <v>1350</v>
      </c>
      <c r="B124" s="9">
        <v>606</v>
      </c>
      <c r="C124" s="40" t="s">
        <v>201</v>
      </c>
      <c r="D124" s="40" t="s">
        <v>199</v>
      </c>
      <c r="E124" s="40" t="s">
        <v>2163</v>
      </c>
      <c r="F124" s="40" t="s">
        <v>66</v>
      </c>
      <c r="G124" s="40" t="s">
        <v>44</v>
      </c>
      <c r="H124" s="40" t="s">
        <v>40</v>
      </c>
      <c r="I124" s="11">
        <v>40268</v>
      </c>
      <c r="J124" s="11">
        <v>40528</v>
      </c>
      <c r="K124" s="12" t="s">
        <v>45</v>
      </c>
      <c r="L124" s="1" t="str">
        <f>_xlfn.IFNA(MATCH(D124,{"AR","FL","IN","MI"},0),"YES")</f>
        <v>YES</v>
      </c>
      <c r="M124" t="str">
        <f t="shared" si="15"/>
        <v>Natural Gas</v>
      </c>
      <c r="N124" s="1">
        <f t="shared" si="16"/>
        <v>2010</v>
      </c>
      <c r="O124" s="13" t="str">
        <f t="shared" si="17"/>
        <v/>
      </c>
      <c r="P124" s="13" t="str">
        <f t="shared" si="18"/>
        <v/>
      </c>
      <c r="Q124" s="13" t="str">
        <f t="shared" si="19"/>
        <v/>
      </c>
      <c r="R124" s="13" t="str">
        <f t="shared" si="20"/>
        <v/>
      </c>
    </row>
    <row r="125" spans="1:18" x14ac:dyDescent="0.2">
      <c r="A125" s="8" t="s">
        <v>200</v>
      </c>
      <c r="B125" s="9">
        <v>603</v>
      </c>
      <c r="C125" s="40" t="s">
        <v>201</v>
      </c>
      <c r="D125" s="40" t="s">
        <v>199</v>
      </c>
      <c r="E125" s="40" t="s">
        <v>37</v>
      </c>
      <c r="F125" s="40" t="s">
        <v>66</v>
      </c>
      <c r="G125" s="40" t="s">
        <v>44</v>
      </c>
      <c r="H125" s="40" t="s">
        <v>40</v>
      </c>
      <c r="I125" s="11">
        <v>40268</v>
      </c>
      <c r="J125" s="11">
        <v>40528</v>
      </c>
      <c r="K125" s="16" t="s">
        <v>45</v>
      </c>
      <c r="L125" s="1" t="str">
        <f>_xlfn.IFNA(MATCH(D125,{"AR","FL","IN","MI"},0),"YES")</f>
        <v>YES</v>
      </c>
      <c r="M125" t="str">
        <f t="shared" si="15"/>
        <v>Electric</v>
      </c>
      <c r="N125" s="1">
        <f t="shared" si="16"/>
        <v>2010</v>
      </c>
      <c r="O125" s="13" t="str">
        <f t="shared" si="17"/>
        <v/>
      </c>
      <c r="P125" s="13" t="str">
        <f t="shared" si="18"/>
        <v/>
      </c>
      <c r="Q125" s="13" t="str">
        <f t="shared" si="19"/>
        <v/>
      </c>
      <c r="R125" s="13" t="str">
        <f t="shared" si="20"/>
        <v/>
      </c>
    </row>
    <row r="126" spans="1:18" x14ac:dyDescent="0.2">
      <c r="A126" s="8" t="s">
        <v>202</v>
      </c>
      <c r="B126" s="9">
        <v>592</v>
      </c>
      <c r="C126" s="40" t="s">
        <v>50</v>
      </c>
      <c r="D126" s="40" t="s">
        <v>51</v>
      </c>
      <c r="E126" s="40" t="s">
        <v>37</v>
      </c>
      <c r="F126" s="40" t="s">
        <v>38</v>
      </c>
      <c r="G126" s="40" t="s">
        <v>44</v>
      </c>
      <c r="H126" s="40" t="s">
        <v>40</v>
      </c>
      <c r="I126" s="11">
        <v>40225</v>
      </c>
      <c r="J126" s="11">
        <v>40529</v>
      </c>
      <c r="K126" s="12">
        <v>50</v>
      </c>
      <c r="L126" s="1" t="str">
        <f>_xlfn.IFNA(MATCH(D126,{"AR","FL","IN","MI"},0),"YES")</f>
        <v>YES</v>
      </c>
      <c r="M126" t="str">
        <f t="shared" si="15"/>
        <v>Electric</v>
      </c>
      <c r="N126" s="1">
        <f t="shared" si="16"/>
        <v>2010</v>
      </c>
      <c r="O126" s="13">
        <f t="shared" si="17"/>
        <v>0.5</v>
      </c>
      <c r="P126" s="13">
        <f t="shared" si="18"/>
        <v>0.5</v>
      </c>
      <c r="Q126" s="13" t="str">
        <f t="shared" si="19"/>
        <v/>
      </c>
      <c r="R126" s="13" t="str">
        <f t="shared" si="20"/>
        <v/>
      </c>
    </row>
    <row r="127" spans="1:18" x14ac:dyDescent="0.2">
      <c r="A127" s="8" t="s">
        <v>1351</v>
      </c>
      <c r="B127" s="9">
        <v>623</v>
      </c>
      <c r="C127" s="40" t="s">
        <v>2187</v>
      </c>
      <c r="D127" s="40" t="s">
        <v>76</v>
      </c>
      <c r="E127" s="40" t="s">
        <v>2163</v>
      </c>
      <c r="F127" s="40" t="s">
        <v>66</v>
      </c>
      <c r="G127" s="40" t="s">
        <v>44</v>
      </c>
      <c r="H127" s="40" t="s">
        <v>40</v>
      </c>
      <c r="I127" s="11">
        <v>40301</v>
      </c>
      <c r="J127" s="11">
        <v>40529</v>
      </c>
      <c r="K127" s="12">
        <v>42.7</v>
      </c>
      <c r="L127" s="1" t="str">
        <f>_xlfn.IFNA(MATCH(D127,{"AR","FL","IN","MI"},0),"YES")</f>
        <v>YES</v>
      </c>
      <c r="M127" t="str">
        <f t="shared" si="15"/>
        <v>Natural Gas</v>
      </c>
      <c r="N127" s="1">
        <f t="shared" si="16"/>
        <v>2010</v>
      </c>
      <c r="O127" s="13" t="str">
        <f t="shared" si="17"/>
        <v/>
      </c>
      <c r="P127" s="13" t="str">
        <f t="shared" si="18"/>
        <v/>
      </c>
      <c r="Q127" s="13">
        <f t="shared" si="19"/>
        <v>0.42700000000000005</v>
      </c>
      <c r="R127" s="13">
        <f t="shared" si="20"/>
        <v>0.42700000000000005</v>
      </c>
    </row>
    <row r="128" spans="1:18" x14ac:dyDescent="0.2">
      <c r="A128" s="8" t="s">
        <v>1352</v>
      </c>
      <c r="B128" s="9">
        <v>636</v>
      </c>
      <c r="C128" s="40" t="s">
        <v>204</v>
      </c>
      <c r="D128" s="40" t="s">
        <v>205</v>
      </c>
      <c r="E128" s="40" t="s">
        <v>2163</v>
      </c>
      <c r="F128" s="40" t="s">
        <v>66</v>
      </c>
      <c r="G128" s="40" t="s">
        <v>39</v>
      </c>
      <c r="H128" s="40" t="s">
        <v>40</v>
      </c>
      <c r="I128" s="11">
        <v>40330</v>
      </c>
      <c r="J128" s="11">
        <v>40532</v>
      </c>
      <c r="K128" s="12">
        <v>44.11</v>
      </c>
      <c r="L128" s="1" t="str">
        <f>_xlfn.IFNA(MATCH(D128,{"AR","FL","IN","MI"},0),"YES")</f>
        <v>YES</v>
      </c>
      <c r="M128" t="str">
        <f t="shared" si="15"/>
        <v>Natural Gas</v>
      </c>
      <c r="N128" s="1">
        <f t="shared" si="16"/>
        <v>2010</v>
      </c>
      <c r="O128" s="13" t="str">
        <f t="shared" si="17"/>
        <v/>
      </c>
      <c r="P128" s="13" t="str">
        <f t="shared" si="18"/>
        <v/>
      </c>
      <c r="Q128" s="13">
        <f t="shared" si="19"/>
        <v>0.44109999999999999</v>
      </c>
      <c r="R128" s="13">
        <f t="shared" si="20"/>
        <v>0.44109999999999999</v>
      </c>
    </row>
    <row r="129" spans="1:18" x14ac:dyDescent="0.2">
      <c r="A129" s="8" t="s">
        <v>203</v>
      </c>
      <c r="B129" s="9">
        <v>635</v>
      </c>
      <c r="C129" s="40" t="s">
        <v>204</v>
      </c>
      <c r="D129" s="40" t="s">
        <v>205</v>
      </c>
      <c r="E129" s="40" t="s">
        <v>37</v>
      </c>
      <c r="F129" s="40" t="s">
        <v>38</v>
      </c>
      <c r="G129" s="40" t="s">
        <v>39</v>
      </c>
      <c r="H129" s="40" t="s">
        <v>40</v>
      </c>
      <c r="I129" s="11">
        <v>40330</v>
      </c>
      <c r="J129" s="11">
        <v>40532</v>
      </c>
      <c r="K129" s="16">
        <v>44.11</v>
      </c>
      <c r="L129" s="1" t="str">
        <f>_xlfn.IFNA(MATCH(D129,{"AR","FL","IN","MI"},0),"YES")</f>
        <v>YES</v>
      </c>
      <c r="M129" t="str">
        <f t="shared" si="15"/>
        <v>Electric</v>
      </c>
      <c r="N129" s="1">
        <f t="shared" si="16"/>
        <v>2010</v>
      </c>
      <c r="O129" s="13">
        <f t="shared" si="17"/>
        <v>0.44109999999999999</v>
      </c>
      <c r="P129" s="13">
        <f t="shared" si="18"/>
        <v>0.44109999999999999</v>
      </c>
      <c r="Q129" s="13" t="str">
        <f t="shared" si="19"/>
        <v/>
      </c>
      <c r="R129" s="13" t="str">
        <f t="shared" si="20"/>
        <v/>
      </c>
    </row>
    <row r="130" spans="1:18" x14ac:dyDescent="0.2">
      <c r="A130" s="8" t="s">
        <v>206</v>
      </c>
      <c r="B130" s="9">
        <v>660</v>
      </c>
      <c r="C130" s="40" t="s">
        <v>54</v>
      </c>
      <c r="D130" s="40" t="s">
        <v>68</v>
      </c>
      <c r="E130" s="40" t="s">
        <v>37</v>
      </c>
      <c r="F130" s="40" t="s">
        <v>52</v>
      </c>
      <c r="G130" s="40" t="s">
        <v>44</v>
      </c>
      <c r="H130" s="40" t="s">
        <v>40</v>
      </c>
      <c r="I130" s="11">
        <v>40393</v>
      </c>
      <c r="J130" s="11">
        <v>40533</v>
      </c>
      <c r="K130" s="16" t="s">
        <v>45</v>
      </c>
      <c r="L130" s="1" t="str">
        <f>_xlfn.IFNA(MATCH(D130,{"AR","FL","IN","MI"},0),"YES")</f>
        <v>YES</v>
      </c>
      <c r="M130" t="str">
        <f t="shared" si="15"/>
        <v>Electric</v>
      </c>
      <c r="N130" s="1">
        <f t="shared" si="16"/>
        <v>2010</v>
      </c>
      <c r="O130" s="13" t="str">
        <f t="shared" si="17"/>
        <v/>
      </c>
      <c r="P130" s="13" t="str">
        <f t="shared" si="18"/>
        <v/>
      </c>
      <c r="Q130" s="13" t="str">
        <f t="shared" si="19"/>
        <v/>
      </c>
      <c r="R130" s="13" t="str">
        <f t="shared" si="20"/>
        <v/>
      </c>
    </row>
    <row r="131" spans="1:18" x14ac:dyDescent="0.2">
      <c r="A131" s="8" t="s">
        <v>207</v>
      </c>
      <c r="B131" s="9">
        <v>645</v>
      </c>
      <c r="C131" s="40" t="s">
        <v>208</v>
      </c>
      <c r="D131" s="40" t="s">
        <v>48</v>
      </c>
      <c r="E131" s="40" t="s">
        <v>37</v>
      </c>
      <c r="F131" s="40" t="s">
        <v>38</v>
      </c>
      <c r="G131" s="40" t="s">
        <v>44</v>
      </c>
      <c r="H131" s="40" t="s">
        <v>40</v>
      </c>
      <c r="I131" s="11">
        <v>40359</v>
      </c>
      <c r="J131" s="11">
        <v>40533</v>
      </c>
      <c r="K131" s="16">
        <v>50.42</v>
      </c>
      <c r="L131" s="1">
        <f>_xlfn.IFNA(MATCH(D131,{"AR","FL","IN","MI"},0),"YES")</f>
        <v>4</v>
      </c>
      <c r="M131" t="str">
        <f t="shared" si="15"/>
        <v>Electric</v>
      </c>
      <c r="N131" s="1">
        <f t="shared" si="16"/>
        <v>2010</v>
      </c>
      <c r="O131" s="13">
        <f t="shared" si="17"/>
        <v>0.50419999999999998</v>
      </c>
      <c r="P131" s="13" t="str">
        <f t="shared" si="18"/>
        <v/>
      </c>
      <c r="Q131" s="13" t="str">
        <f t="shared" si="19"/>
        <v/>
      </c>
      <c r="R131" s="13" t="str">
        <f t="shared" si="20"/>
        <v/>
      </c>
    </row>
    <row r="132" spans="1:18" x14ac:dyDescent="0.2">
      <c r="A132" s="8" t="s">
        <v>1353</v>
      </c>
      <c r="B132" s="9">
        <v>607</v>
      </c>
      <c r="C132" s="40" t="s">
        <v>2169</v>
      </c>
      <c r="D132" s="40" t="s">
        <v>97</v>
      </c>
      <c r="E132" s="40" t="s">
        <v>2163</v>
      </c>
      <c r="F132" s="40" t="s">
        <v>66</v>
      </c>
      <c r="G132" s="40" t="s">
        <v>39</v>
      </c>
      <c r="H132" s="40" t="s">
        <v>40</v>
      </c>
      <c r="I132" s="11">
        <v>40235</v>
      </c>
      <c r="J132" s="11">
        <v>40535</v>
      </c>
      <c r="K132" s="12">
        <v>50.34</v>
      </c>
      <c r="L132" s="1" t="str">
        <f>_xlfn.IFNA(MATCH(D132,{"AR","FL","IN","MI"},0),"YES")</f>
        <v>YES</v>
      </c>
      <c r="M132" t="str">
        <f t="shared" si="15"/>
        <v>Natural Gas</v>
      </c>
      <c r="N132" s="1">
        <f t="shared" si="16"/>
        <v>2010</v>
      </c>
      <c r="O132" s="13" t="str">
        <f t="shared" si="17"/>
        <v/>
      </c>
      <c r="P132" s="13" t="str">
        <f t="shared" si="18"/>
        <v/>
      </c>
      <c r="Q132" s="13">
        <f t="shared" si="19"/>
        <v>0.50340000000000007</v>
      </c>
      <c r="R132" s="13">
        <f t="shared" si="20"/>
        <v>0.50340000000000007</v>
      </c>
    </row>
    <row r="133" spans="1:18" x14ac:dyDescent="0.2">
      <c r="A133" s="8" t="s">
        <v>209</v>
      </c>
      <c r="B133" s="9">
        <v>633</v>
      </c>
      <c r="C133" s="40" t="s">
        <v>54</v>
      </c>
      <c r="D133" s="40" t="s">
        <v>169</v>
      </c>
      <c r="E133" s="40" t="s">
        <v>37</v>
      </c>
      <c r="F133" s="40" t="s">
        <v>38</v>
      </c>
      <c r="G133" s="40" t="s">
        <v>39</v>
      </c>
      <c r="H133" s="40" t="s">
        <v>40</v>
      </c>
      <c r="I133" s="11">
        <v>40326</v>
      </c>
      <c r="J133" s="11">
        <v>40539</v>
      </c>
      <c r="K133" s="12">
        <v>52.1</v>
      </c>
      <c r="L133" s="1" t="str">
        <f>_xlfn.IFNA(MATCH(D133,{"AR","FL","IN","MI"},0),"YES")</f>
        <v>YES</v>
      </c>
      <c r="M133" t="str">
        <f t="shared" si="15"/>
        <v>Electric</v>
      </c>
      <c r="N133" s="1">
        <f t="shared" si="16"/>
        <v>2010</v>
      </c>
      <c r="O133" s="13">
        <f t="shared" si="17"/>
        <v>0.52100000000000002</v>
      </c>
      <c r="P133" s="13">
        <f t="shared" si="18"/>
        <v>0.52100000000000002</v>
      </c>
      <c r="Q133" s="13" t="str">
        <f t="shared" si="19"/>
        <v/>
      </c>
      <c r="R133" s="13" t="str">
        <f t="shared" si="20"/>
        <v/>
      </c>
    </row>
    <row r="134" spans="1:18" x14ac:dyDescent="0.2">
      <c r="A134" s="8" t="s">
        <v>210</v>
      </c>
      <c r="B134" s="9">
        <v>648</v>
      </c>
      <c r="C134" s="40" t="s">
        <v>211</v>
      </c>
      <c r="D134" s="40" t="s">
        <v>212</v>
      </c>
      <c r="E134" s="40" t="s">
        <v>37</v>
      </c>
      <c r="F134" s="40" t="s">
        <v>38</v>
      </c>
      <c r="G134" s="40" t="s">
        <v>44</v>
      </c>
      <c r="H134" s="40" t="s">
        <v>40</v>
      </c>
      <c r="I134" s="11">
        <v>40360</v>
      </c>
      <c r="J134" s="11">
        <v>40541</v>
      </c>
      <c r="K134" s="16" t="s">
        <v>45</v>
      </c>
      <c r="L134" s="1" t="str">
        <f>_xlfn.IFNA(MATCH(D134,{"AR","FL","IN","MI"},0),"YES")</f>
        <v>YES</v>
      </c>
      <c r="M134" t="str">
        <f t="shared" si="15"/>
        <v>Electric</v>
      </c>
      <c r="N134" s="1">
        <f t="shared" si="16"/>
        <v>2010</v>
      </c>
      <c r="O134" s="13" t="str">
        <f t="shared" si="17"/>
        <v/>
      </c>
      <c r="P134" s="13" t="str">
        <f t="shared" si="18"/>
        <v/>
      </c>
      <c r="Q134" s="13" t="str">
        <f t="shared" si="19"/>
        <v/>
      </c>
      <c r="R134" s="13" t="str">
        <f t="shared" si="20"/>
        <v/>
      </c>
    </row>
    <row r="135" spans="1:18" x14ac:dyDescent="0.2">
      <c r="A135" s="8" t="s">
        <v>213</v>
      </c>
      <c r="B135" s="9">
        <v>2124</v>
      </c>
      <c r="C135" s="40" t="s">
        <v>211</v>
      </c>
      <c r="D135" s="40" t="s">
        <v>212</v>
      </c>
      <c r="E135" s="40" t="s">
        <v>37</v>
      </c>
      <c r="F135" s="40" t="s">
        <v>52</v>
      </c>
      <c r="G135" s="40" t="s">
        <v>39</v>
      </c>
      <c r="H135" s="40" t="s">
        <v>40</v>
      </c>
      <c r="I135" s="11">
        <v>40424</v>
      </c>
      <c r="J135" s="11">
        <v>40542</v>
      </c>
      <c r="K135" s="12" t="s">
        <v>45</v>
      </c>
      <c r="L135" s="1" t="str">
        <f>_xlfn.IFNA(MATCH(D135,{"AR","FL","IN","MI"},0),"YES")</f>
        <v>YES</v>
      </c>
      <c r="M135" t="str">
        <f t="shared" si="15"/>
        <v>Electric</v>
      </c>
      <c r="N135" s="1">
        <f t="shared" si="16"/>
        <v>2010</v>
      </c>
      <c r="O135" s="13" t="str">
        <f t="shared" si="17"/>
        <v/>
      </c>
      <c r="P135" s="13" t="str">
        <f t="shared" si="18"/>
        <v/>
      </c>
      <c r="Q135" s="13" t="str">
        <f t="shared" si="19"/>
        <v/>
      </c>
      <c r="R135" s="13" t="str">
        <f t="shared" si="20"/>
        <v/>
      </c>
    </row>
    <row r="136" spans="1:18" x14ac:dyDescent="0.2">
      <c r="A136" s="8" t="s">
        <v>214</v>
      </c>
      <c r="B136" s="9">
        <v>653</v>
      </c>
      <c r="C136" s="40" t="s">
        <v>215</v>
      </c>
      <c r="D136" s="40" t="s">
        <v>216</v>
      </c>
      <c r="E136" s="40" t="s">
        <v>37</v>
      </c>
      <c r="F136" s="40" t="s">
        <v>38</v>
      </c>
      <c r="G136" s="40" t="s">
        <v>44</v>
      </c>
      <c r="H136" s="40" t="s">
        <v>40</v>
      </c>
      <c r="I136" s="11">
        <v>40368</v>
      </c>
      <c r="J136" s="11">
        <v>40548</v>
      </c>
      <c r="K136" s="16">
        <v>45.84</v>
      </c>
      <c r="L136" s="1" t="str">
        <f>_xlfn.IFNA(MATCH(D136,{"AR","FL","IN","MI"},0),"YES")</f>
        <v>YES</v>
      </c>
      <c r="M136" t="str">
        <f t="shared" ref="M136:M199" si="21">E136</f>
        <v>Electric</v>
      </c>
      <c r="N136" s="1">
        <f t="shared" ref="N136:N199" si="22">YEAR(J136)</f>
        <v>2011</v>
      </c>
      <c r="O136" s="13">
        <f t="shared" ref="O136:O199" si="23">IF(AND(M136="Electric",K136&lt;&gt;"NA"),K136/100,"")</f>
        <v>0.45840000000000003</v>
      </c>
      <c r="P136" s="13">
        <f t="shared" ref="P136:P199" si="24">IF(AND(M136="Electric",K136&lt;&gt;"NA",L136="YES"),K136/100,"")</f>
        <v>0.45840000000000003</v>
      </c>
      <c r="Q136" s="13" t="str">
        <f t="shared" ref="Q136:Q199" si="25">IF(AND(M136="Natural Gas",K136&lt;&gt;"NA"),K136/100,"")</f>
        <v/>
      </c>
      <c r="R136" s="13" t="str">
        <f t="shared" ref="R136:R199" si="26">IF(AND(M136="Natural Gas",K136&lt;&gt;"NA",L136="YES"),K136/100,"")</f>
        <v/>
      </c>
    </row>
    <row r="137" spans="1:18" x14ac:dyDescent="0.2">
      <c r="A137" s="8" t="s">
        <v>1354</v>
      </c>
      <c r="B137" s="9">
        <v>931</v>
      </c>
      <c r="C137" s="40" t="s">
        <v>2188</v>
      </c>
      <c r="D137" s="40" t="s">
        <v>48</v>
      </c>
      <c r="E137" s="40" t="s">
        <v>2163</v>
      </c>
      <c r="F137" s="40" t="s">
        <v>66</v>
      </c>
      <c r="G137" s="40" t="s">
        <v>44</v>
      </c>
      <c r="H137" s="40" t="s">
        <v>40</v>
      </c>
      <c r="I137" s="11">
        <v>40358</v>
      </c>
      <c r="J137" s="11">
        <v>40549</v>
      </c>
      <c r="K137" s="12" t="s">
        <v>45</v>
      </c>
      <c r="L137" s="1">
        <f>_xlfn.IFNA(MATCH(D137,{"AR","FL","IN","MI"},0),"YES")</f>
        <v>4</v>
      </c>
      <c r="M137" t="str">
        <f t="shared" si="21"/>
        <v>Natural Gas</v>
      </c>
      <c r="N137" s="1">
        <f t="shared" si="22"/>
        <v>2011</v>
      </c>
      <c r="O137" s="13" t="str">
        <f t="shared" si="23"/>
        <v/>
      </c>
      <c r="P137" s="13" t="str">
        <f t="shared" si="24"/>
        <v/>
      </c>
      <c r="Q137" s="13" t="str">
        <f t="shared" si="25"/>
        <v/>
      </c>
      <c r="R137" s="13" t="str">
        <f t="shared" si="26"/>
        <v/>
      </c>
    </row>
    <row r="138" spans="1:18" x14ac:dyDescent="0.2">
      <c r="A138" s="8" t="s">
        <v>217</v>
      </c>
      <c r="B138" s="9">
        <v>616</v>
      </c>
      <c r="C138" s="40" t="s">
        <v>218</v>
      </c>
      <c r="D138" s="40" t="s">
        <v>219</v>
      </c>
      <c r="E138" s="40" t="s">
        <v>37</v>
      </c>
      <c r="F138" s="40" t="s">
        <v>38</v>
      </c>
      <c r="G138" s="40" t="s">
        <v>39</v>
      </c>
      <c r="H138" s="40" t="s">
        <v>40</v>
      </c>
      <c r="I138" s="11">
        <v>40290</v>
      </c>
      <c r="J138" s="11">
        <v>40555</v>
      </c>
      <c r="K138" s="12">
        <v>58.06</v>
      </c>
      <c r="L138" s="1" t="str">
        <f>_xlfn.IFNA(MATCH(D138,{"AR","FL","IN","MI"},0),"YES")</f>
        <v>YES</v>
      </c>
      <c r="M138" t="str">
        <f t="shared" si="21"/>
        <v>Electric</v>
      </c>
      <c r="N138" s="1">
        <f t="shared" si="22"/>
        <v>2011</v>
      </c>
      <c r="O138" s="13">
        <f t="shared" si="23"/>
        <v>0.5806</v>
      </c>
      <c r="P138" s="13">
        <f t="shared" si="24"/>
        <v>0.5806</v>
      </c>
      <c r="Q138" s="13" t="str">
        <f t="shared" si="25"/>
        <v/>
      </c>
      <c r="R138" s="13" t="str">
        <f t="shared" si="26"/>
        <v/>
      </c>
    </row>
    <row r="139" spans="1:18" x14ac:dyDescent="0.2">
      <c r="A139" s="8" t="s">
        <v>1355</v>
      </c>
      <c r="B139" s="9">
        <v>617</v>
      </c>
      <c r="C139" s="40" t="s">
        <v>218</v>
      </c>
      <c r="D139" s="40" t="s">
        <v>219</v>
      </c>
      <c r="E139" s="40" t="s">
        <v>2163</v>
      </c>
      <c r="F139" s="40" t="s">
        <v>66</v>
      </c>
      <c r="G139" s="40" t="s">
        <v>39</v>
      </c>
      <c r="H139" s="40" t="s">
        <v>40</v>
      </c>
      <c r="I139" s="11">
        <v>40290</v>
      </c>
      <c r="J139" s="11">
        <v>40555</v>
      </c>
      <c r="K139" s="12">
        <v>58.06</v>
      </c>
      <c r="L139" s="1" t="str">
        <f>_xlfn.IFNA(MATCH(D139,{"AR","FL","IN","MI"},0),"YES")</f>
        <v>YES</v>
      </c>
      <c r="M139" t="str">
        <f t="shared" si="21"/>
        <v>Natural Gas</v>
      </c>
      <c r="N139" s="1">
        <f t="shared" si="22"/>
        <v>2011</v>
      </c>
      <c r="O139" s="13" t="str">
        <f t="shared" si="23"/>
        <v/>
      </c>
      <c r="P139" s="13" t="str">
        <f t="shared" si="24"/>
        <v/>
      </c>
      <c r="Q139" s="13">
        <f t="shared" si="25"/>
        <v>0.5806</v>
      </c>
      <c r="R139" s="13">
        <f t="shared" si="26"/>
        <v>0.5806</v>
      </c>
    </row>
    <row r="140" spans="1:18" x14ac:dyDescent="0.2">
      <c r="A140" s="8" t="s">
        <v>220</v>
      </c>
      <c r="B140" s="9">
        <v>608</v>
      </c>
      <c r="C140" s="40" t="s">
        <v>221</v>
      </c>
      <c r="D140" s="40" t="s">
        <v>219</v>
      </c>
      <c r="E140" s="40" t="s">
        <v>37</v>
      </c>
      <c r="F140" s="40" t="s">
        <v>38</v>
      </c>
      <c r="G140" s="40" t="s">
        <v>39</v>
      </c>
      <c r="H140" s="40" t="s">
        <v>40</v>
      </c>
      <c r="I140" s="11">
        <v>40269</v>
      </c>
      <c r="J140" s="11">
        <v>40556</v>
      </c>
      <c r="K140" s="12">
        <v>51.65</v>
      </c>
      <c r="L140" s="1" t="str">
        <f>_xlfn.IFNA(MATCH(D140,{"AR","FL","IN","MI"},0),"YES")</f>
        <v>YES</v>
      </c>
      <c r="M140" t="str">
        <f t="shared" si="21"/>
        <v>Electric</v>
      </c>
      <c r="N140" s="1">
        <f t="shared" si="22"/>
        <v>2011</v>
      </c>
      <c r="O140" s="13">
        <f t="shared" si="23"/>
        <v>0.51649999999999996</v>
      </c>
      <c r="P140" s="13">
        <f t="shared" si="24"/>
        <v>0.51649999999999996</v>
      </c>
      <c r="Q140" s="13" t="str">
        <f t="shared" si="25"/>
        <v/>
      </c>
      <c r="R140" s="13" t="str">
        <f t="shared" si="26"/>
        <v/>
      </c>
    </row>
    <row r="141" spans="1:18" x14ac:dyDescent="0.2">
      <c r="A141" s="8" t="s">
        <v>1356</v>
      </c>
      <c r="B141" s="9">
        <v>610</v>
      </c>
      <c r="C141" s="40" t="s">
        <v>221</v>
      </c>
      <c r="D141" s="40" t="s">
        <v>219</v>
      </c>
      <c r="E141" s="40" t="s">
        <v>2163</v>
      </c>
      <c r="F141" s="40" t="s">
        <v>66</v>
      </c>
      <c r="G141" s="40" t="s">
        <v>39</v>
      </c>
      <c r="H141" s="40" t="s">
        <v>40</v>
      </c>
      <c r="I141" s="11">
        <v>40269</v>
      </c>
      <c r="J141" s="11">
        <v>40556</v>
      </c>
      <c r="K141" s="12">
        <v>51.65</v>
      </c>
      <c r="L141" s="1" t="str">
        <f>_xlfn.IFNA(MATCH(D141,{"AR","FL","IN","MI"},0),"YES")</f>
        <v>YES</v>
      </c>
      <c r="M141" t="str">
        <f t="shared" si="21"/>
        <v>Natural Gas</v>
      </c>
      <c r="N141" s="1">
        <f t="shared" si="22"/>
        <v>2011</v>
      </c>
      <c r="O141" s="13" t="str">
        <f t="shared" si="23"/>
        <v/>
      </c>
      <c r="P141" s="13" t="str">
        <f t="shared" si="24"/>
        <v/>
      </c>
      <c r="Q141" s="13">
        <f t="shared" si="25"/>
        <v>0.51649999999999996</v>
      </c>
      <c r="R141" s="13">
        <f t="shared" si="26"/>
        <v>0.51649999999999996</v>
      </c>
    </row>
    <row r="142" spans="1:18" x14ac:dyDescent="0.2">
      <c r="A142" s="8" t="s">
        <v>222</v>
      </c>
      <c r="B142" s="9">
        <v>536</v>
      </c>
      <c r="C142" s="40" t="s">
        <v>223</v>
      </c>
      <c r="D142" s="40" t="s">
        <v>224</v>
      </c>
      <c r="E142" s="40" t="s">
        <v>37</v>
      </c>
      <c r="F142" s="40" t="s">
        <v>66</v>
      </c>
      <c r="G142" s="40" t="s">
        <v>39</v>
      </c>
      <c r="H142" s="40" t="s">
        <v>40</v>
      </c>
      <c r="I142" s="11">
        <v>40074</v>
      </c>
      <c r="J142" s="11">
        <v>40561</v>
      </c>
      <c r="K142" s="16">
        <v>47.52</v>
      </c>
      <c r="L142" s="1" t="str">
        <f>_xlfn.IFNA(MATCH(D142,{"AR","FL","IN","MI"},0),"YES")</f>
        <v>YES</v>
      </c>
      <c r="M142" t="str">
        <f t="shared" si="21"/>
        <v>Electric</v>
      </c>
      <c r="N142" s="1">
        <f t="shared" si="22"/>
        <v>2011</v>
      </c>
      <c r="O142" s="13">
        <f t="shared" si="23"/>
        <v>0.47520000000000001</v>
      </c>
      <c r="P142" s="13">
        <f t="shared" si="24"/>
        <v>0.47520000000000001</v>
      </c>
      <c r="Q142" s="13" t="str">
        <f t="shared" si="25"/>
        <v/>
      </c>
      <c r="R142" s="13" t="str">
        <f t="shared" si="26"/>
        <v/>
      </c>
    </row>
    <row r="143" spans="1:18" x14ac:dyDescent="0.2">
      <c r="A143" s="8" t="s">
        <v>1357</v>
      </c>
      <c r="B143" s="9">
        <v>642</v>
      </c>
      <c r="C143" s="40" t="s">
        <v>113</v>
      </c>
      <c r="D143" s="40" t="s">
        <v>114</v>
      </c>
      <c r="E143" s="40" t="s">
        <v>2163</v>
      </c>
      <c r="F143" s="40" t="s">
        <v>66</v>
      </c>
      <c r="G143" s="40" t="s">
        <v>44</v>
      </c>
      <c r="H143" s="40" t="s">
        <v>40</v>
      </c>
      <c r="I143" s="11">
        <v>40340</v>
      </c>
      <c r="J143" s="11">
        <v>40562</v>
      </c>
      <c r="K143" s="12" t="s">
        <v>45</v>
      </c>
      <c r="L143" s="1" t="str">
        <f>_xlfn.IFNA(MATCH(D143,{"AR","FL","IN","MI"},0),"YES")</f>
        <v>YES</v>
      </c>
      <c r="M143" t="str">
        <f t="shared" si="21"/>
        <v>Natural Gas</v>
      </c>
      <c r="N143" s="1">
        <f t="shared" si="22"/>
        <v>2011</v>
      </c>
      <c r="O143" s="13" t="str">
        <f t="shared" si="23"/>
        <v/>
      </c>
      <c r="P143" s="13" t="str">
        <f t="shared" si="24"/>
        <v/>
      </c>
      <c r="Q143" s="13" t="str">
        <f t="shared" si="25"/>
        <v/>
      </c>
      <c r="R143" s="13" t="str">
        <f t="shared" si="26"/>
        <v/>
      </c>
    </row>
    <row r="144" spans="1:18" x14ac:dyDescent="0.2">
      <c r="A144" s="8" t="s">
        <v>225</v>
      </c>
      <c r="B144" s="9">
        <v>669</v>
      </c>
      <c r="C144" s="40" t="s">
        <v>226</v>
      </c>
      <c r="D144" s="40" t="s">
        <v>94</v>
      </c>
      <c r="E144" s="40" t="s">
        <v>37</v>
      </c>
      <c r="F144" s="40" t="s">
        <v>66</v>
      </c>
      <c r="G144" s="40" t="s">
        <v>44</v>
      </c>
      <c r="H144" s="40" t="s">
        <v>40</v>
      </c>
      <c r="I144" s="11">
        <v>40416</v>
      </c>
      <c r="J144" s="11">
        <v>40563</v>
      </c>
      <c r="K144" s="12">
        <v>45</v>
      </c>
      <c r="L144" s="1" t="str">
        <f>_xlfn.IFNA(MATCH(D144,{"AR","FL","IN","MI"},0),"YES")</f>
        <v>YES</v>
      </c>
      <c r="M144" t="str">
        <f t="shared" si="21"/>
        <v>Electric</v>
      </c>
      <c r="N144" s="1">
        <f t="shared" si="22"/>
        <v>2011</v>
      </c>
      <c r="O144" s="13">
        <f t="shared" si="23"/>
        <v>0.45</v>
      </c>
      <c r="P144" s="13">
        <f t="shared" si="24"/>
        <v>0.45</v>
      </c>
      <c r="Q144" s="13" t="str">
        <f t="shared" si="25"/>
        <v/>
      </c>
      <c r="R144" s="13" t="str">
        <f t="shared" si="26"/>
        <v/>
      </c>
    </row>
    <row r="145" spans="1:18" x14ac:dyDescent="0.2">
      <c r="A145" s="8" t="s">
        <v>227</v>
      </c>
      <c r="B145" s="9">
        <v>595</v>
      </c>
      <c r="C145" s="40" t="s">
        <v>228</v>
      </c>
      <c r="D145" s="40" t="s">
        <v>88</v>
      </c>
      <c r="E145" s="40" t="s">
        <v>37</v>
      </c>
      <c r="F145" s="40" t="s">
        <v>66</v>
      </c>
      <c r="G145" s="40" t="s">
        <v>39</v>
      </c>
      <c r="H145" s="40" t="s">
        <v>40</v>
      </c>
      <c r="I145" s="11">
        <v>40207</v>
      </c>
      <c r="J145" s="11">
        <v>40563</v>
      </c>
      <c r="K145" s="12">
        <v>48</v>
      </c>
      <c r="L145" s="1" t="str">
        <f>_xlfn.IFNA(MATCH(D145,{"AR","FL","IN","MI"},0),"YES")</f>
        <v>YES</v>
      </c>
      <c r="M145" t="str">
        <f t="shared" si="21"/>
        <v>Electric</v>
      </c>
      <c r="N145" s="1">
        <f t="shared" si="22"/>
        <v>2011</v>
      </c>
      <c r="O145" s="13">
        <f t="shared" si="23"/>
        <v>0.48</v>
      </c>
      <c r="P145" s="13">
        <f t="shared" si="24"/>
        <v>0.48</v>
      </c>
      <c r="Q145" s="13" t="str">
        <f t="shared" si="25"/>
        <v/>
      </c>
      <c r="R145" s="13" t="str">
        <f t="shared" si="26"/>
        <v/>
      </c>
    </row>
    <row r="146" spans="1:18" x14ac:dyDescent="0.2">
      <c r="A146" s="8" t="s">
        <v>229</v>
      </c>
      <c r="B146" s="9">
        <v>644</v>
      </c>
      <c r="C146" s="40" t="s">
        <v>230</v>
      </c>
      <c r="D146" s="40" t="s">
        <v>231</v>
      </c>
      <c r="E146" s="40" t="s">
        <v>37</v>
      </c>
      <c r="F146" s="40" t="s">
        <v>66</v>
      </c>
      <c r="G146" s="40" t="s">
        <v>39</v>
      </c>
      <c r="H146" s="40" t="s">
        <v>40</v>
      </c>
      <c r="I146" s="11">
        <v>40375</v>
      </c>
      <c r="J146" s="11">
        <v>40574</v>
      </c>
      <c r="K146" s="12">
        <v>50.7</v>
      </c>
      <c r="L146" s="1" t="str">
        <f>_xlfn.IFNA(MATCH(D146,{"AR","FL","IN","MI"},0),"YES")</f>
        <v>YES</v>
      </c>
      <c r="M146" t="str">
        <f t="shared" si="21"/>
        <v>Electric</v>
      </c>
      <c r="N146" s="1">
        <f t="shared" si="22"/>
        <v>2011</v>
      </c>
      <c r="O146" s="13">
        <f t="shared" si="23"/>
        <v>0.50700000000000001</v>
      </c>
      <c r="P146" s="13">
        <f t="shared" si="24"/>
        <v>0.50700000000000001</v>
      </c>
      <c r="Q146" s="13" t="str">
        <f t="shared" si="25"/>
        <v/>
      </c>
      <c r="R146" s="13" t="str">
        <f t="shared" si="26"/>
        <v/>
      </c>
    </row>
    <row r="147" spans="1:18" x14ac:dyDescent="0.2">
      <c r="A147" s="8" t="s">
        <v>232</v>
      </c>
      <c r="B147" s="9">
        <v>647</v>
      </c>
      <c r="C147" s="40" t="s">
        <v>233</v>
      </c>
      <c r="D147" s="40" t="s">
        <v>94</v>
      </c>
      <c r="E147" s="40" t="s">
        <v>37</v>
      </c>
      <c r="F147" s="40" t="s">
        <v>66</v>
      </c>
      <c r="G147" s="40" t="s">
        <v>39</v>
      </c>
      <c r="H147" s="40" t="s">
        <v>40</v>
      </c>
      <c r="I147" s="11">
        <v>40359</v>
      </c>
      <c r="J147" s="11">
        <v>40577</v>
      </c>
      <c r="K147" s="12">
        <v>45</v>
      </c>
      <c r="L147" s="1" t="str">
        <f>_xlfn.IFNA(MATCH(D147,{"AR","FL","IN","MI"},0),"YES")</f>
        <v>YES</v>
      </c>
      <c r="M147" t="str">
        <f t="shared" si="21"/>
        <v>Electric</v>
      </c>
      <c r="N147" s="1">
        <f t="shared" si="22"/>
        <v>2011</v>
      </c>
      <c r="O147" s="13">
        <f t="shared" si="23"/>
        <v>0.45</v>
      </c>
      <c r="P147" s="13">
        <f t="shared" si="24"/>
        <v>0.45</v>
      </c>
      <c r="Q147" s="13" t="str">
        <f t="shared" si="25"/>
        <v/>
      </c>
      <c r="R147" s="13" t="str">
        <f t="shared" si="26"/>
        <v/>
      </c>
    </row>
    <row r="148" spans="1:18" x14ac:dyDescent="0.2">
      <c r="A148" s="8" t="s">
        <v>1358</v>
      </c>
      <c r="B148" s="9">
        <v>641</v>
      </c>
      <c r="C148" s="40" t="s">
        <v>2189</v>
      </c>
      <c r="D148" s="40" t="s">
        <v>36</v>
      </c>
      <c r="E148" s="40" t="s">
        <v>2163</v>
      </c>
      <c r="F148" s="40" t="s">
        <v>66</v>
      </c>
      <c r="G148" s="40" t="s">
        <v>44</v>
      </c>
      <c r="H148" s="40" t="s">
        <v>40</v>
      </c>
      <c r="I148" s="11">
        <v>40337</v>
      </c>
      <c r="J148" s="11">
        <v>40584</v>
      </c>
      <c r="K148" s="12" t="s">
        <v>45</v>
      </c>
      <c r="L148" s="1" t="str">
        <f>_xlfn.IFNA(MATCH(D148,{"AR","FL","IN","MI"},0),"YES")</f>
        <v>YES</v>
      </c>
      <c r="M148" t="str">
        <f t="shared" si="21"/>
        <v>Natural Gas</v>
      </c>
      <c r="N148" s="1">
        <f t="shared" si="22"/>
        <v>2011</v>
      </c>
      <c r="O148" s="13" t="str">
        <f t="shared" si="23"/>
        <v/>
      </c>
      <c r="P148" s="13" t="str">
        <f t="shared" si="24"/>
        <v/>
      </c>
      <c r="Q148" s="13" t="str">
        <f t="shared" si="25"/>
        <v/>
      </c>
      <c r="R148" s="13" t="str">
        <f t="shared" si="26"/>
        <v/>
      </c>
    </row>
    <row r="149" spans="1:18" x14ac:dyDescent="0.2">
      <c r="A149" s="8" t="s">
        <v>234</v>
      </c>
      <c r="B149" s="9">
        <v>674</v>
      </c>
      <c r="C149" s="40" t="s">
        <v>235</v>
      </c>
      <c r="D149" s="40" t="s">
        <v>199</v>
      </c>
      <c r="E149" s="40" t="s">
        <v>37</v>
      </c>
      <c r="F149" s="40" t="s">
        <v>66</v>
      </c>
      <c r="G149" s="40" t="s">
        <v>44</v>
      </c>
      <c r="H149" s="40" t="s">
        <v>40</v>
      </c>
      <c r="I149" s="11">
        <v>40382</v>
      </c>
      <c r="J149" s="11">
        <v>40598</v>
      </c>
      <c r="K149" s="16" t="s">
        <v>45</v>
      </c>
      <c r="L149" s="1" t="str">
        <f>_xlfn.IFNA(MATCH(D149,{"AR","FL","IN","MI"},0),"YES")</f>
        <v>YES</v>
      </c>
      <c r="M149" t="str">
        <f t="shared" si="21"/>
        <v>Electric</v>
      </c>
      <c r="N149" s="1">
        <f t="shared" si="22"/>
        <v>2011</v>
      </c>
      <c r="O149" s="13" t="str">
        <f t="shared" si="23"/>
        <v/>
      </c>
      <c r="P149" s="13" t="str">
        <f t="shared" si="24"/>
        <v/>
      </c>
      <c r="Q149" s="13" t="str">
        <f t="shared" si="25"/>
        <v/>
      </c>
      <c r="R149" s="13" t="str">
        <f t="shared" si="26"/>
        <v/>
      </c>
    </row>
    <row r="150" spans="1:18" x14ac:dyDescent="0.2">
      <c r="A150" s="8" t="s">
        <v>236</v>
      </c>
      <c r="B150" s="9">
        <v>366</v>
      </c>
      <c r="C150" s="40" t="s">
        <v>162</v>
      </c>
      <c r="D150" s="40" t="s">
        <v>144</v>
      </c>
      <c r="E150" s="40" t="s">
        <v>37</v>
      </c>
      <c r="F150" s="40" t="s">
        <v>38</v>
      </c>
      <c r="G150" s="40" t="s">
        <v>44</v>
      </c>
      <c r="H150" s="40" t="s">
        <v>40</v>
      </c>
      <c r="I150" s="11">
        <v>39632</v>
      </c>
      <c r="J150" s="11">
        <v>40599</v>
      </c>
      <c r="K150" s="12">
        <v>55.81</v>
      </c>
      <c r="L150" s="1" t="str">
        <f>_xlfn.IFNA(MATCH(D150,{"AR","FL","IN","MI"},0),"YES")</f>
        <v>YES</v>
      </c>
      <c r="M150" t="str">
        <f t="shared" si="21"/>
        <v>Electric</v>
      </c>
      <c r="N150" s="1">
        <f t="shared" si="22"/>
        <v>2011</v>
      </c>
      <c r="O150" s="13">
        <f t="shared" si="23"/>
        <v>0.55810000000000004</v>
      </c>
      <c r="P150" s="13">
        <f t="shared" si="24"/>
        <v>0.55810000000000004</v>
      </c>
      <c r="Q150" s="13" t="str">
        <f t="shared" si="25"/>
        <v/>
      </c>
      <c r="R150" s="13" t="str">
        <f t="shared" si="26"/>
        <v/>
      </c>
    </row>
    <row r="151" spans="1:18" x14ac:dyDescent="0.2">
      <c r="A151" s="8" t="s">
        <v>1359</v>
      </c>
      <c r="B151" s="9">
        <v>679</v>
      </c>
      <c r="C151" s="40" t="s">
        <v>168</v>
      </c>
      <c r="D151" s="40" t="s">
        <v>51</v>
      </c>
      <c r="E151" s="40" t="s">
        <v>2163</v>
      </c>
      <c r="F151" s="40" t="s">
        <v>66</v>
      </c>
      <c r="G151" s="40" t="s">
        <v>44</v>
      </c>
      <c r="H151" s="40" t="s">
        <v>40</v>
      </c>
      <c r="I151" s="11">
        <v>40451</v>
      </c>
      <c r="J151" s="11">
        <v>40612</v>
      </c>
      <c r="K151" s="12">
        <v>50</v>
      </c>
      <c r="L151" s="1" t="str">
        <f>_xlfn.IFNA(MATCH(D151,{"AR","FL","IN","MI"},0),"YES")</f>
        <v>YES</v>
      </c>
      <c r="M151" t="str">
        <f t="shared" si="21"/>
        <v>Natural Gas</v>
      </c>
      <c r="N151" s="1">
        <f t="shared" si="22"/>
        <v>2011</v>
      </c>
      <c r="O151" s="13" t="str">
        <f t="shared" si="23"/>
        <v/>
      </c>
      <c r="P151" s="13" t="str">
        <f t="shared" si="24"/>
        <v/>
      </c>
      <c r="Q151" s="13">
        <f t="shared" si="25"/>
        <v>0.5</v>
      </c>
      <c r="R151" s="13">
        <f t="shared" si="26"/>
        <v>0.5</v>
      </c>
    </row>
    <row r="152" spans="1:18" x14ac:dyDescent="0.2">
      <c r="A152" s="8" t="s">
        <v>1360</v>
      </c>
      <c r="B152" s="9">
        <v>589</v>
      </c>
      <c r="C152" s="40" t="s">
        <v>2190</v>
      </c>
      <c r="D152" s="40" t="s">
        <v>130</v>
      </c>
      <c r="E152" s="40" t="s">
        <v>2163</v>
      </c>
      <c r="F152" s="40" t="s">
        <v>66</v>
      </c>
      <c r="G152" s="40" t="s">
        <v>44</v>
      </c>
      <c r="H152" s="40" t="s">
        <v>40</v>
      </c>
      <c r="I152" s="11">
        <v>40235</v>
      </c>
      <c r="J152" s="11">
        <v>40612</v>
      </c>
      <c r="K152" s="12" t="s">
        <v>45</v>
      </c>
      <c r="L152" s="1" t="str">
        <f>_xlfn.IFNA(MATCH(D152,{"AR","FL","IN","MI"},0),"YES")</f>
        <v>YES</v>
      </c>
      <c r="M152" t="str">
        <f t="shared" si="21"/>
        <v>Natural Gas</v>
      </c>
      <c r="N152" s="1">
        <f t="shared" si="22"/>
        <v>2011</v>
      </c>
      <c r="O152" s="13" t="str">
        <f t="shared" si="23"/>
        <v/>
      </c>
      <c r="P152" s="13" t="str">
        <f t="shared" si="24"/>
        <v/>
      </c>
      <c r="Q152" s="13" t="str">
        <f t="shared" si="25"/>
        <v/>
      </c>
      <c r="R152" s="13" t="str">
        <f t="shared" si="26"/>
        <v/>
      </c>
    </row>
    <row r="153" spans="1:18" x14ac:dyDescent="0.2">
      <c r="A153" s="8" t="s">
        <v>1361</v>
      </c>
      <c r="B153" s="9">
        <v>686</v>
      </c>
      <c r="C153" s="40" t="s">
        <v>90</v>
      </c>
      <c r="D153" s="40" t="s">
        <v>91</v>
      </c>
      <c r="E153" s="40" t="s">
        <v>2163</v>
      </c>
      <c r="F153" s="40" t="s">
        <v>66</v>
      </c>
      <c r="G153" s="40" t="s">
        <v>44</v>
      </c>
      <c r="H153" s="40" t="s">
        <v>40</v>
      </c>
      <c r="I153" s="11">
        <v>40452</v>
      </c>
      <c r="J153" s="11">
        <v>40617</v>
      </c>
      <c r="K153" s="12" t="s">
        <v>45</v>
      </c>
      <c r="L153" s="1" t="str">
        <f>_xlfn.IFNA(MATCH(D153,{"AR","FL","IN","MI"},0),"YES")</f>
        <v>YES</v>
      </c>
      <c r="M153" t="str">
        <f t="shared" si="21"/>
        <v>Natural Gas</v>
      </c>
      <c r="N153" s="1">
        <f t="shared" si="22"/>
        <v>2011</v>
      </c>
      <c r="O153" s="13" t="str">
        <f t="shared" si="23"/>
        <v/>
      </c>
      <c r="P153" s="13" t="str">
        <f t="shared" si="24"/>
        <v/>
      </c>
      <c r="Q153" s="13" t="str">
        <f t="shared" si="25"/>
        <v/>
      </c>
      <c r="R153" s="13" t="str">
        <f t="shared" si="26"/>
        <v/>
      </c>
    </row>
    <row r="154" spans="1:18" x14ac:dyDescent="0.2">
      <c r="A154" s="8" t="s">
        <v>237</v>
      </c>
      <c r="B154" s="9">
        <v>694</v>
      </c>
      <c r="C154" s="40" t="s">
        <v>81</v>
      </c>
      <c r="D154" s="40" t="s">
        <v>76</v>
      </c>
      <c r="E154" s="40" t="s">
        <v>37</v>
      </c>
      <c r="F154" s="40" t="s">
        <v>52</v>
      </c>
      <c r="G154" s="40" t="s">
        <v>39</v>
      </c>
      <c r="H154" s="40" t="s">
        <v>40</v>
      </c>
      <c r="I154" s="11">
        <v>40354</v>
      </c>
      <c r="J154" s="11">
        <v>40624</v>
      </c>
      <c r="K154" s="12">
        <v>49.37</v>
      </c>
      <c r="L154" s="1" t="str">
        <f>_xlfn.IFNA(MATCH(D154,{"AR","FL","IN","MI"},0),"YES")</f>
        <v>YES</v>
      </c>
      <c r="M154" t="str">
        <f t="shared" si="21"/>
        <v>Electric</v>
      </c>
      <c r="N154" s="1">
        <f t="shared" si="22"/>
        <v>2011</v>
      </c>
      <c r="O154" s="13">
        <f t="shared" si="23"/>
        <v>0.49369999999999997</v>
      </c>
      <c r="P154" s="13">
        <f t="shared" si="24"/>
        <v>0.49369999999999997</v>
      </c>
      <c r="Q154" s="13" t="str">
        <f t="shared" si="25"/>
        <v/>
      </c>
      <c r="R154" s="13" t="str">
        <f t="shared" si="26"/>
        <v/>
      </c>
    </row>
    <row r="155" spans="1:18" x14ac:dyDescent="0.2">
      <c r="A155" s="8" t="s">
        <v>238</v>
      </c>
      <c r="B155" s="9">
        <v>691</v>
      </c>
      <c r="C155" s="40" t="s">
        <v>81</v>
      </c>
      <c r="D155" s="40" t="s">
        <v>76</v>
      </c>
      <c r="E155" s="40" t="s">
        <v>37</v>
      </c>
      <c r="F155" s="40" t="s">
        <v>52</v>
      </c>
      <c r="G155" s="40" t="s">
        <v>39</v>
      </c>
      <c r="H155" s="40" t="s">
        <v>40</v>
      </c>
      <c r="I155" s="11">
        <v>40354</v>
      </c>
      <c r="J155" s="11">
        <v>40624</v>
      </c>
      <c r="K155" s="12">
        <v>49.37</v>
      </c>
      <c r="L155" s="1" t="str">
        <f>_xlfn.IFNA(MATCH(D155,{"AR","FL","IN","MI"},0),"YES")</f>
        <v>YES</v>
      </c>
      <c r="M155" t="str">
        <f t="shared" si="21"/>
        <v>Electric</v>
      </c>
      <c r="N155" s="1">
        <f t="shared" si="22"/>
        <v>2011</v>
      </c>
      <c r="O155" s="13">
        <f t="shared" si="23"/>
        <v>0.49369999999999997</v>
      </c>
      <c r="P155" s="13">
        <f t="shared" si="24"/>
        <v>0.49369999999999997</v>
      </c>
      <c r="Q155" s="13" t="str">
        <f t="shared" si="25"/>
        <v/>
      </c>
      <c r="R155" s="13" t="str">
        <f t="shared" si="26"/>
        <v/>
      </c>
    </row>
    <row r="156" spans="1:18" x14ac:dyDescent="0.2">
      <c r="A156" s="8" t="s">
        <v>241</v>
      </c>
      <c r="B156" s="9">
        <v>632</v>
      </c>
      <c r="C156" s="40" t="s">
        <v>54</v>
      </c>
      <c r="D156" s="40" t="s">
        <v>91</v>
      </c>
      <c r="E156" s="40" t="s">
        <v>37</v>
      </c>
      <c r="F156" s="40" t="s">
        <v>38</v>
      </c>
      <c r="G156" s="40" t="s">
        <v>39</v>
      </c>
      <c r="H156" s="40" t="s">
        <v>40</v>
      </c>
      <c r="I156" s="11">
        <v>40302</v>
      </c>
      <c r="J156" s="11">
        <v>40627</v>
      </c>
      <c r="K156" s="12">
        <v>49.1</v>
      </c>
      <c r="L156" s="1" t="str">
        <f>_xlfn.IFNA(MATCH(D156,{"AR","FL","IN","MI"},0),"YES")</f>
        <v>YES</v>
      </c>
      <c r="M156" t="str">
        <f t="shared" si="21"/>
        <v>Electric</v>
      </c>
      <c r="N156" s="1">
        <f t="shared" si="22"/>
        <v>2011</v>
      </c>
      <c r="O156" s="13">
        <f t="shared" si="23"/>
        <v>0.49099999999999999</v>
      </c>
      <c r="P156" s="13">
        <f t="shared" si="24"/>
        <v>0.49099999999999999</v>
      </c>
      <c r="Q156" s="13" t="str">
        <f t="shared" si="25"/>
        <v/>
      </c>
      <c r="R156" s="13" t="str">
        <f t="shared" si="26"/>
        <v/>
      </c>
    </row>
    <row r="157" spans="1:18" x14ac:dyDescent="0.2">
      <c r="A157" s="8" t="s">
        <v>239</v>
      </c>
      <c r="B157" s="9">
        <v>631</v>
      </c>
      <c r="C157" s="40" t="s">
        <v>240</v>
      </c>
      <c r="D157" s="40" t="s">
        <v>94</v>
      </c>
      <c r="E157" s="40" t="s">
        <v>37</v>
      </c>
      <c r="F157" s="40" t="s">
        <v>38</v>
      </c>
      <c r="G157" s="40" t="s">
        <v>44</v>
      </c>
      <c r="H157" s="40" t="s">
        <v>40</v>
      </c>
      <c r="I157" s="11">
        <v>40315</v>
      </c>
      <c r="J157" s="11">
        <v>40627</v>
      </c>
      <c r="K157" s="12" t="s">
        <v>45</v>
      </c>
      <c r="L157" s="1" t="str">
        <f>_xlfn.IFNA(MATCH(D157,{"AR","FL","IN","MI"},0),"YES")</f>
        <v>YES</v>
      </c>
      <c r="M157" t="str">
        <f t="shared" si="21"/>
        <v>Electric</v>
      </c>
      <c r="N157" s="1">
        <f t="shared" si="22"/>
        <v>2011</v>
      </c>
      <c r="O157" s="13" t="str">
        <f t="shared" si="23"/>
        <v/>
      </c>
      <c r="P157" s="13" t="str">
        <f t="shared" si="24"/>
        <v/>
      </c>
      <c r="Q157" s="13" t="str">
        <f t="shared" si="25"/>
        <v/>
      </c>
      <c r="R157" s="13" t="str">
        <f t="shared" si="26"/>
        <v/>
      </c>
    </row>
    <row r="158" spans="1:18" x14ac:dyDescent="0.2">
      <c r="A158" s="8" t="s">
        <v>242</v>
      </c>
      <c r="B158" s="9">
        <v>630</v>
      </c>
      <c r="C158" s="40" t="s">
        <v>139</v>
      </c>
      <c r="D158" s="40" t="s">
        <v>124</v>
      </c>
      <c r="E158" s="40" t="s">
        <v>37</v>
      </c>
      <c r="F158" s="40" t="s">
        <v>38</v>
      </c>
      <c r="G158" s="40" t="s">
        <v>44</v>
      </c>
      <c r="H158" s="40" t="s">
        <v>40</v>
      </c>
      <c r="I158" s="11">
        <v>40312</v>
      </c>
      <c r="J158" s="11">
        <v>40632</v>
      </c>
      <c r="K158" s="12">
        <v>42.2</v>
      </c>
      <c r="L158" s="1" t="str">
        <f>_xlfn.IFNA(MATCH(D158,{"AR","FL","IN","MI"},0),"YES")</f>
        <v>YES</v>
      </c>
      <c r="M158" t="str">
        <f t="shared" si="21"/>
        <v>Electric</v>
      </c>
      <c r="N158" s="1">
        <f t="shared" si="22"/>
        <v>2011</v>
      </c>
      <c r="O158" s="13">
        <f t="shared" si="23"/>
        <v>0.42200000000000004</v>
      </c>
      <c r="P158" s="13">
        <f t="shared" si="24"/>
        <v>0.42200000000000004</v>
      </c>
      <c r="Q158" s="13" t="str">
        <f t="shared" si="25"/>
        <v/>
      </c>
      <c r="R158" s="13" t="str">
        <f t="shared" si="26"/>
        <v/>
      </c>
    </row>
    <row r="159" spans="1:18" x14ac:dyDescent="0.2">
      <c r="A159" s="8" t="s">
        <v>1362</v>
      </c>
      <c r="B159" s="9">
        <v>685</v>
      </c>
      <c r="C159" s="40" t="s">
        <v>2191</v>
      </c>
      <c r="D159" s="40" t="s">
        <v>231</v>
      </c>
      <c r="E159" s="40" t="s">
        <v>2163</v>
      </c>
      <c r="F159" s="40" t="s">
        <v>66</v>
      </c>
      <c r="G159" s="40" t="s">
        <v>39</v>
      </c>
      <c r="H159" s="40" t="s">
        <v>40</v>
      </c>
      <c r="I159" s="11">
        <v>40437</v>
      </c>
      <c r="J159" s="11">
        <v>40633</v>
      </c>
      <c r="K159" s="16">
        <v>50.17</v>
      </c>
      <c r="L159" s="1" t="str">
        <f>_xlfn.IFNA(MATCH(D159,{"AR","FL","IN","MI"},0),"YES")</f>
        <v>YES</v>
      </c>
      <c r="M159" t="str">
        <f t="shared" si="21"/>
        <v>Natural Gas</v>
      </c>
      <c r="N159" s="1">
        <f t="shared" si="22"/>
        <v>2011</v>
      </c>
      <c r="O159" s="13" t="str">
        <f t="shared" si="23"/>
        <v/>
      </c>
      <c r="P159" s="13" t="str">
        <f t="shared" si="24"/>
        <v/>
      </c>
      <c r="Q159" s="13">
        <f t="shared" si="25"/>
        <v>0.50170000000000003</v>
      </c>
      <c r="R159" s="13">
        <f t="shared" si="26"/>
        <v>0.50170000000000003</v>
      </c>
    </row>
    <row r="160" spans="1:18" x14ac:dyDescent="0.2">
      <c r="A160" s="8" t="s">
        <v>243</v>
      </c>
      <c r="B160" s="9">
        <v>637</v>
      </c>
      <c r="C160" s="40" t="s">
        <v>185</v>
      </c>
      <c r="D160" s="40" t="s">
        <v>114</v>
      </c>
      <c r="E160" s="40" t="s">
        <v>37</v>
      </c>
      <c r="F160" s="40" t="s">
        <v>38</v>
      </c>
      <c r="G160" s="40" t="s">
        <v>39</v>
      </c>
      <c r="H160" s="40" t="s">
        <v>40</v>
      </c>
      <c r="I160" s="11">
        <v>40333</v>
      </c>
      <c r="J160" s="11">
        <v>40645</v>
      </c>
      <c r="K160" s="12">
        <v>46.3</v>
      </c>
      <c r="L160" s="1" t="str">
        <f>_xlfn.IFNA(MATCH(D160,{"AR","FL","IN","MI"},0),"YES")</f>
        <v>YES</v>
      </c>
      <c r="M160" t="str">
        <f t="shared" si="21"/>
        <v>Electric</v>
      </c>
      <c r="N160" s="1">
        <f t="shared" si="22"/>
        <v>2011</v>
      </c>
      <c r="O160" s="13">
        <f t="shared" si="23"/>
        <v>0.46299999999999997</v>
      </c>
      <c r="P160" s="13">
        <f t="shared" si="24"/>
        <v>0.46299999999999997</v>
      </c>
      <c r="Q160" s="13" t="str">
        <f t="shared" si="25"/>
        <v/>
      </c>
      <c r="R160" s="13" t="str">
        <f t="shared" si="26"/>
        <v/>
      </c>
    </row>
    <row r="161" spans="1:18" x14ac:dyDescent="0.2">
      <c r="A161" s="8" t="s">
        <v>1363</v>
      </c>
      <c r="B161" s="9">
        <v>2155</v>
      </c>
      <c r="C161" s="40" t="s">
        <v>2162</v>
      </c>
      <c r="D161" s="40" t="s">
        <v>94</v>
      </c>
      <c r="E161" s="40" t="s">
        <v>2163</v>
      </c>
      <c r="F161" s="40" t="s">
        <v>66</v>
      </c>
      <c r="G161" s="40" t="s">
        <v>44</v>
      </c>
      <c r="H161" s="40" t="s">
        <v>40</v>
      </c>
      <c r="I161" s="11">
        <v>40515</v>
      </c>
      <c r="J161" s="11">
        <v>40651</v>
      </c>
      <c r="K161" s="12">
        <v>55.44</v>
      </c>
      <c r="L161" s="1" t="str">
        <f>_xlfn.IFNA(MATCH(D161,{"AR","FL","IN","MI"},0),"YES")</f>
        <v>YES</v>
      </c>
      <c r="M161" t="str">
        <f t="shared" si="21"/>
        <v>Natural Gas</v>
      </c>
      <c r="N161" s="1">
        <f t="shared" si="22"/>
        <v>2011</v>
      </c>
      <c r="O161" s="13" t="str">
        <f t="shared" si="23"/>
        <v/>
      </c>
      <c r="P161" s="13" t="str">
        <f t="shared" si="24"/>
        <v/>
      </c>
      <c r="Q161" s="13">
        <f t="shared" si="25"/>
        <v>0.5544</v>
      </c>
      <c r="R161" s="13">
        <f t="shared" si="26"/>
        <v>0.5544</v>
      </c>
    </row>
    <row r="162" spans="1:18" x14ac:dyDescent="0.2">
      <c r="A162" s="8" t="s">
        <v>1364</v>
      </c>
      <c r="B162" s="9">
        <v>2251</v>
      </c>
      <c r="C162" s="40" t="s">
        <v>2192</v>
      </c>
      <c r="D162" s="40" t="s">
        <v>76</v>
      </c>
      <c r="E162" s="40" t="s">
        <v>2163</v>
      </c>
      <c r="F162" s="40" t="s">
        <v>52</v>
      </c>
      <c r="G162" s="40" t="s">
        <v>39</v>
      </c>
      <c r="H162" s="40" t="s">
        <v>40</v>
      </c>
      <c r="I162" s="11">
        <v>40394</v>
      </c>
      <c r="J162" s="11">
        <v>40654</v>
      </c>
      <c r="K162" s="12">
        <v>55.7</v>
      </c>
      <c r="L162" s="1" t="str">
        <f>_xlfn.IFNA(MATCH(D162,{"AR","FL","IN","MI"},0),"YES")</f>
        <v>YES</v>
      </c>
      <c r="M162" t="str">
        <f t="shared" si="21"/>
        <v>Natural Gas</v>
      </c>
      <c r="N162" s="1">
        <f t="shared" si="22"/>
        <v>2011</v>
      </c>
      <c r="O162" s="13" t="str">
        <f t="shared" si="23"/>
        <v/>
      </c>
      <c r="P162" s="13" t="str">
        <f t="shared" si="24"/>
        <v/>
      </c>
      <c r="Q162" s="13">
        <f t="shared" si="25"/>
        <v>0.55700000000000005</v>
      </c>
      <c r="R162" s="13">
        <f t="shared" si="26"/>
        <v>0.55700000000000005</v>
      </c>
    </row>
    <row r="163" spans="1:18" x14ac:dyDescent="0.2">
      <c r="A163" s="8" t="s">
        <v>244</v>
      </c>
      <c r="B163" s="9">
        <v>611</v>
      </c>
      <c r="C163" s="40" t="s">
        <v>245</v>
      </c>
      <c r="D163" s="40" t="s">
        <v>180</v>
      </c>
      <c r="E163" s="40" t="s">
        <v>37</v>
      </c>
      <c r="F163" s="40" t="s">
        <v>38</v>
      </c>
      <c r="G163" s="40" t="s">
        <v>39</v>
      </c>
      <c r="H163" s="40" t="s">
        <v>40</v>
      </c>
      <c r="I163" s="11">
        <v>40270</v>
      </c>
      <c r="J163" s="11">
        <v>40658</v>
      </c>
      <c r="K163" s="12">
        <v>51.7</v>
      </c>
      <c r="L163" s="1" t="str">
        <f>_xlfn.IFNA(MATCH(D163,{"AR","FL","IN","MI"},0),"YES")</f>
        <v>YES</v>
      </c>
      <c r="M163" t="str">
        <f t="shared" si="21"/>
        <v>Electric</v>
      </c>
      <c r="N163" s="1">
        <f t="shared" si="22"/>
        <v>2011</v>
      </c>
      <c r="O163" s="13">
        <f t="shared" si="23"/>
        <v>0.51700000000000002</v>
      </c>
      <c r="P163" s="13">
        <f t="shared" si="24"/>
        <v>0.51700000000000002</v>
      </c>
      <c r="Q163" s="13" t="str">
        <f t="shared" si="25"/>
        <v/>
      </c>
      <c r="R163" s="13" t="str">
        <f t="shared" si="26"/>
        <v/>
      </c>
    </row>
    <row r="164" spans="1:18" x14ac:dyDescent="0.2">
      <c r="A164" s="8" t="s">
        <v>246</v>
      </c>
      <c r="B164" s="9">
        <v>619</v>
      </c>
      <c r="C164" s="40" t="s">
        <v>247</v>
      </c>
      <c r="D164" s="40" t="s">
        <v>130</v>
      </c>
      <c r="E164" s="40" t="s">
        <v>37</v>
      </c>
      <c r="F164" s="40" t="s">
        <v>66</v>
      </c>
      <c r="G164" s="40" t="s">
        <v>44</v>
      </c>
      <c r="H164" s="40" t="s">
        <v>40</v>
      </c>
      <c r="I164" s="11">
        <v>40283</v>
      </c>
      <c r="J164" s="11">
        <v>40659</v>
      </c>
      <c r="K164" s="12">
        <v>45.45</v>
      </c>
      <c r="L164" s="1" t="str">
        <f>_xlfn.IFNA(MATCH(D164,{"AR","FL","IN","MI"},0),"YES")</f>
        <v>YES</v>
      </c>
      <c r="M164" t="str">
        <f t="shared" si="21"/>
        <v>Electric</v>
      </c>
      <c r="N164" s="1">
        <f t="shared" si="22"/>
        <v>2011</v>
      </c>
      <c r="O164" s="13">
        <f t="shared" si="23"/>
        <v>0.45450000000000002</v>
      </c>
      <c r="P164" s="13">
        <f t="shared" si="24"/>
        <v>0.45450000000000002</v>
      </c>
      <c r="Q164" s="13" t="str">
        <f t="shared" si="25"/>
        <v/>
      </c>
      <c r="R164" s="13" t="str">
        <f t="shared" si="26"/>
        <v/>
      </c>
    </row>
    <row r="165" spans="1:18" x14ac:dyDescent="0.2">
      <c r="A165" s="8" t="s">
        <v>248</v>
      </c>
      <c r="B165" s="9">
        <v>570</v>
      </c>
      <c r="C165" s="40" t="s">
        <v>249</v>
      </c>
      <c r="D165" s="40" t="s">
        <v>158</v>
      </c>
      <c r="E165" s="40" t="s">
        <v>37</v>
      </c>
      <c r="F165" s="40" t="s">
        <v>38</v>
      </c>
      <c r="G165" s="40" t="s">
        <v>39</v>
      </c>
      <c r="H165" s="40" t="s">
        <v>40</v>
      </c>
      <c r="I165" s="11">
        <v>40158</v>
      </c>
      <c r="J165" s="11">
        <v>40660</v>
      </c>
      <c r="K165" s="12">
        <v>43.46</v>
      </c>
      <c r="L165" s="1">
        <f>_xlfn.IFNA(MATCH(D165,{"AR","FL","IN","MI"},0),"YES")</f>
        <v>3</v>
      </c>
      <c r="M165" t="str">
        <f t="shared" si="21"/>
        <v>Electric</v>
      </c>
      <c r="N165" s="1">
        <f t="shared" si="22"/>
        <v>2011</v>
      </c>
      <c r="O165" s="13">
        <f t="shared" si="23"/>
        <v>0.43459999999999999</v>
      </c>
      <c r="P165" s="13" t="str">
        <f t="shared" si="24"/>
        <v/>
      </c>
      <c r="Q165" s="13" t="str">
        <f t="shared" si="25"/>
        <v/>
      </c>
      <c r="R165" s="13" t="str">
        <f t="shared" si="26"/>
        <v/>
      </c>
    </row>
    <row r="166" spans="1:18" x14ac:dyDescent="0.2">
      <c r="A166" s="8" t="s">
        <v>250</v>
      </c>
      <c r="B166" s="9">
        <v>639</v>
      </c>
      <c r="C166" s="40" t="s">
        <v>251</v>
      </c>
      <c r="D166" s="40" t="s">
        <v>114</v>
      </c>
      <c r="E166" s="40" t="s">
        <v>37</v>
      </c>
      <c r="F166" s="40" t="s">
        <v>38</v>
      </c>
      <c r="G166" s="40" t="s">
        <v>39</v>
      </c>
      <c r="H166" s="40" t="s">
        <v>40</v>
      </c>
      <c r="I166" s="11">
        <v>40333</v>
      </c>
      <c r="J166" s="11">
        <v>40667</v>
      </c>
      <c r="K166" s="16">
        <v>46.58</v>
      </c>
      <c r="L166" s="1" t="str">
        <f>_xlfn.IFNA(MATCH(D166,{"AR","FL","IN","MI"},0),"YES")</f>
        <v>YES</v>
      </c>
      <c r="M166" t="str">
        <f t="shared" si="21"/>
        <v>Electric</v>
      </c>
      <c r="N166" s="1">
        <f t="shared" si="22"/>
        <v>2011</v>
      </c>
      <c r="O166" s="13">
        <f t="shared" si="23"/>
        <v>0.46579999999999999</v>
      </c>
      <c r="P166" s="13">
        <f t="shared" si="24"/>
        <v>0.46579999999999999</v>
      </c>
      <c r="Q166" s="13" t="str">
        <f t="shared" si="25"/>
        <v/>
      </c>
      <c r="R166" s="13" t="str">
        <f t="shared" si="26"/>
        <v/>
      </c>
    </row>
    <row r="167" spans="1:18" x14ac:dyDescent="0.2">
      <c r="A167" s="8" t="s">
        <v>252</v>
      </c>
      <c r="B167" s="9">
        <v>638</v>
      </c>
      <c r="C167" s="40" t="s">
        <v>251</v>
      </c>
      <c r="D167" s="40" t="s">
        <v>114</v>
      </c>
      <c r="E167" s="40" t="s">
        <v>37</v>
      </c>
      <c r="F167" s="40" t="s">
        <v>38</v>
      </c>
      <c r="G167" s="40" t="s">
        <v>39</v>
      </c>
      <c r="H167" s="40" t="s">
        <v>40</v>
      </c>
      <c r="I167" s="11">
        <v>40333</v>
      </c>
      <c r="J167" s="11">
        <v>40667</v>
      </c>
      <c r="K167" s="16">
        <v>46.58</v>
      </c>
      <c r="L167" s="1" t="str">
        <f>_xlfn.IFNA(MATCH(D167,{"AR","FL","IN","MI"},0),"YES")</f>
        <v>YES</v>
      </c>
      <c r="M167" t="str">
        <f t="shared" si="21"/>
        <v>Electric</v>
      </c>
      <c r="N167" s="1">
        <f t="shared" si="22"/>
        <v>2011</v>
      </c>
      <c r="O167" s="13">
        <f t="shared" si="23"/>
        <v>0.46579999999999999</v>
      </c>
      <c r="P167" s="13">
        <f t="shared" si="24"/>
        <v>0.46579999999999999</v>
      </c>
      <c r="Q167" s="13" t="str">
        <f t="shared" si="25"/>
        <v/>
      </c>
      <c r="R167" s="13" t="str">
        <f t="shared" si="26"/>
        <v/>
      </c>
    </row>
    <row r="168" spans="1:18" x14ac:dyDescent="0.2">
      <c r="A168" s="8" t="s">
        <v>1365</v>
      </c>
      <c r="B168" s="9">
        <v>513</v>
      </c>
      <c r="C168" s="40" t="s">
        <v>254</v>
      </c>
      <c r="D168" s="40" t="s">
        <v>160</v>
      </c>
      <c r="E168" s="40" t="s">
        <v>2163</v>
      </c>
      <c r="F168" s="40" t="s">
        <v>66</v>
      </c>
      <c r="G168" s="40" t="s">
        <v>44</v>
      </c>
      <c r="H168" s="40" t="s">
        <v>40</v>
      </c>
      <c r="I168" s="11">
        <v>40168</v>
      </c>
      <c r="J168" s="11">
        <v>40676</v>
      </c>
      <c r="K168" s="12" t="s">
        <v>45</v>
      </c>
      <c r="L168" s="1" t="str">
        <f>_xlfn.IFNA(MATCH(D168,{"AR","FL","IN","MI"},0),"YES")</f>
        <v>YES</v>
      </c>
      <c r="M168" t="str">
        <f t="shared" si="21"/>
        <v>Natural Gas</v>
      </c>
      <c r="N168" s="1">
        <f t="shared" si="22"/>
        <v>2011</v>
      </c>
      <c r="O168" s="13" t="str">
        <f t="shared" si="23"/>
        <v/>
      </c>
      <c r="P168" s="13" t="str">
        <f t="shared" si="24"/>
        <v/>
      </c>
      <c r="Q168" s="13" t="str">
        <f t="shared" si="25"/>
        <v/>
      </c>
      <c r="R168" s="13" t="str">
        <f t="shared" si="26"/>
        <v/>
      </c>
    </row>
    <row r="169" spans="1:18" x14ac:dyDescent="0.2">
      <c r="A169" s="8" t="s">
        <v>253</v>
      </c>
      <c r="B169" s="9">
        <v>512</v>
      </c>
      <c r="C169" s="40" t="s">
        <v>254</v>
      </c>
      <c r="D169" s="40" t="s">
        <v>160</v>
      </c>
      <c r="E169" s="40" t="s">
        <v>37</v>
      </c>
      <c r="F169" s="40" t="s">
        <v>38</v>
      </c>
      <c r="G169" s="40" t="s">
        <v>44</v>
      </c>
      <c r="H169" s="40" t="s">
        <v>40</v>
      </c>
      <c r="I169" s="11">
        <v>40168</v>
      </c>
      <c r="J169" s="11">
        <v>40676</v>
      </c>
      <c r="K169" s="12" t="s">
        <v>45</v>
      </c>
      <c r="L169" s="1" t="str">
        <f>_xlfn.IFNA(MATCH(D169,{"AR","FL","IN","MI"},0),"YES")</f>
        <v>YES</v>
      </c>
      <c r="M169" t="str">
        <f t="shared" si="21"/>
        <v>Electric</v>
      </c>
      <c r="N169" s="1">
        <f t="shared" si="22"/>
        <v>2011</v>
      </c>
      <c r="O169" s="13" t="str">
        <f t="shared" si="23"/>
        <v/>
      </c>
      <c r="P169" s="13" t="str">
        <f t="shared" si="24"/>
        <v/>
      </c>
      <c r="Q169" s="13" t="str">
        <f t="shared" si="25"/>
        <v/>
      </c>
      <c r="R169" s="13" t="str">
        <f t="shared" si="26"/>
        <v/>
      </c>
    </row>
    <row r="170" spans="1:18" x14ac:dyDescent="0.2">
      <c r="A170" s="8" t="s">
        <v>255</v>
      </c>
      <c r="B170" s="9">
        <v>646</v>
      </c>
      <c r="C170" s="40" t="s">
        <v>256</v>
      </c>
      <c r="D170" s="40" t="s">
        <v>100</v>
      </c>
      <c r="E170" s="40" t="s">
        <v>37</v>
      </c>
      <c r="F170" s="40" t="s">
        <v>66</v>
      </c>
      <c r="G170" s="40" t="s">
        <v>39</v>
      </c>
      <c r="H170" s="40" t="s">
        <v>40</v>
      </c>
      <c r="I170" s="11">
        <v>40359</v>
      </c>
      <c r="J170" s="11">
        <v>40687</v>
      </c>
      <c r="K170" s="12">
        <v>47.28</v>
      </c>
      <c r="L170" s="1" t="str">
        <f>_xlfn.IFNA(MATCH(D170,{"AR","FL","IN","MI"},0),"YES")</f>
        <v>YES</v>
      </c>
      <c r="M170" t="str">
        <f t="shared" si="21"/>
        <v>Electric</v>
      </c>
      <c r="N170" s="1">
        <f t="shared" si="22"/>
        <v>2011</v>
      </c>
      <c r="O170" s="13">
        <f t="shared" si="23"/>
        <v>0.4728</v>
      </c>
      <c r="P170" s="13">
        <f t="shared" si="24"/>
        <v>0.4728</v>
      </c>
      <c r="Q170" s="13" t="str">
        <f t="shared" si="25"/>
        <v/>
      </c>
      <c r="R170" s="13" t="str">
        <f t="shared" si="26"/>
        <v/>
      </c>
    </row>
    <row r="171" spans="1:18" x14ac:dyDescent="0.2">
      <c r="A171" s="8" t="s">
        <v>1366</v>
      </c>
      <c r="B171" s="9">
        <v>663</v>
      </c>
      <c r="C171" s="40" t="s">
        <v>182</v>
      </c>
      <c r="D171" s="40" t="s">
        <v>48</v>
      </c>
      <c r="E171" s="40" t="s">
        <v>2163</v>
      </c>
      <c r="F171" s="40" t="s">
        <v>66</v>
      </c>
      <c r="G171" s="40" t="s">
        <v>44</v>
      </c>
      <c r="H171" s="40" t="s">
        <v>40</v>
      </c>
      <c r="I171" s="11">
        <v>40403</v>
      </c>
      <c r="J171" s="11">
        <v>40689</v>
      </c>
      <c r="K171" s="12" t="s">
        <v>45</v>
      </c>
      <c r="L171" s="1">
        <f>_xlfn.IFNA(MATCH(D171,{"AR","FL","IN","MI"},0),"YES")</f>
        <v>4</v>
      </c>
      <c r="M171" t="str">
        <f t="shared" si="21"/>
        <v>Natural Gas</v>
      </c>
      <c r="N171" s="1">
        <f t="shared" si="22"/>
        <v>2011</v>
      </c>
      <c r="O171" s="13" t="str">
        <f t="shared" si="23"/>
        <v/>
      </c>
      <c r="P171" s="13" t="str">
        <f t="shared" si="24"/>
        <v/>
      </c>
      <c r="Q171" s="13" t="str">
        <f t="shared" si="25"/>
        <v/>
      </c>
      <c r="R171" s="13" t="str">
        <f t="shared" si="26"/>
        <v/>
      </c>
    </row>
    <row r="172" spans="1:18" x14ac:dyDescent="0.2">
      <c r="A172" s="8" t="s">
        <v>257</v>
      </c>
      <c r="B172" s="9">
        <v>678</v>
      </c>
      <c r="C172" s="40" t="s">
        <v>121</v>
      </c>
      <c r="D172" s="40" t="s">
        <v>114</v>
      </c>
      <c r="E172" s="40" t="s">
        <v>37</v>
      </c>
      <c r="F172" s="40" t="s">
        <v>38</v>
      </c>
      <c r="G172" s="40" t="s">
        <v>44</v>
      </c>
      <c r="H172" s="40" t="s">
        <v>40</v>
      </c>
      <c r="I172" s="11">
        <v>40449</v>
      </c>
      <c r="J172" s="11">
        <v>40695</v>
      </c>
      <c r="K172" s="12" t="s">
        <v>45</v>
      </c>
      <c r="L172" s="1" t="str">
        <f>_xlfn.IFNA(MATCH(D172,{"AR","FL","IN","MI"},0),"YES")</f>
        <v>YES</v>
      </c>
      <c r="M172" t="str">
        <f t="shared" si="21"/>
        <v>Electric</v>
      </c>
      <c r="N172" s="1">
        <f t="shared" si="22"/>
        <v>2011</v>
      </c>
      <c r="O172" s="13" t="str">
        <f t="shared" si="23"/>
        <v/>
      </c>
      <c r="P172" s="13" t="str">
        <f t="shared" si="24"/>
        <v/>
      </c>
      <c r="Q172" s="13" t="str">
        <f t="shared" si="25"/>
        <v/>
      </c>
      <c r="R172" s="13" t="str">
        <f t="shared" si="26"/>
        <v/>
      </c>
    </row>
    <row r="173" spans="1:18" x14ac:dyDescent="0.2">
      <c r="A173" s="8" t="s">
        <v>258</v>
      </c>
      <c r="B173" s="9">
        <v>615</v>
      </c>
      <c r="C173" s="40" t="s">
        <v>96</v>
      </c>
      <c r="D173" s="40" t="s">
        <v>259</v>
      </c>
      <c r="E173" s="40" t="s">
        <v>37</v>
      </c>
      <c r="F173" s="40" t="s">
        <v>38</v>
      </c>
      <c r="G173" s="40" t="s">
        <v>44</v>
      </c>
      <c r="H173" s="40" t="s">
        <v>40</v>
      </c>
      <c r="I173" s="11">
        <v>40287</v>
      </c>
      <c r="J173" s="11">
        <v>40702</v>
      </c>
      <c r="K173" s="16">
        <v>53.34</v>
      </c>
      <c r="L173" s="1" t="str">
        <f>_xlfn.IFNA(MATCH(D173,{"AR","FL","IN","MI"},0),"YES")</f>
        <v>YES</v>
      </c>
      <c r="M173" t="str">
        <f t="shared" si="21"/>
        <v>Electric</v>
      </c>
      <c r="N173" s="1">
        <f t="shared" si="22"/>
        <v>2011</v>
      </c>
      <c r="O173" s="13">
        <f t="shared" si="23"/>
        <v>0.53339999999999999</v>
      </c>
      <c r="P173" s="13">
        <f t="shared" si="24"/>
        <v>0.53339999999999999</v>
      </c>
      <c r="Q173" s="13" t="str">
        <f t="shared" si="25"/>
        <v/>
      </c>
      <c r="R173" s="13" t="str">
        <f t="shared" si="26"/>
        <v/>
      </c>
    </row>
    <row r="174" spans="1:18" x14ac:dyDescent="0.2">
      <c r="A174" s="8" t="s">
        <v>1367</v>
      </c>
      <c r="B174" s="9">
        <v>731</v>
      </c>
      <c r="C174" s="40" t="s">
        <v>2193</v>
      </c>
      <c r="D174" s="40" t="s">
        <v>199</v>
      </c>
      <c r="E174" s="40" t="s">
        <v>2163</v>
      </c>
      <c r="F174" s="40" t="s">
        <v>66</v>
      </c>
      <c r="G174" s="40" t="s">
        <v>44</v>
      </c>
      <c r="H174" s="40" t="s">
        <v>40</v>
      </c>
      <c r="I174" s="11">
        <v>40479</v>
      </c>
      <c r="J174" s="11">
        <v>40703</v>
      </c>
      <c r="K174" s="12" t="s">
        <v>45</v>
      </c>
      <c r="L174" s="1" t="str">
        <f>_xlfn.IFNA(MATCH(D174,{"AR","FL","IN","MI"},0),"YES")</f>
        <v>YES</v>
      </c>
      <c r="M174" t="str">
        <f t="shared" si="21"/>
        <v>Natural Gas</v>
      </c>
      <c r="N174" s="1">
        <f t="shared" si="22"/>
        <v>2011</v>
      </c>
      <c r="O174" s="13" t="str">
        <f t="shared" si="23"/>
        <v/>
      </c>
      <c r="P174" s="13" t="str">
        <f t="shared" si="24"/>
        <v/>
      </c>
      <c r="Q174" s="13" t="str">
        <f t="shared" si="25"/>
        <v/>
      </c>
      <c r="R174" s="13" t="str">
        <f t="shared" si="26"/>
        <v/>
      </c>
    </row>
    <row r="175" spans="1:18" x14ac:dyDescent="0.2">
      <c r="A175" s="8" t="s">
        <v>260</v>
      </c>
      <c r="B175" s="9">
        <v>656</v>
      </c>
      <c r="C175" s="40" t="s">
        <v>261</v>
      </c>
      <c r="D175" s="40" t="s">
        <v>88</v>
      </c>
      <c r="E175" s="40" t="s">
        <v>37</v>
      </c>
      <c r="F175" s="40" t="s">
        <v>66</v>
      </c>
      <c r="G175" s="40" t="s">
        <v>39</v>
      </c>
      <c r="H175" s="40" t="s">
        <v>40</v>
      </c>
      <c r="I175" s="11">
        <v>40389</v>
      </c>
      <c r="J175" s="11">
        <v>40710</v>
      </c>
      <c r="K175" s="12">
        <v>48</v>
      </c>
      <c r="L175" s="1" t="str">
        <f>_xlfn.IFNA(MATCH(D175,{"AR","FL","IN","MI"},0),"YES")</f>
        <v>YES</v>
      </c>
      <c r="M175" t="str">
        <f t="shared" si="21"/>
        <v>Electric</v>
      </c>
      <c r="N175" s="1">
        <f t="shared" si="22"/>
        <v>2011</v>
      </c>
      <c r="O175" s="13">
        <f t="shared" si="23"/>
        <v>0.48</v>
      </c>
      <c r="P175" s="13">
        <f t="shared" si="24"/>
        <v>0.48</v>
      </c>
      <c r="Q175" s="13" t="str">
        <f t="shared" si="25"/>
        <v/>
      </c>
      <c r="R175" s="13" t="str">
        <f t="shared" si="26"/>
        <v/>
      </c>
    </row>
    <row r="176" spans="1:18" x14ac:dyDescent="0.2">
      <c r="A176" s="8" t="s">
        <v>262</v>
      </c>
      <c r="B176" s="9">
        <v>677</v>
      </c>
      <c r="C176" s="40" t="s">
        <v>263</v>
      </c>
      <c r="D176" s="40" t="s">
        <v>111</v>
      </c>
      <c r="E176" s="40" t="s">
        <v>37</v>
      </c>
      <c r="F176" s="40" t="s">
        <v>38</v>
      </c>
      <c r="G176" s="40" t="s">
        <v>44</v>
      </c>
      <c r="H176" s="40" t="s">
        <v>40</v>
      </c>
      <c r="I176" s="11">
        <v>40449</v>
      </c>
      <c r="J176" s="11">
        <v>40711</v>
      </c>
      <c r="K176" s="12">
        <v>34.9</v>
      </c>
      <c r="L176" s="1">
        <f>_xlfn.IFNA(MATCH(D176,{"AR","FL","IN","MI"},0),"YES")</f>
        <v>1</v>
      </c>
      <c r="M176" t="str">
        <f t="shared" si="21"/>
        <v>Electric</v>
      </c>
      <c r="N176" s="1">
        <f t="shared" si="22"/>
        <v>2011</v>
      </c>
      <c r="O176" s="13">
        <f t="shared" si="23"/>
        <v>0.34899999999999998</v>
      </c>
      <c r="P176" s="13" t="str">
        <f t="shared" si="24"/>
        <v/>
      </c>
      <c r="Q176" s="13" t="str">
        <f t="shared" si="25"/>
        <v/>
      </c>
      <c r="R176" s="13" t="str">
        <f t="shared" si="26"/>
        <v/>
      </c>
    </row>
    <row r="177" spans="1:18" x14ac:dyDescent="0.2">
      <c r="A177" s="8" t="s">
        <v>1368</v>
      </c>
      <c r="B177" s="9">
        <v>649</v>
      </c>
      <c r="C177" s="40" t="s">
        <v>223</v>
      </c>
      <c r="D177" s="40" t="s">
        <v>224</v>
      </c>
      <c r="E177" s="40" t="s">
        <v>2163</v>
      </c>
      <c r="F177" s="40" t="s">
        <v>66</v>
      </c>
      <c r="G177" s="40" t="s">
        <v>44</v>
      </c>
      <c r="H177" s="40" t="s">
        <v>40</v>
      </c>
      <c r="I177" s="11">
        <v>40361</v>
      </c>
      <c r="J177" s="11">
        <v>40715</v>
      </c>
      <c r="K177" s="12" t="s">
        <v>45</v>
      </c>
      <c r="L177" s="1" t="str">
        <f>_xlfn.IFNA(MATCH(D177,{"AR","FL","IN","MI"},0),"YES")</f>
        <v>YES</v>
      </c>
      <c r="M177" t="str">
        <f t="shared" si="21"/>
        <v>Natural Gas</v>
      </c>
      <c r="N177" s="1">
        <f t="shared" si="22"/>
        <v>2011</v>
      </c>
      <c r="O177" s="13" t="str">
        <f t="shared" si="23"/>
        <v/>
      </c>
      <c r="P177" s="13" t="str">
        <f t="shared" si="24"/>
        <v/>
      </c>
      <c r="Q177" s="13" t="str">
        <f t="shared" si="25"/>
        <v/>
      </c>
      <c r="R177" s="13" t="str">
        <f t="shared" si="26"/>
        <v/>
      </c>
    </row>
    <row r="178" spans="1:18" x14ac:dyDescent="0.2">
      <c r="A178" s="8" t="s">
        <v>1369</v>
      </c>
      <c r="B178" s="9">
        <v>705</v>
      </c>
      <c r="C178" s="40" t="s">
        <v>2194</v>
      </c>
      <c r="D178" s="40" t="s">
        <v>133</v>
      </c>
      <c r="E178" s="40" t="s">
        <v>2163</v>
      </c>
      <c r="F178" s="40" t="s">
        <v>66</v>
      </c>
      <c r="G178" s="40" t="s">
        <v>39</v>
      </c>
      <c r="H178" s="40" t="s">
        <v>40</v>
      </c>
      <c r="I178" s="11">
        <v>40550</v>
      </c>
      <c r="J178" s="11">
        <v>40723</v>
      </c>
      <c r="K178" s="12">
        <v>52.2</v>
      </c>
      <c r="L178" s="1" t="str">
        <f>_xlfn.IFNA(MATCH(D178,{"AR","FL","IN","MI"},0),"YES")</f>
        <v>YES</v>
      </c>
      <c r="M178" t="str">
        <f t="shared" si="21"/>
        <v>Natural Gas</v>
      </c>
      <c r="N178" s="1">
        <f t="shared" si="22"/>
        <v>2011</v>
      </c>
      <c r="O178" s="13" t="str">
        <f t="shared" si="23"/>
        <v/>
      </c>
      <c r="P178" s="13" t="str">
        <f t="shared" si="24"/>
        <v/>
      </c>
      <c r="Q178" s="13">
        <f t="shared" si="25"/>
        <v>0.52200000000000002</v>
      </c>
      <c r="R178" s="13">
        <f t="shared" si="26"/>
        <v>0.52200000000000002</v>
      </c>
    </row>
    <row r="179" spans="1:18" x14ac:dyDescent="0.2">
      <c r="A179" s="8" t="s">
        <v>264</v>
      </c>
      <c r="B179" s="9">
        <v>949</v>
      </c>
      <c r="C179" s="40" t="s">
        <v>223</v>
      </c>
      <c r="D179" s="40" t="s">
        <v>154</v>
      </c>
      <c r="E179" s="40" t="s">
        <v>37</v>
      </c>
      <c r="F179" s="40" t="s">
        <v>66</v>
      </c>
      <c r="G179" s="40" t="s">
        <v>44</v>
      </c>
      <c r="H179" s="40" t="s">
        <v>40</v>
      </c>
      <c r="I179" s="11">
        <v>40533</v>
      </c>
      <c r="J179" s="11">
        <v>40732</v>
      </c>
      <c r="K179" s="12" t="s">
        <v>45</v>
      </c>
      <c r="L179" s="1" t="str">
        <f>_xlfn.IFNA(MATCH(D179,{"AR","FL","IN","MI"},0),"YES")</f>
        <v>YES</v>
      </c>
      <c r="M179" t="str">
        <f t="shared" si="21"/>
        <v>Electric</v>
      </c>
      <c r="N179" s="1">
        <f t="shared" si="22"/>
        <v>2011</v>
      </c>
      <c r="O179" s="13" t="str">
        <f t="shared" si="23"/>
        <v/>
      </c>
      <c r="P179" s="13" t="str">
        <f t="shared" si="24"/>
        <v/>
      </c>
      <c r="Q179" s="13" t="str">
        <f t="shared" si="25"/>
        <v/>
      </c>
      <c r="R179" s="13" t="str">
        <f t="shared" si="26"/>
        <v/>
      </c>
    </row>
    <row r="180" spans="1:18" x14ac:dyDescent="0.2">
      <c r="A180" s="8" t="s">
        <v>265</v>
      </c>
      <c r="B180" s="9">
        <v>672</v>
      </c>
      <c r="C180" s="40" t="s">
        <v>113</v>
      </c>
      <c r="D180" s="40" t="s">
        <v>114</v>
      </c>
      <c r="E180" s="40" t="s">
        <v>37</v>
      </c>
      <c r="F180" s="40" t="s">
        <v>38</v>
      </c>
      <c r="G180" s="40" t="s">
        <v>39</v>
      </c>
      <c r="H180" s="40" t="s">
        <v>40</v>
      </c>
      <c r="I180" s="11">
        <v>40424</v>
      </c>
      <c r="J180" s="11">
        <v>40737</v>
      </c>
      <c r="K180" s="16">
        <v>52.24</v>
      </c>
      <c r="L180" s="1" t="str">
        <f>_xlfn.IFNA(MATCH(D180,{"AR","FL","IN","MI"},0),"YES")</f>
        <v>YES</v>
      </c>
      <c r="M180" t="str">
        <f t="shared" si="21"/>
        <v>Electric</v>
      </c>
      <c r="N180" s="1">
        <f t="shared" si="22"/>
        <v>2011</v>
      </c>
      <c r="O180" s="13">
        <f t="shared" si="23"/>
        <v>0.52239999999999998</v>
      </c>
      <c r="P180" s="13">
        <f t="shared" si="24"/>
        <v>0.52239999999999998</v>
      </c>
      <c r="Q180" s="13" t="str">
        <f t="shared" si="25"/>
        <v/>
      </c>
      <c r="R180" s="13" t="str">
        <f t="shared" si="26"/>
        <v/>
      </c>
    </row>
    <row r="181" spans="1:18" x14ac:dyDescent="0.2">
      <c r="A181" s="8" t="s">
        <v>1370</v>
      </c>
      <c r="B181" s="9">
        <v>2126</v>
      </c>
      <c r="C181" s="40" t="s">
        <v>267</v>
      </c>
      <c r="D181" s="40" t="s">
        <v>231</v>
      </c>
      <c r="E181" s="40" t="s">
        <v>2163</v>
      </c>
      <c r="F181" s="40" t="s">
        <v>66</v>
      </c>
      <c r="G181" s="40" t="s">
        <v>39</v>
      </c>
      <c r="H181" s="40" t="s">
        <v>40</v>
      </c>
      <c r="I181" s="11">
        <v>40557</v>
      </c>
      <c r="J181" s="11">
        <v>40756</v>
      </c>
      <c r="K181" s="16">
        <v>42.88</v>
      </c>
      <c r="L181" s="1" t="str">
        <f>_xlfn.IFNA(MATCH(D181,{"AR","FL","IN","MI"},0),"YES")</f>
        <v>YES</v>
      </c>
      <c r="M181" t="str">
        <f t="shared" si="21"/>
        <v>Natural Gas</v>
      </c>
      <c r="N181" s="1">
        <f t="shared" si="22"/>
        <v>2011</v>
      </c>
      <c r="O181" s="13" t="str">
        <f t="shared" si="23"/>
        <v/>
      </c>
      <c r="P181" s="13" t="str">
        <f t="shared" si="24"/>
        <v/>
      </c>
      <c r="Q181" s="13">
        <f t="shared" si="25"/>
        <v>0.42880000000000001</v>
      </c>
      <c r="R181" s="13">
        <f t="shared" si="26"/>
        <v>0.42880000000000001</v>
      </c>
    </row>
    <row r="182" spans="1:18" x14ac:dyDescent="0.2">
      <c r="A182" s="8" t="s">
        <v>266</v>
      </c>
      <c r="B182" s="9">
        <v>2125</v>
      </c>
      <c r="C182" s="40" t="s">
        <v>267</v>
      </c>
      <c r="D182" s="40" t="s">
        <v>231</v>
      </c>
      <c r="E182" s="40" t="s">
        <v>37</v>
      </c>
      <c r="F182" s="40" t="s">
        <v>66</v>
      </c>
      <c r="G182" s="40" t="s">
        <v>39</v>
      </c>
      <c r="H182" s="40" t="s">
        <v>40</v>
      </c>
      <c r="I182" s="11">
        <v>40557</v>
      </c>
      <c r="J182" s="11">
        <v>40756</v>
      </c>
      <c r="K182" s="16">
        <v>42.88</v>
      </c>
      <c r="L182" s="1" t="str">
        <f>_xlfn.IFNA(MATCH(D182,{"AR","FL","IN","MI"},0),"YES")</f>
        <v>YES</v>
      </c>
      <c r="M182" t="str">
        <f t="shared" si="21"/>
        <v>Electric</v>
      </c>
      <c r="N182" s="1">
        <f t="shared" si="22"/>
        <v>2011</v>
      </c>
      <c r="O182" s="13">
        <f t="shared" si="23"/>
        <v>0.42880000000000001</v>
      </c>
      <c r="P182" s="13">
        <f t="shared" si="24"/>
        <v>0.42880000000000001</v>
      </c>
      <c r="Q182" s="13" t="str">
        <f t="shared" si="25"/>
        <v/>
      </c>
      <c r="R182" s="13" t="str">
        <f t="shared" si="26"/>
        <v/>
      </c>
    </row>
    <row r="183" spans="1:18" x14ac:dyDescent="0.2">
      <c r="A183" s="8" t="s">
        <v>268</v>
      </c>
      <c r="B183" s="9">
        <v>662</v>
      </c>
      <c r="C183" s="40" t="s">
        <v>96</v>
      </c>
      <c r="D183" s="40" t="s">
        <v>192</v>
      </c>
      <c r="E183" s="40" t="s">
        <v>37</v>
      </c>
      <c r="F183" s="40" t="s">
        <v>38</v>
      </c>
      <c r="G183" s="40" t="s">
        <v>44</v>
      </c>
      <c r="H183" s="40" t="s">
        <v>40</v>
      </c>
      <c r="I183" s="11">
        <v>40401</v>
      </c>
      <c r="J183" s="11">
        <v>40757</v>
      </c>
      <c r="K183" s="12" t="s">
        <v>45</v>
      </c>
      <c r="L183" s="1" t="str">
        <f>_xlfn.IFNA(MATCH(D183,{"AR","FL","IN","MI"},0),"YES")</f>
        <v>YES</v>
      </c>
      <c r="M183" t="str">
        <f t="shared" si="21"/>
        <v>Electric</v>
      </c>
      <c r="N183" s="1">
        <f t="shared" si="22"/>
        <v>2011</v>
      </c>
      <c r="O183" s="13" t="str">
        <f t="shared" si="23"/>
        <v/>
      </c>
      <c r="P183" s="13" t="str">
        <f t="shared" si="24"/>
        <v/>
      </c>
      <c r="Q183" s="13" t="str">
        <f t="shared" si="25"/>
        <v/>
      </c>
      <c r="R183" s="13" t="str">
        <f t="shared" si="26"/>
        <v/>
      </c>
    </row>
    <row r="184" spans="1:18" x14ac:dyDescent="0.2">
      <c r="A184" s="8" t="s">
        <v>269</v>
      </c>
      <c r="B184" s="9">
        <v>634</v>
      </c>
      <c r="C184" s="40" t="s">
        <v>270</v>
      </c>
      <c r="D184" s="40" t="s">
        <v>271</v>
      </c>
      <c r="E184" s="40" t="s">
        <v>37</v>
      </c>
      <c r="F184" s="40" t="s">
        <v>38</v>
      </c>
      <c r="G184" s="40" t="s">
        <v>44</v>
      </c>
      <c r="H184" s="40" t="s">
        <v>40</v>
      </c>
      <c r="I184" s="11">
        <v>40330</v>
      </c>
      <c r="J184" s="11">
        <v>40763</v>
      </c>
      <c r="K184" s="12">
        <v>51.28</v>
      </c>
      <c r="L184" s="1" t="str">
        <f>_xlfn.IFNA(MATCH(D184,{"AR","FL","IN","MI"},0),"YES")</f>
        <v>YES</v>
      </c>
      <c r="M184" t="str">
        <f t="shared" si="21"/>
        <v>Electric</v>
      </c>
      <c r="N184" s="1">
        <f t="shared" si="22"/>
        <v>2011</v>
      </c>
      <c r="O184" s="13">
        <f t="shared" si="23"/>
        <v>0.51280000000000003</v>
      </c>
      <c r="P184" s="13">
        <f t="shared" si="24"/>
        <v>0.51280000000000003</v>
      </c>
      <c r="Q184" s="13" t="str">
        <f t="shared" si="25"/>
        <v/>
      </c>
      <c r="R184" s="13" t="str">
        <f t="shared" si="26"/>
        <v/>
      </c>
    </row>
    <row r="185" spans="1:18" x14ac:dyDescent="0.2">
      <c r="A185" s="8" t="s">
        <v>1371</v>
      </c>
      <c r="B185" s="9">
        <v>2132</v>
      </c>
      <c r="C185" s="40" t="s">
        <v>2195</v>
      </c>
      <c r="D185" s="40" t="s">
        <v>199</v>
      </c>
      <c r="E185" s="40" t="s">
        <v>2163</v>
      </c>
      <c r="F185" s="40" t="s">
        <v>66</v>
      </c>
      <c r="G185" s="40" t="s">
        <v>44</v>
      </c>
      <c r="H185" s="40" t="s">
        <v>40</v>
      </c>
      <c r="I185" s="11">
        <v>40557</v>
      </c>
      <c r="J185" s="11">
        <v>40766</v>
      </c>
      <c r="K185" s="16" t="s">
        <v>45</v>
      </c>
      <c r="L185" s="1" t="str">
        <f>_xlfn.IFNA(MATCH(D185,{"AR","FL","IN","MI"},0),"YES")</f>
        <v>YES</v>
      </c>
      <c r="M185" t="str">
        <f t="shared" si="21"/>
        <v>Natural Gas</v>
      </c>
      <c r="N185" s="1">
        <f t="shared" si="22"/>
        <v>2011</v>
      </c>
      <c r="O185" s="13" t="str">
        <f t="shared" si="23"/>
        <v/>
      </c>
      <c r="P185" s="13" t="str">
        <f t="shared" si="24"/>
        <v/>
      </c>
      <c r="Q185" s="13" t="str">
        <f t="shared" si="25"/>
        <v/>
      </c>
      <c r="R185" s="13" t="str">
        <f t="shared" si="26"/>
        <v/>
      </c>
    </row>
    <row r="186" spans="1:18" x14ac:dyDescent="0.2">
      <c r="A186" s="8" t="s">
        <v>272</v>
      </c>
      <c r="B186" s="9">
        <v>2127</v>
      </c>
      <c r="C186" s="40" t="s">
        <v>54</v>
      </c>
      <c r="D186" s="40" t="s">
        <v>68</v>
      </c>
      <c r="E186" s="40" t="s">
        <v>37</v>
      </c>
      <c r="F186" s="40" t="s">
        <v>38</v>
      </c>
      <c r="G186" s="40" t="s">
        <v>44</v>
      </c>
      <c r="H186" s="40" t="s">
        <v>40</v>
      </c>
      <c r="I186" s="11">
        <v>40567</v>
      </c>
      <c r="J186" s="11">
        <v>40766</v>
      </c>
      <c r="K186" s="12">
        <v>51.9</v>
      </c>
      <c r="L186" s="1" t="str">
        <f>_xlfn.IFNA(MATCH(D186,{"AR","FL","IN","MI"},0),"YES")</f>
        <v>YES</v>
      </c>
      <c r="M186" t="str">
        <f t="shared" si="21"/>
        <v>Electric</v>
      </c>
      <c r="N186" s="1">
        <f t="shared" si="22"/>
        <v>2011</v>
      </c>
      <c r="O186" s="13">
        <f t="shared" si="23"/>
        <v>0.51900000000000002</v>
      </c>
      <c r="P186" s="13">
        <f t="shared" si="24"/>
        <v>0.51900000000000002</v>
      </c>
      <c r="Q186" s="13" t="str">
        <f t="shared" si="25"/>
        <v/>
      </c>
      <c r="R186" s="13" t="str">
        <f t="shared" si="26"/>
        <v/>
      </c>
    </row>
    <row r="187" spans="1:18" x14ac:dyDescent="0.2">
      <c r="A187" s="8" t="s">
        <v>273</v>
      </c>
      <c r="B187" s="9">
        <v>620</v>
      </c>
      <c r="C187" s="40" t="s">
        <v>35</v>
      </c>
      <c r="D187" s="40" t="s">
        <v>180</v>
      </c>
      <c r="E187" s="40" t="s">
        <v>37</v>
      </c>
      <c r="F187" s="40" t="s">
        <v>38</v>
      </c>
      <c r="G187" s="40" t="s">
        <v>39</v>
      </c>
      <c r="H187" s="40" t="s">
        <v>40</v>
      </c>
      <c r="I187" s="11">
        <v>40305</v>
      </c>
      <c r="J187" s="11">
        <v>40767</v>
      </c>
      <c r="K187" s="12">
        <v>47.74</v>
      </c>
      <c r="L187" s="1" t="str">
        <f>_xlfn.IFNA(MATCH(D187,{"AR","FL","IN","MI"},0),"YES")</f>
        <v>YES</v>
      </c>
      <c r="M187" t="str">
        <f t="shared" si="21"/>
        <v>Electric</v>
      </c>
      <c r="N187" s="1">
        <f t="shared" si="22"/>
        <v>2011</v>
      </c>
      <c r="O187" s="13">
        <f t="shared" si="23"/>
        <v>0.47740000000000005</v>
      </c>
      <c r="P187" s="13">
        <f t="shared" si="24"/>
        <v>0.47740000000000005</v>
      </c>
      <c r="Q187" s="13" t="str">
        <f t="shared" si="25"/>
        <v/>
      </c>
      <c r="R187" s="13" t="str">
        <f t="shared" si="26"/>
        <v/>
      </c>
    </row>
    <row r="188" spans="1:18" x14ac:dyDescent="0.2">
      <c r="A188" s="8" t="s">
        <v>274</v>
      </c>
      <c r="B188" s="9">
        <v>2123</v>
      </c>
      <c r="C188" s="40" t="s">
        <v>275</v>
      </c>
      <c r="D188" s="40" t="s">
        <v>94</v>
      </c>
      <c r="E188" s="40" t="s">
        <v>37</v>
      </c>
      <c r="F188" s="40" t="s">
        <v>66</v>
      </c>
      <c r="G188" s="40" t="s">
        <v>44</v>
      </c>
      <c r="H188" s="40" t="s">
        <v>40</v>
      </c>
      <c r="I188" s="11">
        <v>40550</v>
      </c>
      <c r="J188" s="11">
        <v>40774</v>
      </c>
      <c r="K188" s="12">
        <v>40</v>
      </c>
      <c r="L188" s="1" t="str">
        <f>_xlfn.IFNA(MATCH(D188,{"AR","FL","IN","MI"},0),"YES")</f>
        <v>YES</v>
      </c>
      <c r="M188" t="str">
        <f t="shared" si="21"/>
        <v>Electric</v>
      </c>
      <c r="N188" s="1">
        <f t="shared" si="22"/>
        <v>2011</v>
      </c>
      <c r="O188" s="13">
        <f t="shared" si="23"/>
        <v>0.4</v>
      </c>
      <c r="P188" s="13">
        <f t="shared" si="24"/>
        <v>0.4</v>
      </c>
      <c r="Q188" s="13" t="str">
        <f t="shared" si="25"/>
        <v/>
      </c>
      <c r="R188" s="13" t="str">
        <f t="shared" si="26"/>
        <v/>
      </c>
    </row>
    <row r="189" spans="1:18" x14ac:dyDescent="0.2">
      <c r="A189" s="8" t="s">
        <v>1372</v>
      </c>
      <c r="B189" s="9">
        <v>872</v>
      </c>
      <c r="C189" s="40" t="s">
        <v>325</v>
      </c>
      <c r="D189" s="40" t="s">
        <v>152</v>
      </c>
      <c r="E189" s="40" t="s">
        <v>2163</v>
      </c>
      <c r="F189" s="40" t="s">
        <v>66</v>
      </c>
      <c r="G189" s="40" t="s">
        <v>44</v>
      </c>
      <c r="H189" s="40" t="s">
        <v>40</v>
      </c>
      <c r="I189" s="11">
        <v>40529</v>
      </c>
      <c r="J189" s="11">
        <v>40787</v>
      </c>
      <c r="K189" s="12">
        <v>56</v>
      </c>
      <c r="L189" s="1" t="str">
        <f>_xlfn.IFNA(MATCH(D189,{"AR","FL","IN","MI"},0),"YES")</f>
        <v>YES</v>
      </c>
      <c r="M189" t="str">
        <f t="shared" si="21"/>
        <v>Natural Gas</v>
      </c>
      <c r="N189" s="1">
        <f t="shared" si="22"/>
        <v>2011</v>
      </c>
      <c r="O189" s="13" t="str">
        <f t="shared" si="23"/>
        <v/>
      </c>
      <c r="P189" s="13" t="str">
        <f t="shared" si="24"/>
        <v/>
      </c>
      <c r="Q189" s="13">
        <f t="shared" si="25"/>
        <v>0.56000000000000005</v>
      </c>
      <c r="R189" s="13">
        <f t="shared" si="26"/>
        <v>0.56000000000000005</v>
      </c>
    </row>
    <row r="190" spans="1:18" x14ac:dyDescent="0.2">
      <c r="A190" s="8" t="s">
        <v>276</v>
      </c>
      <c r="B190" s="9">
        <v>2318</v>
      </c>
      <c r="C190" s="40" t="s">
        <v>277</v>
      </c>
      <c r="D190" s="40" t="s">
        <v>278</v>
      </c>
      <c r="E190" s="40" t="s">
        <v>37</v>
      </c>
      <c r="F190" s="40" t="s">
        <v>38</v>
      </c>
      <c r="G190" s="40" t="s">
        <v>39</v>
      </c>
      <c r="H190" s="40" t="s">
        <v>40</v>
      </c>
      <c r="I190" s="11">
        <v>40301</v>
      </c>
      <c r="J190" s="11">
        <v>40788</v>
      </c>
      <c r="K190" s="12">
        <v>53.8</v>
      </c>
      <c r="L190" s="1" t="str">
        <f>_xlfn.IFNA(MATCH(D190,{"AR","FL","IN","MI"},0),"YES")</f>
        <v>YES</v>
      </c>
      <c r="M190" t="str">
        <f t="shared" si="21"/>
        <v>Electric</v>
      </c>
      <c r="N190" s="1">
        <f t="shared" si="22"/>
        <v>2011</v>
      </c>
      <c r="O190" s="13">
        <f t="shared" si="23"/>
        <v>0.53799999999999992</v>
      </c>
      <c r="P190" s="13">
        <f t="shared" si="24"/>
        <v>0.53799999999999992</v>
      </c>
      <c r="Q190" s="13" t="str">
        <f t="shared" si="25"/>
        <v/>
      </c>
      <c r="R190" s="13" t="str">
        <f t="shared" si="26"/>
        <v/>
      </c>
    </row>
    <row r="191" spans="1:18" x14ac:dyDescent="0.2">
      <c r="A191" s="8" t="s">
        <v>279</v>
      </c>
      <c r="B191" s="9">
        <v>701</v>
      </c>
      <c r="C191" s="40" t="s">
        <v>54</v>
      </c>
      <c r="D191" s="40" t="s">
        <v>97</v>
      </c>
      <c r="E191" s="40" t="s">
        <v>37</v>
      </c>
      <c r="F191" s="40" t="s">
        <v>38</v>
      </c>
      <c r="G191" s="40" t="s">
        <v>44</v>
      </c>
      <c r="H191" s="40" t="s">
        <v>40</v>
      </c>
      <c r="I191" s="11">
        <v>40504</v>
      </c>
      <c r="J191" s="11">
        <v>40808</v>
      </c>
      <c r="K191" s="12">
        <v>52.3</v>
      </c>
      <c r="L191" s="1" t="str">
        <f>_xlfn.IFNA(MATCH(D191,{"AR","FL","IN","MI"},0),"YES")</f>
        <v>YES</v>
      </c>
      <c r="M191" t="str">
        <f t="shared" si="21"/>
        <v>Electric</v>
      </c>
      <c r="N191" s="1">
        <f t="shared" si="22"/>
        <v>2011</v>
      </c>
      <c r="O191" s="13">
        <f t="shared" si="23"/>
        <v>0.52300000000000002</v>
      </c>
      <c r="P191" s="13">
        <f t="shared" si="24"/>
        <v>0.52300000000000002</v>
      </c>
      <c r="Q191" s="13" t="str">
        <f t="shared" si="25"/>
        <v/>
      </c>
      <c r="R191" s="13" t="str">
        <f t="shared" si="26"/>
        <v/>
      </c>
    </row>
    <row r="192" spans="1:18" x14ac:dyDescent="0.2">
      <c r="A192" s="8" t="s">
        <v>280</v>
      </c>
      <c r="B192" s="9">
        <v>2201</v>
      </c>
      <c r="C192" s="40" t="s">
        <v>168</v>
      </c>
      <c r="D192" s="40" t="s">
        <v>169</v>
      </c>
      <c r="E192" s="40" t="s">
        <v>37</v>
      </c>
      <c r="F192" s="40" t="s">
        <v>38</v>
      </c>
      <c r="G192" s="40" t="s">
        <v>44</v>
      </c>
      <c r="H192" s="40" t="s">
        <v>40</v>
      </c>
      <c r="I192" s="11">
        <v>40729</v>
      </c>
      <c r="J192" s="11">
        <v>40816</v>
      </c>
      <c r="K192" s="16" t="s">
        <v>45</v>
      </c>
      <c r="L192" s="1" t="str">
        <f>_xlfn.IFNA(MATCH(D192,{"AR","FL","IN","MI"},0),"YES")</f>
        <v>YES</v>
      </c>
      <c r="M192" t="str">
        <f t="shared" si="21"/>
        <v>Electric</v>
      </c>
      <c r="N192" s="1">
        <f t="shared" si="22"/>
        <v>2011</v>
      </c>
      <c r="O192" s="13" t="str">
        <f t="shared" si="23"/>
        <v/>
      </c>
      <c r="P192" s="13" t="str">
        <f t="shared" si="24"/>
        <v/>
      </c>
      <c r="Q192" s="13" t="str">
        <f t="shared" si="25"/>
        <v/>
      </c>
      <c r="R192" s="13" t="str">
        <f t="shared" si="26"/>
        <v/>
      </c>
    </row>
    <row r="193" spans="1:18" x14ac:dyDescent="0.2">
      <c r="A193" s="8" t="s">
        <v>1373</v>
      </c>
      <c r="B193" s="9">
        <v>2202</v>
      </c>
      <c r="C193" s="40" t="s">
        <v>168</v>
      </c>
      <c r="D193" s="40" t="s">
        <v>169</v>
      </c>
      <c r="E193" s="40" t="s">
        <v>2163</v>
      </c>
      <c r="F193" s="40" t="s">
        <v>66</v>
      </c>
      <c r="G193" s="40" t="s">
        <v>44</v>
      </c>
      <c r="H193" s="40" t="s">
        <v>40</v>
      </c>
      <c r="I193" s="11">
        <v>40729</v>
      </c>
      <c r="J193" s="11">
        <v>40816</v>
      </c>
      <c r="K193" s="12" t="s">
        <v>45</v>
      </c>
      <c r="L193" s="1" t="str">
        <f>_xlfn.IFNA(MATCH(D193,{"AR","FL","IN","MI"},0),"YES")</f>
        <v>YES</v>
      </c>
      <c r="M193" t="str">
        <f t="shared" si="21"/>
        <v>Natural Gas</v>
      </c>
      <c r="N193" s="1">
        <f t="shared" si="22"/>
        <v>2011</v>
      </c>
      <c r="O193" s="13" t="str">
        <f t="shared" si="23"/>
        <v/>
      </c>
      <c r="P193" s="13" t="str">
        <f t="shared" si="24"/>
        <v/>
      </c>
      <c r="Q193" s="13" t="str">
        <f t="shared" si="25"/>
        <v/>
      </c>
      <c r="R193" s="13" t="str">
        <f t="shared" si="26"/>
        <v/>
      </c>
    </row>
    <row r="194" spans="1:18" x14ac:dyDescent="0.2">
      <c r="A194" s="8" t="s">
        <v>281</v>
      </c>
      <c r="B194" s="9">
        <v>2181</v>
      </c>
      <c r="C194" s="40" t="s">
        <v>141</v>
      </c>
      <c r="D194" s="40" t="s">
        <v>57</v>
      </c>
      <c r="E194" s="40" t="s">
        <v>37</v>
      </c>
      <c r="F194" s="40" t="s">
        <v>52</v>
      </c>
      <c r="G194" s="40" t="s">
        <v>39</v>
      </c>
      <c r="H194" s="40" t="s">
        <v>40</v>
      </c>
      <c r="I194" s="11">
        <v>40690</v>
      </c>
      <c r="J194" s="11">
        <v>40816</v>
      </c>
      <c r="K194" s="12">
        <v>54.67</v>
      </c>
      <c r="L194" s="1" t="str">
        <f>_xlfn.IFNA(MATCH(D194,{"AR","FL","IN","MI"},0),"YES")</f>
        <v>YES</v>
      </c>
      <c r="M194" t="str">
        <f t="shared" si="21"/>
        <v>Electric</v>
      </c>
      <c r="N194" s="1">
        <f t="shared" si="22"/>
        <v>2011</v>
      </c>
      <c r="O194" s="13">
        <f t="shared" si="23"/>
        <v>0.54669999999999996</v>
      </c>
      <c r="P194" s="13">
        <f t="shared" si="24"/>
        <v>0.54669999999999996</v>
      </c>
      <c r="Q194" s="13" t="str">
        <f t="shared" si="25"/>
        <v/>
      </c>
      <c r="R194" s="13" t="str">
        <f t="shared" si="26"/>
        <v/>
      </c>
    </row>
    <row r="195" spans="1:18" x14ac:dyDescent="0.2">
      <c r="A195" s="8" t="s">
        <v>1374</v>
      </c>
      <c r="B195" s="9">
        <v>2190</v>
      </c>
      <c r="C195" s="40" t="s">
        <v>135</v>
      </c>
      <c r="D195" s="40" t="s">
        <v>219</v>
      </c>
      <c r="E195" s="40" t="s">
        <v>2163</v>
      </c>
      <c r="F195" s="40" t="s">
        <v>66</v>
      </c>
      <c r="G195" s="40" t="s">
        <v>39</v>
      </c>
      <c r="H195" s="40" t="s">
        <v>40</v>
      </c>
      <c r="I195" s="11">
        <v>40689</v>
      </c>
      <c r="J195" s="11">
        <v>40822</v>
      </c>
      <c r="K195" s="12" t="s">
        <v>45</v>
      </c>
      <c r="L195" s="1" t="str">
        <f>_xlfn.IFNA(MATCH(D195,{"AR","FL","IN","MI"},0),"YES")</f>
        <v>YES</v>
      </c>
      <c r="M195" t="str">
        <f t="shared" si="21"/>
        <v>Natural Gas</v>
      </c>
      <c r="N195" s="1">
        <f t="shared" si="22"/>
        <v>2011</v>
      </c>
      <c r="O195" s="13" t="str">
        <f t="shared" si="23"/>
        <v/>
      </c>
      <c r="P195" s="13" t="str">
        <f t="shared" si="24"/>
        <v/>
      </c>
      <c r="Q195" s="13" t="str">
        <f t="shared" si="25"/>
        <v/>
      </c>
      <c r="R195" s="13" t="str">
        <f t="shared" si="26"/>
        <v/>
      </c>
    </row>
    <row r="196" spans="1:18" x14ac:dyDescent="0.2">
      <c r="A196" s="8" t="s">
        <v>282</v>
      </c>
      <c r="B196" s="9">
        <v>2189</v>
      </c>
      <c r="C196" s="40" t="s">
        <v>135</v>
      </c>
      <c r="D196" s="40" t="s">
        <v>219</v>
      </c>
      <c r="E196" s="40" t="s">
        <v>37</v>
      </c>
      <c r="F196" s="40" t="s">
        <v>38</v>
      </c>
      <c r="G196" s="40" t="s">
        <v>39</v>
      </c>
      <c r="H196" s="40" t="s">
        <v>40</v>
      </c>
      <c r="I196" s="11">
        <v>40689</v>
      </c>
      <c r="J196" s="11">
        <v>40822</v>
      </c>
      <c r="K196" s="12" t="s">
        <v>45</v>
      </c>
      <c r="L196" s="1" t="str">
        <f>_xlfn.IFNA(MATCH(D196,{"AR","FL","IN","MI"},0),"YES")</f>
        <v>YES</v>
      </c>
      <c r="M196" t="str">
        <f t="shared" si="21"/>
        <v>Electric</v>
      </c>
      <c r="N196" s="1">
        <f t="shared" si="22"/>
        <v>2011</v>
      </c>
      <c r="O196" s="13" t="str">
        <f t="shared" si="23"/>
        <v/>
      </c>
      <c r="P196" s="13" t="str">
        <f t="shared" si="24"/>
        <v/>
      </c>
      <c r="Q196" s="13" t="str">
        <f t="shared" si="25"/>
        <v/>
      </c>
      <c r="R196" s="13" t="str">
        <f t="shared" si="26"/>
        <v/>
      </c>
    </row>
    <row r="197" spans="1:18" x14ac:dyDescent="0.2">
      <c r="A197" s="8" t="s">
        <v>1375</v>
      </c>
      <c r="B197" s="9">
        <v>2191</v>
      </c>
      <c r="C197" s="40" t="s">
        <v>2196</v>
      </c>
      <c r="D197" s="40" t="s">
        <v>219</v>
      </c>
      <c r="E197" s="40" t="s">
        <v>2163</v>
      </c>
      <c r="F197" s="40" t="s">
        <v>66</v>
      </c>
      <c r="G197" s="40" t="s">
        <v>39</v>
      </c>
      <c r="H197" s="40" t="s">
        <v>40</v>
      </c>
      <c r="I197" s="11">
        <v>40689</v>
      </c>
      <c r="J197" s="11">
        <v>40822</v>
      </c>
      <c r="K197" s="12" t="s">
        <v>45</v>
      </c>
      <c r="L197" s="1" t="str">
        <f>_xlfn.IFNA(MATCH(D197,{"AR","FL","IN","MI"},0),"YES")</f>
        <v>YES</v>
      </c>
      <c r="M197" t="str">
        <f t="shared" si="21"/>
        <v>Natural Gas</v>
      </c>
      <c r="N197" s="1">
        <f t="shared" si="22"/>
        <v>2011</v>
      </c>
      <c r="O197" s="13" t="str">
        <f t="shared" si="23"/>
        <v/>
      </c>
      <c r="P197" s="13" t="str">
        <f t="shared" si="24"/>
        <v/>
      </c>
      <c r="Q197" s="13" t="str">
        <f t="shared" si="25"/>
        <v/>
      </c>
      <c r="R197" s="13" t="str">
        <f t="shared" si="26"/>
        <v/>
      </c>
    </row>
    <row r="198" spans="1:18" x14ac:dyDescent="0.2">
      <c r="A198" s="8" t="s">
        <v>283</v>
      </c>
      <c r="B198" s="9">
        <v>2165</v>
      </c>
      <c r="C198" s="40" t="s">
        <v>75</v>
      </c>
      <c r="D198" s="40" t="s">
        <v>76</v>
      </c>
      <c r="E198" s="40" t="s">
        <v>37</v>
      </c>
      <c r="F198" s="40" t="s">
        <v>38</v>
      </c>
      <c r="G198" s="40" t="s">
        <v>44</v>
      </c>
      <c r="H198" s="40" t="s">
        <v>40</v>
      </c>
      <c r="I198" s="11">
        <v>40634</v>
      </c>
      <c r="J198" s="11">
        <v>40828</v>
      </c>
      <c r="K198" s="12">
        <v>53.37</v>
      </c>
      <c r="L198" s="1" t="str">
        <f>_xlfn.IFNA(MATCH(D198,{"AR","FL","IN","MI"},0),"YES")</f>
        <v>YES</v>
      </c>
      <c r="M198" t="str">
        <f t="shared" si="21"/>
        <v>Electric</v>
      </c>
      <c r="N198" s="1">
        <f t="shared" si="22"/>
        <v>2011</v>
      </c>
      <c r="O198" s="13">
        <f t="shared" si="23"/>
        <v>0.53369999999999995</v>
      </c>
      <c r="P198" s="13">
        <f t="shared" si="24"/>
        <v>0.53369999999999995</v>
      </c>
      <c r="Q198" s="13" t="str">
        <f t="shared" si="25"/>
        <v/>
      </c>
      <c r="R198" s="13" t="str">
        <f t="shared" si="26"/>
        <v/>
      </c>
    </row>
    <row r="199" spans="1:18" x14ac:dyDescent="0.2">
      <c r="A199" s="8" t="s">
        <v>1376</v>
      </c>
      <c r="B199" s="9">
        <v>2448</v>
      </c>
      <c r="C199" s="40" t="s">
        <v>141</v>
      </c>
      <c r="D199" s="40" t="s">
        <v>57</v>
      </c>
      <c r="E199" s="40" t="s">
        <v>2163</v>
      </c>
      <c r="F199" s="40" t="s">
        <v>66</v>
      </c>
      <c r="G199" s="40" t="s">
        <v>39</v>
      </c>
      <c r="H199" s="40" t="s">
        <v>40</v>
      </c>
      <c r="I199" s="11">
        <v>40709</v>
      </c>
      <c r="J199" s="11">
        <v>40829</v>
      </c>
      <c r="K199" s="12">
        <v>54.58</v>
      </c>
      <c r="L199" s="1" t="str">
        <f>_xlfn.IFNA(MATCH(D199,{"AR","FL","IN","MI"},0),"YES")</f>
        <v>YES</v>
      </c>
      <c r="M199" t="str">
        <f t="shared" si="21"/>
        <v>Natural Gas</v>
      </c>
      <c r="N199" s="1">
        <f t="shared" si="22"/>
        <v>2011</v>
      </c>
      <c r="O199" s="13" t="str">
        <f t="shared" si="23"/>
        <v/>
      </c>
      <c r="P199" s="13" t="str">
        <f t="shared" si="24"/>
        <v/>
      </c>
      <c r="Q199" s="13">
        <f t="shared" si="25"/>
        <v>0.54579999999999995</v>
      </c>
      <c r="R199" s="13">
        <f t="shared" si="26"/>
        <v>0.54579999999999995</v>
      </c>
    </row>
    <row r="200" spans="1:18" x14ac:dyDescent="0.2">
      <c r="A200" s="8" t="s">
        <v>1377</v>
      </c>
      <c r="B200" s="9">
        <v>2131</v>
      </c>
      <c r="C200" s="40" t="s">
        <v>2180</v>
      </c>
      <c r="D200" s="40" t="s">
        <v>199</v>
      </c>
      <c r="E200" s="40" t="s">
        <v>2163</v>
      </c>
      <c r="F200" s="40" t="s">
        <v>66</v>
      </c>
      <c r="G200" s="40" t="s">
        <v>44</v>
      </c>
      <c r="H200" s="40" t="s">
        <v>40</v>
      </c>
      <c r="I200" s="11">
        <v>40557</v>
      </c>
      <c r="J200" s="11">
        <v>40830</v>
      </c>
      <c r="K200" s="12" t="s">
        <v>45</v>
      </c>
      <c r="L200" s="1" t="str">
        <f>_xlfn.IFNA(MATCH(D200,{"AR","FL","IN","MI"},0),"YES")</f>
        <v>YES</v>
      </c>
      <c r="M200" t="str">
        <f t="shared" ref="M200:M263" si="27">E200</f>
        <v>Natural Gas</v>
      </c>
      <c r="N200" s="1">
        <f t="shared" ref="N200:N263" si="28">YEAR(J200)</f>
        <v>2011</v>
      </c>
      <c r="O200" s="13" t="str">
        <f t="shared" ref="O200:O263" si="29">IF(AND(M200="Electric",K200&lt;&gt;"NA"),K200/100,"")</f>
        <v/>
      </c>
      <c r="P200" s="13" t="str">
        <f t="shared" ref="P200:P263" si="30">IF(AND(M200="Electric",K200&lt;&gt;"NA",L200="YES"),K200/100,"")</f>
        <v/>
      </c>
      <c r="Q200" s="13" t="str">
        <f t="shared" ref="Q200:Q263" si="31">IF(AND(M200="Natural Gas",K200&lt;&gt;"NA"),K200/100,"")</f>
        <v/>
      </c>
      <c r="R200" s="13" t="str">
        <f t="shared" ref="R200:R263" si="32">IF(AND(M200="Natural Gas",K200&lt;&gt;"NA",L200="YES"),K200/100,"")</f>
        <v/>
      </c>
    </row>
    <row r="201" spans="1:18" x14ac:dyDescent="0.2">
      <c r="A201" s="8" t="s">
        <v>284</v>
      </c>
      <c r="B201" s="9">
        <v>683</v>
      </c>
      <c r="C201" s="40" t="s">
        <v>47</v>
      </c>
      <c r="D201" s="40" t="s">
        <v>48</v>
      </c>
      <c r="E201" s="40" t="s">
        <v>37</v>
      </c>
      <c r="F201" s="40" t="s">
        <v>38</v>
      </c>
      <c r="G201" s="40" t="s">
        <v>39</v>
      </c>
      <c r="H201" s="40" t="s">
        <v>40</v>
      </c>
      <c r="I201" s="11">
        <v>40480</v>
      </c>
      <c r="J201" s="11">
        <v>40836</v>
      </c>
      <c r="K201" s="12">
        <v>40.26</v>
      </c>
      <c r="L201" s="1">
        <f>_xlfn.IFNA(MATCH(D201,{"AR","FL","IN","MI"},0),"YES")</f>
        <v>4</v>
      </c>
      <c r="M201" t="str">
        <f t="shared" si="27"/>
        <v>Electric</v>
      </c>
      <c r="N201" s="1">
        <f t="shared" si="28"/>
        <v>2011</v>
      </c>
      <c r="O201" s="13">
        <f t="shared" si="29"/>
        <v>0.40259999999999996</v>
      </c>
      <c r="P201" s="13" t="str">
        <f t="shared" si="30"/>
        <v/>
      </c>
      <c r="Q201" s="13" t="str">
        <f t="shared" si="31"/>
        <v/>
      </c>
      <c r="R201" s="13" t="str">
        <f t="shared" si="32"/>
        <v/>
      </c>
    </row>
    <row r="202" spans="1:18" x14ac:dyDescent="0.2">
      <c r="A202" s="8" t="s">
        <v>1378</v>
      </c>
      <c r="B202" s="9">
        <v>2177</v>
      </c>
      <c r="C202" s="40" t="s">
        <v>2197</v>
      </c>
      <c r="D202" s="40" t="s">
        <v>478</v>
      </c>
      <c r="E202" s="40" t="s">
        <v>2163</v>
      </c>
      <c r="F202" s="40" t="s">
        <v>66</v>
      </c>
      <c r="G202" s="40" t="s">
        <v>44</v>
      </c>
      <c r="H202" s="40" t="s">
        <v>40</v>
      </c>
      <c r="I202" s="11">
        <v>40669</v>
      </c>
      <c r="J202" s="11">
        <v>40855</v>
      </c>
      <c r="K202" s="12" t="s">
        <v>45</v>
      </c>
      <c r="L202" s="1" t="str">
        <f>_xlfn.IFNA(MATCH(D202,{"AR","FL","IN","MI"},0),"YES")</f>
        <v>YES</v>
      </c>
      <c r="M202" t="str">
        <f t="shared" si="27"/>
        <v>Natural Gas</v>
      </c>
      <c r="N202" s="1">
        <f t="shared" si="28"/>
        <v>2011</v>
      </c>
      <c r="O202" s="13" t="str">
        <f t="shared" si="29"/>
        <v/>
      </c>
      <c r="P202" s="13" t="str">
        <f t="shared" si="30"/>
        <v/>
      </c>
      <c r="Q202" s="13" t="str">
        <f t="shared" si="31"/>
        <v/>
      </c>
      <c r="R202" s="13" t="str">
        <f t="shared" si="32"/>
        <v/>
      </c>
    </row>
    <row r="203" spans="1:18" x14ac:dyDescent="0.2">
      <c r="A203" s="8" t="s">
        <v>1379</v>
      </c>
      <c r="B203" s="9">
        <v>2168</v>
      </c>
      <c r="C203" s="40" t="s">
        <v>2192</v>
      </c>
      <c r="D203" s="40" t="s">
        <v>154</v>
      </c>
      <c r="E203" s="40" t="s">
        <v>2163</v>
      </c>
      <c r="F203" s="40" t="s">
        <v>66</v>
      </c>
      <c r="G203" s="40" t="s">
        <v>39</v>
      </c>
      <c r="H203" s="40" t="s">
        <v>40</v>
      </c>
      <c r="I203" s="11">
        <v>40648</v>
      </c>
      <c r="J203" s="11">
        <v>40861</v>
      </c>
      <c r="K203" s="12">
        <v>57.88</v>
      </c>
      <c r="L203" s="1" t="str">
        <f>_xlfn.IFNA(MATCH(D203,{"AR","FL","IN","MI"},0),"YES")</f>
        <v>YES</v>
      </c>
      <c r="M203" t="str">
        <f t="shared" si="27"/>
        <v>Natural Gas</v>
      </c>
      <c r="N203" s="1">
        <f t="shared" si="28"/>
        <v>2011</v>
      </c>
      <c r="O203" s="13" t="str">
        <f t="shared" si="29"/>
        <v/>
      </c>
      <c r="P203" s="13" t="str">
        <f t="shared" si="30"/>
        <v/>
      </c>
      <c r="Q203" s="13">
        <f t="shared" si="31"/>
        <v>0.57879999999999998</v>
      </c>
      <c r="R203" s="13">
        <f t="shared" si="32"/>
        <v>0.57879999999999998</v>
      </c>
    </row>
    <row r="204" spans="1:18" x14ac:dyDescent="0.2">
      <c r="A204" s="8" t="s">
        <v>1380</v>
      </c>
      <c r="B204" s="9">
        <v>4425</v>
      </c>
      <c r="C204" s="40" t="s">
        <v>191</v>
      </c>
      <c r="D204" s="40" t="s">
        <v>43</v>
      </c>
      <c r="E204" s="40" t="s">
        <v>2163</v>
      </c>
      <c r="F204" s="40" t="s">
        <v>66</v>
      </c>
      <c r="G204" s="40" t="s">
        <v>44</v>
      </c>
      <c r="H204" s="40" t="s">
        <v>40</v>
      </c>
      <c r="I204" s="11">
        <v>40683</v>
      </c>
      <c r="J204" s="11">
        <v>40869</v>
      </c>
      <c r="K204" s="12" t="s">
        <v>45</v>
      </c>
      <c r="L204" s="1" t="str">
        <f>_xlfn.IFNA(MATCH(D204,{"AR","FL","IN","MI"},0),"YES")</f>
        <v>YES</v>
      </c>
      <c r="M204" t="str">
        <f t="shared" si="27"/>
        <v>Natural Gas</v>
      </c>
      <c r="N204" s="1">
        <f t="shared" si="28"/>
        <v>2011</v>
      </c>
      <c r="O204" s="13" t="str">
        <f t="shared" si="29"/>
        <v/>
      </c>
      <c r="P204" s="13" t="str">
        <f t="shared" si="30"/>
        <v/>
      </c>
      <c r="Q204" s="13" t="str">
        <f t="shared" si="31"/>
        <v/>
      </c>
      <c r="R204" s="13" t="str">
        <f t="shared" si="32"/>
        <v/>
      </c>
    </row>
    <row r="205" spans="1:18" x14ac:dyDescent="0.2">
      <c r="A205" s="8" t="s">
        <v>1381</v>
      </c>
      <c r="B205" s="9">
        <v>2250</v>
      </c>
      <c r="C205" s="40" t="s">
        <v>2187</v>
      </c>
      <c r="D205" s="40" t="s">
        <v>76</v>
      </c>
      <c r="E205" s="40" t="s">
        <v>2163</v>
      </c>
      <c r="F205" s="40" t="s">
        <v>52</v>
      </c>
      <c r="G205" s="40" t="s">
        <v>39</v>
      </c>
      <c r="H205" s="40" t="s">
        <v>40</v>
      </c>
      <c r="I205" s="11">
        <v>40695</v>
      </c>
      <c r="J205" s="11">
        <v>40875</v>
      </c>
      <c r="K205" s="12" t="s">
        <v>45</v>
      </c>
      <c r="L205" s="1" t="str">
        <f>_xlfn.IFNA(MATCH(D205,{"AR","FL","IN","MI"},0),"YES")</f>
        <v>YES</v>
      </c>
      <c r="M205" t="str">
        <f t="shared" si="27"/>
        <v>Natural Gas</v>
      </c>
      <c r="N205" s="1">
        <f t="shared" si="28"/>
        <v>2011</v>
      </c>
      <c r="O205" s="13" t="str">
        <f t="shared" si="29"/>
        <v/>
      </c>
      <c r="P205" s="13" t="str">
        <f t="shared" si="30"/>
        <v/>
      </c>
      <c r="Q205" s="13" t="str">
        <f t="shared" si="31"/>
        <v/>
      </c>
      <c r="R205" s="13" t="str">
        <f t="shared" si="32"/>
        <v/>
      </c>
    </row>
    <row r="206" spans="1:18" x14ac:dyDescent="0.2">
      <c r="A206" s="8" t="s">
        <v>287</v>
      </c>
      <c r="B206" s="9">
        <v>2496</v>
      </c>
      <c r="C206" s="40" t="s">
        <v>139</v>
      </c>
      <c r="D206" s="40" t="s">
        <v>76</v>
      </c>
      <c r="E206" s="40" t="s">
        <v>37</v>
      </c>
      <c r="F206" s="40" t="s">
        <v>52</v>
      </c>
      <c r="G206" s="40" t="s">
        <v>39</v>
      </c>
      <c r="H206" s="40" t="s">
        <v>40</v>
      </c>
      <c r="I206" s="11">
        <v>40633</v>
      </c>
      <c r="J206" s="11">
        <v>40877</v>
      </c>
      <c r="K206" s="12" t="s">
        <v>45</v>
      </c>
      <c r="L206" s="1" t="str">
        <f>_xlfn.IFNA(MATCH(D206,{"AR","FL","IN","MI"},0),"YES")</f>
        <v>YES</v>
      </c>
      <c r="M206" t="str">
        <f t="shared" si="27"/>
        <v>Electric</v>
      </c>
      <c r="N206" s="1">
        <f t="shared" si="28"/>
        <v>2011</v>
      </c>
      <c r="O206" s="13" t="str">
        <f t="shared" si="29"/>
        <v/>
      </c>
      <c r="P206" s="13" t="str">
        <f t="shared" si="30"/>
        <v/>
      </c>
      <c r="Q206" s="13" t="str">
        <f t="shared" si="31"/>
        <v/>
      </c>
      <c r="R206" s="13" t="str">
        <f t="shared" si="32"/>
        <v/>
      </c>
    </row>
    <row r="207" spans="1:18" x14ac:dyDescent="0.2">
      <c r="A207" s="8" t="s">
        <v>285</v>
      </c>
      <c r="B207" s="9">
        <v>2447</v>
      </c>
      <c r="C207" s="40" t="s">
        <v>81</v>
      </c>
      <c r="D207" s="40" t="s">
        <v>76</v>
      </c>
      <c r="E207" s="40" t="s">
        <v>37</v>
      </c>
      <c r="F207" s="40" t="s">
        <v>38</v>
      </c>
      <c r="G207" s="40" t="s">
        <v>39</v>
      </c>
      <c r="H207" s="40" t="s">
        <v>40</v>
      </c>
      <c r="I207" s="11">
        <v>40633</v>
      </c>
      <c r="J207" s="11">
        <v>40877</v>
      </c>
      <c r="K207" s="12" t="s">
        <v>45</v>
      </c>
      <c r="L207" s="1" t="str">
        <f>_xlfn.IFNA(MATCH(D207,{"AR","FL","IN","MI"},0),"YES")</f>
        <v>YES</v>
      </c>
      <c r="M207" t="str">
        <f t="shared" si="27"/>
        <v>Electric</v>
      </c>
      <c r="N207" s="1">
        <f t="shared" si="28"/>
        <v>2011</v>
      </c>
      <c r="O207" s="13" t="str">
        <f t="shared" si="29"/>
        <v/>
      </c>
      <c r="P207" s="13" t="str">
        <f t="shared" si="30"/>
        <v/>
      </c>
      <c r="Q207" s="13" t="str">
        <f t="shared" si="31"/>
        <v/>
      </c>
      <c r="R207" s="13" t="str">
        <f t="shared" si="32"/>
        <v/>
      </c>
    </row>
    <row r="208" spans="1:18" x14ac:dyDescent="0.2">
      <c r="A208" s="8" t="s">
        <v>286</v>
      </c>
      <c r="B208" s="9">
        <v>2158</v>
      </c>
      <c r="C208" s="40" t="s">
        <v>139</v>
      </c>
      <c r="D208" s="40" t="s">
        <v>76</v>
      </c>
      <c r="E208" s="40" t="s">
        <v>37</v>
      </c>
      <c r="F208" s="40" t="s">
        <v>38</v>
      </c>
      <c r="G208" s="40" t="s">
        <v>39</v>
      </c>
      <c r="H208" s="40" t="s">
        <v>40</v>
      </c>
      <c r="I208" s="11">
        <v>40633</v>
      </c>
      <c r="J208" s="11">
        <v>40877</v>
      </c>
      <c r="K208" s="12">
        <v>42.69</v>
      </c>
      <c r="L208" s="1" t="str">
        <f>_xlfn.IFNA(MATCH(D208,{"AR","FL","IN","MI"},0),"YES")</f>
        <v>YES</v>
      </c>
      <c r="M208" t="str">
        <f t="shared" si="27"/>
        <v>Electric</v>
      </c>
      <c r="N208" s="1">
        <f t="shared" si="28"/>
        <v>2011</v>
      </c>
      <c r="O208" s="13">
        <f t="shared" si="29"/>
        <v>0.4269</v>
      </c>
      <c r="P208" s="13">
        <f t="shared" si="30"/>
        <v>0.4269</v>
      </c>
      <c r="Q208" s="13" t="str">
        <f t="shared" si="31"/>
        <v/>
      </c>
      <c r="R208" s="13" t="str">
        <f t="shared" si="32"/>
        <v/>
      </c>
    </row>
    <row r="209" spans="1:18" x14ac:dyDescent="0.2">
      <c r="A209" s="8" t="s">
        <v>1382</v>
      </c>
      <c r="B209" s="9">
        <v>687</v>
      </c>
      <c r="C209" s="40" t="s">
        <v>2198</v>
      </c>
      <c r="D209" s="40" t="s">
        <v>173</v>
      </c>
      <c r="E209" s="40" t="s">
        <v>2163</v>
      </c>
      <c r="F209" s="40" t="s">
        <v>66</v>
      </c>
      <c r="G209" s="40" t="s">
        <v>44</v>
      </c>
      <c r="H209" s="40" t="s">
        <v>40</v>
      </c>
      <c r="I209" s="11">
        <v>40494</v>
      </c>
      <c r="J209" s="11">
        <v>40890</v>
      </c>
      <c r="K209" s="12">
        <v>52.3</v>
      </c>
      <c r="L209" s="1" t="str">
        <f>_xlfn.IFNA(MATCH(D209,{"AR","FL","IN","MI"},0),"YES")</f>
        <v>YES</v>
      </c>
      <c r="M209" t="str">
        <f t="shared" si="27"/>
        <v>Natural Gas</v>
      </c>
      <c r="N209" s="1">
        <f t="shared" si="28"/>
        <v>2011</v>
      </c>
      <c r="O209" s="13" t="str">
        <f t="shared" si="29"/>
        <v/>
      </c>
      <c r="P209" s="13" t="str">
        <f t="shared" si="30"/>
        <v/>
      </c>
      <c r="Q209" s="13">
        <f t="shared" si="31"/>
        <v>0.52300000000000002</v>
      </c>
      <c r="R209" s="13">
        <f t="shared" si="32"/>
        <v>0.52300000000000002</v>
      </c>
    </row>
    <row r="210" spans="1:18" x14ac:dyDescent="0.2">
      <c r="A210" s="8" t="s">
        <v>288</v>
      </c>
      <c r="B210" s="9">
        <v>2146</v>
      </c>
      <c r="C210" s="40" t="s">
        <v>289</v>
      </c>
      <c r="D210" s="40" t="s">
        <v>290</v>
      </c>
      <c r="E210" s="40" t="s">
        <v>37</v>
      </c>
      <c r="F210" s="40" t="s">
        <v>66</v>
      </c>
      <c r="G210" s="40" t="s">
        <v>44</v>
      </c>
      <c r="H210" s="40" t="s">
        <v>40</v>
      </c>
      <c r="I210" s="11">
        <v>40602</v>
      </c>
      <c r="J210" s="11">
        <v>40891</v>
      </c>
      <c r="K210" s="12">
        <v>53.79</v>
      </c>
      <c r="L210" s="1" t="str">
        <f>_xlfn.IFNA(MATCH(D210,{"AR","FL","IN","MI"},0),"YES")</f>
        <v>YES</v>
      </c>
      <c r="M210" t="str">
        <f t="shared" si="27"/>
        <v>Electric</v>
      </c>
      <c r="N210" s="1">
        <f t="shared" si="28"/>
        <v>2011</v>
      </c>
      <c r="O210" s="13">
        <f t="shared" si="29"/>
        <v>0.53790000000000004</v>
      </c>
      <c r="P210" s="13">
        <f t="shared" si="30"/>
        <v>0.53790000000000004</v>
      </c>
      <c r="Q210" s="13" t="str">
        <f t="shared" si="31"/>
        <v/>
      </c>
      <c r="R210" s="13" t="str">
        <f t="shared" si="32"/>
        <v/>
      </c>
    </row>
    <row r="211" spans="1:18" x14ac:dyDescent="0.2">
      <c r="A211" s="8" t="s">
        <v>291</v>
      </c>
      <c r="B211" s="9">
        <v>2128</v>
      </c>
      <c r="C211" s="40" t="s">
        <v>292</v>
      </c>
      <c r="D211" s="40" t="s">
        <v>290</v>
      </c>
      <c r="E211" s="40" t="s">
        <v>37</v>
      </c>
      <c r="F211" s="40" t="s">
        <v>66</v>
      </c>
      <c r="G211" s="40" t="s">
        <v>44</v>
      </c>
      <c r="H211" s="40" t="s">
        <v>40</v>
      </c>
      <c r="I211" s="11">
        <v>40602</v>
      </c>
      <c r="J211" s="11">
        <v>40891</v>
      </c>
      <c r="K211" s="12">
        <v>50.64</v>
      </c>
      <c r="L211" s="1" t="str">
        <f>_xlfn.IFNA(MATCH(D211,{"AR","FL","IN","MI"},0),"YES")</f>
        <v>YES</v>
      </c>
      <c r="M211" t="str">
        <f t="shared" si="27"/>
        <v>Electric</v>
      </c>
      <c r="N211" s="1">
        <f t="shared" si="28"/>
        <v>2011</v>
      </c>
      <c r="O211" s="13">
        <f t="shared" si="29"/>
        <v>0.50639999999999996</v>
      </c>
      <c r="P211" s="13">
        <f t="shared" si="30"/>
        <v>0.50639999999999996</v>
      </c>
      <c r="Q211" s="13" t="str">
        <f t="shared" si="31"/>
        <v/>
      </c>
      <c r="R211" s="13" t="str">
        <f t="shared" si="32"/>
        <v/>
      </c>
    </row>
    <row r="212" spans="1:18" x14ac:dyDescent="0.2">
      <c r="A212" s="8" t="s">
        <v>1383</v>
      </c>
      <c r="B212" s="9">
        <v>2179</v>
      </c>
      <c r="C212" s="40" t="s">
        <v>168</v>
      </c>
      <c r="D212" s="40" t="s">
        <v>91</v>
      </c>
      <c r="E212" s="40" t="s">
        <v>2163</v>
      </c>
      <c r="F212" s="40" t="s">
        <v>66</v>
      </c>
      <c r="G212" s="40" t="s">
        <v>44</v>
      </c>
      <c r="H212" s="40" t="s">
        <v>40</v>
      </c>
      <c r="I212" s="11">
        <v>40679</v>
      </c>
      <c r="J212" s="11">
        <v>40893</v>
      </c>
      <c r="K212" s="12" t="s">
        <v>45</v>
      </c>
      <c r="L212" s="1" t="str">
        <f>_xlfn.IFNA(MATCH(D212,{"AR","FL","IN","MI"},0),"YES")</f>
        <v>YES</v>
      </c>
      <c r="M212" t="str">
        <f t="shared" si="27"/>
        <v>Natural Gas</v>
      </c>
      <c r="N212" s="1">
        <f t="shared" si="28"/>
        <v>2011</v>
      </c>
      <c r="O212" s="13" t="str">
        <f t="shared" si="29"/>
        <v/>
      </c>
      <c r="P212" s="13" t="str">
        <f t="shared" si="30"/>
        <v/>
      </c>
      <c r="Q212" s="13" t="str">
        <f t="shared" si="31"/>
        <v/>
      </c>
      <c r="R212" s="13" t="str">
        <f t="shared" si="32"/>
        <v/>
      </c>
    </row>
    <row r="213" spans="1:18" x14ac:dyDescent="0.2">
      <c r="A213" s="8" t="s">
        <v>293</v>
      </c>
      <c r="B213" s="9">
        <v>2178</v>
      </c>
      <c r="C213" s="40" t="s">
        <v>168</v>
      </c>
      <c r="D213" s="40" t="s">
        <v>91</v>
      </c>
      <c r="E213" s="40" t="s">
        <v>37</v>
      </c>
      <c r="F213" s="40" t="s">
        <v>38</v>
      </c>
      <c r="G213" s="40" t="s">
        <v>44</v>
      </c>
      <c r="H213" s="40" t="s">
        <v>40</v>
      </c>
      <c r="I213" s="11">
        <v>40679</v>
      </c>
      <c r="J213" s="11">
        <v>40893</v>
      </c>
      <c r="K213" s="12" t="s">
        <v>45</v>
      </c>
      <c r="L213" s="1" t="str">
        <f>_xlfn.IFNA(MATCH(D213,{"AR","FL","IN","MI"},0),"YES")</f>
        <v>YES</v>
      </c>
      <c r="M213" t="str">
        <f t="shared" si="27"/>
        <v>Electric</v>
      </c>
      <c r="N213" s="1">
        <f t="shared" si="28"/>
        <v>2011</v>
      </c>
      <c r="O213" s="13" t="str">
        <f t="shared" si="29"/>
        <v/>
      </c>
      <c r="P213" s="13" t="str">
        <f t="shared" si="30"/>
        <v/>
      </c>
      <c r="Q213" s="13" t="str">
        <f t="shared" si="31"/>
        <v/>
      </c>
      <c r="R213" s="13" t="str">
        <f t="shared" si="32"/>
        <v/>
      </c>
    </row>
    <row r="214" spans="1:18" x14ac:dyDescent="0.2">
      <c r="A214" s="8" t="s">
        <v>294</v>
      </c>
      <c r="B214" s="9">
        <v>2199</v>
      </c>
      <c r="C214" s="40" t="s">
        <v>208</v>
      </c>
      <c r="D214" s="40" t="s">
        <v>48</v>
      </c>
      <c r="E214" s="40" t="s">
        <v>37</v>
      </c>
      <c r="F214" s="40" t="s">
        <v>38</v>
      </c>
      <c r="G214" s="40" t="s">
        <v>44</v>
      </c>
      <c r="H214" s="40" t="s">
        <v>40</v>
      </c>
      <c r="I214" s="11">
        <v>40724</v>
      </c>
      <c r="J214" s="11">
        <v>40897</v>
      </c>
      <c r="K214" s="12">
        <v>45.74</v>
      </c>
      <c r="L214" s="1">
        <f>_xlfn.IFNA(MATCH(D214,{"AR","FL","IN","MI"},0),"YES")</f>
        <v>4</v>
      </c>
      <c r="M214" t="str">
        <f t="shared" si="27"/>
        <v>Electric</v>
      </c>
      <c r="N214" s="1">
        <f t="shared" si="28"/>
        <v>2011</v>
      </c>
      <c r="O214" s="13">
        <f t="shared" si="29"/>
        <v>0.45740000000000003</v>
      </c>
      <c r="P214" s="13" t="str">
        <f t="shared" si="30"/>
        <v/>
      </c>
      <c r="Q214" s="13" t="str">
        <f t="shared" si="31"/>
        <v/>
      </c>
      <c r="R214" s="13" t="str">
        <f t="shared" si="32"/>
        <v/>
      </c>
    </row>
    <row r="215" spans="1:18" x14ac:dyDescent="0.2">
      <c r="A215" s="8" t="s">
        <v>1384</v>
      </c>
      <c r="B215" s="9">
        <v>2133</v>
      </c>
      <c r="C215" s="40" t="s">
        <v>2199</v>
      </c>
      <c r="D215" s="40" t="s">
        <v>76</v>
      </c>
      <c r="E215" s="40" t="s">
        <v>2163</v>
      </c>
      <c r="F215" s="40" t="s">
        <v>66</v>
      </c>
      <c r="G215" s="40" t="s">
        <v>44</v>
      </c>
      <c r="H215" s="40" t="s">
        <v>40</v>
      </c>
      <c r="I215" s="11">
        <v>40582</v>
      </c>
      <c r="J215" s="11">
        <v>40897</v>
      </c>
      <c r="K215" s="12">
        <v>45.36</v>
      </c>
      <c r="L215" s="1" t="str">
        <f>_xlfn.IFNA(MATCH(D215,{"AR","FL","IN","MI"},0),"YES")</f>
        <v>YES</v>
      </c>
      <c r="M215" t="str">
        <f t="shared" si="27"/>
        <v>Natural Gas</v>
      </c>
      <c r="N215" s="1">
        <f t="shared" si="28"/>
        <v>2011</v>
      </c>
      <c r="O215" s="13" t="str">
        <f t="shared" si="29"/>
        <v/>
      </c>
      <c r="P215" s="13" t="str">
        <f t="shared" si="30"/>
        <v/>
      </c>
      <c r="Q215" s="13">
        <f t="shared" si="31"/>
        <v>0.4536</v>
      </c>
      <c r="R215" s="13">
        <f t="shared" si="32"/>
        <v>0.4536</v>
      </c>
    </row>
    <row r="216" spans="1:18" x14ac:dyDescent="0.2">
      <c r="A216" s="8" t="s">
        <v>296</v>
      </c>
      <c r="B216" s="9">
        <v>2220</v>
      </c>
      <c r="C216" s="40" t="s">
        <v>93</v>
      </c>
      <c r="D216" s="40" t="s">
        <v>94</v>
      </c>
      <c r="E216" s="40" t="s">
        <v>37</v>
      </c>
      <c r="F216" s="40" t="s">
        <v>38</v>
      </c>
      <c r="G216" s="40" t="s">
        <v>39</v>
      </c>
      <c r="H216" s="40" t="s">
        <v>40</v>
      </c>
      <c r="I216" s="11">
        <v>40786</v>
      </c>
      <c r="J216" s="11">
        <v>40898</v>
      </c>
      <c r="K216" s="12" t="s">
        <v>45</v>
      </c>
      <c r="L216" s="1" t="str">
        <f>_xlfn.IFNA(MATCH(D216,{"AR","FL","IN","MI"},0),"YES")</f>
        <v>YES</v>
      </c>
      <c r="M216" t="str">
        <f t="shared" si="27"/>
        <v>Electric</v>
      </c>
      <c r="N216" s="1">
        <f t="shared" si="28"/>
        <v>2011</v>
      </c>
      <c r="O216" s="13" t="str">
        <f t="shared" si="29"/>
        <v/>
      </c>
      <c r="P216" s="13" t="str">
        <f t="shared" si="30"/>
        <v/>
      </c>
      <c r="Q216" s="13" t="str">
        <f t="shared" si="31"/>
        <v/>
      </c>
      <c r="R216" s="13" t="str">
        <f t="shared" si="32"/>
        <v/>
      </c>
    </row>
    <row r="217" spans="1:18" x14ac:dyDescent="0.2">
      <c r="A217" s="8" t="s">
        <v>295</v>
      </c>
      <c r="B217" s="9">
        <v>700</v>
      </c>
      <c r="C217" s="40" t="s">
        <v>157</v>
      </c>
      <c r="D217" s="40" t="s">
        <v>158</v>
      </c>
      <c r="E217" s="40" t="s">
        <v>37</v>
      </c>
      <c r="F217" s="40" t="s">
        <v>38</v>
      </c>
      <c r="G217" s="40" t="s">
        <v>44</v>
      </c>
      <c r="H217" s="40" t="s">
        <v>40</v>
      </c>
      <c r="I217" s="11">
        <v>40501</v>
      </c>
      <c r="J217" s="11">
        <v>40898</v>
      </c>
      <c r="K217" s="12">
        <v>46.53</v>
      </c>
      <c r="L217" s="1">
        <f>_xlfn.IFNA(MATCH(D217,{"AR","FL","IN","MI"},0),"YES")</f>
        <v>3</v>
      </c>
      <c r="M217" t="str">
        <f t="shared" si="27"/>
        <v>Electric</v>
      </c>
      <c r="N217" s="1">
        <f t="shared" si="28"/>
        <v>2011</v>
      </c>
      <c r="O217" s="13">
        <f t="shared" si="29"/>
        <v>0.46529999999999999</v>
      </c>
      <c r="P217" s="13" t="str">
        <f t="shared" si="30"/>
        <v/>
      </c>
      <c r="Q217" s="13" t="str">
        <f t="shared" si="31"/>
        <v/>
      </c>
      <c r="R217" s="13" t="str">
        <f t="shared" si="32"/>
        <v/>
      </c>
    </row>
    <row r="218" spans="1:18" x14ac:dyDescent="0.2">
      <c r="A218" s="8" t="s">
        <v>297</v>
      </c>
      <c r="B218" s="9">
        <v>2170</v>
      </c>
      <c r="C218" s="40" t="s">
        <v>151</v>
      </c>
      <c r="D218" s="40" t="s">
        <v>152</v>
      </c>
      <c r="E218" s="40" t="s">
        <v>37</v>
      </c>
      <c r="F218" s="40" t="s">
        <v>38</v>
      </c>
      <c r="G218" s="40" t="s">
        <v>39</v>
      </c>
      <c r="H218" s="40" t="s">
        <v>40</v>
      </c>
      <c r="I218" s="11">
        <v>40661</v>
      </c>
      <c r="J218" s="11">
        <v>40899</v>
      </c>
      <c r="K218" s="12">
        <v>49.1</v>
      </c>
      <c r="L218" s="1" t="str">
        <f>_xlfn.IFNA(MATCH(D218,{"AR","FL","IN","MI"},0),"YES")</f>
        <v>YES</v>
      </c>
      <c r="M218" t="str">
        <f t="shared" si="27"/>
        <v>Electric</v>
      </c>
      <c r="N218" s="1">
        <f t="shared" si="28"/>
        <v>2011</v>
      </c>
      <c r="O218" s="13">
        <f t="shared" si="29"/>
        <v>0.49099999999999999</v>
      </c>
      <c r="P218" s="13">
        <f t="shared" si="30"/>
        <v>0.49099999999999999</v>
      </c>
      <c r="Q218" s="13" t="str">
        <f t="shared" si="31"/>
        <v/>
      </c>
      <c r="R218" s="13" t="str">
        <f t="shared" si="32"/>
        <v/>
      </c>
    </row>
    <row r="219" spans="1:18" x14ac:dyDescent="0.2">
      <c r="A219" s="8" t="s">
        <v>1385</v>
      </c>
      <c r="B219" s="9">
        <v>2184</v>
      </c>
      <c r="C219" s="40" t="s">
        <v>42</v>
      </c>
      <c r="D219" s="40" t="s">
        <v>219</v>
      </c>
      <c r="E219" s="40" t="s">
        <v>2163</v>
      </c>
      <c r="F219" s="40" t="s">
        <v>66</v>
      </c>
      <c r="G219" s="40" t="s">
        <v>39</v>
      </c>
      <c r="H219" s="40" t="s">
        <v>40</v>
      </c>
      <c r="I219" s="11">
        <v>40695</v>
      </c>
      <c r="J219" s="11">
        <v>40899</v>
      </c>
      <c r="K219" s="12">
        <v>52.59</v>
      </c>
      <c r="L219" s="1" t="str">
        <f>_xlfn.IFNA(MATCH(D219,{"AR","FL","IN","MI"},0),"YES")</f>
        <v>YES</v>
      </c>
      <c r="M219" t="str">
        <f t="shared" si="27"/>
        <v>Natural Gas</v>
      </c>
      <c r="N219" s="1">
        <f t="shared" si="28"/>
        <v>2011</v>
      </c>
      <c r="O219" s="13" t="str">
        <f t="shared" si="29"/>
        <v/>
      </c>
      <c r="P219" s="13" t="str">
        <f t="shared" si="30"/>
        <v/>
      </c>
      <c r="Q219" s="13">
        <f t="shared" si="31"/>
        <v>0.52590000000000003</v>
      </c>
      <c r="R219" s="13">
        <f t="shared" si="32"/>
        <v>0.52590000000000003</v>
      </c>
    </row>
    <row r="220" spans="1:18" x14ac:dyDescent="0.2">
      <c r="A220" s="8" t="s">
        <v>298</v>
      </c>
      <c r="B220" s="9">
        <v>2183</v>
      </c>
      <c r="C220" s="40" t="s">
        <v>42</v>
      </c>
      <c r="D220" s="40" t="s">
        <v>219</v>
      </c>
      <c r="E220" s="40" t="s">
        <v>37</v>
      </c>
      <c r="F220" s="40" t="s">
        <v>38</v>
      </c>
      <c r="G220" s="40" t="s">
        <v>39</v>
      </c>
      <c r="H220" s="40" t="s">
        <v>40</v>
      </c>
      <c r="I220" s="11">
        <v>40695</v>
      </c>
      <c r="J220" s="11">
        <v>40899</v>
      </c>
      <c r="K220" s="12">
        <v>52.59</v>
      </c>
      <c r="L220" s="1" t="str">
        <f>_xlfn.IFNA(MATCH(D220,{"AR","FL","IN","MI"},0),"YES")</f>
        <v>YES</v>
      </c>
      <c r="M220" t="str">
        <f t="shared" si="27"/>
        <v>Electric</v>
      </c>
      <c r="N220" s="1">
        <f t="shared" si="28"/>
        <v>2011</v>
      </c>
      <c r="O220" s="13">
        <f t="shared" si="29"/>
        <v>0.52590000000000003</v>
      </c>
      <c r="P220" s="13">
        <f t="shared" si="30"/>
        <v>0.52590000000000003</v>
      </c>
      <c r="Q220" s="13" t="str">
        <f t="shared" si="31"/>
        <v/>
      </c>
      <c r="R220" s="13" t="str">
        <f t="shared" si="32"/>
        <v/>
      </c>
    </row>
    <row r="221" spans="1:18" x14ac:dyDescent="0.2">
      <c r="A221" s="8" t="s">
        <v>299</v>
      </c>
      <c r="B221" s="9">
        <v>2188</v>
      </c>
      <c r="C221" s="40" t="s">
        <v>300</v>
      </c>
      <c r="D221" s="40" t="s">
        <v>205</v>
      </c>
      <c r="E221" s="40" t="s">
        <v>37</v>
      </c>
      <c r="F221" s="40" t="s">
        <v>38</v>
      </c>
      <c r="G221" s="40" t="s">
        <v>39</v>
      </c>
      <c r="H221" s="40" t="s">
        <v>40</v>
      </c>
      <c r="I221" s="11">
        <v>40700</v>
      </c>
      <c r="J221" s="11">
        <v>40900</v>
      </c>
      <c r="K221" s="12">
        <v>44.38</v>
      </c>
      <c r="L221" s="1" t="str">
        <f>_xlfn.IFNA(MATCH(D221,{"AR","FL","IN","MI"},0),"YES")</f>
        <v>YES</v>
      </c>
      <c r="M221" t="str">
        <f t="shared" si="27"/>
        <v>Electric</v>
      </c>
      <c r="N221" s="1">
        <f t="shared" si="28"/>
        <v>2011</v>
      </c>
      <c r="O221" s="13">
        <f t="shared" si="29"/>
        <v>0.44380000000000003</v>
      </c>
      <c r="P221" s="13">
        <f t="shared" si="30"/>
        <v>0.44380000000000003</v>
      </c>
      <c r="Q221" s="13" t="str">
        <f t="shared" si="31"/>
        <v/>
      </c>
      <c r="R221" s="13" t="str">
        <f t="shared" si="32"/>
        <v/>
      </c>
    </row>
    <row r="222" spans="1:18" x14ac:dyDescent="0.2">
      <c r="A222" s="8" t="s">
        <v>302</v>
      </c>
      <c r="B222" s="9">
        <v>2147</v>
      </c>
      <c r="C222" s="40" t="s">
        <v>240</v>
      </c>
      <c r="D222" s="40" t="s">
        <v>271</v>
      </c>
      <c r="E222" s="40" t="s">
        <v>37</v>
      </c>
      <c r="F222" s="40" t="s">
        <v>38</v>
      </c>
      <c r="G222" s="40" t="s">
        <v>44</v>
      </c>
      <c r="H222" s="40" t="s">
        <v>40</v>
      </c>
      <c r="I222" s="11">
        <v>40602</v>
      </c>
      <c r="J222" s="11">
        <v>40905</v>
      </c>
      <c r="K222" s="12" t="s">
        <v>45</v>
      </c>
      <c r="L222" s="1" t="str">
        <f>_xlfn.IFNA(MATCH(D222,{"AR","FL","IN","MI"},0),"YES")</f>
        <v>YES</v>
      </c>
      <c r="M222" t="str">
        <f t="shared" si="27"/>
        <v>Electric</v>
      </c>
      <c r="N222" s="1">
        <f t="shared" si="28"/>
        <v>2011</v>
      </c>
      <c r="O222" s="13" t="str">
        <f t="shared" si="29"/>
        <v/>
      </c>
      <c r="P222" s="13" t="str">
        <f t="shared" si="30"/>
        <v/>
      </c>
      <c r="Q222" s="13" t="str">
        <f t="shared" si="31"/>
        <v/>
      </c>
      <c r="R222" s="13" t="str">
        <f t="shared" si="32"/>
        <v/>
      </c>
    </row>
    <row r="223" spans="1:18" x14ac:dyDescent="0.2">
      <c r="A223" s="8" t="s">
        <v>301</v>
      </c>
      <c r="B223" s="9">
        <v>2266</v>
      </c>
      <c r="C223" s="40" t="s">
        <v>211</v>
      </c>
      <c r="D223" s="40" t="s">
        <v>212</v>
      </c>
      <c r="E223" s="40" t="s">
        <v>37</v>
      </c>
      <c r="F223" s="40" t="s">
        <v>52</v>
      </c>
      <c r="G223" s="40" t="s">
        <v>39</v>
      </c>
      <c r="H223" s="40" t="s">
        <v>40</v>
      </c>
      <c r="I223" s="11">
        <v>40848</v>
      </c>
      <c r="J223" s="11">
        <v>40905</v>
      </c>
      <c r="K223" s="12" t="s">
        <v>45</v>
      </c>
      <c r="L223" s="1" t="str">
        <f>_xlfn.IFNA(MATCH(D223,{"AR","FL","IN","MI"},0),"YES")</f>
        <v>YES</v>
      </c>
      <c r="M223" t="str">
        <f t="shared" si="27"/>
        <v>Electric</v>
      </c>
      <c r="N223" s="1">
        <f t="shared" si="28"/>
        <v>2011</v>
      </c>
      <c r="O223" s="13" t="str">
        <f t="shared" si="29"/>
        <v/>
      </c>
      <c r="P223" s="13" t="str">
        <f t="shared" si="30"/>
        <v/>
      </c>
      <c r="Q223" s="13" t="str">
        <f t="shared" si="31"/>
        <v/>
      </c>
      <c r="R223" s="13" t="str">
        <f t="shared" si="32"/>
        <v/>
      </c>
    </row>
    <row r="224" spans="1:18" x14ac:dyDescent="0.2">
      <c r="A224" s="8" t="s">
        <v>303</v>
      </c>
      <c r="B224" s="9">
        <v>2185</v>
      </c>
      <c r="C224" s="40" t="s">
        <v>70</v>
      </c>
      <c r="D224" s="40" t="s">
        <v>169</v>
      </c>
      <c r="E224" s="40" t="s">
        <v>37</v>
      </c>
      <c r="F224" s="40" t="s">
        <v>38</v>
      </c>
      <c r="G224" s="40" t="s">
        <v>44</v>
      </c>
      <c r="H224" s="40" t="s">
        <v>40</v>
      </c>
      <c r="I224" s="11">
        <v>40695</v>
      </c>
      <c r="J224" s="11">
        <v>40907</v>
      </c>
      <c r="K224" s="12" t="s">
        <v>45</v>
      </c>
      <c r="L224" s="1" t="str">
        <f>_xlfn.IFNA(MATCH(D224,{"AR","FL","IN","MI"},0),"YES")</f>
        <v>YES</v>
      </c>
      <c r="M224" t="str">
        <f t="shared" si="27"/>
        <v>Electric</v>
      </c>
      <c r="N224" s="1">
        <f t="shared" si="28"/>
        <v>2011</v>
      </c>
      <c r="O224" s="13" t="str">
        <f t="shared" si="29"/>
        <v/>
      </c>
      <c r="P224" s="13" t="str">
        <f t="shared" si="30"/>
        <v/>
      </c>
      <c r="Q224" s="13" t="str">
        <f t="shared" si="31"/>
        <v/>
      </c>
      <c r="R224" s="13" t="str">
        <f t="shared" si="32"/>
        <v/>
      </c>
    </row>
    <row r="225" spans="1:18" x14ac:dyDescent="0.2">
      <c r="A225" s="8" t="s">
        <v>304</v>
      </c>
      <c r="B225" s="9">
        <v>2167</v>
      </c>
      <c r="C225" s="40" t="s">
        <v>139</v>
      </c>
      <c r="D225" s="40" t="s">
        <v>76</v>
      </c>
      <c r="E225" s="40" t="s">
        <v>37</v>
      </c>
      <c r="F225" s="40" t="s">
        <v>52</v>
      </c>
      <c r="G225" s="40" t="s">
        <v>44</v>
      </c>
      <c r="H225" s="40" t="s">
        <v>40</v>
      </c>
      <c r="I225" s="11">
        <v>40633</v>
      </c>
      <c r="J225" s="11">
        <v>40911</v>
      </c>
      <c r="K225" s="16" t="s">
        <v>45</v>
      </c>
      <c r="L225" s="1" t="str">
        <f>_xlfn.IFNA(MATCH(D225,{"AR","FL","IN","MI"},0),"YES")</f>
        <v>YES</v>
      </c>
      <c r="M225" t="str">
        <f t="shared" si="27"/>
        <v>Electric</v>
      </c>
      <c r="N225" s="1">
        <f t="shared" si="28"/>
        <v>2012</v>
      </c>
      <c r="O225" s="13" t="str">
        <f t="shared" si="29"/>
        <v/>
      </c>
      <c r="P225" s="13" t="str">
        <f t="shared" si="30"/>
        <v/>
      </c>
      <c r="Q225" s="13" t="str">
        <f t="shared" si="31"/>
        <v/>
      </c>
      <c r="R225" s="13" t="str">
        <f t="shared" si="32"/>
        <v/>
      </c>
    </row>
    <row r="226" spans="1:18" x14ac:dyDescent="0.2">
      <c r="A226" s="8" t="s">
        <v>305</v>
      </c>
      <c r="B226" s="9">
        <v>2141</v>
      </c>
      <c r="C226" s="40" t="s">
        <v>99</v>
      </c>
      <c r="D226" s="40" t="s">
        <v>100</v>
      </c>
      <c r="E226" s="40" t="s">
        <v>37</v>
      </c>
      <c r="F226" s="40" t="s">
        <v>66</v>
      </c>
      <c r="G226" s="40" t="s">
        <v>39</v>
      </c>
      <c r="H226" s="40" t="s">
        <v>40</v>
      </c>
      <c r="I226" s="11">
        <v>40592</v>
      </c>
      <c r="J226" s="11">
        <v>40913</v>
      </c>
      <c r="K226" s="12" t="s">
        <v>45</v>
      </c>
      <c r="L226" s="1" t="str">
        <f>_xlfn.IFNA(MATCH(D226,{"AR","FL","IN","MI"},0),"YES")</f>
        <v>YES</v>
      </c>
      <c r="M226" t="str">
        <f t="shared" si="27"/>
        <v>Electric</v>
      </c>
      <c r="N226" s="1">
        <f t="shared" si="28"/>
        <v>2012</v>
      </c>
      <c r="O226" s="13" t="str">
        <f t="shared" si="29"/>
        <v/>
      </c>
      <c r="P226" s="13" t="str">
        <f t="shared" si="30"/>
        <v/>
      </c>
      <c r="Q226" s="13" t="str">
        <f t="shared" si="31"/>
        <v/>
      </c>
      <c r="R226" s="13" t="str">
        <f t="shared" si="32"/>
        <v/>
      </c>
    </row>
    <row r="227" spans="1:18" x14ac:dyDescent="0.2">
      <c r="A227" s="8" t="s">
        <v>1386</v>
      </c>
      <c r="B227" s="9">
        <v>2137</v>
      </c>
      <c r="C227" s="40" t="s">
        <v>2165</v>
      </c>
      <c r="D227" s="40" t="s">
        <v>100</v>
      </c>
      <c r="E227" s="40" t="s">
        <v>2163</v>
      </c>
      <c r="F227" s="40" t="s">
        <v>66</v>
      </c>
      <c r="G227" s="40" t="s">
        <v>39</v>
      </c>
      <c r="H227" s="40" t="s">
        <v>40</v>
      </c>
      <c r="I227" s="11">
        <v>40589</v>
      </c>
      <c r="J227" s="11">
        <v>40918</v>
      </c>
      <c r="K227" s="12">
        <v>50</v>
      </c>
      <c r="L227" s="1" t="str">
        <f>_xlfn.IFNA(MATCH(D227,{"AR","FL","IN","MI"},0),"YES")</f>
        <v>YES</v>
      </c>
      <c r="M227" t="str">
        <f t="shared" si="27"/>
        <v>Natural Gas</v>
      </c>
      <c r="N227" s="1">
        <f t="shared" si="28"/>
        <v>2012</v>
      </c>
      <c r="O227" s="13" t="str">
        <f t="shared" si="29"/>
        <v/>
      </c>
      <c r="P227" s="13" t="str">
        <f t="shared" si="30"/>
        <v/>
      </c>
      <c r="Q227" s="13">
        <f t="shared" si="31"/>
        <v>0.5</v>
      </c>
      <c r="R227" s="13">
        <f t="shared" si="32"/>
        <v>0.5</v>
      </c>
    </row>
    <row r="228" spans="1:18" x14ac:dyDescent="0.2">
      <c r="A228" s="8" t="s">
        <v>1387</v>
      </c>
      <c r="B228" s="9">
        <v>2138</v>
      </c>
      <c r="C228" s="40" t="s">
        <v>2166</v>
      </c>
      <c r="D228" s="40" t="s">
        <v>100</v>
      </c>
      <c r="E228" s="40" t="s">
        <v>2163</v>
      </c>
      <c r="F228" s="40" t="s">
        <v>66</v>
      </c>
      <c r="G228" s="40" t="s">
        <v>39</v>
      </c>
      <c r="H228" s="40" t="s">
        <v>40</v>
      </c>
      <c r="I228" s="11">
        <v>40589</v>
      </c>
      <c r="J228" s="11">
        <v>40918</v>
      </c>
      <c r="K228" s="12">
        <v>49</v>
      </c>
      <c r="L228" s="1" t="str">
        <f>_xlfn.IFNA(MATCH(D228,{"AR","FL","IN","MI"},0),"YES")</f>
        <v>YES</v>
      </c>
      <c r="M228" t="str">
        <f t="shared" si="27"/>
        <v>Natural Gas</v>
      </c>
      <c r="N228" s="1">
        <f t="shared" si="28"/>
        <v>2012</v>
      </c>
      <c r="O228" s="13" t="str">
        <f t="shared" si="29"/>
        <v/>
      </c>
      <c r="P228" s="13" t="str">
        <f t="shared" si="30"/>
        <v/>
      </c>
      <c r="Q228" s="13">
        <f t="shared" si="31"/>
        <v>0.49</v>
      </c>
      <c r="R228" s="13">
        <f t="shared" si="32"/>
        <v>0.49</v>
      </c>
    </row>
    <row r="229" spans="1:18" x14ac:dyDescent="0.2">
      <c r="A229" s="8" t="s">
        <v>1388</v>
      </c>
      <c r="B229" s="9">
        <v>2142</v>
      </c>
      <c r="C229" s="40" t="s">
        <v>99</v>
      </c>
      <c r="D229" s="40" t="s">
        <v>100</v>
      </c>
      <c r="E229" s="40" t="s">
        <v>2163</v>
      </c>
      <c r="F229" s="40" t="s">
        <v>66</v>
      </c>
      <c r="G229" s="40" t="s">
        <v>39</v>
      </c>
      <c r="H229" s="40" t="s">
        <v>40</v>
      </c>
      <c r="I229" s="11">
        <v>40592</v>
      </c>
      <c r="J229" s="11">
        <v>40918</v>
      </c>
      <c r="K229" s="12">
        <v>53.27</v>
      </c>
      <c r="L229" s="1" t="str">
        <f>_xlfn.IFNA(MATCH(D229,{"AR","FL","IN","MI"},0),"YES")</f>
        <v>YES</v>
      </c>
      <c r="M229" t="str">
        <f t="shared" si="27"/>
        <v>Natural Gas</v>
      </c>
      <c r="N229" s="1">
        <f t="shared" si="28"/>
        <v>2012</v>
      </c>
      <c r="O229" s="13" t="str">
        <f t="shared" si="29"/>
        <v/>
      </c>
      <c r="P229" s="13" t="str">
        <f t="shared" si="30"/>
        <v/>
      </c>
      <c r="Q229" s="13">
        <f t="shared" si="31"/>
        <v>0.53270000000000006</v>
      </c>
      <c r="R229" s="13">
        <f t="shared" si="32"/>
        <v>0.53270000000000006</v>
      </c>
    </row>
    <row r="230" spans="1:18" x14ac:dyDescent="0.2">
      <c r="A230" s="8" t="s">
        <v>306</v>
      </c>
      <c r="B230" s="9">
        <v>2187</v>
      </c>
      <c r="C230" s="40" t="s">
        <v>54</v>
      </c>
      <c r="D230" s="40" t="s">
        <v>169</v>
      </c>
      <c r="E230" s="40" t="s">
        <v>37</v>
      </c>
      <c r="F230" s="40" t="s">
        <v>38</v>
      </c>
      <c r="G230" s="40" t="s">
        <v>44</v>
      </c>
      <c r="H230" s="40" t="s">
        <v>40</v>
      </c>
      <c r="I230" s="11">
        <v>40690</v>
      </c>
      <c r="J230" s="11">
        <v>40918</v>
      </c>
      <c r="K230" s="12" t="s">
        <v>45</v>
      </c>
      <c r="L230" s="1" t="str">
        <f>_xlfn.IFNA(MATCH(D230,{"AR","FL","IN","MI"},0),"YES")</f>
        <v>YES</v>
      </c>
      <c r="M230" t="str">
        <f t="shared" si="27"/>
        <v>Electric</v>
      </c>
      <c r="N230" s="1">
        <f t="shared" si="28"/>
        <v>2012</v>
      </c>
      <c r="O230" s="13" t="str">
        <f t="shared" si="29"/>
        <v/>
      </c>
      <c r="P230" s="13" t="str">
        <f t="shared" si="30"/>
        <v/>
      </c>
      <c r="Q230" s="13" t="str">
        <f t="shared" si="31"/>
        <v/>
      </c>
      <c r="R230" s="13" t="str">
        <f t="shared" si="32"/>
        <v/>
      </c>
    </row>
    <row r="231" spans="1:18" x14ac:dyDescent="0.2">
      <c r="A231" s="8" t="s">
        <v>1389</v>
      </c>
      <c r="B231" s="9">
        <v>2223</v>
      </c>
      <c r="C231" s="40" t="s">
        <v>2200</v>
      </c>
      <c r="D231" s="40" t="s">
        <v>576</v>
      </c>
      <c r="E231" s="40" t="s">
        <v>2163</v>
      </c>
      <c r="F231" s="40" t="s">
        <v>66</v>
      </c>
      <c r="G231" s="40" t="s">
        <v>44</v>
      </c>
      <c r="H231" s="40" t="s">
        <v>40</v>
      </c>
      <c r="I231" s="11">
        <v>40788</v>
      </c>
      <c r="J231" s="11">
        <v>40931</v>
      </c>
      <c r="K231" s="12">
        <v>52.71</v>
      </c>
      <c r="L231" s="1" t="str">
        <f>_xlfn.IFNA(MATCH(D231,{"AR","FL","IN","MI"},0),"YES")</f>
        <v>YES</v>
      </c>
      <c r="M231" t="str">
        <f t="shared" si="27"/>
        <v>Natural Gas</v>
      </c>
      <c r="N231" s="1">
        <f t="shared" si="28"/>
        <v>2012</v>
      </c>
      <c r="O231" s="13" t="str">
        <f t="shared" si="29"/>
        <v/>
      </c>
      <c r="P231" s="13" t="str">
        <f t="shared" si="30"/>
        <v/>
      </c>
      <c r="Q231" s="13">
        <f t="shared" si="31"/>
        <v>0.52710000000000001</v>
      </c>
      <c r="R231" s="13">
        <f t="shared" si="32"/>
        <v>0.52710000000000001</v>
      </c>
    </row>
    <row r="232" spans="1:18" x14ac:dyDescent="0.2">
      <c r="A232" s="8" t="s">
        <v>307</v>
      </c>
      <c r="B232" s="9">
        <v>2212</v>
      </c>
      <c r="C232" s="40" t="s">
        <v>56</v>
      </c>
      <c r="D232" s="40" t="s">
        <v>57</v>
      </c>
      <c r="E232" s="40" t="s">
        <v>37</v>
      </c>
      <c r="F232" s="40" t="s">
        <v>38</v>
      </c>
      <c r="G232" s="40" t="s">
        <v>44</v>
      </c>
      <c r="H232" s="40" t="s">
        <v>40</v>
      </c>
      <c r="I232" s="11">
        <v>40760</v>
      </c>
      <c r="J232" s="11">
        <v>40933</v>
      </c>
      <c r="K232" s="12">
        <v>53</v>
      </c>
      <c r="L232" s="1" t="str">
        <f>_xlfn.IFNA(MATCH(D232,{"AR","FL","IN","MI"},0),"YES")</f>
        <v>YES</v>
      </c>
      <c r="M232" t="str">
        <f t="shared" si="27"/>
        <v>Electric</v>
      </c>
      <c r="N232" s="1">
        <f t="shared" si="28"/>
        <v>2012</v>
      </c>
      <c r="O232" s="13">
        <f t="shared" si="29"/>
        <v>0.53</v>
      </c>
      <c r="P232" s="13">
        <f t="shared" si="30"/>
        <v>0.53</v>
      </c>
      <c r="Q232" s="13" t="str">
        <f t="shared" si="31"/>
        <v/>
      </c>
      <c r="R232" s="13" t="str">
        <f t="shared" si="32"/>
        <v/>
      </c>
    </row>
    <row r="233" spans="1:18" x14ac:dyDescent="0.2">
      <c r="A233" s="8" t="s">
        <v>308</v>
      </c>
      <c r="B233" s="9">
        <v>2186</v>
      </c>
      <c r="C233" s="40" t="s">
        <v>56</v>
      </c>
      <c r="D233" s="40" t="s">
        <v>194</v>
      </c>
      <c r="E233" s="40" t="s">
        <v>37</v>
      </c>
      <c r="F233" s="40" t="s">
        <v>38</v>
      </c>
      <c r="G233" s="40" t="s">
        <v>44</v>
      </c>
      <c r="H233" s="40" t="s">
        <v>40</v>
      </c>
      <c r="I233" s="11">
        <v>40725</v>
      </c>
      <c r="J233" s="11">
        <v>40935</v>
      </c>
      <c r="K233" s="12">
        <v>53</v>
      </c>
      <c r="L233" s="1" t="str">
        <f>_xlfn.IFNA(MATCH(D233,{"AR","FL","IN","MI"},0),"YES")</f>
        <v>YES</v>
      </c>
      <c r="M233" t="str">
        <f t="shared" si="27"/>
        <v>Electric</v>
      </c>
      <c r="N233" s="1">
        <f t="shared" si="28"/>
        <v>2012</v>
      </c>
      <c r="O233" s="13">
        <f t="shared" si="29"/>
        <v>0.53</v>
      </c>
      <c r="P233" s="13">
        <f t="shared" si="30"/>
        <v>0.53</v>
      </c>
      <c r="Q233" s="13" t="str">
        <f t="shared" si="31"/>
        <v/>
      </c>
      <c r="R233" s="13" t="str">
        <f t="shared" si="32"/>
        <v/>
      </c>
    </row>
    <row r="234" spans="1:18" x14ac:dyDescent="0.2">
      <c r="A234" s="8" t="s">
        <v>1390</v>
      </c>
      <c r="B234" s="9">
        <v>2207</v>
      </c>
      <c r="C234" s="40" t="s">
        <v>2201</v>
      </c>
      <c r="D234" s="40" t="s">
        <v>271</v>
      </c>
      <c r="E234" s="40" t="s">
        <v>2163</v>
      </c>
      <c r="F234" s="40" t="s">
        <v>66</v>
      </c>
      <c r="G234" s="40" t="s">
        <v>44</v>
      </c>
      <c r="H234" s="40" t="s">
        <v>40</v>
      </c>
      <c r="I234" s="11">
        <v>40627</v>
      </c>
      <c r="J234" s="11">
        <v>40939</v>
      </c>
      <c r="K234" s="12">
        <v>52</v>
      </c>
      <c r="L234" s="1" t="str">
        <f>_xlfn.IFNA(MATCH(D234,{"AR","FL","IN","MI"},0),"YES")</f>
        <v>YES</v>
      </c>
      <c r="M234" t="str">
        <f t="shared" si="27"/>
        <v>Natural Gas</v>
      </c>
      <c r="N234" s="1">
        <f t="shared" si="28"/>
        <v>2012</v>
      </c>
      <c r="O234" s="13" t="str">
        <f t="shared" si="29"/>
        <v/>
      </c>
      <c r="P234" s="13" t="str">
        <f t="shared" si="30"/>
        <v/>
      </c>
      <c r="Q234" s="13">
        <f t="shared" si="31"/>
        <v>0.52</v>
      </c>
      <c r="R234" s="13">
        <f t="shared" si="32"/>
        <v>0.52</v>
      </c>
    </row>
    <row r="235" spans="1:18" x14ac:dyDescent="0.2">
      <c r="A235" s="8" t="s">
        <v>309</v>
      </c>
      <c r="B235" s="9">
        <v>2171</v>
      </c>
      <c r="C235" s="40" t="s">
        <v>81</v>
      </c>
      <c r="D235" s="40" t="s">
        <v>76</v>
      </c>
      <c r="E235" s="40" t="s">
        <v>37</v>
      </c>
      <c r="F235" s="40" t="s">
        <v>52</v>
      </c>
      <c r="G235" s="40" t="s">
        <v>39</v>
      </c>
      <c r="H235" s="40" t="s">
        <v>40</v>
      </c>
      <c r="I235" s="11">
        <v>40665</v>
      </c>
      <c r="J235" s="11">
        <v>40941</v>
      </c>
      <c r="K235" s="12">
        <v>53.25</v>
      </c>
      <c r="L235" s="1" t="str">
        <f>_xlfn.IFNA(MATCH(D235,{"AR","FL","IN","MI"},0),"YES")</f>
        <v>YES</v>
      </c>
      <c r="M235" t="str">
        <f t="shared" si="27"/>
        <v>Electric</v>
      </c>
      <c r="N235" s="1">
        <f t="shared" si="28"/>
        <v>2012</v>
      </c>
      <c r="O235" s="13">
        <f t="shared" si="29"/>
        <v>0.53249999999999997</v>
      </c>
      <c r="P235" s="13">
        <f t="shared" si="30"/>
        <v>0.53249999999999997</v>
      </c>
      <c r="Q235" s="13" t="str">
        <f t="shared" si="31"/>
        <v/>
      </c>
      <c r="R235" s="13" t="str">
        <f t="shared" si="32"/>
        <v/>
      </c>
    </row>
    <row r="236" spans="1:18" x14ac:dyDescent="0.2">
      <c r="A236" s="8" t="s">
        <v>310</v>
      </c>
      <c r="B236" s="9">
        <v>2200</v>
      </c>
      <c r="C236" s="40" t="s">
        <v>175</v>
      </c>
      <c r="D236" s="40" t="s">
        <v>48</v>
      </c>
      <c r="E236" s="40" t="s">
        <v>37</v>
      </c>
      <c r="F236" s="40" t="s">
        <v>38</v>
      </c>
      <c r="G236" s="40" t="s">
        <v>44</v>
      </c>
      <c r="H236" s="40" t="s">
        <v>40</v>
      </c>
      <c r="I236" s="11">
        <v>40725</v>
      </c>
      <c r="J236" s="11">
        <v>40954</v>
      </c>
      <c r="K236" s="16">
        <v>42.07</v>
      </c>
      <c r="L236" s="1">
        <f>_xlfn.IFNA(MATCH(D236,{"AR","FL","IN","MI"},0),"YES")</f>
        <v>4</v>
      </c>
      <c r="M236" t="str">
        <f t="shared" si="27"/>
        <v>Electric</v>
      </c>
      <c r="N236" s="1">
        <f t="shared" si="28"/>
        <v>2012</v>
      </c>
      <c r="O236" s="13">
        <f t="shared" si="29"/>
        <v>0.42070000000000002</v>
      </c>
      <c r="P236" s="13" t="str">
        <f t="shared" si="30"/>
        <v/>
      </c>
      <c r="Q236" s="13" t="str">
        <f t="shared" si="31"/>
        <v/>
      </c>
      <c r="R236" s="13" t="str">
        <f t="shared" si="32"/>
        <v/>
      </c>
    </row>
    <row r="237" spans="1:18" x14ac:dyDescent="0.2">
      <c r="A237" s="8" t="s">
        <v>311</v>
      </c>
      <c r="B237" s="9">
        <v>2274</v>
      </c>
      <c r="C237" s="40" t="s">
        <v>78</v>
      </c>
      <c r="D237" s="40" t="s">
        <v>79</v>
      </c>
      <c r="E237" s="40" t="s">
        <v>37</v>
      </c>
      <c r="F237" s="40" t="s">
        <v>38</v>
      </c>
      <c r="G237" s="40" t="s">
        <v>44</v>
      </c>
      <c r="H237" s="40" t="s">
        <v>40</v>
      </c>
      <c r="I237" s="11">
        <v>40928</v>
      </c>
      <c r="J237" s="11">
        <v>40961</v>
      </c>
      <c r="K237" s="12" t="s">
        <v>45</v>
      </c>
      <c r="L237" s="1">
        <f>_xlfn.IFNA(MATCH(D237,{"AR","FL","IN","MI"},0),"YES")</f>
        <v>2</v>
      </c>
      <c r="M237" t="str">
        <f t="shared" si="27"/>
        <v>Electric</v>
      </c>
      <c r="N237" s="1">
        <f t="shared" si="28"/>
        <v>2012</v>
      </c>
      <c r="O237" s="13" t="str">
        <f t="shared" si="29"/>
        <v/>
      </c>
      <c r="P237" s="13" t="str">
        <f t="shared" si="30"/>
        <v/>
      </c>
      <c r="Q237" s="13" t="str">
        <f t="shared" si="31"/>
        <v/>
      </c>
      <c r="R237" s="13" t="str">
        <f t="shared" si="32"/>
        <v/>
      </c>
    </row>
    <row r="238" spans="1:18" x14ac:dyDescent="0.2">
      <c r="A238" s="8" t="s">
        <v>312</v>
      </c>
      <c r="B238" s="9">
        <v>2210</v>
      </c>
      <c r="C238" s="40" t="s">
        <v>70</v>
      </c>
      <c r="D238" s="40" t="s">
        <v>51</v>
      </c>
      <c r="E238" s="40" t="s">
        <v>37</v>
      </c>
      <c r="F238" s="40" t="s">
        <v>38</v>
      </c>
      <c r="G238" s="40" t="s">
        <v>44</v>
      </c>
      <c r="H238" s="40" t="s">
        <v>40</v>
      </c>
      <c r="I238" s="11">
        <v>40753</v>
      </c>
      <c r="J238" s="11">
        <v>40962</v>
      </c>
      <c r="K238" s="12">
        <v>49.9</v>
      </c>
      <c r="L238" s="1" t="str">
        <f>_xlfn.IFNA(MATCH(D238,{"AR","FL","IN","MI"},0),"YES")</f>
        <v>YES</v>
      </c>
      <c r="M238" t="str">
        <f t="shared" si="27"/>
        <v>Electric</v>
      </c>
      <c r="N238" s="1">
        <f t="shared" si="28"/>
        <v>2012</v>
      </c>
      <c r="O238" s="13">
        <f t="shared" si="29"/>
        <v>0.499</v>
      </c>
      <c r="P238" s="13">
        <f t="shared" si="30"/>
        <v>0.499</v>
      </c>
      <c r="Q238" s="13" t="str">
        <f t="shared" si="31"/>
        <v/>
      </c>
      <c r="R238" s="13" t="str">
        <f t="shared" si="32"/>
        <v/>
      </c>
    </row>
    <row r="239" spans="1:18" x14ac:dyDescent="0.2">
      <c r="A239" s="8" t="s">
        <v>313</v>
      </c>
      <c r="B239" s="9">
        <v>2175</v>
      </c>
      <c r="C239" s="40" t="s">
        <v>314</v>
      </c>
      <c r="D239" s="40" t="s">
        <v>79</v>
      </c>
      <c r="E239" s="40" t="s">
        <v>37</v>
      </c>
      <c r="F239" s="40" t="s">
        <v>38</v>
      </c>
      <c r="G239" s="40" t="s">
        <v>39</v>
      </c>
      <c r="H239" s="40" t="s">
        <v>40</v>
      </c>
      <c r="I239" s="11">
        <v>40732</v>
      </c>
      <c r="J239" s="11">
        <v>40966</v>
      </c>
      <c r="K239" s="12">
        <v>38.5</v>
      </c>
      <c r="L239" s="1">
        <f>_xlfn.IFNA(MATCH(D239,{"AR","FL","IN","MI"},0),"YES")</f>
        <v>2</v>
      </c>
      <c r="M239" t="str">
        <f t="shared" si="27"/>
        <v>Electric</v>
      </c>
      <c r="N239" s="1">
        <f t="shared" si="28"/>
        <v>2012</v>
      </c>
      <c r="O239" s="13">
        <f t="shared" si="29"/>
        <v>0.38500000000000001</v>
      </c>
      <c r="P239" s="13" t="str">
        <f t="shared" si="30"/>
        <v/>
      </c>
      <c r="Q239" s="13" t="str">
        <f t="shared" si="31"/>
        <v/>
      </c>
      <c r="R239" s="13" t="str">
        <f t="shared" si="32"/>
        <v/>
      </c>
    </row>
    <row r="240" spans="1:18" x14ac:dyDescent="0.2">
      <c r="A240" s="8" t="s">
        <v>315</v>
      </c>
      <c r="B240" s="9">
        <v>915</v>
      </c>
      <c r="C240" s="40" t="s">
        <v>42</v>
      </c>
      <c r="D240" s="40" t="s">
        <v>259</v>
      </c>
      <c r="E240" s="40" t="s">
        <v>37</v>
      </c>
      <c r="F240" s="40" t="s">
        <v>38</v>
      </c>
      <c r="G240" s="40" t="s">
        <v>44</v>
      </c>
      <c r="H240" s="40" t="s">
        <v>40</v>
      </c>
      <c r="I240" s="11">
        <v>40532</v>
      </c>
      <c r="J240" s="11">
        <v>40968</v>
      </c>
      <c r="K240" s="12" t="s">
        <v>45</v>
      </c>
      <c r="L240" s="1" t="str">
        <f>_xlfn.IFNA(MATCH(D240,{"AR","FL","IN","MI"},0),"YES")</f>
        <v>YES</v>
      </c>
      <c r="M240" t="str">
        <f t="shared" si="27"/>
        <v>Electric</v>
      </c>
      <c r="N240" s="1">
        <f t="shared" si="28"/>
        <v>2012</v>
      </c>
      <c r="O240" s="13" t="str">
        <f t="shared" si="29"/>
        <v/>
      </c>
      <c r="P240" s="13" t="str">
        <f t="shared" si="30"/>
        <v/>
      </c>
      <c r="Q240" s="13" t="str">
        <f t="shared" si="31"/>
        <v/>
      </c>
      <c r="R240" s="13" t="str">
        <f t="shared" si="32"/>
        <v/>
      </c>
    </row>
    <row r="241" spans="1:18" x14ac:dyDescent="0.2">
      <c r="A241" s="8" t="s">
        <v>316</v>
      </c>
      <c r="B241" s="9">
        <v>2306</v>
      </c>
      <c r="C241" s="40" t="s">
        <v>81</v>
      </c>
      <c r="D241" s="40" t="s">
        <v>76</v>
      </c>
      <c r="E241" s="40" t="s">
        <v>37</v>
      </c>
      <c r="F241" s="40" t="s">
        <v>52</v>
      </c>
      <c r="G241" s="40" t="s">
        <v>39</v>
      </c>
      <c r="H241" s="40" t="s">
        <v>40</v>
      </c>
      <c r="I241" s="11">
        <v>40721</v>
      </c>
      <c r="J241" s="11">
        <v>40984</v>
      </c>
      <c r="K241" s="12">
        <v>53.25</v>
      </c>
      <c r="L241" s="1" t="str">
        <f>_xlfn.IFNA(MATCH(D241,{"AR","FL","IN","MI"},0),"YES")</f>
        <v>YES</v>
      </c>
      <c r="M241" t="str">
        <f t="shared" si="27"/>
        <v>Electric</v>
      </c>
      <c r="N241" s="1">
        <f t="shared" si="28"/>
        <v>2012</v>
      </c>
      <c r="O241" s="13">
        <f t="shared" si="29"/>
        <v>0.53249999999999997</v>
      </c>
      <c r="P241" s="13">
        <f t="shared" si="30"/>
        <v>0.53249999999999997</v>
      </c>
      <c r="Q241" s="13" t="str">
        <f t="shared" si="31"/>
        <v/>
      </c>
      <c r="R241" s="13" t="str">
        <f t="shared" si="32"/>
        <v/>
      </c>
    </row>
    <row r="242" spans="1:18" x14ac:dyDescent="0.2">
      <c r="A242" s="8" t="s">
        <v>317</v>
      </c>
      <c r="B242" s="9">
        <v>2303</v>
      </c>
      <c r="C242" s="40" t="s">
        <v>81</v>
      </c>
      <c r="D242" s="40" t="s">
        <v>76</v>
      </c>
      <c r="E242" s="40" t="s">
        <v>37</v>
      </c>
      <c r="F242" s="40" t="s">
        <v>52</v>
      </c>
      <c r="G242" s="40" t="s">
        <v>39</v>
      </c>
      <c r="H242" s="40" t="s">
        <v>40</v>
      </c>
      <c r="I242" s="11">
        <v>40721</v>
      </c>
      <c r="J242" s="11">
        <v>40988</v>
      </c>
      <c r="K242" s="12">
        <v>53.25</v>
      </c>
      <c r="L242" s="1" t="str">
        <f>_xlfn.IFNA(MATCH(D242,{"AR","FL","IN","MI"},0),"YES")</f>
        <v>YES</v>
      </c>
      <c r="M242" t="str">
        <f t="shared" si="27"/>
        <v>Electric</v>
      </c>
      <c r="N242" s="1">
        <f t="shared" si="28"/>
        <v>2012</v>
      </c>
      <c r="O242" s="13">
        <f t="shared" si="29"/>
        <v>0.53249999999999997</v>
      </c>
      <c r="P242" s="13">
        <f t="shared" si="30"/>
        <v>0.53249999999999997</v>
      </c>
      <c r="Q242" s="13" t="str">
        <f t="shared" si="31"/>
        <v/>
      </c>
      <c r="R242" s="13" t="str">
        <f t="shared" si="32"/>
        <v/>
      </c>
    </row>
    <row r="243" spans="1:18" x14ac:dyDescent="0.2">
      <c r="A243" s="8" t="s">
        <v>318</v>
      </c>
      <c r="B243" s="9">
        <v>706</v>
      </c>
      <c r="C243" s="40" t="s">
        <v>191</v>
      </c>
      <c r="D243" s="40" t="s">
        <v>192</v>
      </c>
      <c r="E243" s="40" t="s">
        <v>37</v>
      </c>
      <c r="F243" s="40" t="s">
        <v>52</v>
      </c>
      <c r="G243" s="40" t="s">
        <v>39</v>
      </c>
      <c r="H243" s="40" t="s">
        <v>40</v>
      </c>
      <c r="I243" s="11">
        <v>39685</v>
      </c>
      <c r="J243" s="11">
        <v>40989</v>
      </c>
      <c r="K243" s="12" t="s">
        <v>45</v>
      </c>
      <c r="L243" s="1" t="str">
        <f>_xlfn.IFNA(MATCH(D243,{"AR","FL","IN","MI"},0),"YES")</f>
        <v>YES</v>
      </c>
      <c r="M243" t="str">
        <f t="shared" si="27"/>
        <v>Electric</v>
      </c>
      <c r="N243" s="1">
        <f t="shared" si="28"/>
        <v>2012</v>
      </c>
      <c r="O243" s="13" t="str">
        <f t="shared" si="29"/>
        <v/>
      </c>
      <c r="P243" s="13" t="str">
        <f t="shared" si="30"/>
        <v/>
      </c>
      <c r="Q243" s="13" t="str">
        <f t="shared" si="31"/>
        <v/>
      </c>
      <c r="R243" s="13" t="str">
        <f t="shared" si="32"/>
        <v/>
      </c>
    </row>
    <row r="244" spans="1:18" x14ac:dyDescent="0.2">
      <c r="A244" s="8" t="s">
        <v>319</v>
      </c>
      <c r="B244" s="9">
        <v>2304</v>
      </c>
      <c r="C244" s="40" t="s">
        <v>81</v>
      </c>
      <c r="D244" s="40" t="s">
        <v>76</v>
      </c>
      <c r="E244" s="40" t="s">
        <v>37</v>
      </c>
      <c r="F244" s="40" t="s">
        <v>52</v>
      </c>
      <c r="G244" s="40" t="s">
        <v>39</v>
      </c>
      <c r="H244" s="40" t="s">
        <v>40</v>
      </c>
      <c r="I244" s="11">
        <v>40721</v>
      </c>
      <c r="J244" s="11">
        <v>40991</v>
      </c>
      <c r="K244" s="12">
        <v>53.25</v>
      </c>
      <c r="L244" s="1" t="str">
        <f>_xlfn.IFNA(MATCH(D244,{"AR","FL","IN","MI"},0),"YES")</f>
        <v>YES</v>
      </c>
      <c r="M244" t="str">
        <f t="shared" si="27"/>
        <v>Electric</v>
      </c>
      <c r="N244" s="1">
        <f t="shared" si="28"/>
        <v>2012</v>
      </c>
      <c r="O244" s="13">
        <f t="shared" si="29"/>
        <v>0.53249999999999997</v>
      </c>
      <c r="P244" s="13">
        <f t="shared" si="30"/>
        <v>0.53249999999999997</v>
      </c>
      <c r="Q244" s="13" t="str">
        <f t="shared" si="31"/>
        <v/>
      </c>
      <c r="R244" s="13" t="str">
        <f t="shared" si="32"/>
        <v/>
      </c>
    </row>
    <row r="245" spans="1:18" x14ac:dyDescent="0.2">
      <c r="A245" s="8" t="s">
        <v>320</v>
      </c>
      <c r="B245" s="9">
        <v>684</v>
      </c>
      <c r="C245" s="40" t="s">
        <v>42</v>
      </c>
      <c r="D245" s="40" t="s">
        <v>180</v>
      </c>
      <c r="E245" s="40" t="s">
        <v>37</v>
      </c>
      <c r="F245" s="40" t="s">
        <v>38</v>
      </c>
      <c r="G245" s="40" t="s">
        <v>44</v>
      </c>
      <c r="H245" s="40" t="s">
        <v>40</v>
      </c>
      <c r="I245" s="11">
        <v>40485</v>
      </c>
      <c r="J245" s="11">
        <v>40997</v>
      </c>
      <c r="K245" s="12">
        <v>52.56</v>
      </c>
      <c r="L245" s="1" t="str">
        <f>_xlfn.IFNA(MATCH(D245,{"AR","FL","IN","MI"},0),"YES")</f>
        <v>YES</v>
      </c>
      <c r="M245" t="str">
        <f t="shared" si="27"/>
        <v>Electric</v>
      </c>
      <c r="N245" s="1">
        <f t="shared" si="28"/>
        <v>2012</v>
      </c>
      <c r="O245" s="13">
        <f t="shared" si="29"/>
        <v>0.52560000000000007</v>
      </c>
      <c r="P245" s="13">
        <f t="shared" si="30"/>
        <v>0.52560000000000007</v>
      </c>
      <c r="Q245" s="13" t="str">
        <f t="shared" si="31"/>
        <v/>
      </c>
      <c r="R245" s="13" t="str">
        <f t="shared" si="32"/>
        <v/>
      </c>
    </row>
    <row r="246" spans="1:18" x14ac:dyDescent="0.2">
      <c r="A246" s="8" t="s">
        <v>321</v>
      </c>
      <c r="B246" s="9">
        <v>2219</v>
      </c>
      <c r="C246" s="40" t="s">
        <v>54</v>
      </c>
      <c r="D246" s="40" t="s">
        <v>91</v>
      </c>
      <c r="E246" s="40" t="s">
        <v>37</v>
      </c>
      <c r="F246" s="40" t="s">
        <v>38</v>
      </c>
      <c r="G246" s="40" t="s">
        <v>44</v>
      </c>
      <c r="H246" s="40" t="s">
        <v>40</v>
      </c>
      <c r="I246" s="11">
        <v>40725</v>
      </c>
      <c r="J246" s="11">
        <v>40998</v>
      </c>
      <c r="K246" s="12" t="s">
        <v>45</v>
      </c>
      <c r="L246" s="1" t="str">
        <f>_xlfn.IFNA(MATCH(D246,{"AR","FL","IN","MI"},0),"YES")</f>
        <v>YES</v>
      </c>
      <c r="M246" t="str">
        <f t="shared" si="27"/>
        <v>Electric</v>
      </c>
      <c r="N246" s="1">
        <f t="shared" si="28"/>
        <v>2012</v>
      </c>
      <c r="O246" s="13" t="str">
        <f t="shared" si="29"/>
        <v/>
      </c>
      <c r="P246" s="13" t="str">
        <f t="shared" si="30"/>
        <v/>
      </c>
      <c r="Q246" s="13" t="str">
        <f t="shared" si="31"/>
        <v/>
      </c>
      <c r="R246" s="13" t="str">
        <f t="shared" si="32"/>
        <v/>
      </c>
    </row>
    <row r="247" spans="1:18" x14ac:dyDescent="0.2">
      <c r="A247" s="8" t="s">
        <v>322</v>
      </c>
      <c r="B247" s="9">
        <v>522</v>
      </c>
      <c r="C247" s="40" t="s">
        <v>177</v>
      </c>
      <c r="D247" s="40" t="s">
        <v>144</v>
      </c>
      <c r="E247" s="40" t="s">
        <v>37</v>
      </c>
      <c r="F247" s="40" t="s">
        <v>38</v>
      </c>
      <c r="G247" s="40" t="s">
        <v>44</v>
      </c>
      <c r="H247" s="40" t="s">
        <v>40</v>
      </c>
      <c r="I247" s="11">
        <v>40156</v>
      </c>
      <c r="J247" s="11">
        <v>41003</v>
      </c>
      <c r="K247" s="12">
        <v>55.91</v>
      </c>
      <c r="L247" s="1" t="str">
        <f>_xlfn.IFNA(MATCH(D247,{"AR","FL","IN","MI"},0),"YES")</f>
        <v>YES</v>
      </c>
      <c r="M247" t="str">
        <f t="shared" si="27"/>
        <v>Electric</v>
      </c>
      <c r="N247" s="1">
        <f t="shared" si="28"/>
        <v>2012</v>
      </c>
      <c r="O247" s="13">
        <f t="shared" si="29"/>
        <v>0.55909999999999993</v>
      </c>
      <c r="P247" s="13">
        <f t="shared" si="30"/>
        <v>0.55909999999999993</v>
      </c>
      <c r="Q247" s="13" t="str">
        <f t="shared" si="31"/>
        <v/>
      </c>
      <c r="R247" s="13" t="str">
        <f t="shared" si="32"/>
        <v/>
      </c>
    </row>
    <row r="248" spans="1:18" x14ac:dyDescent="0.2">
      <c r="A248" s="8" t="s">
        <v>323</v>
      </c>
      <c r="B248" s="9">
        <v>2218</v>
      </c>
      <c r="C248" s="40" t="s">
        <v>62</v>
      </c>
      <c r="D248" s="40" t="s">
        <v>60</v>
      </c>
      <c r="E248" s="40" t="s">
        <v>37</v>
      </c>
      <c r="F248" s="40" t="s">
        <v>38</v>
      </c>
      <c r="G248" s="40" t="s">
        <v>44</v>
      </c>
      <c r="H248" s="40" t="s">
        <v>40</v>
      </c>
      <c r="I248" s="11">
        <v>40780</v>
      </c>
      <c r="J248" s="11">
        <v>41017</v>
      </c>
      <c r="K248" s="12" t="s">
        <v>45</v>
      </c>
      <c r="L248" s="1" t="str">
        <f>_xlfn.IFNA(MATCH(D248,{"AR","FL","IN","MI"},0),"YES")</f>
        <v>YES</v>
      </c>
      <c r="M248" t="str">
        <f t="shared" si="27"/>
        <v>Electric</v>
      </c>
      <c r="N248" s="1">
        <f t="shared" si="28"/>
        <v>2012</v>
      </c>
      <c r="O248" s="13" t="str">
        <f t="shared" si="29"/>
        <v/>
      </c>
      <c r="P248" s="13" t="str">
        <f t="shared" si="30"/>
        <v/>
      </c>
      <c r="Q248" s="13" t="str">
        <f t="shared" si="31"/>
        <v/>
      </c>
      <c r="R248" s="13" t="str">
        <f t="shared" si="32"/>
        <v/>
      </c>
    </row>
    <row r="249" spans="1:18" x14ac:dyDescent="0.2">
      <c r="A249" s="8" t="s">
        <v>1391</v>
      </c>
      <c r="B249" s="9">
        <v>2163</v>
      </c>
      <c r="C249" s="40" t="s">
        <v>2172</v>
      </c>
      <c r="D249" s="40" t="s">
        <v>173</v>
      </c>
      <c r="E249" s="40" t="s">
        <v>2163</v>
      </c>
      <c r="F249" s="40" t="s">
        <v>66</v>
      </c>
      <c r="G249" s="40" t="s">
        <v>39</v>
      </c>
      <c r="H249" s="40" t="s">
        <v>40</v>
      </c>
      <c r="I249" s="11">
        <v>40641</v>
      </c>
      <c r="J249" s="11">
        <v>41023</v>
      </c>
      <c r="K249" s="12">
        <v>50.82</v>
      </c>
      <c r="L249" s="1" t="str">
        <f>_xlfn.IFNA(MATCH(D249,{"AR","FL","IN","MI"},0),"YES")</f>
        <v>YES</v>
      </c>
      <c r="M249" t="str">
        <f t="shared" si="27"/>
        <v>Natural Gas</v>
      </c>
      <c r="N249" s="1">
        <f t="shared" si="28"/>
        <v>2012</v>
      </c>
      <c r="O249" s="13" t="str">
        <f t="shared" si="29"/>
        <v/>
      </c>
      <c r="P249" s="13" t="str">
        <f t="shared" si="30"/>
        <v/>
      </c>
      <c r="Q249" s="13">
        <f t="shared" si="31"/>
        <v>0.50819999999999999</v>
      </c>
      <c r="R249" s="13">
        <f t="shared" si="32"/>
        <v>0.50819999999999999</v>
      </c>
    </row>
    <row r="250" spans="1:18" x14ac:dyDescent="0.2">
      <c r="A250" s="8" t="s">
        <v>1392</v>
      </c>
      <c r="B250" s="9">
        <v>2176</v>
      </c>
      <c r="C250" s="40" t="s">
        <v>2197</v>
      </c>
      <c r="D250" s="40" t="s">
        <v>130</v>
      </c>
      <c r="E250" s="40" t="s">
        <v>2163</v>
      </c>
      <c r="F250" s="40" t="s">
        <v>66</v>
      </c>
      <c r="G250" s="40" t="s">
        <v>44</v>
      </c>
      <c r="H250" s="40" t="s">
        <v>40</v>
      </c>
      <c r="I250" s="11">
        <v>40667</v>
      </c>
      <c r="J250" s="11">
        <v>41023</v>
      </c>
      <c r="K250" s="12">
        <v>40.25</v>
      </c>
      <c r="L250" s="1" t="str">
        <f>_xlfn.IFNA(MATCH(D250,{"AR","FL","IN","MI"},0),"YES")</f>
        <v>YES</v>
      </c>
      <c r="M250" t="str">
        <f t="shared" si="27"/>
        <v>Natural Gas</v>
      </c>
      <c r="N250" s="1">
        <f t="shared" si="28"/>
        <v>2012</v>
      </c>
      <c r="O250" s="13" t="str">
        <f t="shared" si="29"/>
        <v/>
      </c>
      <c r="P250" s="13" t="str">
        <f t="shared" si="30"/>
        <v/>
      </c>
      <c r="Q250" s="13">
        <f t="shared" si="31"/>
        <v>0.40250000000000002</v>
      </c>
      <c r="R250" s="13">
        <f t="shared" si="32"/>
        <v>0.40250000000000002</v>
      </c>
    </row>
    <row r="251" spans="1:18" x14ac:dyDescent="0.2">
      <c r="A251" s="8" t="s">
        <v>324</v>
      </c>
      <c r="B251" s="9">
        <v>2234</v>
      </c>
      <c r="C251" s="40" t="s">
        <v>325</v>
      </c>
      <c r="D251" s="40" t="s">
        <v>152</v>
      </c>
      <c r="E251" s="40" t="s">
        <v>37</v>
      </c>
      <c r="F251" s="40" t="s">
        <v>38</v>
      </c>
      <c r="G251" s="40" t="s">
        <v>44</v>
      </c>
      <c r="H251" s="40" t="s">
        <v>40</v>
      </c>
      <c r="I251" s="11">
        <v>40869</v>
      </c>
      <c r="J251" s="11">
        <v>41025</v>
      </c>
      <c r="K251" s="12">
        <v>56</v>
      </c>
      <c r="L251" s="1" t="str">
        <f>_xlfn.IFNA(MATCH(D251,{"AR","FL","IN","MI"},0),"YES")</f>
        <v>YES</v>
      </c>
      <c r="M251" t="str">
        <f t="shared" si="27"/>
        <v>Electric</v>
      </c>
      <c r="N251" s="1">
        <f t="shared" si="28"/>
        <v>2012</v>
      </c>
      <c r="O251" s="13">
        <f t="shared" si="29"/>
        <v>0.56000000000000005</v>
      </c>
      <c r="P251" s="13">
        <f t="shared" si="30"/>
        <v>0.56000000000000005</v>
      </c>
      <c r="Q251" s="13" t="str">
        <f t="shared" si="31"/>
        <v/>
      </c>
      <c r="R251" s="13" t="str">
        <f t="shared" si="32"/>
        <v/>
      </c>
    </row>
    <row r="252" spans="1:18" x14ac:dyDescent="0.2">
      <c r="A252" s="8" t="s">
        <v>326</v>
      </c>
      <c r="B252" s="9">
        <v>521</v>
      </c>
      <c r="C252" s="40" t="s">
        <v>143</v>
      </c>
      <c r="D252" s="40" t="s">
        <v>144</v>
      </c>
      <c r="E252" s="40" t="s">
        <v>37</v>
      </c>
      <c r="F252" s="40" t="s">
        <v>38</v>
      </c>
      <c r="G252" s="40" t="s">
        <v>44</v>
      </c>
      <c r="H252" s="40" t="s">
        <v>40</v>
      </c>
      <c r="I252" s="11">
        <v>40086</v>
      </c>
      <c r="J252" s="11">
        <v>41031</v>
      </c>
      <c r="K252" s="12">
        <v>56.86</v>
      </c>
      <c r="L252" s="1" t="str">
        <f>_xlfn.IFNA(MATCH(D252,{"AR","FL","IN","MI"},0),"YES")</f>
        <v>YES</v>
      </c>
      <c r="M252" t="str">
        <f t="shared" si="27"/>
        <v>Electric</v>
      </c>
      <c r="N252" s="1">
        <f t="shared" si="28"/>
        <v>2012</v>
      </c>
      <c r="O252" s="13">
        <f t="shared" si="29"/>
        <v>0.56859999999999999</v>
      </c>
      <c r="P252" s="13">
        <f t="shared" si="30"/>
        <v>0.56859999999999999</v>
      </c>
      <c r="Q252" s="13" t="str">
        <f t="shared" si="31"/>
        <v/>
      </c>
      <c r="R252" s="13" t="str">
        <f t="shared" si="32"/>
        <v/>
      </c>
    </row>
    <row r="253" spans="1:18" x14ac:dyDescent="0.2">
      <c r="A253" s="8" t="s">
        <v>327</v>
      </c>
      <c r="B253" s="9">
        <v>2192</v>
      </c>
      <c r="C253" s="40" t="s">
        <v>90</v>
      </c>
      <c r="D253" s="40" t="s">
        <v>91</v>
      </c>
      <c r="E253" s="40" t="s">
        <v>37</v>
      </c>
      <c r="F253" s="40" t="s">
        <v>38</v>
      </c>
      <c r="G253" s="40" t="s">
        <v>39</v>
      </c>
      <c r="H253" s="40" t="s">
        <v>40</v>
      </c>
      <c r="I253" s="11">
        <v>40707</v>
      </c>
      <c r="J253" s="11">
        <v>41036</v>
      </c>
      <c r="K253" s="12">
        <v>48</v>
      </c>
      <c r="L253" s="1" t="str">
        <f>_xlfn.IFNA(MATCH(D253,{"AR","FL","IN","MI"},0),"YES")</f>
        <v>YES</v>
      </c>
      <c r="M253" t="str">
        <f t="shared" si="27"/>
        <v>Electric</v>
      </c>
      <c r="N253" s="1">
        <f t="shared" si="28"/>
        <v>2012</v>
      </c>
      <c r="O253" s="13">
        <f t="shared" si="29"/>
        <v>0.48</v>
      </c>
      <c r="P253" s="13">
        <f t="shared" si="30"/>
        <v>0.48</v>
      </c>
      <c r="Q253" s="13" t="str">
        <f t="shared" si="31"/>
        <v/>
      </c>
      <c r="R253" s="13" t="str">
        <f t="shared" si="32"/>
        <v/>
      </c>
    </row>
    <row r="254" spans="1:18" x14ac:dyDescent="0.2">
      <c r="A254" s="8" t="s">
        <v>1393</v>
      </c>
      <c r="B254" s="9">
        <v>2193</v>
      </c>
      <c r="C254" s="40" t="s">
        <v>90</v>
      </c>
      <c r="D254" s="40" t="s">
        <v>91</v>
      </c>
      <c r="E254" s="40" t="s">
        <v>2163</v>
      </c>
      <c r="F254" s="40" t="s">
        <v>66</v>
      </c>
      <c r="G254" s="40" t="s">
        <v>39</v>
      </c>
      <c r="H254" s="40" t="s">
        <v>40</v>
      </c>
      <c r="I254" s="11">
        <v>40707</v>
      </c>
      <c r="J254" s="11">
        <v>41036</v>
      </c>
      <c r="K254" s="12">
        <v>48</v>
      </c>
      <c r="L254" s="1" t="str">
        <f>_xlfn.IFNA(MATCH(D254,{"AR","FL","IN","MI"},0),"YES")</f>
        <v>YES</v>
      </c>
      <c r="M254" t="str">
        <f t="shared" si="27"/>
        <v>Natural Gas</v>
      </c>
      <c r="N254" s="1">
        <f t="shared" si="28"/>
        <v>2012</v>
      </c>
      <c r="O254" s="13" t="str">
        <f t="shared" si="29"/>
        <v/>
      </c>
      <c r="P254" s="13" t="str">
        <f t="shared" si="30"/>
        <v/>
      </c>
      <c r="Q254" s="13">
        <f t="shared" si="31"/>
        <v>0.48</v>
      </c>
      <c r="R254" s="13">
        <f t="shared" si="32"/>
        <v>0.48</v>
      </c>
    </row>
    <row r="255" spans="1:18" x14ac:dyDescent="0.2">
      <c r="A255" s="8" t="s">
        <v>328</v>
      </c>
      <c r="B255" s="9">
        <v>2182</v>
      </c>
      <c r="C255" s="40" t="s">
        <v>329</v>
      </c>
      <c r="D255" s="40" t="s">
        <v>173</v>
      </c>
      <c r="E255" s="40" t="s">
        <v>37</v>
      </c>
      <c r="F255" s="40" t="s">
        <v>38</v>
      </c>
      <c r="G255" s="40" t="s">
        <v>44</v>
      </c>
      <c r="H255" s="40" t="s">
        <v>40</v>
      </c>
      <c r="I255" s="11">
        <v>40695</v>
      </c>
      <c r="J255" s="11">
        <v>41044</v>
      </c>
      <c r="K255" s="16">
        <v>53.94</v>
      </c>
      <c r="L255" s="1" t="str">
        <f>_xlfn.IFNA(MATCH(D255,{"AR","FL","IN","MI"},0),"YES")</f>
        <v>YES</v>
      </c>
      <c r="M255" t="str">
        <f t="shared" si="27"/>
        <v>Electric</v>
      </c>
      <c r="N255" s="1">
        <f t="shared" si="28"/>
        <v>2012</v>
      </c>
      <c r="O255" s="13">
        <f t="shared" si="29"/>
        <v>0.53939999999999999</v>
      </c>
      <c r="P255" s="13">
        <f t="shared" si="30"/>
        <v>0.53939999999999999</v>
      </c>
      <c r="Q255" s="13" t="str">
        <f t="shared" si="31"/>
        <v/>
      </c>
      <c r="R255" s="13" t="str">
        <f t="shared" si="32"/>
        <v/>
      </c>
    </row>
    <row r="256" spans="1:18" x14ac:dyDescent="0.2">
      <c r="A256" s="8" t="s">
        <v>330</v>
      </c>
      <c r="B256" s="9">
        <v>2277</v>
      </c>
      <c r="C256" s="40" t="s">
        <v>146</v>
      </c>
      <c r="D256" s="40" t="s">
        <v>94</v>
      </c>
      <c r="E256" s="40" t="s">
        <v>37</v>
      </c>
      <c r="F256" s="40" t="s">
        <v>38</v>
      </c>
      <c r="G256" s="40" t="s">
        <v>44</v>
      </c>
      <c r="H256" s="40" t="s">
        <v>40</v>
      </c>
      <c r="I256" s="11">
        <v>40940</v>
      </c>
      <c r="J256" s="11">
        <v>41047</v>
      </c>
      <c r="K256" s="12" t="s">
        <v>45</v>
      </c>
      <c r="L256" s="1" t="str">
        <f>_xlfn.IFNA(MATCH(D256,{"AR","FL","IN","MI"},0),"YES")</f>
        <v>YES</v>
      </c>
      <c r="M256" t="str">
        <f t="shared" si="27"/>
        <v>Electric</v>
      </c>
      <c r="N256" s="1">
        <f t="shared" si="28"/>
        <v>2012</v>
      </c>
      <c r="O256" s="13" t="str">
        <f t="shared" si="29"/>
        <v/>
      </c>
      <c r="P256" s="13" t="str">
        <f t="shared" si="30"/>
        <v/>
      </c>
      <c r="Q256" s="13" t="str">
        <f t="shared" si="31"/>
        <v/>
      </c>
      <c r="R256" s="13" t="str">
        <f t="shared" si="32"/>
        <v/>
      </c>
    </row>
    <row r="257" spans="1:18" x14ac:dyDescent="0.2">
      <c r="A257" s="8" t="s">
        <v>1394</v>
      </c>
      <c r="B257" s="9">
        <v>2227</v>
      </c>
      <c r="C257" s="40" t="s">
        <v>2169</v>
      </c>
      <c r="D257" s="40" t="s">
        <v>2170</v>
      </c>
      <c r="E257" s="40" t="s">
        <v>2163</v>
      </c>
      <c r="F257" s="40" t="s">
        <v>66</v>
      </c>
      <c r="G257" s="40" t="s">
        <v>39</v>
      </c>
      <c r="H257" s="40" t="s">
        <v>40</v>
      </c>
      <c r="I257" s="11">
        <v>40816</v>
      </c>
      <c r="J257" s="11">
        <v>41051</v>
      </c>
      <c r="K257" s="12">
        <v>51.16</v>
      </c>
      <c r="L257" s="1" t="str">
        <f>_xlfn.IFNA(MATCH(D257,{"AR","FL","IN","MI"},0),"YES")</f>
        <v>YES</v>
      </c>
      <c r="M257" t="str">
        <f t="shared" si="27"/>
        <v>Natural Gas</v>
      </c>
      <c r="N257" s="1">
        <f t="shared" si="28"/>
        <v>2012</v>
      </c>
      <c r="O257" s="13" t="str">
        <f t="shared" si="29"/>
        <v/>
      </c>
      <c r="P257" s="13" t="str">
        <f t="shared" si="30"/>
        <v/>
      </c>
      <c r="Q257" s="13">
        <f t="shared" si="31"/>
        <v>0.51159999999999994</v>
      </c>
      <c r="R257" s="13">
        <f t="shared" si="32"/>
        <v>0.51159999999999994</v>
      </c>
    </row>
    <row r="258" spans="1:18" x14ac:dyDescent="0.2">
      <c r="A258" s="8" t="s">
        <v>1395</v>
      </c>
      <c r="B258" s="9">
        <v>703</v>
      </c>
      <c r="C258" s="40" t="s">
        <v>2202</v>
      </c>
      <c r="D258" s="40" t="s">
        <v>180</v>
      </c>
      <c r="E258" s="40" t="s">
        <v>2163</v>
      </c>
      <c r="F258" s="40" t="s">
        <v>66</v>
      </c>
      <c r="G258" s="40" t="s">
        <v>39</v>
      </c>
      <c r="H258" s="40" t="s">
        <v>40</v>
      </c>
      <c r="I258" s="11">
        <v>40512</v>
      </c>
      <c r="J258" s="11">
        <v>41053</v>
      </c>
      <c r="K258" s="12">
        <v>50.48</v>
      </c>
      <c r="L258" s="1" t="str">
        <f>_xlfn.IFNA(MATCH(D258,{"AR","FL","IN","MI"},0),"YES")</f>
        <v>YES</v>
      </c>
      <c r="M258" t="str">
        <f t="shared" si="27"/>
        <v>Natural Gas</v>
      </c>
      <c r="N258" s="1">
        <f t="shared" si="28"/>
        <v>2012</v>
      </c>
      <c r="O258" s="13" t="str">
        <f t="shared" si="29"/>
        <v/>
      </c>
      <c r="P258" s="13" t="str">
        <f t="shared" si="30"/>
        <v/>
      </c>
      <c r="Q258" s="13">
        <f t="shared" si="31"/>
        <v>0.50479999999999992</v>
      </c>
      <c r="R258" s="13">
        <f t="shared" si="32"/>
        <v>0.50479999999999992</v>
      </c>
    </row>
    <row r="259" spans="1:18" x14ac:dyDescent="0.2">
      <c r="A259" s="8" t="s">
        <v>331</v>
      </c>
      <c r="B259" s="9">
        <v>2271</v>
      </c>
      <c r="C259" s="40" t="s">
        <v>256</v>
      </c>
      <c r="D259" s="40" t="s">
        <v>100</v>
      </c>
      <c r="E259" s="40" t="s">
        <v>37</v>
      </c>
      <c r="F259" s="40" t="s">
        <v>66</v>
      </c>
      <c r="G259" s="40" t="s">
        <v>39</v>
      </c>
      <c r="H259" s="40" t="s">
        <v>40</v>
      </c>
      <c r="I259" s="11">
        <v>40855</v>
      </c>
      <c r="J259" s="11">
        <v>41058</v>
      </c>
      <c r="K259" s="12">
        <v>46.17</v>
      </c>
      <c r="L259" s="1" t="str">
        <f>_xlfn.IFNA(MATCH(D259,{"AR","FL","IN","MI"},0),"YES")</f>
        <v>YES</v>
      </c>
      <c r="M259" t="str">
        <f t="shared" si="27"/>
        <v>Electric</v>
      </c>
      <c r="N259" s="1">
        <f t="shared" si="28"/>
        <v>2012</v>
      </c>
      <c r="O259" s="13">
        <f t="shared" si="29"/>
        <v>0.4617</v>
      </c>
      <c r="P259" s="13">
        <f t="shared" si="30"/>
        <v>0.4617</v>
      </c>
      <c r="Q259" s="13" t="str">
        <f t="shared" si="31"/>
        <v/>
      </c>
      <c r="R259" s="13" t="str">
        <f t="shared" si="32"/>
        <v/>
      </c>
    </row>
    <row r="260" spans="1:18" x14ac:dyDescent="0.2">
      <c r="A260" s="8" t="s">
        <v>1396</v>
      </c>
      <c r="B260" s="9">
        <v>2222</v>
      </c>
      <c r="C260" s="40" t="s">
        <v>182</v>
      </c>
      <c r="D260" s="40" t="s">
        <v>48</v>
      </c>
      <c r="E260" s="40" t="s">
        <v>2163</v>
      </c>
      <c r="F260" s="40" t="s">
        <v>66</v>
      </c>
      <c r="G260" s="40" t="s">
        <v>44</v>
      </c>
      <c r="H260" s="40" t="s">
        <v>40</v>
      </c>
      <c r="I260" s="11">
        <v>40788</v>
      </c>
      <c r="J260" s="11">
        <v>41067</v>
      </c>
      <c r="K260" s="16" t="s">
        <v>45</v>
      </c>
      <c r="L260" s="1">
        <f>_xlfn.IFNA(MATCH(D260,{"AR","FL","IN","MI"},0),"YES")</f>
        <v>4</v>
      </c>
      <c r="M260" t="str">
        <f t="shared" si="27"/>
        <v>Natural Gas</v>
      </c>
      <c r="N260" s="1">
        <f t="shared" si="28"/>
        <v>2012</v>
      </c>
      <c r="O260" s="13" t="str">
        <f t="shared" si="29"/>
        <v/>
      </c>
      <c r="P260" s="13" t="str">
        <f t="shared" si="30"/>
        <v/>
      </c>
      <c r="Q260" s="13" t="str">
        <f t="shared" si="31"/>
        <v/>
      </c>
      <c r="R260" s="13" t="str">
        <f t="shared" si="32"/>
        <v/>
      </c>
    </row>
    <row r="261" spans="1:18" x14ac:dyDescent="0.2">
      <c r="A261" s="8" t="s">
        <v>332</v>
      </c>
      <c r="B261" s="9">
        <v>2195</v>
      </c>
      <c r="C261" s="40" t="s">
        <v>182</v>
      </c>
      <c r="D261" s="40" t="s">
        <v>48</v>
      </c>
      <c r="E261" s="40" t="s">
        <v>37</v>
      </c>
      <c r="F261" s="40" t="s">
        <v>38</v>
      </c>
      <c r="G261" s="40" t="s">
        <v>39</v>
      </c>
      <c r="H261" s="40" t="s">
        <v>40</v>
      </c>
      <c r="I261" s="11">
        <v>40704</v>
      </c>
      <c r="J261" s="11">
        <v>41067</v>
      </c>
      <c r="K261" s="12">
        <v>42.07</v>
      </c>
      <c r="L261" s="1">
        <f>_xlfn.IFNA(MATCH(D261,{"AR","FL","IN","MI"},0),"YES")</f>
        <v>4</v>
      </c>
      <c r="M261" t="str">
        <f t="shared" si="27"/>
        <v>Electric</v>
      </c>
      <c r="N261" s="1">
        <f t="shared" si="28"/>
        <v>2012</v>
      </c>
      <c r="O261" s="13">
        <f t="shared" si="29"/>
        <v>0.42070000000000002</v>
      </c>
      <c r="P261" s="13" t="str">
        <f t="shared" si="30"/>
        <v/>
      </c>
      <c r="Q261" s="13" t="str">
        <f t="shared" si="31"/>
        <v/>
      </c>
      <c r="R261" s="13" t="str">
        <f t="shared" si="32"/>
        <v/>
      </c>
    </row>
    <row r="262" spans="1:18" x14ac:dyDescent="0.2">
      <c r="A262" s="8" t="s">
        <v>333</v>
      </c>
      <c r="B262" s="9">
        <v>2209</v>
      </c>
      <c r="C262" s="40" t="s">
        <v>261</v>
      </c>
      <c r="D262" s="40" t="s">
        <v>88</v>
      </c>
      <c r="E262" s="40" t="s">
        <v>37</v>
      </c>
      <c r="F262" s="40" t="s">
        <v>66</v>
      </c>
      <c r="G262" s="40" t="s">
        <v>44</v>
      </c>
      <c r="H262" s="40" t="s">
        <v>40</v>
      </c>
      <c r="I262" s="11">
        <v>40753</v>
      </c>
      <c r="J262" s="11">
        <v>41074</v>
      </c>
      <c r="K262" s="12">
        <v>48</v>
      </c>
      <c r="L262" s="1" t="str">
        <f>_xlfn.IFNA(MATCH(D262,{"AR","FL","IN","MI"},0),"YES")</f>
        <v>YES</v>
      </c>
      <c r="M262" t="str">
        <f t="shared" si="27"/>
        <v>Electric</v>
      </c>
      <c r="N262" s="1">
        <f t="shared" si="28"/>
        <v>2012</v>
      </c>
      <c r="O262" s="13">
        <f t="shared" si="29"/>
        <v>0.48</v>
      </c>
      <c r="P262" s="13">
        <f t="shared" si="30"/>
        <v>0.48</v>
      </c>
      <c r="Q262" s="13" t="str">
        <f t="shared" si="31"/>
        <v/>
      </c>
      <c r="R262" s="13" t="str">
        <f t="shared" si="32"/>
        <v/>
      </c>
    </row>
    <row r="263" spans="1:18" x14ac:dyDescent="0.2">
      <c r="A263" s="8" t="s">
        <v>334</v>
      </c>
      <c r="B263" s="9">
        <v>2336</v>
      </c>
      <c r="C263" s="40" t="s">
        <v>335</v>
      </c>
      <c r="D263" s="40" t="s">
        <v>219</v>
      </c>
      <c r="E263" s="40" t="s">
        <v>37</v>
      </c>
      <c r="F263" s="40" t="s">
        <v>38</v>
      </c>
      <c r="G263" s="40" t="s">
        <v>39</v>
      </c>
      <c r="H263" s="40" t="s">
        <v>40</v>
      </c>
      <c r="I263" s="11">
        <v>41032</v>
      </c>
      <c r="J263" s="11">
        <v>41075</v>
      </c>
      <c r="K263" s="12">
        <v>49.31</v>
      </c>
      <c r="L263" s="1" t="str">
        <f>_xlfn.IFNA(MATCH(D263,{"AR","FL","IN","MI"},0),"YES")</f>
        <v>YES</v>
      </c>
      <c r="M263" t="str">
        <f t="shared" si="27"/>
        <v>Electric</v>
      </c>
      <c r="N263" s="1">
        <f t="shared" si="28"/>
        <v>2012</v>
      </c>
      <c r="O263" s="13">
        <f t="shared" si="29"/>
        <v>0.49310000000000004</v>
      </c>
      <c r="P263" s="13">
        <f t="shared" si="30"/>
        <v>0.49310000000000004</v>
      </c>
      <c r="Q263" s="13" t="str">
        <f t="shared" si="31"/>
        <v/>
      </c>
      <c r="R263" s="13" t="str">
        <f t="shared" si="32"/>
        <v/>
      </c>
    </row>
    <row r="264" spans="1:18" x14ac:dyDescent="0.2">
      <c r="A264" s="8" t="s">
        <v>1397</v>
      </c>
      <c r="B264" s="9">
        <v>2338</v>
      </c>
      <c r="C264" s="40" t="s">
        <v>335</v>
      </c>
      <c r="D264" s="40" t="s">
        <v>219</v>
      </c>
      <c r="E264" s="40" t="s">
        <v>2163</v>
      </c>
      <c r="F264" s="40" t="s">
        <v>66</v>
      </c>
      <c r="G264" s="40" t="s">
        <v>39</v>
      </c>
      <c r="H264" s="40" t="s">
        <v>40</v>
      </c>
      <c r="I264" s="11">
        <v>41032</v>
      </c>
      <c r="J264" s="11">
        <v>41075</v>
      </c>
      <c r="K264" s="12">
        <v>49.31</v>
      </c>
      <c r="L264" s="1" t="str">
        <f>_xlfn.IFNA(MATCH(D264,{"AR","FL","IN","MI"},0),"YES")</f>
        <v>YES</v>
      </c>
      <c r="M264" t="str">
        <f t="shared" ref="M264:M327" si="33">E264</f>
        <v>Natural Gas</v>
      </c>
      <c r="N264" s="1">
        <f t="shared" ref="N264:N327" si="34">YEAR(J264)</f>
        <v>2012</v>
      </c>
      <c r="O264" s="13" t="str">
        <f t="shared" ref="O264:O327" si="35">IF(AND(M264="Electric",K264&lt;&gt;"NA"),K264/100,"")</f>
        <v/>
      </c>
      <c r="P264" s="13" t="str">
        <f t="shared" ref="P264:P327" si="36">IF(AND(M264="Electric",K264&lt;&gt;"NA",L264="YES"),K264/100,"")</f>
        <v/>
      </c>
      <c r="Q264" s="13">
        <f t="shared" ref="Q264:Q327" si="37">IF(AND(M264="Natural Gas",K264&lt;&gt;"NA"),K264/100,"")</f>
        <v>0.49310000000000004</v>
      </c>
      <c r="R264" s="13">
        <f t="shared" ref="R264:R327" si="38">IF(AND(M264="Natural Gas",K264&lt;&gt;"NA",L264="YES"),K264/100,"")</f>
        <v>0.49310000000000004</v>
      </c>
    </row>
    <row r="265" spans="1:18" x14ac:dyDescent="0.2">
      <c r="A265" s="8" t="s">
        <v>336</v>
      </c>
      <c r="B265" s="9">
        <v>2239</v>
      </c>
      <c r="C265" s="40" t="s">
        <v>337</v>
      </c>
      <c r="D265" s="40" t="s">
        <v>97</v>
      </c>
      <c r="E265" s="40" t="s">
        <v>37</v>
      </c>
      <c r="F265" s="40" t="s">
        <v>38</v>
      </c>
      <c r="G265" s="40" t="s">
        <v>44</v>
      </c>
      <c r="H265" s="40" t="s">
        <v>40</v>
      </c>
      <c r="I265" s="11">
        <v>40878</v>
      </c>
      <c r="J265" s="11">
        <v>41078</v>
      </c>
      <c r="K265" s="12">
        <v>54</v>
      </c>
      <c r="L265" s="1" t="str">
        <f>_xlfn.IFNA(MATCH(D265,{"AR","FL","IN","MI"},0),"YES")</f>
        <v>YES</v>
      </c>
      <c r="M265" t="str">
        <f t="shared" si="33"/>
        <v>Electric</v>
      </c>
      <c r="N265" s="1">
        <f t="shared" si="34"/>
        <v>2012</v>
      </c>
      <c r="O265" s="13">
        <f t="shared" si="35"/>
        <v>0.54</v>
      </c>
      <c r="P265" s="13">
        <f t="shared" si="36"/>
        <v>0.54</v>
      </c>
      <c r="Q265" s="13" t="str">
        <f t="shared" si="37"/>
        <v/>
      </c>
      <c r="R265" s="13" t="str">
        <f t="shared" si="38"/>
        <v/>
      </c>
    </row>
    <row r="266" spans="1:18" x14ac:dyDescent="0.2">
      <c r="A266" s="8" t="s">
        <v>1398</v>
      </c>
      <c r="B266" s="9">
        <v>2240</v>
      </c>
      <c r="C266" s="40" t="s">
        <v>337</v>
      </c>
      <c r="D266" s="40" t="s">
        <v>97</v>
      </c>
      <c r="E266" s="40" t="s">
        <v>2163</v>
      </c>
      <c r="F266" s="40" t="s">
        <v>66</v>
      </c>
      <c r="G266" s="40" t="s">
        <v>44</v>
      </c>
      <c r="H266" s="40" t="s">
        <v>40</v>
      </c>
      <c r="I266" s="11">
        <v>40878</v>
      </c>
      <c r="J266" s="11">
        <v>41078</v>
      </c>
      <c r="K266" s="12">
        <v>54</v>
      </c>
      <c r="L266" s="1" t="str">
        <f>_xlfn.IFNA(MATCH(D266,{"AR","FL","IN","MI"},0),"YES")</f>
        <v>YES</v>
      </c>
      <c r="M266" t="str">
        <f t="shared" si="33"/>
        <v>Natural Gas</v>
      </c>
      <c r="N266" s="1">
        <f t="shared" si="34"/>
        <v>2012</v>
      </c>
      <c r="O266" s="13" t="str">
        <f t="shared" si="35"/>
        <v/>
      </c>
      <c r="P266" s="13" t="str">
        <f t="shared" si="36"/>
        <v/>
      </c>
      <c r="Q266" s="13">
        <f t="shared" si="37"/>
        <v>0.54</v>
      </c>
      <c r="R266" s="13">
        <f t="shared" si="38"/>
        <v>0.54</v>
      </c>
    </row>
    <row r="267" spans="1:18" x14ac:dyDescent="0.2">
      <c r="A267" s="8" t="s">
        <v>338</v>
      </c>
      <c r="B267" s="9">
        <v>2198</v>
      </c>
      <c r="C267" s="40" t="s">
        <v>42</v>
      </c>
      <c r="D267" s="40" t="s">
        <v>43</v>
      </c>
      <c r="E267" s="40" t="s">
        <v>37</v>
      </c>
      <c r="F267" s="40" t="s">
        <v>38</v>
      </c>
      <c r="G267" s="40" t="s">
        <v>39</v>
      </c>
      <c r="H267" s="40" t="s">
        <v>40</v>
      </c>
      <c r="I267" s="11">
        <v>40724</v>
      </c>
      <c r="J267" s="11">
        <v>41079</v>
      </c>
      <c r="K267" s="12">
        <v>53.04</v>
      </c>
      <c r="L267" s="1" t="str">
        <f>_xlfn.IFNA(MATCH(D267,{"AR","FL","IN","MI"},0),"YES")</f>
        <v>YES</v>
      </c>
      <c r="M267" t="str">
        <f t="shared" si="33"/>
        <v>Electric</v>
      </c>
      <c r="N267" s="1">
        <f t="shared" si="34"/>
        <v>2012</v>
      </c>
      <c r="O267" s="13">
        <f t="shared" si="35"/>
        <v>0.53039999999999998</v>
      </c>
      <c r="P267" s="13">
        <f t="shared" si="36"/>
        <v>0.53039999999999998</v>
      </c>
      <c r="Q267" s="13" t="str">
        <f t="shared" si="37"/>
        <v/>
      </c>
      <c r="R267" s="13" t="str">
        <f t="shared" si="38"/>
        <v/>
      </c>
    </row>
    <row r="268" spans="1:18" x14ac:dyDescent="0.2">
      <c r="A268" s="8" t="s">
        <v>339</v>
      </c>
      <c r="B268" s="9">
        <v>2262</v>
      </c>
      <c r="C268" s="40" t="s">
        <v>340</v>
      </c>
      <c r="D268" s="40" t="s">
        <v>341</v>
      </c>
      <c r="E268" s="40" t="s">
        <v>37</v>
      </c>
      <c r="F268" s="40" t="s">
        <v>52</v>
      </c>
      <c r="G268" s="40" t="s">
        <v>39</v>
      </c>
      <c r="H268" s="40" t="s">
        <v>40</v>
      </c>
      <c r="I268" s="11">
        <v>40862</v>
      </c>
      <c r="J268" s="11">
        <v>41082</v>
      </c>
      <c r="K268" s="16" t="s">
        <v>45</v>
      </c>
      <c r="L268" s="1" t="str">
        <f>_xlfn.IFNA(MATCH(D268,{"AR","FL","IN","MI"},0),"YES")</f>
        <v>YES</v>
      </c>
      <c r="M268" t="str">
        <f t="shared" si="33"/>
        <v>Electric</v>
      </c>
      <c r="N268" s="1">
        <f t="shared" si="34"/>
        <v>2012</v>
      </c>
      <c r="O268" s="13" t="str">
        <f t="shared" si="35"/>
        <v/>
      </c>
      <c r="P268" s="13" t="str">
        <f t="shared" si="36"/>
        <v/>
      </c>
      <c r="Q268" s="13" t="str">
        <f t="shared" si="37"/>
        <v/>
      </c>
      <c r="R268" s="13" t="str">
        <f t="shared" si="38"/>
        <v/>
      </c>
    </row>
    <row r="269" spans="1:18" x14ac:dyDescent="0.2">
      <c r="A269" s="8" t="s">
        <v>342</v>
      </c>
      <c r="B269" s="9">
        <v>2203</v>
      </c>
      <c r="C269" s="40" t="s">
        <v>135</v>
      </c>
      <c r="D269" s="40" t="s">
        <v>48</v>
      </c>
      <c r="E269" s="40" t="s">
        <v>37</v>
      </c>
      <c r="F269" s="40" t="s">
        <v>38</v>
      </c>
      <c r="G269" s="40" t="s">
        <v>39</v>
      </c>
      <c r="H269" s="40" t="s">
        <v>40</v>
      </c>
      <c r="I269" s="11">
        <v>40729</v>
      </c>
      <c r="J269" s="11">
        <v>41086</v>
      </c>
      <c r="K269" s="12">
        <v>43.51</v>
      </c>
      <c r="L269" s="1">
        <f>_xlfn.IFNA(MATCH(D269,{"AR","FL","IN","MI"},0),"YES")</f>
        <v>4</v>
      </c>
      <c r="M269" t="str">
        <f t="shared" si="33"/>
        <v>Electric</v>
      </c>
      <c r="N269" s="1">
        <f t="shared" si="34"/>
        <v>2012</v>
      </c>
      <c r="O269" s="13">
        <f t="shared" si="35"/>
        <v>0.43509999999999999</v>
      </c>
      <c r="P269" s="13" t="str">
        <f t="shared" si="36"/>
        <v/>
      </c>
      <c r="Q269" s="13" t="str">
        <f t="shared" si="37"/>
        <v/>
      </c>
      <c r="R269" s="13" t="str">
        <f t="shared" si="38"/>
        <v/>
      </c>
    </row>
    <row r="270" spans="1:18" x14ac:dyDescent="0.2">
      <c r="A270" s="8" t="s">
        <v>343</v>
      </c>
      <c r="B270" s="9">
        <v>655</v>
      </c>
      <c r="C270" s="40" t="s">
        <v>162</v>
      </c>
      <c r="D270" s="40" t="s">
        <v>144</v>
      </c>
      <c r="E270" s="40" t="s">
        <v>37</v>
      </c>
      <c r="F270" s="40" t="s">
        <v>38</v>
      </c>
      <c r="G270" s="40" t="s">
        <v>44</v>
      </c>
      <c r="H270" s="40" t="s">
        <v>40</v>
      </c>
      <c r="I270" s="11">
        <v>40389</v>
      </c>
      <c r="J270" s="11">
        <v>41089</v>
      </c>
      <c r="K270" s="12">
        <v>56.29</v>
      </c>
      <c r="L270" s="1" t="str">
        <f>_xlfn.IFNA(MATCH(D270,{"AR","FL","IN","MI"},0),"YES")</f>
        <v>YES</v>
      </c>
      <c r="M270" t="str">
        <f t="shared" si="33"/>
        <v>Electric</v>
      </c>
      <c r="N270" s="1">
        <f t="shared" si="34"/>
        <v>2012</v>
      </c>
      <c r="O270" s="13">
        <f t="shared" si="35"/>
        <v>0.56289999999999996</v>
      </c>
      <c r="P270" s="13">
        <f t="shared" si="36"/>
        <v>0.56289999999999996</v>
      </c>
      <c r="Q270" s="13" t="str">
        <f t="shared" si="37"/>
        <v/>
      </c>
      <c r="R270" s="13" t="str">
        <f t="shared" si="38"/>
        <v/>
      </c>
    </row>
    <row r="271" spans="1:18" x14ac:dyDescent="0.2">
      <c r="A271" s="8" t="s">
        <v>344</v>
      </c>
      <c r="B271" s="9">
        <v>2286</v>
      </c>
      <c r="C271" s="40" t="s">
        <v>70</v>
      </c>
      <c r="D271" s="40" t="s">
        <v>169</v>
      </c>
      <c r="E271" s="40" t="s">
        <v>37</v>
      </c>
      <c r="F271" s="40" t="s">
        <v>52</v>
      </c>
      <c r="G271" s="40" t="s">
        <v>39</v>
      </c>
      <c r="H271" s="40" t="s">
        <v>40</v>
      </c>
      <c r="I271" s="11">
        <v>40970</v>
      </c>
      <c r="J271" s="11">
        <v>41089</v>
      </c>
      <c r="K271" s="12" t="s">
        <v>45</v>
      </c>
      <c r="L271" s="1" t="str">
        <f>_xlfn.IFNA(MATCH(D271,{"AR","FL","IN","MI"},0),"YES")</f>
        <v>YES</v>
      </c>
      <c r="M271" t="str">
        <f t="shared" si="33"/>
        <v>Electric</v>
      </c>
      <c r="N271" s="1">
        <f t="shared" si="34"/>
        <v>2012</v>
      </c>
      <c r="O271" s="13" t="str">
        <f t="shared" si="35"/>
        <v/>
      </c>
      <c r="P271" s="13" t="str">
        <f t="shared" si="36"/>
        <v/>
      </c>
      <c r="Q271" s="13" t="str">
        <f t="shared" si="37"/>
        <v/>
      </c>
      <c r="R271" s="13" t="str">
        <f t="shared" si="38"/>
        <v/>
      </c>
    </row>
    <row r="272" spans="1:18" x14ac:dyDescent="0.2">
      <c r="A272" s="8" t="s">
        <v>1399</v>
      </c>
      <c r="B272" s="9">
        <v>2130</v>
      </c>
      <c r="C272" s="40" t="s">
        <v>2192</v>
      </c>
      <c r="D272" s="40" t="s">
        <v>76</v>
      </c>
      <c r="E272" s="40" t="s">
        <v>2163</v>
      </c>
      <c r="F272" s="40" t="s">
        <v>66</v>
      </c>
      <c r="G272" s="40" t="s">
        <v>44</v>
      </c>
      <c r="H272" s="40" t="s">
        <v>40</v>
      </c>
      <c r="I272" s="11">
        <v>40574</v>
      </c>
      <c r="J272" s="11">
        <v>41092</v>
      </c>
      <c r="K272" s="12">
        <v>59.63</v>
      </c>
      <c r="L272" s="1" t="str">
        <f>_xlfn.IFNA(MATCH(D272,{"AR","FL","IN","MI"},0),"YES")</f>
        <v>YES</v>
      </c>
      <c r="M272" t="str">
        <f t="shared" si="33"/>
        <v>Natural Gas</v>
      </c>
      <c r="N272" s="1">
        <f t="shared" si="34"/>
        <v>2012</v>
      </c>
      <c r="O272" s="13" t="str">
        <f t="shared" si="35"/>
        <v/>
      </c>
      <c r="P272" s="13" t="str">
        <f t="shared" si="36"/>
        <v/>
      </c>
      <c r="Q272" s="13">
        <f t="shared" si="37"/>
        <v>0.59630000000000005</v>
      </c>
      <c r="R272" s="13">
        <f t="shared" si="38"/>
        <v>0.59630000000000005</v>
      </c>
    </row>
    <row r="273" spans="1:18" x14ac:dyDescent="0.2">
      <c r="A273" s="8" t="s">
        <v>345</v>
      </c>
      <c r="B273" s="9">
        <v>2208</v>
      </c>
      <c r="C273" s="40" t="s">
        <v>263</v>
      </c>
      <c r="D273" s="40" t="s">
        <v>216</v>
      </c>
      <c r="E273" s="40" t="s">
        <v>37</v>
      </c>
      <c r="F273" s="40" t="s">
        <v>38</v>
      </c>
      <c r="G273" s="40" t="s">
        <v>44</v>
      </c>
      <c r="H273" s="40" t="s">
        <v>40</v>
      </c>
      <c r="I273" s="11">
        <v>40752</v>
      </c>
      <c r="J273" s="11">
        <v>41099</v>
      </c>
      <c r="K273" s="12" t="s">
        <v>45</v>
      </c>
      <c r="L273" s="1" t="str">
        <f>_xlfn.IFNA(MATCH(D273,{"AR","FL","IN","MI"},0),"YES")</f>
        <v>YES</v>
      </c>
      <c r="M273" t="str">
        <f t="shared" si="33"/>
        <v>Electric</v>
      </c>
      <c r="N273" s="1">
        <f t="shared" si="34"/>
        <v>2012</v>
      </c>
      <c r="O273" s="13" t="str">
        <f t="shared" si="35"/>
        <v/>
      </c>
      <c r="P273" s="13" t="str">
        <f t="shared" si="36"/>
        <v/>
      </c>
      <c r="Q273" s="13" t="str">
        <f t="shared" si="37"/>
        <v/>
      </c>
      <c r="R273" s="13" t="str">
        <f t="shared" si="38"/>
        <v/>
      </c>
    </row>
    <row r="274" spans="1:18" x14ac:dyDescent="0.2">
      <c r="A274" s="8" t="s">
        <v>346</v>
      </c>
      <c r="B274" s="9">
        <v>2254</v>
      </c>
      <c r="C274" s="40" t="s">
        <v>54</v>
      </c>
      <c r="D274" s="40" t="s">
        <v>97</v>
      </c>
      <c r="E274" s="40" t="s">
        <v>37</v>
      </c>
      <c r="F274" s="40" t="s">
        <v>38</v>
      </c>
      <c r="G274" s="40" t="s">
        <v>44</v>
      </c>
      <c r="H274" s="40" t="s">
        <v>40</v>
      </c>
      <c r="I274" s="11">
        <v>40886</v>
      </c>
      <c r="J274" s="11">
        <v>41106</v>
      </c>
      <c r="K274" s="12">
        <v>52.1</v>
      </c>
      <c r="L274" s="1" t="str">
        <f>_xlfn.IFNA(MATCH(D274,{"AR","FL","IN","MI"},0),"YES")</f>
        <v>YES</v>
      </c>
      <c r="M274" t="str">
        <f t="shared" si="33"/>
        <v>Electric</v>
      </c>
      <c r="N274" s="1">
        <f t="shared" si="34"/>
        <v>2012</v>
      </c>
      <c r="O274" s="13">
        <f t="shared" si="35"/>
        <v>0.52100000000000002</v>
      </c>
      <c r="P274" s="13">
        <f t="shared" si="36"/>
        <v>0.52100000000000002</v>
      </c>
      <c r="Q274" s="13" t="str">
        <f t="shared" si="37"/>
        <v/>
      </c>
      <c r="R274" s="13" t="str">
        <f t="shared" si="38"/>
        <v/>
      </c>
    </row>
    <row r="275" spans="1:18" x14ac:dyDescent="0.2">
      <c r="A275" s="8" t="s">
        <v>1400</v>
      </c>
      <c r="B275" s="9">
        <v>2376</v>
      </c>
      <c r="C275" s="40" t="s">
        <v>2203</v>
      </c>
      <c r="D275" s="40" t="s">
        <v>216</v>
      </c>
      <c r="E275" s="40" t="s">
        <v>2163</v>
      </c>
      <c r="F275" s="40" t="s">
        <v>66</v>
      </c>
      <c r="G275" s="40" t="s">
        <v>44</v>
      </c>
      <c r="H275" s="40" t="s">
        <v>40</v>
      </c>
      <c r="I275" s="11">
        <v>40969</v>
      </c>
      <c r="J275" s="11">
        <v>41109</v>
      </c>
      <c r="K275" s="12" t="s">
        <v>45</v>
      </c>
      <c r="L275" s="1" t="str">
        <f>_xlfn.IFNA(MATCH(D275,{"AR","FL","IN","MI"},0),"YES")</f>
        <v>YES</v>
      </c>
      <c r="M275" t="str">
        <f t="shared" si="33"/>
        <v>Natural Gas</v>
      </c>
      <c r="N275" s="1">
        <f t="shared" si="34"/>
        <v>2012</v>
      </c>
      <c r="O275" s="13" t="str">
        <f t="shared" si="35"/>
        <v/>
      </c>
      <c r="P275" s="13" t="str">
        <f t="shared" si="36"/>
        <v/>
      </c>
      <c r="Q275" s="13" t="str">
        <f t="shared" si="37"/>
        <v/>
      </c>
      <c r="R275" s="13" t="str">
        <f t="shared" si="38"/>
        <v/>
      </c>
    </row>
    <row r="276" spans="1:18" x14ac:dyDescent="0.2">
      <c r="A276" s="8" t="s">
        <v>347</v>
      </c>
      <c r="B276" s="9">
        <v>2264</v>
      </c>
      <c r="C276" s="40" t="s">
        <v>72</v>
      </c>
      <c r="D276" s="40" t="s">
        <v>154</v>
      </c>
      <c r="E276" s="40" t="s">
        <v>37</v>
      </c>
      <c r="F276" s="40" t="s">
        <v>66</v>
      </c>
      <c r="G276" s="40" t="s">
        <v>39</v>
      </c>
      <c r="H276" s="40" t="s">
        <v>40</v>
      </c>
      <c r="I276" s="11">
        <v>40893</v>
      </c>
      <c r="J276" s="11">
        <v>41110</v>
      </c>
      <c r="K276" s="16">
        <v>50.13</v>
      </c>
      <c r="L276" s="1" t="str">
        <f>_xlfn.IFNA(MATCH(D276,{"AR","FL","IN","MI"},0),"YES")</f>
        <v>YES</v>
      </c>
      <c r="M276" t="str">
        <f t="shared" si="33"/>
        <v>Electric</v>
      </c>
      <c r="N276" s="1">
        <f t="shared" si="34"/>
        <v>2012</v>
      </c>
      <c r="O276" s="13">
        <f t="shared" si="35"/>
        <v>0.50130000000000008</v>
      </c>
      <c r="P276" s="13">
        <f t="shared" si="36"/>
        <v>0.50130000000000008</v>
      </c>
      <c r="Q276" s="13" t="str">
        <f t="shared" si="37"/>
        <v/>
      </c>
      <c r="R276" s="13" t="str">
        <f t="shared" si="38"/>
        <v/>
      </c>
    </row>
    <row r="277" spans="1:18" x14ac:dyDescent="0.2">
      <c r="A277" s="8" t="s">
        <v>348</v>
      </c>
      <c r="B277" s="9">
        <v>2253</v>
      </c>
      <c r="C277" s="40" t="s">
        <v>223</v>
      </c>
      <c r="D277" s="40" t="s">
        <v>154</v>
      </c>
      <c r="E277" s="40" t="s">
        <v>37</v>
      </c>
      <c r="F277" s="40" t="s">
        <v>66</v>
      </c>
      <c r="G277" s="40" t="s">
        <v>39</v>
      </c>
      <c r="H277" s="40" t="s">
        <v>40</v>
      </c>
      <c r="I277" s="11">
        <v>40886</v>
      </c>
      <c r="J277" s="11">
        <v>41110</v>
      </c>
      <c r="K277" s="12">
        <v>50.06</v>
      </c>
      <c r="L277" s="1" t="str">
        <f>_xlfn.IFNA(MATCH(D277,{"AR","FL","IN","MI"},0),"YES")</f>
        <v>YES</v>
      </c>
      <c r="M277" t="str">
        <f t="shared" si="33"/>
        <v>Electric</v>
      </c>
      <c r="N277" s="1">
        <f t="shared" si="34"/>
        <v>2012</v>
      </c>
      <c r="O277" s="13">
        <f t="shared" si="35"/>
        <v>0.50060000000000004</v>
      </c>
      <c r="P277" s="13">
        <f t="shared" si="36"/>
        <v>0.50060000000000004</v>
      </c>
      <c r="Q277" s="13" t="str">
        <f t="shared" si="37"/>
        <v/>
      </c>
      <c r="R277" s="13" t="str">
        <f t="shared" si="38"/>
        <v/>
      </c>
    </row>
    <row r="278" spans="1:18" x14ac:dyDescent="0.2">
      <c r="A278" s="8" t="s">
        <v>1401</v>
      </c>
      <c r="B278" s="9">
        <v>2275</v>
      </c>
      <c r="C278" s="40" t="s">
        <v>2167</v>
      </c>
      <c r="D278" s="40" t="s">
        <v>60</v>
      </c>
      <c r="E278" s="40" t="s">
        <v>2163</v>
      </c>
      <c r="F278" s="40" t="s">
        <v>66</v>
      </c>
      <c r="G278" s="40" t="s">
        <v>44</v>
      </c>
      <c r="H278" s="40" t="s">
        <v>40</v>
      </c>
      <c r="I278" s="11">
        <v>40934</v>
      </c>
      <c r="J278" s="11">
        <v>41143</v>
      </c>
      <c r="K278" s="12" t="s">
        <v>45</v>
      </c>
      <c r="L278" s="1" t="str">
        <f>_xlfn.IFNA(MATCH(D278,{"AR","FL","IN","MI"},0),"YES")</f>
        <v>YES</v>
      </c>
      <c r="M278" t="str">
        <f t="shared" si="33"/>
        <v>Natural Gas</v>
      </c>
      <c r="N278" s="1">
        <f t="shared" si="34"/>
        <v>2012</v>
      </c>
      <c r="O278" s="13" t="str">
        <f t="shared" si="35"/>
        <v/>
      </c>
      <c r="P278" s="13" t="str">
        <f t="shared" si="36"/>
        <v/>
      </c>
      <c r="Q278" s="13" t="str">
        <f t="shared" si="37"/>
        <v/>
      </c>
      <c r="R278" s="13" t="str">
        <f t="shared" si="38"/>
        <v/>
      </c>
    </row>
    <row r="279" spans="1:18" x14ac:dyDescent="0.2">
      <c r="A279" s="8" t="s">
        <v>349</v>
      </c>
      <c r="B279" s="9">
        <v>2237</v>
      </c>
      <c r="C279" s="40" t="s">
        <v>187</v>
      </c>
      <c r="D279" s="40" t="s">
        <v>94</v>
      </c>
      <c r="E279" s="40" t="s">
        <v>37</v>
      </c>
      <c r="F279" s="40" t="s">
        <v>38</v>
      </c>
      <c r="G279" s="40" t="s">
        <v>39</v>
      </c>
      <c r="H279" s="40" t="s">
        <v>40</v>
      </c>
      <c r="I279" s="11">
        <v>40875</v>
      </c>
      <c r="J279" s="11">
        <v>41165</v>
      </c>
      <c r="K279" s="12">
        <v>49.92</v>
      </c>
      <c r="L279" s="1" t="str">
        <f>_xlfn.IFNA(MATCH(D279,{"AR","FL","IN","MI"},0),"YES")</f>
        <v>YES</v>
      </c>
      <c r="M279" t="str">
        <f t="shared" si="33"/>
        <v>Electric</v>
      </c>
      <c r="N279" s="1">
        <f t="shared" si="34"/>
        <v>2012</v>
      </c>
      <c r="O279" s="13">
        <f t="shared" si="35"/>
        <v>0.49920000000000003</v>
      </c>
      <c r="P279" s="13">
        <f t="shared" si="36"/>
        <v>0.49920000000000003</v>
      </c>
      <c r="Q279" s="13" t="str">
        <f t="shared" si="37"/>
        <v/>
      </c>
      <c r="R279" s="13" t="str">
        <f t="shared" si="38"/>
        <v/>
      </c>
    </row>
    <row r="280" spans="1:18" x14ac:dyDescent="0.2">
      <c r="A280" s="8" t="s">
        <v>350</v>
      </c>
      <c r="B280" s="9">
        <v>2270</v>
      </c>
      <c r="C280" s="40" t="s">
        <v>99</v>
      </c>
      <c r="D280" s="40" t="s">
        <v>100</v>
      </c>
      <c r="E280" s="40" t="s">
        <v>37</v>
      </c>
      <c r="F280" s="40" t="s">
        <v>66</v>
      </c>
      <c r="G280" s="40" t="s">
        <v>39</v>
      </c>
      <c r="H280" s="40" t="s">
        <v>40</v>
      </c>
      <c r="I280" s="11">
        <v>40911</v>
      </c>
      <c r="J280" s="11">
        <v>41171</v>
      </c>
      <c r="K280" s="12">
        <v>51.49</v>
      </c>
      <c r="L280" s="1" t="str">
        <f>_xlfn.IFNA(MATCH(D280,{"AR","FL","IN","MI"},0),"YES")</f>
        <v>YES</v>
      </c>
      <c r="M280" t="str">
        <f t="shared" si="33"/>
        <v>Electric</v>
      </c>
      <c r="N280" s="1">
        <f t="shared" si="34"/>
        <v>2012</v>
      </c>
      <c r="O280" s="13">
        <f t="shared" si="35"/>
        <v>0.51490000000000002</v>
      </c>
      <c r="P280" s="13">
        <f t="shared" si="36"/>
        <v>0.51490000000000002</v>
      </c>
      <c r="Q280" s="13" t="str">
        <f t="shared" si="37"/>
        <v/>
      </c>
      <c r="R280" s="13" t="str">
        <f t="shared" si="38"/>
        <v/>
      </c>
    </row>
    <row r="281" spans="1:18" x14ac:dyDescent="0.2">
      <c r="A281" s="8" t="s">
        <v>351</v>
      </c>
      <c r="B281" s="9">
        <v>2269</v>
      </c>
      <c r="C281" s="40" t="s">
        <v>54</v>
      </c>
      <c r="D281" s="40" t="s">
        <v>68</v>
      </c>
      <c r="E281" s="40" t="s">
        <v>37</v>
      </c>
      <c r="F281" s="40" t="s">
        <v>38</v>
      </c>
      <c r="G281" s="40" t="s">
        <v>44</v>
      </c>
      <c r="H281" s="40" t="s">
        <v>40</v>
      </c>
      <c r="I281" s="11">
        <v>40954</v>
      </c>
      <c r="J281" s="11">
        <v>41171</v>
      </c>
      <c r="K281" s="12">
        <v>52.1</v>
      </c>
      <c r="L281" s="1" t="str">
        <f>_xlfn.IFNA(MATCH(D281,{"AR","FL","IN","MI"},0),"YES")</f>
        <v>YES</v>
      </c>
      <c r="M281" t="str">
        <f t="shared" si="33"/>
        <v>Electric</v>
      </c>
      <c r="N281" s="1">
        <f t="shared" si="34"/>
        <v>2012</v>
      </c>
      <c r="O281" s="13">
        <f t="shared" si="35"/>
        <v>0.52100000000000002</v>
      </c>
      <c r="P281" s="13">
        <f t="shared" si="36"/>
        <v>0.52100000000000002</v>
      </c>
      <c r="Q281" s="13" t="str">
        <f t="shared" si="37"/>
        <v/>
      </c>
      <c r="R281" s="13" t="str">
        <f t="shared" si="38"/>
        <v/>
      </c>
    </row>
    <row r="282" spans="1:18" x14ac:dyDescent="0.2">
      <c r="A282" s="8" t="s">
        <v>352</v>
      </c>
      <c r="B282" s="9">
        <v>2401</v>
      </c>
      <c r="C282" s="40" t="s">
        <v>70</v>
      </c>
      <c r="D282" s="40" t="s">
        <v>51</v>
      </c>
      <c r="E282" s="40" t="s">
        <v>37</v>
      </c>
      <c r="F282" s="40" t="s">
        <v>52</v>
      </c>
      <c r="G282" s="40" t="s">
        <v>44</v>
      </c>
      <c r="H282" s="40" t="s">
        <v>40</v>
      </c>
      <c r="I282" s="11">
        <v>40977</v>
      </c>
      <c r="J282" s="11">
        <v>41172</v>
      </c>
      <c r="K282" s="12" t="s">
        <v>45</v>
      </c>
      <c r="L282" s="1" t="str">
        <f>_xlfn.IFNA(MATCH(D282,{"AR","FL","IN","MI"},0),"YES")</f>
        <v>YES</v>
      </c>
      <c r="M282" t="str">
        <f t="shared" si="33"/>
        <v>Electric</v>
      </c>
      <c r="N282" s="1">
        <f t="shared" si="34"/>
        <v>2012</v>
      </c>
      <c r="O282" s="13" t="str">
        <f t="shared" si="35"/>
        <v/>
      </c>
      <c r="P282" s="13" t="str">
        <f t="shared" si="36"/>
        <v/>
      </c>
      <c r="Q282" s="13" t="str">
        <f t="shared" si="37"/>
        <v/>
      </c>
      <c r="R282" s="13" t="str">
        <f t="shared" si="38"/>
        <v/>
      </c>
    </row>
    <row r="283" spans="1:18" x14ac:dyDescent="0.2">
      <c r="A283" s="8" t="s">
        <v>353</v>
      </c>
      <c r="B283" s="9">
        <v>2344</v>
      </c>
      <c r="C283" s="40" t="s">
        <v>141</v>
      </c>
      <c r="D283" s="40" t="s">
        <v>57</v>
      </c>
      <c r="E283" s="40" t="s">
        <v>37</v>
      </c>
      <c r="F283" s="40" t="s">
        <v>52</v>
      </c>
      <c r="G283" s="40" t="s">
        <v>39</v>
      </c>
      <c r="H283" s="40" t="s">
        <v>40</v>
      </c>
      <c r="I283" s="11">
        <v>41059</v>
      </c>
      <c r="J283" s="11">
        <v>41178</v>
      </c>
      <c r="K283" s="12">
        <v>54.28</v>
      </c>
      <c r="L283" s="1" t="str">
        <f>_xlfn.IFNA(MATCH(D283,{"AR","FL","IN","MI"},0),"YES")</f>
        <v>YES</v>
      </c>
      <c r="M283" t="str">
        <f t="shared" si="33"/>
        <v>Electric</v>
      </c>
      <c r="N283" s="1">
        <f t="shared" si="34"/>
        <v>2012</v>
      </c>
      <c r="O283" s="13">
        <f t="shared" si="35"/>
        <v>0.54280000000000006</v>
      </c>
      <c r="P283" s="13">
        <f t="shared" si="36"/>
        <v>0.54280000000000006</v>
      </c>
      <c r="Q283" s="13" t="str">
        <f t="shared" si="37"/>
        <v/>
      </c>
      <c r="R283" s="13" t="str">
        <f t="shared" si="38"/>
        <v/>
      </c>
    </row>
    <row r="284" spans="1:18" x14ac:dyDescent="0.2">
      <c r="A284" s="8" t="s">
        <v>354</v>
      </c>
      <c r="B284" s="9">
        <v>2204</v>
      </c>
      <c r="C284" s="40" t="s">
        <v>72</v>
      </c>
      <c r="D284" s="40" t="s">
        <v>73</v>
      </c>
      <c r="E284" s="40" t="s">
        <v>37</v>
      </c>
      <c r="F284" s="40" t="s">
        <v>66</v>
      </c>
      <c r="G284" s="40" t="s">
        <v>39</v>
      </c>
      <c r="H284" s="40" t="s">
        <v>40</v>
      </c>
      <c r="I284" s="11">
        <v>40732</v>
      </c>
      <c r="J284" s="11">
        <v>41178</v>
      </c>
      <c r="K284" s="12">
        <v>49.23</v>
      </c>
      <c r="L284" s="1" t="str">
        <f>_xlfn.IFNA(MATCH(D284,{"AR","FL","IN","MI"},0),"YES")</f>
        <v>YES</v>
      </c>
      <c r="M284" t="str">
        <f t="shared" si="33"/>
        <v>Electric</v>
      </c>
      <c r="N284" s="1">
        <f t="shared" si="34"/>
        <v>2012</v>
      </c>
      <c r="O284" s="13">
        <f t="shared" si="35"/>
        <v>0.49229999999999996</v>
      </c>
      <c r="P284" s="13">
        <f t="shared" si="36"/>
        <v>0.49229999999999996</v>
      </c>
      <c r="Q284" s="13" t="str">
        <f t="shared" si="37"/>
        <v/>
      </c>
      <c r="R284" s="13" t="str">
        <f t="shared" si="38"/>
        <v/>
      </c>
    </row>
    <row r="285" spans="1:18" x14ac:dyDescent="0.2">
      <c r="A285" s="8" t="s">
        <v>1402</v>
      </c>
      <c r="B285" s="9">
        <v>2284</v>
      </c>
      <c r="C285" s="40" t="s">
        <v>2193</v>
      </c>
      <c r="D285" s="40" t="s">
        <v>199</v>
      </c>
      <c r="E285" s="40" t="s">
        <v>2163</v>
      </c>
      <c r="F285" s="40" t="s">
        <v>66</v>
      </c>
      <c r="G285" s="40" t="s">
        <v>44</v>
      </c>
      <c r="H285" s="40" t="s">
        <v>40</v>
      </c>
      <c r="I285" s="11">
        <v>40967</v>
      </c>
      <c r="J285" s="11">
        <v>41179</v>
      </c>
      <c r="K285" s="16" t="s">
        <v>45</v>
      </c>
      <c r="L285" s="1" t="str">
        <f>_xlfn.IFNA(MATCH(D285,{"AR","FL","IN","MI"},0),"YES")</f>
        <v>YES</v>
      </c>
      <c r="M285" t="str">
        <f t="shared" si="33"/>
        <v>Natural Gas</v>
      </c>
      <c r="N285" s="1">
        <f t="shared" si="34"/>
        <v>2012</v>
      </c>
      <c r="O285" s="13" t="str">
        <f t="shared" si="35"/>
        <v/>
      </c>
      <c r="P285" s="13" t="str">
        <f t="shared" si="36"/>
        <v/>
      </c>
      <c r="Q285" s="13" t="str">
        <f t="shared" si="37"/>
        <v/>
      </c>
      <c r="R285" s="13" t="str">
        <f t="shared" si="38"/>
        <v/>
      </c>
    </row>
    <row r="286" spans="1:18" x14ac:dyDescent="0.2">
      <c r="A286" s="8" t="s">
        <v>1403</v>
      </c>
      <c r="B286" s="9">
        <v>2360</v>
      </c>
      <c r="C286" s="40" t="s">
        <v>2167</v>
      </c>
      <c r="D286" s="40" t="s">
        <v>94</v>
      </c>
      <c r="E286" s="40" t="s">
        <v>2163</v>
      </c>
      <c r="F286" s="40" t="s">
        <v>66</v>
      </c>
      <c r="G286" s="40" t="s">
        <v>44</v>
      </c>
      <c r="H286" s="40" t="s">
        <v>40</v>
      </c>
      <c r="I286" s="11">
        <v>41066</v>
      </c>
      <c r="J286" s="11">
        <v>41184</v>
      </c>
      <c r="K286" s="12" t="s">
        <v>45</v>
      </c>
      <c r="L286" s="1" t="str">
        <f>_xlfn.IFNA(MATCH(D286,{"AR","FL","IN","MI"},0),"YES")</f>
        <v>YES</v>
      </c>
      <c r="M286" t="str">
        <f t="shared" si="33"/>
        <v>Natural Gas</v>
      </c>
      <c r="N286" s="1">
        <f t="shared" si="34"/>
        <v>2012</v>
      </c>
      <c r="O286" s="13" t="str">
        <f t="shared" si="35"/>
        <v/>
      </c>
      <c r="P286" s="13" t="str">
        <f t="shared" si="36"/>
        <v/>
      </c>
      <c r="Q286" s="13" t="str">
        <f t="shared" si="37"/>
        <v/>
      </c>
      <c r="R286" s="13" t="str">
        <f t="shared" si="38"/>
        <v/>
      </c>
    </row>
    <row r="287" spans="1:18" x14ac:dyDescent="0.2">
      <c r="A287" s="8" t="s">
        <v>1404</v>
      </c>
      <c r="B287" s="9">
        <v>2357</v>
      </c>
      <c r="C287" s="40" t="s">
        <v>141</v>
      </c>
      <c r="D287" s="40" t="s">
        <v>57</v>
      </c>
      <c r="E287" s="40" t="s">
        <v>2163</v>
      </c>
      <c r="F287" s="40" t="s">
        <v>66</v>
      </c>
      <c r="G287" s="40" t="s">
        <v>39</v>
      </c>
      <c r="H287" s="40" t="s">
        <v>40</v>
      </c>
      <c r="I287" s="11">
        <v>41075</v>
      </c>
      <c r="J287" s="11">
        <v>41193</v>
      </c>
      <c r="K287" s="12">
        <v>54.28</v>
      </c>
      <c r="L287" s="1" t="str">
        <f>_xlfn.IFNA(MATCH(D287,{"AR","FL","IN","MI"},0),"YES")</f>
        <v>YES</v>
      </c>
      <c r="M287" t="str">
        <f t="shared" si="33"/>
        <v>Natural Gas</v>
      </c>
      <c r="N287" s="1">
        <f t="shared" si="34"/>
        <v>2012</v>
      </c>
      <c r="O287" s="13" t="str">
        <f t="shared" si="35"/>
        <v/>
      </c>
      <c r="P287" s="13" t="str">
        <f t="shared" si="36"/>
        <v/>
      </c>
      <c r="Q287" s="13">
        <f t="shared" si="37"/>
        <v>0.54280000000000006</v>
      </c>
      <c r="R287" s="13">
        <f t="shared" si="38"/>
        <v>0.54280000000000006</v>
      </c>
    </row>
    <row r="288" spans="1:18" x14ac:dyDescent="0.2">
      <c r="A288" s="8" t="s">
        <v>355</v>
      </c>
      <c r="B288" s="9">
        <v>2291</v>
      </c>
      <c r="C288" s="40" t="s">
        <v>356</v>
      </c>
      <c r="D288" s="40" t="s">
        <v>94</v>
      </c>
      <c r="E288" s="40" t="s">
        <v>37</v>
      </c>
      <c r="F288" s="40" t="s">
        <v>357</v>
      </c>
      <c r="G288" s="40" t="s">
        <v>44</v>
      </c>
      <c r="H288" s="40" t="s">
        <v>40</v>
      </c>
      <c r="I288" s="11">
        <v>40917</v>
      </c>
      <c r="J288" s="11">
        <v>41194</v>
      </c>
      <c r="K288" s="12">
        <v>45</v>
      </c>
      <c r="L288" s="1" t="str">
        <f>_xlfn.IFNA(MATCH(D288,{"AR","FL","IN","MI"},0),"YES")</f>
        <v>YES</v>
      </c>
      <c r="M288" t="str">
        <f t="shared" si="33"/>
        <v>Electric</v>
      </c>
      <c r="N288" s="1">
        <f t="shared" si="34"/>
        <v>2012</v>
      </c>
      <c r="O288" s="13">
        <f t="shared" si="35"/>
        <v>0.45</v>
      </c>
      <c r="P288" s="13">
        <f t="shared" si="36"/>
        <v>0.45</v>
      </c>
      <c r="Q288" s="13" t="str">
        <f t="shared" si="37"/>
        <v/>
      </c>
      <c r="R288" s="13" t="str">
        <f t="shared" si="38"/>
        <v/>
      </c>
    </row>
    <row r="289" spans="1:18" x14ac:dyDescent="0.2">
      <c r="A289" s="8" t="s">
        <v>358</v>
      </c>
      <c r="B289" s="9">
        <v>2215</v>
      </c>
      <c r="C289" s="40" t="s">
        <v>104</v>
      </c>
      <c r="D289" s="40" t="s">
        <v>105</v>
      </c>
      <c r="E289" s="40" t="s">
        <v>37</v>
      </c>
      <c r="F289" s="40" t="s">
        <v>66</v>
      </c>
      <c r="G289" s="40" t="s">
        <v>44</v>
      </c>
      <c r="H289" s="40" t="s">
        <v>40</v>
      </c>
      <c r="I289" s="11">
        <v>40760</v>
      </c>
      <c r="J289" s="11">
        <v>41205</v>
      </c>
      <c r="K289" s="12">
        <v>48.33</v>
      </c>
      <c r="L289" s="1" t="str">
        <f>_xlfn.IFNA(MATCH(D289,{"AR","FL","IN","MI"},0),"YES")</f>
        <v>YES</v>
      </c>
      <c r="M289" t="str">
        <f t="shared" si="33"/>
        <v>Electric</v>
      </c>
      <c r="N289" s="1">
        <f t="shared" si="34"/>
        <v>2012</v>
      </c>
      <c r="O289" s="13">
        <f t="shared" si="35"/>
        <v>0.48330000000000001</v>
      </c>
      <c r="P289" s="13">
        <f t="shared" si="36"/>
        <v>0.48330000000000001</v>
      </c>
      <c r="Q289" s="13" t="str">
        <f t="shared" si="37"/>
        <v/>
      </c>
      <c r="R289" s="13" t="str">
        <f t="shared" si="38"/>
        <v/>
      </c>
    </row>
    <row r="290" spans="1:18" x14ac:dyDescent="0.2">
      <c r="A290" s="8" t="s">
        <v>359</v>
      </c>
      <c r="B290" s="9">
        <v>2308</v>
      </c>
      <c r="C290" s="40" t="s">
        <v>221</v>
      </c>
      <c r="D290" s="40" t="s">
        <v>219</v>
      </c>
      <c r="E290" s="40" t="s">
        <v>37</v>
      </c>
      <c r="F290" s="40" t="s">
        <v>38</v>
      </c>
      <c r="G290" s="40" t="s">
        <v>44</v>
      </c>
      <c r="H290" s="40" t="s">
        <v>40</v>
      </c>
      <c r="I290" s="11">
        <v>40998</v>
      </c>
      <c r="J290" s="11">
        <v>41206</v>
      </c>
      <c r="K290" s="12">
        <v>51.61</v>
      </c>
      <c r="L290" s="1" t="str">
        <f>_xlfn.IFNA(MATCH(D290,{"AR","FL","IN","MI"},0),"YES")</f>
        <v>YES</v>
      </c>
      <c r="M290" t="str">
        <f t="shared" si="33"/>
        <v>Electric</v>
      </c>
      <c r="N290" s="1">
        <f t="shared" si="34"/>
        <v>2012</v>
      </c>
      <c r="O290" s="13">
        <f t="shared" si="35"/>
        <v>0.5161</v>
      </c>
      <c r="P290" s="13">
        <f t="shared" si="36"/>
        <v>0.5161</v>
      </c>
      <c r="Q290" s="13" t="str">
        <f t="shared" si="37"/>
        <v/>
      </c>
      <c r="R290" s="13" t="str">
        <f t="shared" si="38"/>
        <v/>
      </c>
    </row>
    <row r="291" spans="1:18" x14ac:dyDescent="0.2">
      <c r="A291" s="8" t="s">
        <v>1405</v>
      </c>
      <c r="B291" s="9">
        <v>2309</v>
      </c>
      <c r="C291" s="40" t="s">
        <v>221</v>
      </c>
      <c r="D291" s="40" t="s">
        <v>219</v>
      </c>
      <c r="E291" s="40" t="s">
        <v>2163</v>
      </c>
      <c r="F291" s="40" t="s">
        <v>66</v>
      </c>
      <c r="G291" s="40" t="s">
        <v>44</v>
      </c>
      <c r="H291" s="40" t="s">
        <v>40</v>
      </c>
      <c r="I291" s="11">
        <v>40998</v>
      </c>
      <c r="J291" s="11">
        <v>41206</v>
      </c>
      <c r="K291" s="12">
        <v>51.61</v>
      </c>
      <c r="L291" s="1" t="str">
        <f>_xlfn.IFNA(MATCH(D291,{"AR","FL","IN","MI"},0),"YES")</f>
        <v>YES</v>
      </c>
      <c r="M291" t="str">
        <f t="shared" si="33"/>
        <v>Natural Gas</v>
      </c>
      <c r="N291" s="1">
        <f t="shared" si="34"/>
        <v>2012</v>
      </c>
      <c r="O291" s="13" t="str">
        <f t="shared" si="35"/>
        <v/>
      </c>
      <c r="P291" s="13" t="str">
        <f t="shared" si="36"/>
        <v/>
      </c>
      <c r="Q291" s="13">
        <f t="shared" si="37"/>
        <v>0.5161</v>
      </c>
      <c r="R291" s="13">
        <f t="shared" si="38"/>
        <v>0.5161</v>
      </c>
    </row>
    <row r="292" spans="1:18" x14ac:dyDescent="0.2">
      <c r="A292" s="8" t="s">
        <v>1406</v>
      </c>
      <c r="B292" s="9">
        <v>2268</v>
      </c>
      <c r="C292" s="40" t="s">
        <v>2204</v>
      </c>
      <c r="D292" s="40" t="s">
        <v>51</v>
      </c>
      <c r="E292" s="40" t="s">
        <v>2163</v>
      </c>
      <c r="F292" s="40" t="s">
        <v>66</v>
      </c>
      <c r="G292" s="40" t="s">
        <v>39</v>
      </c>
      <c r="H292" s="40" t="s">
        <v>40</v>
      </c>
      <c r="I292" s="11">
        <v>40907</v>
      </c>
      <c r="J292" s="11">
        <v>41208</v>
      </c>
      <c r="K292" s="12">
        <v>50</v>
      </c>
      <c r="L292" s="1" t="str">
        <f>_xlfn.IFNA(MATCH(D292,{"AR","FL","IN","MI"},0),"YES")</f>
        <v>YES</v>
      </c>
      <c r="M292" t="str">
        <f t="shared" si="33"/>
        <v>Natural Gas</v>
      </c>
      <c r="N292" s="1">
        <f t="shared" si="34"/>
        <v>2012</v>
      </c>
      <c r="O292" s="13" t="str">
        <f t="shared" si="35"/>
        <v/>
      </c>
      <c r="P292" s="13" t="str">
        <f t="shared" si="36"/>
        <v/>
      </c>
      <c r="Q292" s="13">
        <f t="shared" si="37"/>
        <v>0.5</v>
      </c>
      <c r="R292" s="13">
        <f t="shared" si="38"/>
        <v>0.5</v>
      </c>
    </row>
    <row r="293" spans="1:18" x14ac:dyDescent="0.2">
      <c r="A293" s="8" t="s">
        <v>1407</v>
      </c>
      <c r="B293" s="9">
        <v>2316</v>
      </c>
      <c r="C293" s="40" t="s">
        <v>2198</v>
      </c>
      <c r="D293" s="40" t="s">
        <v>205</v>
      </c>
      <c r="E293" s="40" t="s">
        <v>2163</v>
      </c>
      <c r="F293" s="40" t="s">
        <v>66</v>
      </c>
      <c r="G293" s="40" t="s">
        <v>39</v>
      </c>
      <c r="H293" s="40" t="s">
        <v>40</v>
      </c>
      <c r="I293" s="11">
        <v>41003</v>
      </c>
      <c r="J293" s="11">
        <v>41213</v>
      </c>
      <c r="K293" s="12">
        <v>42.74</v>
      </c>
      <c r="L293" s="1" t="str">
        <f>_xlfn.IFNA(MATCH(D293,{"AR","FL","IN","MI"},0),"YES")</f>
        <v>YES</v>
      </c>
      <c r="M293" t="str">
        <f t="shared" si="33"/>
        <v>Natural Gas</v>
      </c>
      <c r="N293" s="1">
        <f t="shared" si="34"/>
        <v>2012</v>
      </c>
      <c r="O293" s="13" t="str">
        <f t="shared" si="35"/>
        <v/>
      </c>
      <c r="P293" s="13" t="str">
        <f t="shared" si="36"/>
        <v/>
      </c>
      <c r="Q293" s="13">
        <f t="shared" si="37"/>
        <v>0.4274</v>
      </c>
      <c r="R293" s="13">
        <f t="shared" si="38"/>
        <v>0.4274</v>
      </c>
    </row>
    <row r="294" spans="1:18" x14ac:dyDescent="0.2">
      <c r="A294" s="8" t="s">
        <v>1408</v>
      </c>
      <c r="B294" s="9">
        <v>2317</v>
      </c>
      <c r="C294" s="40" t="s">
        <v>2198</v>
      </c>
      <c r="D294" s="40" t="s">
        <v>205</v>
      </c>
      <c r="E294" s="40" t="s">
        <v>2163</v>
      </c>
      <c r="F294" s="40" t="s">
        <v>66</v>
      </c>
      <c r="G294" s="40" t="s">
        <v>39</v>
      </c>
      <c r="H294" s="40" t="s">
        <v>40</v>
      </c>
      <c r="I294" s="11">
        <v>41003</v>
      </c>
      <c r="J294" s="11">
        <v>41213</v>
      </c>
      <c r="K294" s="12">
        <v>59.06</v>
      </c>
      <c r="L294" s="1" t="str">
        <f>_xlfn.IFNA(MATCH(D294,{"AR","FL","IN","MI"},0),"YES")</f>
        <v>YES</v>
      </c>
      <c r="M294" t="str">
        <f t="shared" si="33"/>
        <v>Natural Gas</v>
      </c>
      <c r="N294" s="1">
        <f t="shared" si="34"/>
        <v>2012</v>
      </c>
      <c r="O294" s="13" t="str">
        <f t="shared" si="35"/>
        <v/>
      </c>
      <c r="P294" s="13" t="str">
        <f t="shared" si="36"/>
        <v/>
      </c>
      <c r="Q294" s="13">
        <f t="shared" si="37"/>
        <v>0.59060000000000001</v>
      </c>
      <c r="R294" s="13">
        <f t="shared" si="38"/>
        <v>0.59060000000000001</v>
      </c>
    </row>
    <row r="295" spans="1:18" x14ac:dyDescent="0.2">
      <c r="A295" s="8" t="s">
        <v>1409</v>
      </c>
      <c r="B295" s="9">
        <v>2236</v>
      </c>
      <c r="C295" s="40" t="s">
        <v>2171</v>
      </c>
      <c r="D295" s="40" t="s">
        <v>124</v>
      </c>
      <c r="E295" s="40" t="s">
        <v>2163</v>
      </c>
      <c r="F295" s="40" t="s">
        <v>66</v>
      </c>
      <c r="G295" s="40" t="s">
        <v>39</v>
      </c>
      <c r="H295" s="40" t="s">
        <v>40</v>
      </c>
      <c r="I295" s="11">
        <v>40851</v>
      </c>
      <c r="J295" s="11">
        <v>41213</v>
      </c>
      <c r="K295" s="12">
        <v>48.03</v>
      </c>
      <c r="L295" s="1" t="str">
        <f>_xlfn.IFNA(MATCH(D295,{"AR","FL","IN","MI"},0),"YES")</f>
        <v>YES</v>
      </c>
      <c r="M295" t="str">
        <f t="shared" si="33"/>
        <v>Natural Gas</v>
      </c>
      <c r="N295" s="1">
        <f t="shared" si="34"/>
        <v>2012</v>
      </c>
      <c r="O295" s="13" t="str">
        <f t="shared" si="35"/>
        <v/>
      </c>
      <c r="P295" s="13" t="str">
        <f t="shared" si="36"/>
        <v/>
      </c>
      <c r="Q295" s="13">
        <f t="shared" si="37"/>
        <v>0.4803</v>
      </c>
      <c r="R295" s="13">
        <f t="shared" si="38"/>
        <v>0.4803</v>
      </c>
    </row>
    <row r="296" spans="1:18" x14ac:dyDescent="0.2">
      <c r="A296" s="8" t="s">
        <v>1410</v>
      </c>
      <c r="B296" s="9">
        <v>2340</v>
      </c>
      <c r="C296" s="40" t="s">
        <v>2205</v>
      </c>
      <c r="D296" s="40" t="s">
        <v>231</v>
      </c>
      <c r="E296" s="40" t="s">
        <v>2163</v>
      </c>
      <c r="F296" s="40" t="s">
        <v>66</v>
      </c>
      <c r="G296" s="40" t="s">
        <v>39</v>
      </c>
      <c r="H296" s="40" t="s">
        <v>40</v>
      </c>
      <c r="I296" s="11">
        <v>41012</v>
      </c>
      <c r="J296" s="11">
        <v>41214</v>
      </c>
      <c r="K296" s="12">
        <v>53.7</v>
      </c>
      <c r="L296" s="1" t="str">
        <f>_xlfn.IFNA(MATCH(D296,{"AR","FL","IN","MI"},0),"YES")</f>
        <v>YES</v>
      </c>
      <c r="M296" t="str">
        <f t="shared" si="33"/>
        <v>Natural Gas</v>
      </c>
      <c r="N296" s="1">
        <f t="shared" si="34"/>
        <v>2012</v>
      </c>
      <c r="O296" s="13" t="str">
        <f t="shared" si="35"/>
        <v/>
      </c>
      <c r="P296" s="13" t="str">
        <f t="shared" si="36"/>
        <v/>
      </c>
      <c r="Q296" s="13">
        <f t="shared" si="37"/>
        <v>0.53700000000000003</v>
      </c>
      <c r="R296" s="13">
        <f t="shared" si="38"/>
        <v>0.53700000000000003</v>
      </c>
    </row>
    <row r="297" spans="1:18" x14ac:dyDescent="0.2">
      <c r="A297" s="8" t="s">
        <v>1411</v>
      </c>
      <c r="B297" s="9">
        <v>2369</v>
      </c>
      <c r="C297" s="40" t="s">
        <v>2167</v>
      </c>
      <c r="D297" s="40" t="s">
        <v>576</v>
      </c>
      <c r="E297" s="40" t="s">
        <v>2163</v>
      </c>
      <c r="F297" s="40" t="s">
        <v>66</v>
      </c>
      <c r="G297" s="40" t="s">
        <v>44</v>
      </c>
      <c r="H297" s="40" t="s">
        <v>40</v>
      </c>
      <c r="I297" s="11">
        <v>41082</v>
      </c>
      <c r="J297" s="11">
        <v>41221</v>
      </c>
      <c r="K297" s="12">
        <v>51.32</v>
      </c>
      <c r="L297" s="1" t="str">
        <f>_xlfn.IFNA(MATCH(D297,{"AR","FL","IN","MI"},0),"YES")</f>
        <v>YES</v>
      </c>
      <c r="M297" t="str">
        <f t="shared" si="33"/>
        <v>Natural Gas</v>
      </c>
      <c r="N297" s="1">
        <f t="shared" si="34"/>
        <v>2012</v>
      </c>
      <c r="O297" s="13" t="str">
        <f t="shared" si="35"/>
        <v/>
      </c>
      <c r="P297" s="13" t="str">
        <f t="shared" si="36"/>
        <v/>
      </c>
      <c r="Q297" s="13">
        <f t="shared" si="37"/>
        <v>0.51319999999999999</v>
      </c>
      <c r="R297" s="13">
        <f t="shared" si="38"/>
        <v>0.51319999999999999</v>
      </c>
    </row>
    <row r="298" spans="1:18" x14ac:dyDescent="0.2">
      <c r="A298" s="8" t="s">
        <v>360</v>
      </c>
      <c r="B298" s="9">
        <v>2297</v>
      </c>
      <c r="C298" s="40" t="s">
        <v>218</v>
      </c>
      <c r="D298" s="40" t="s">
        <v>219</v>
      </c>
      <c r="E298" s="40" t="s">
        <v>37</v>
      </c>
      <c r="F298" s="40" t="s">
        <v>38</v>
      </c>
      <c r="G298" s="40" t="s">
        <v>39</v>
      </c>
      <c r="H298" s="40" t="s">
        <v>40</v>
      </c>
      <c r="I298" s="11">
        <v>40991</v>
      </c>
      <c r="J298" s="11">
        <v>41222</v>
      </c>
      <c r="K298" s="12">
        <v>59.09</v>
      </c>
      <c r="L298" s="1" t="str">
        <f>_xlfn.IFNA(MATCH(D298,{"AR","FL","IN","MI"},0),"YES")</f>
        <v>YES</v>
      </c>
      <c r="M298" t="str">
        <f t="shared" si="33"/>
        <v>Electric</v>
      </c>
      <c r="N298" s="1">
        <f t="shared" si="34"/>
        <v>2012</v>
      </c>
      <c r="O298" s="13">
        <f t="shared" si="35"/>
        <v>0.59089999999999998</v>
      </c>
      <c r="P298" s="13">
        <f t="shared" si="36"/>
        <v>0.59089999999999998</v>
      </c>
      <c r="Q298" s="13" t="str">
        <f t="shared" si="37"/>
        <v/>
      </c>
      <c r="R298" s="13" t="str">
        <f t="shared" si="38"/>
        <v/>
      </c>
    </row>
    <row r="299" spans="1:18" x14ac:dyDescent="0.2">
      <c r="A299" s="8" t="s">
        <v>1412</v>
      </c>
      <c r="B299" s="9">
        <v>2299</v>
      </c>
      <c r="C299" s="40" t="s">
        <v>218</v>
      </c>
      <c r="D299" s="40" t="s">
        <v>219</v>
      </c>
      <c r="E299" s="40" t="s">
        <v>2163</v>
      </c>
      <c r="F299" s="40" t="s">
        <v>66</v>
      </c>
      <c r="G299" s="40" t="s">
        <v>39</v>
      </c>
      <c r="H299" s="40" t="s">
        <v>40</v>
      </c>
      <c r="I299" s="11">
        <v>40991</v>
      </c>
      <c r="J299" s="11">
        <v>41222</v>
      </c>
      <c r="K299" s="12">
        <v>59.09</v>
      </c>
      <c r="L299" s="1" t="str">
        <f>_xlfn.IFNA(MATCH(D299,{"AR","FL","IN","MI"},0),"YES")</f>
        <v>YES</v>
      </c>
      <c r="M299" t="str">
        <f t="shared" si="33"/>
        <v>Natural Gas</v>
      </c>
      <c r="N299" s="1">
        <f t="shared" si="34"/>
        <v>2012</v>
      </c>
      <c r="O299" s="13" t="str">
        <f t="shared" si="35"/>
        <v/>
      </c>
      <c r="P299" s="13" t="str">
        <f t="shared" si="36"/>
        <v/>
      </c>
      <c r="Q299" s="13">
        <f t="shared" si="37"/>
        <v>0.59089999999999998</v>
      </c>
      <c r="R299" s="13">
        <f t="shared" si="38"/>
        <v>0.59089999999999998</v>
      </c>
    </row>
    <row r="300" spans="1:18" x14ac:dyDescent="0.2">
      <c r="A300" s="8" t="s">
        <v>1413</v>
      </c>
      <c r="B300" s="9">
        <v>2343</v>
      </c>
      <c r="C300" s="40" t="s">
        <v>35</v>
      </c>
      <c r="D300" s="40" t="s">
        <v>36</v>
      </c>
      <c r="E300" s="40" t="s">
        <v>2163</v>
      </c>
      <c r="F300" s="40" t="s">
        <v>66</v>
      </c>
      <c r="G300" s="40" t="s">
        <v>44</v>
      </c>
      <c r="H300" s="40" t="s">
        <v>40</v>
      </c>
      <c r="I300" s="11">
        <v>41054</v>
      </c>
      <c r="J300" s="11">
        <v>41239</v>
      </c>
      <c r="K300" s="12">
        <v>45.03</v>
      </c>
      <c r="L300" s="1" t="str">
        <f>_xlfn.IFNA(MATCH(D300,{"AR","FL","IN","MI"},0),"YES")</f>
        <v>YES</v>
      </c>
      <c r="M300" t="str">
        <f t="shared" si="33"/>
        <v>Natural Gas</v>
      </c>
      <c r="N300" s="1">
        <f t="shared" si="34"/>
        <v>2012</v>
      </c>
      <c r="O300" s="13" t="str">
        <f t="shared" si="35"/>
        <v/>
      </c>
      <c r="P300" s="13" t="str">
        <f t="shared" si="36"/>
        <v/>
      </c>
      <c r="Q300" s="13">
        <f t="shared" si="37"/>
        <v>0.45030000000000003</v>
      </c>
      <c r="R300" s="13">
        <f t="shared" si="38"/>
        <v>0.45030000000000003</v>
      </c>
    </row>
    <row r="301" spans="1:18" x14ac:dyDescent="0.2">
      <c r="A301" s="8" t="s">
        <v>1414</v>
      </c>
      <c r="B301" s="9">
        <v>2300</v>
      </c>
      <c r="C301" s="40" t="s">
        <v>2196</v>
      </c>
      <c r="D301" s="40" t="s">
        <v>219</v>
      </c>
      <c r="E301" s="40" t="s">
        <v>2163</v>
      </c>
      <c r="F301" s="40" t="s">
        <v>66</v>
      </c>
      <c r="G301" s="40" t="s">
        <v>39</v>
      </c>
      <c r="H301" s="40" t="s">
        <v>40</v>
      </c>
      <c r="I301" s="11">
        <v>40991</v>
      </c>
      <c r="J301" s="11">
        <v>41241</v>
      </c>
      <c r="K301" s="12">
        <v>46.75</v>
      </c>
      <c r="L301" s="1" t="str">
        <f>_xlfn.IFNA(MATCH(D301,{"AR","FL","IN","MI"},0),"YES")</f>
        <v>YES</v>
      </c>
      <c r="M301" t="str">
        <f t="shared" si="33"/>
        <v>Natural Gas</v>
      </c>
      <c r="N301" s="1">
        <f t="shared" si="34"/>
        <v>2012</v>
      </c>
      <c r="O301" s="13" t="str">
        <f t="shared" si="35"/>
        <v/>
      </c>
      <c r="P301" s="13" t="str">
        <f t="shared" si="36"/>
        <v/>
      </c>
      <c r="Q301" s="13">
        <f t="shared" si="37"/>
        <v>0.46750000000000003</v>
      </c>
      <c r="R301" s="13">
        <f t="shared" si="38"/>
        <v>0.46750000000000003</v>
      </c>
    </row>
    <row r="302" spans="1:18" x14ac:dyDescent="0.2">
      <c r="A302" s="8" t="s">
        <v>1415</v>
      </c>
      <c r="B302" s="9">
        <v>2301</v>
      </c>
      <c r="C302" s="40" t="s">
        <v>135</v>
      </c>
      <c r="D302" s="40" t="s">
        <v>219</v>
      </c>
      <c r="E302" s="40" t="s">
        <v>2163</v>
      </c>
      <c r="F302" s="40" t="s">
        <v>66</v>
      </c>
      <c r="G302" s="40" t="s">
        <v>39</v>
      </c>
      <c r="H302" s="40" t="s">
        <v>40</v>
      </c>
      <c r="I302" s="11">
        <v>40991</v>
      </c>
      <c r="J302" s="11">
        <v>41241</v>
      </c>
      <c r="K302" s="12">
        <v>52.09</v>
      </c>
      <c r="L302" s="1" t="str">
        <f>_xlfn.IFNA(MATCH(D302,{"AR","FL","IN","MI"},0),"YES")</f>
        <v>YES</v>
      </c>
      <c r="M302" t="str">
        <f t="shared" si="33"/>
        <v>Natural Gas</v>
      </c>
      <c r="N302" s="1">
        <f t="shared" si="34"/>
        <v>2012</v>
      </c>
      <c r="O302" s="13" t="str">
        <f t="shared" si="35"/>
        <v/>
      </c>
      <c r="P302" s="13" t="str">
        <f t="shared" si="36"/>
        <v/>
      </c>
      <c r="Q302" s="13">
        <f t="shared" si="37"/>
        <v>0.52090000000000003</v>
      </c>
      <c r="R302" s="13">
        <f t="shared" si="38"/>
        <v>0.52090000000000003</v>
      </c>
    </row>
    <row r="303" spans="1:18" x14ac:dyDescent="0.2">
      <c r="A303" s="8" t="s">
        <v>361</v>
      </c>
      <c r="B303" s="9">
        <v>2302</v>
      </c>
      <c r="C303" s="40" t="s">
        <v>135</v>
      </c>
      <c r="D303" s="40" t="s">
        <v>219</v>
      </c>
      <c r="E303" s="40" t="s">
        <v>37</v>
      </c>
      <c r="F303" s="40" t="s">
        <v>38</v>
      </c>
      <c r="G303" s="40" t="s">
        <v>39</v>
      </c>
      <c r="H303" s="40" t="s">
        <v>40</v>
      </c>
      <c r="I303" s="11">
        <v>40991</v>
      </c>
      <c r="J303" s="11">
        <v>41241</v>
      </c>
      <c r="K303" s="12">
        <v>52.09</v>
      </c>
      <c r="L303" s="1" t="str">
        <f>_xlfn.IFNA(MATCH(D303,{"AR","FL","IN","MI"},0),"YES")</f>
        <v>YES</v>
      </c>
      <c r="M303" t="str">
        <f t="shared" si="33"/>
        <v>Electric</v>
      </c>
      <c r="N303" s="1">
        <f t="shared" si="34"/>
        <v>2012</v>
      </c>
      <c r="O303" s="13">
        <f t="shared" si="35"/>
        <v>0.52090000000000003</v>
      </c>
      <c r="P303" s="13">
        <f t="shared" si="36"/>
        <v>0.52090000000000003</v>
      </c>
      <c r="Q303" s="13" t="str">
        <f t="shared" si="37"/>
        <v/>
      </c>
      <c r="R303" s="13" t="str">
        <f t="shared" si="38"/>
        <v/>
      </c>
    </row>
    <row r="304" spans="1:18" x14ac:dyDescent="0.2">
      <c r="A304" s="8" t="s">
        <v>362</v>
      </c>
      <c r="B304" s="9">
        <v>657</v>
      </c>
      <c r="C304" s="40" t="s">
        <v>363</v>
      </c>
      <c r="D304" s="40" t="s">
        <v>160</v>
      </c>
      <c r="E304" s="40" t="s">
        <v>37</v>
      </c>
      <c r="F304" s="40" t="s">
        <v>38</v>
      </c>
      <c r="G304" s="40" t="s">
        <v>39</v>
      </c>
      <c r="H304" s="40" t="s">
        <v>40</v>
      </c>
      <c r="I304" s="11">
        <v>40505</v>
      </c>
      <c r="J304" s="11">
        <v>41242</v>
      </c>
      <c r="K304" s="12" t="s">
        <v>45</v>
      </c>
      <c r="L304" s="1" t="str">
        <f>_xlfn.IFNA(MATCH(D304,{"AR","FL","IN","MI"},0),"YES")</f>
        <v>YES</v>
      </c>
      <c r="M304" t="str">
        <f t="shared" si="33"/>
        <v>Electric</v>
      </c>
      <c r="N304" s="1">
        <f t="shared" si="34"/>
        <v>2012</v>
      </c>
      <c r="O304" s="13" t="str">
        <f t="shared" si="35"/>
        <v/>
      </c>
      <c r="P304" s="13" t="str">
        <f t="shared" si="36"/>
        <v/>
      </c>
      <c r="Q304" s="13" t="str">
        <f t="shared" si="37"/>
        <v/>
      </c>
      <c r="R304" s="13" t="str">
        <f t="shared" si="38"/>
        <v/>
      </c>
    </row>
    <row r="305" spans="1:18" x14ac:dyDescent="0.2">
      <c r="A305" s="8" t="s">
        <v>366</v>
      </c>
      <c r="B305" s="9">
        <v>2248</v>
      </c>
      <c r="C305" s="40" t="s">
        <v>223</v>
      </c>
      <c r="D305" s="40" t="s">
        <v>224</v>
      </c>
      <c r="E305" s="40" t="s">
        <v>37</v>
      </c>
      <c r="F305" s="40" t="s">
        <v>66</v>
      </c>
      <c r="G305" s="40" t="s">
        <v>44</v>
      </c>
      <c r="H305" s="40" t="s">
        <v>40</v>
      </c>
      <c r="I305" s="11">
        <v>40879</v>
      </c>
      <c r="J305" s="11">
        <v>41242</v>
      </c>
      <c r="K305" s="16">
        <v>49.61</v>
      </c>
      <c r="L305" s="1" t="str">
        <f>_xlfn.IFNA(MATCH(D305,{"AR","FL","IN","MI"},0),"YES")</f>
        <v>YES</v>
      </c>
      <c r="M305" t="str">
        <f t="shared" si="33"/>
        <v>Electric</v>
      </c>
      <c r="N305" s="1">
        <f t="shared" si="34"/>
        <v>2012</v>
      </c>
      <c r="O305" s="13">
        <f t="shared" si="35"/>
        <v>0.49609999999999999</v>
      </c>
      <c r="P305" s="13">
        <f t="shared" si="36"/>
        <v>0.49609999999999999</v>
      </c>
      <c r="Q305" s="13" t="str">
        <f t="shared" si="37"/>
        <v/>
      </c>
      <c r="R305" s="13" t="str">
        <f t="shared" si="38"/>
        <v/>
      </c>
    </row>
    <row r="306" spans="1:18" x14ac:dyDescent="0.2">
      <c r="A306" s="8" t="s">
        <v>364</v>
      </c>
      <c r="B306" s="9">
        <v>2310</v>
      </c>
      <c r="C306" s="40" t="s">
        <v>365</v>
      </c>
      <c r="D306" s="40" t="s">
        <v>160</v>
      </c>
      <c r="E306" s="40" t="s">
        <v>37</v>
      </c>
      <c r="F306" s="40" t="s">
        <v>38</v>
      </c>
      <c r="G306" s="40" t="s">
        <v>44</v>
      </c>
      <c r="H306" s="40" t="s">
        <v>40</v>
      </c>
      <c r="I306" s="11">
        <v>40956</v>
      </c>
      <c r="J306" s="11">
        <v>41242</v>
      </c>
      <c r="K306" s="12">
        <v>51.5</v>
      </c>
      <c r="L306" s="1" t="str">
        <f>_xlfn.IFNA(MATCH(D306,{"AR","FL","IN","MI"},0),"YES")</f>
        <v>YES</v>
      </c>
      <c r="M306" t="str">
        <f t="shared" si="33"/>
        <v>Electric</v>
      </c>
      <c r="N306" s="1">
        <f t="shared" si="34"/>
        <v>2012</v>
      </c>
      <c r="O306" s="13">
        <f t="shared" si="35"/>
        <v>0.51500000000000001</v>
      </c>
      <c r="P306" s="13">
        <f t="shared" si="36"/>
        <v>0.51500000000000001</v>
      </c>
      <c r="Q306" s="13" t="str">
        <f t="shared" si="37"/>
        <v/>
      </c>
      <c r="R306" s="13" t="str">
        <f t="shared" si="38"/>
        <v/>
      </c>
    </row>
    <row r="307" spans="1:18" x14ac:dyDescent="0.2">
      <c r="A307" s="8" t="s">
        <v>1416</v>
      </c>
      <c r="B307" s="9">
        <v>2359</v>
      </c>
      <c r="C307" s="40" t="s">
        <v>2167</v>
      </c>
      <c r="D307" s="40" t="s">
        <v>94</v>
      </c>
      <c r="E307" s="40" t="s">
        <v>2163</v>
      </c>
      <c r="F307" s="40" t="s">
        <v>66</v>
      </c>
      <c r="G307" s="40" t="s">
        <v>39</v>
      </c>
      <c r="H307" s="40" t="s">
        <v>40</v>
      </c>
      <c r="I307" s="11">
        <v>41060</v>
      </c>
      <c r="J307" s="11">
        <v>41247</v>
      </c>
      <c r="K307" s="12">
        <v>51.69</v>
      </c>
      <c r="L307" s="1" t="str">
        <f>_xlfn.IFNA(MATCH(D307,{"AR","FL","IN","MI"},0),"YES")</f>
        <v>YES</v>
      </c>
      <c r="M307" t="str">
        <f t="shared" si="33"/>
        <v>Natural Gas</v>
      </c>
      <c r="N307" s="1">
        <f t="shared" si="34"/>
        <v>2012</v>
      </c>
      <c r="O307" s="13" t="str">
        <f t="shared" si="35"/>
        <v/>
      </c>
      <c r="P307" s="13" t="str">
        <f t="shared" si="36"/>
        <v/>
      </c>
      <c r="Q307" s="13">
        <f t="shared" si="37"/>
        <v>0.51690000000000003</v>
      </c>
      <c r="R307" s="13">
        <f t="shared" si="38"/>
        <v>0.51690000000000003</v>
      </c>
    </row>
    <row r="308" spans="1:18" x14ac:dyDescent="0.2">
      <c r="A308" s="8" t="s">
        <v>1417</v>
      </c>
      <c r="B308" s="9">
        <v>2394</v>
      </c>
      <c r="C308" s="40" t="s">
        <v>2162</v>
      </c>
      <c r="D308" s="40" t="s">
        <v>94</v>
      </c>
      <c r="E308" s="40" t="s">
        <v>2163</v>
      </c>
      <c r="F308" s="40" t="s">
        <v>66</v>
      </c>
      <c r="G308" s="40" t="s">
        <v>44</v>
      </c>
      <c r="H308" s="40" t="s">
        <v>40</v>
      </c>
      <c r="I308" s="11">
        <v>41092</v>
      </c>
      <c r="J308" s="11">
        <v>41247</v>
      </c>
      <c r="K308" s="12">
        <v>58</v>
      </c>
      <c r="L308" s="1" t="str">
        <f>_xlfn.IFNA(MATCH(D308,{"AR","FL","IN","MI"},0),"YES")</f>
        <v>YES</v>
      </c>
      <c r="M308" t="str">
        <f t="shared" si="33"/>
        <v>Natural Gas</v>
      </c>
      <c r="N308" s="1">
        <f t="shared" si="34"/>
        <v>2012</v>
      </c>
      <c r="O308" s="13" t="str">
        <f t="shared" si="35"/>
        <v/>
      </c>
      <c r="P308" s="13" t="str">
        <f t="shared" si="36"/>
        <v/>
      </c>
      <c r="Q308" s="13">
        <f t="shared" si="37"/>
        <v>0.57999999999999996</v>
      </c>
      <c r="R308" s="13">
        <f t="shared" si="38"/>
        <v>0.57999999999999996</v>
      </c>
    </row>
    <row r="309" spans="1:18" x14ac:dyDescent="0.2">
      <c r="A309" s="8" t="s">
        <v>367</v>
      </c>
      <c r="B309" s="9">
        <v>2325</v>
      </c>
      <c r="C309" s="40" t="s">
        <v>99</v>
      </c>
      <c r="D309" s="40" t="s">
        <v>100</v>
      </c>
      <c r="E309" s="40" t="s">
        <v>37</v>
      </c>
      <c r="F309" s="40" t="s">
        <v>66</v>
      </c>
      <c r="G309" s="40" t="s">
        <v>39</v>
      </c>
      <c r="H309" s="40" t="s">
        <v>40</v>
      </c>
      <c r="I309" s="11">
        <v>41019</v>
      </c>
      <c r="J309" s="11">
        <v>41248</v>
      </c>
      <c r="K309" s="12">
        <v>51</v>
      </c>
      <c r="L309" s="1" t="str">
        <f>_xlfn.IFNA(MATCH(D309,{"AR","FL","IN","MI"},0),"YES")</f>
        <v>YES</v>
      </c>
      <c r="M309" t="str">
        <f t="shared" si="33"/>
        <v>Electric</v>
      </c>
      <c r="N309" s="1">
        <f t="shared" si="34"/>
        <v>2012</v>
      </c>
      <c r="O309" s="13">
        <f t="shared" si="35"/>
        <v>0.51</v>
      </c>
      <c r="P309" s="13">
        <f t="shared" si="36"/>
        <v>0.51</v>
      </c>
      <c r="Q309" s="13" t="str">
        <f t="shared" si="37"/>
        <v/>
      </c>
      <c r="R309" s="13" t="str">
        <f t="shared" si="38"/>
        <v/>
      </c>
    </row>
    <row r="310" spans="1:18" x14ac:dyDescent="0.2">
      <c r="A310" s="8" t="s">
        <v>368</v>
      </c>
      <c r="B310" s="9">
        <v>2283</v>
      </c>
      <c r="C310" s="40" t="s">
        <v>198</v>
      </c>
      <c r="D310" s="40" t="s">
        <v>199</v>
      </c>
      <c r="E310" s="40" t="s">
        <v>37</v>
      </c>
      <c r="F310" s="40" t="s">
        <v>66</v>
      </c>
      <c r="G310" s="40" t="s">
        <v>39</v>
      </c>
      <c r="H310" s="40" t="s">
        <v>40</v>
      </c>
      <c r="I310" s="11">
        <v>40998</v>
      </c>
      <c r="J310" s="11">
        <v>41248</v>
      </c>
      <c r="K310" s="16">
        <v>50.78</v>
      </c>
      <c r="L310" s="1" t="str">
        <f>_xlfn.IFNA(MATCH(D310,{"AR","FL","IN","MI"},0),"YES")</f>
        <v>YES</v>
      </c>
      <c r="M310" t="str">
        <f t="shared" si="33"/>
        <v>Electric</v>
      </c>
      <c r="N310" s="1">
        <f t="shared" si="34"/>
        <v>2012</v>
      </c>
      <c r="O310" s="13">
        <f t="shared" si="35"/>
        <v>0.50780000000000003</v>
      </c>
      <c r="P310" s="13">
        <f t="shared" si="36"/>
        <v>0.50780000000000003</v>
      </c>
      <c r="Q310" s="13" t="str">
        <f t="shared" si="37"/>
        <v/>
      </c>
      <c r="R310" s="13" t="str">
        <f t="shared" si="38"/>
        <v/>
      </c>
    </row>
    <row r="311" spans="1:18" x14ac:dyDescent="0.2">
      <c r="A311" s="8" t="s">
        <v>1418</v>
      </c>
      <c r="B311" s="9">
        <v>2341</v>
      </c>
      <c r="C311" s="40" t="s">
        <v>2206</v>
      </c>
      <c r="D311" s="40" t="s">
        <v>60</v>
      </c>
      <c r="E311" s="40" t="s">
        <v>2163</v>
      </c>
      <c r="F311" s="40" t="s">
        <v>66</v>
      </c>
      <c r="G311" s="40" t="s">
        <v>44</v>
      </c>
      <c r="H311" s="40" t="s">
        <v>40</v>
      </c>
      <c r="I311" s="11">
        <v>41047</v>
      </c>
      <c r="J311" s="11">
        <v>41248</v>
      </c>
      <c r="K311" s="16" t="s">
        <v>45</v>
      </c>
      <c r="L311" s="1" t="str">
        <f>_xlfn.IFNA(MATCH(D311,{"AR","FL","IN","MI"},0),"YES")</f>
        <v>YES</v>
      </c>
      <c r="M311" t="str">
        <f t="shared" si="33"/>
        <v>Natural Gas</v>
      </c>
      <c r="N311" s="1">
        <f t="shared" si="34"/>
        <v>2012</v>
      </c>
      <c r="O311" s="13" t="str">
        <f t="shared" si="35"/>
        <v/>
      </c>
      <c r="P311" s="13" t="str">
        <f t="shared" si="36"/>
        <v/>
      </c>
      <c r="Q311" s="13" t="str">
        <f t="shared" si="37"/>
        <v/>
      </c>
      <c r="R311" s="13" t="str">
        <f t="shared" si="38"/>
        <v/>
      </c>
    </row>
    <row r="312" spans="1:18" x14ac:dyDescent="0.2">
      <c r="A312" s="8" t="s">
        <v>369</v>
      </c>
      <c r="B312" s="9">
        <v>2245</v>
      </c>
      <c r="C312" s="40" t="s">
        <v>113</v>
      </c>
      <c r="D312" s="40" t="s">
        <v>114</v>
      </c>
      <c r="E312" s="40" t="s">
        <v>37</v>
      </c>
      <c r="F312" s="40" t="s">
        <v>38</v>
      </c>
      <c r="G312" s="40" t="s">
        <v>39</v>
      </c>
      <c r="H312" s="40" t="s">
        <v>40</v>
      </c>
      <c r="I312" s="11">
        <v>40942</v>
      </c>
      <c r="J312" s="11">
        <v>41255</v>
      </c>
      <c r="K312" s="12">
        <v>52.3</v>
      </c>
      <c r="L312" s="1" t="str">
        <f>_xlfn.IFNA(MATCH(D312,{"AR","FL","IN","MI"},0),"YES")</f>
        <v>YES</v>
      </c>
      <c r="M312" t="str">
        <f t="shared" si="33"/>
        <v>Electric</v>
      </c>
      <c r="N312" s="1">
        <f t="shared" si="34"/>
        <v>2012</v>
      </c>
      <c r="O312" s="13">
        <f t="shared" si="35"/>
        <v>0.52300000000000002</v>
      </c>
      <c r="P312" s="13">
        <f t="shared" si="36"/>
        <v>0.52300000000000002</v>
      </c>
      <c r="Q312" s="13" t="str">
        <f t="shared" si="37"/>
        <v/>
      </c>
      <c r="R312" s="13" t="str">
        <f t="shared" si="38"/>
        <v/>
      </c>
    </row>
    <row r="313" spans="1:18" x14ac:dyDescent="0.2">
      <c r="A313" s="8" t="s">
        <v>370</v>
      </c>
      <c r="B313" s="9">
        <v>2272</v>
      </c>
      <c r="C313" s="40" t="s">
        <v>85</v>
      </c>
      <c r="D313" s="40" t="s">
        <v>79</v>
      </c>
      <c r="E313" s="40" t="s">
        <v>37</v>
      </c>
      <c r="F313" s="40" t="s">
        <v>38</v>
      </c>
      <c r="G313" s="40" t="s">
        <v>44</v>
      </c>
      <c r="H313" s="40" t="s">
        <v>40</v>
      </c>
      <c r="I313" s="11">
        <v>40987</v>
      </c>
      <c r="J313" s="11">
        <v>41256</v>
      </c>
      <c r="K313" s="12" t="s">
        <v>45</v>
      </c>
      <c r="L313" s="1">
        <f>_xlfn.IFNA(MATCH(D313,{"AR","FL","IN","MI"},0),"YES")</f>
        <v>2</v>
      </c>
      <c r="M313" t="str">
        <f t="shared" si="33"/>
        <v>Electric</v>
      </c>
      <c r="N313" s="1">
        <f t="shared" si="34"/>
        <v>2012</v>
      </c>
      <c r="O313" s="13" t="str">
        <f t="shared" si="35"/>
        <v/>
      </c>
      <c r="P313" s="13" t="str">
        <f t="shared" si="36"/>
        <v/>
      </c>
      <c r="Q313" s="13" t="str">
        <f t="shared" si="37"/>
        <v/>
      </c>
      <c r="R313" s="13" t="str">
        <f t="shared" si="38"/>
        <v/>
      </c>
    </row>
    <row r="314" spans="1:18" x14ac:dyDescent="0.2">
      <c r="A314" s="8" t="s">
        <v>371</v>
      </c>
      <c r="B314" s="9">
        <v>2323</v>
      </c>
      <c r="C314" s="40" t="s">
        <v>185</v>
      </c>
      <c r="D314" s="40" t="s">
        <v>60</v>
      </c>
      <c r="E314" s="40" t="s">
        <v>37</v>
      </c>
      <c r="F314" s="40" t="s">
        <v>38</v>
      </c>
      <c r="G314" s="40" t="s">
        <v>39</v>
      </c>
      <c r="H314" s="40" t="s">
        <v>40</v>
      </c>
      <c r="I314" s="11">
        <v>41019</v>
      </c>
      <c r="J314" s="11">
        <v>41256</v>
      </c>
      <c r="K314" s="16">
        <v>51.82</v>
      </c>
      <c r="L314" s="1" t="str">
        <f>_xlfn.IFNA(MATCH(D314,{"AR","FL","IN","MI"},0),"YES")</f>
        <v>YES</v>
      </c>
      <c r="M314" t="str">
        <f t="shared" si="33"/>
        <v>Electric</v>
      </c>
      <c r="N314" s="1">
        <f t="shared" si="34"/>
        <v>2012</v>
      </c>
      <c r="O314" s="13">
        <f t="shared" si="35"/>
        <v>0.51819999999999999</v>
      </c>
      <c r="P314" s="13">
        <f t="shared" si="36"/>
        <v>0.51819999999999999</v>
      </c>
      <c r="Q314" s="13" t="str">
        <f t="shared" si="37"/>
        <v/>
      </c>
      <c r="R314" s="13" t="str">
        <f t="shared" si="38"/>
        <v/>
      </c>
    </row>
    <row r="315" spans="1:18" x14ac:dyDescent="0.2">
      <c r="A315" s="8" t="s">
        <v>372</v>
      </c>
      <c r="B315" s="9">
        <v>2346</v>
      </c>
      <c r="C315" s="40" t="s">
        <v>42</v>
      </c>
      <c r="D315" s="40" t="s">
        <v>219</v>
      </c>
      <c r="E315" s="40" t="s">
        <v>37</v>
      </c>
      <c r="F315" s="40" t="s">
        <v>38</v>
      </c>
      <c r="G315" s="40" t="s">
        <v>39</v>
      </c>
      <c r="H315" s="40" t="s">
        <v>40</v>
      </c>
      <c r="I315" s="11">
        <v>41061</v>
      </c>
      <c r="J315" s="11">
        <v>41257</v>
      </c>
      <c r="K315" s="16">
        <v>52.37</v>
      </c>
      <c r="L315" s="1" t="str">
        <f>_xlfn.IFNA(MATCH(D315,{"AR","FL","IN","MI"},0),"YES")</f>
        <v>YES</v>
      </c>
      <c r="M315" t="str">
        <f t="shared" si="33"/>
        <v>Electric</v>
      </c>
      <c r="N315" s="1">
        <f t="shared" si="34"/>
        <v>2012</v>
      </c>
      <c r="O315" s="13">
        <f t="shared" si="35"/>
        <v>0.52369999999999994</v>
      </c>
      <c r="P315" s="13">
        <f t="shared" si="36"/>
        <v>0.52369999999999994</v>
      </c>
      <c r="Q315" s="13" t="str">
        <f t="shared" si="37"/>
        <v/>
      </c>
      <c r="R315" s="13" t="str">
        <f t="shared" si="38"/>
        <v/>
      </c>
    </row>
    <row r="316" spans="1:18" x14ac:dyDescent="0.2">
      <c r="A316" s="8" t="s">
        <v>1419</v>
      </c>
      <c r="B316" s="9">
        <v>2347</v>
      </c>
      <c r="C316" s="40" t="s">
        <v>42</v>
      </c>
      <c r="D316" s="40" t="s">
        <v>219</v>
      </c>
      <c r="E316" s="40" t="s">
        <v>2163</v>
      </c>
      <c r="F316" s="40" t="s">
        <v>52</v>
      </c>
      <c r="G316" s="40" t="s">
        <v>39</v>
      </c>
      <c r="H316" s="40" t="s">
        <v>40</v>
      </c>
      <c r="I316" s="11">
        <v>41061</v>
      </c>
      <c r="J316" s="11">
        <v>41257</v>
      </c>
      <c r="K316" s="16" t="s">
        <v>45</v>
      </c>
      <c r="L316" s="1" t="str">
        <f>_xlfn.IFNA(MATCH(D316,{"AR","FL","IN","MI"},0),"YES")</f>
        <v>YES</v>
      </c>
      <c r="M316" t="str">
        <f t="shared" si="33"/>
        <v>Natural Gas</v>
      </c>
      <c r="N316" s="1">
        <f t="shared" si="34"/>
        <v>2012</v>
      </c>
      <c r="O316" s="13" t="str">
        <f t="shared" si="35"/>
        <v/>
      </c>
      <c r="P316" s="13" t="str">
        <f t="shared" si="36"/>
        <v/>
      </c>
      <c r="Q316" s="13" t="str">
        <f t="shared" si="37"/>
        <v/>
      </c>
      <c r="R316" s="13" t="str">
        <f t="shared" si="38"/>
        <v/>
      </c>
    </row>
    <row r="317" spans="1:18" x14ac:dyDescent="0.2">
      <c r="A317" s="8" t="s">
        <v>373</v>
      </c>
      <c r="B317" s="9">
        <v>2351</v>
      </c>
      <c r="C317" s="40" t="s">
        <v>141</v>
      </c>
      <c r="D317" s="40" t="s">
        <v>57</v>
      </c>
      <c r="E317" s="40" t="s">
        <v>37</v>
      </c>
      <c r="F317" s="40" t="s">
        <v>38</v>
      </c>
      <c r="G317" s="40" t="s">
        <v>44</v>
      </c>
      <c r="H317" s="40" t="s">
        <v>40</v>
      </c>
      <c r="I317" s="11">
        <v>41089</v>
      </c>
      <c r="J317" s="11">
        <v>41262</v>
      </c>
      <c r="K317" s="12">
        <v>52.18</v>
      </c>
      <c r="L317" s="1" t="str">
        <f>_xlfn.IFNA(MATCH(D317,{"AR","FL","IN","MI"},0),"YES")</f>
        <v>YES</v>
      </c>
      <c r="M317" t="str">
        <f t="shared" si="33"/>
        <v>Electric</v>
      </c>
      <c r="N317" s="1">
        <f t="shared" si="34"/>
        <v>2012</v>
      </c>
      <c r="O317" s="13">
        <f t="shared" si="35"/>
        <v>0.52180000000000004</v>
      </c>
      <c r="P317" s="13">
        <f t="shared" si="36"/>
        <v>0.52180000000000004</v>
      </c>
      <c r="Q317" s="13" t="str">
        <f t="shared" si="37"/>
        <v/>
      </c>
      <c r="R317" s="13" t="str">
        <f t="shared" si="38"/>
        <v/>
      </c>
    </row>
    <row r="318" spans="1:18" x14ac:dyDescent="0.2">
      <c r="A318" s="8" t="s">
        <v>374</v>
      </c>
      <c r="B318" s="9">
        <v>2339</v>
      </c>
      <c r="C318" s="40" t="s">
        <v>256</v>
      </c>
      <c r="D318" s="40" t="s">
        <v>100</v>
      </c>
      <c r="E318" s="40" t="s">
        <v>37</v>
      </c>
      <c r="F318" s="40" t="s">
        <v>66</v>
      </c>
      <c r="G318" s="40" t="s">
        <v>39</v>
      </c>
      <c r="H318" s="40" t="s">
        <v>40</v>
      </c>
      <c r="I318" s="11">
        <v>41029</v>
      </c>
      <c r="J318" s="11">
        <v>41262</v>
      </c>
      <c r="K318" s="12">
        <v>42.55</v>
      </c>
      <c r="L318" s="1" t="str">
        <f>_xlfn.IFNA(MATCH(D318,{"AR","FL","IN","MI"},0),"YES")</f>
        <v>YES</v>
      </c>
      <c r="M318" t="str">
        <f t="shared" si="33"/>
        <v>Electric</v>
      </c>
      <c r="N318" s="1">
        <f t="shared" si="34"/>
        <v>2012</v>
      </c>
      <c r="O318" s="13">
        <f t="shared" si="35"/>
        <v>0.42549999999999999</v>
      </c>
      <c r="P318" s="13">
        <f t="shared" si="36"/>
        <v>0.42549999999999999</v>
      </c>
      <c r="Q318" s="13" t="str">
        <f t="shared" si="37"/>
        <v/>
      </c>
      <c r="R318" s="13" t="str">
        <f t="shared" si="38"/>
        <v/>
      </c>
    </row>
    <row r="319" spans="1:18" x14ac:dyDescent="0.2">
      <c r="A319" s="8" t="s">
        <v>380</v>
      </c>
      <c r="B319" s="9">
        <v>2330</v>
      </c>
      <c r="C319" s="40" t="s">
        <v>381</v>
      </c>
      <c r="D319" s="40" t="s">
        <v>160</v>
      </c>
      <c r="E319" s="40" t="s">
        <v>37</v>
      </c>
      <c r="F319" s="40" t="s">
        <v>38</v>
      </c>
      <c r="G319" s="40" t="s">
        <v>39</v>
      </c>
      <c r="H319" s="40" t="s">
        <v>40</v>
      </c>
      <c r="I319" s="11">
        <v>41019</v>
      </c>
      <c r="J319" s="11">
        <v>41263</v>
      </c>
      <c r="K319" s="12">
        <v>52</v>
      </c>
      <c r="L319" s="1" t="str">
        <f>_xlfn.IFNA(MATCH(D319,{"AR","FL","IN","MI"},0),"YES")</f>
        <v>YES</v>
      </c>
      <c r="M319" t="str">
        <f t="shared" si="33"/>
        <v>Electric</v>
      </c>
      <c r="N319" s="1">
        <f t="shared" si="34"/>
        <v>2012</v>
      </c>
      <c r="O319" s="13">
        <f t="shared" si="35"/>
        <v>0.52</v>
      </c>
      <c r="P319" s="13">
        <f t="shared" si="36"/>
        <v>0.52</v>
      </c>
      <c r="Q319" s="13" t="str">
        <f t="shared" si="37"/>
        <v/>
      </c>
      <c r="R319" s="13" t="str">
        <f t="shared" si="38"/>
        <v/>
      </c>
    </row>
    <row r="320" spans="1:18" x14ac:dyDescent="0.2">
      <c r="A320" s="8" t="s">
        <v>384</v>
      </c>
      <c r="B320" s="9">
        <v>2352</v>
      </c>
      <c r="C320" s="40" t="s">
        <v>149</v>
      </c>
      <c r="D320" s="40" t="s">
        <v>127</v>
      </c>
      <c r="E320" s="40" t="s">
        <v>37</v>
      </c>
      <c r="F320" s="40" t="s">
        <v>38</v>
      </c>
      <c r="G320" s="40" t="s">
        <v>44</v>
      </c>
      <c r="H320" s="40" t="s">
        <v>40</v>
      </c>
      <c r="I320" s="11">
        <v>41089</v>
      </c>
      <c r="J320" s="11">
        <v>41263</v>
      </c>
      <c r="K320" s="16" t="s">
        <v>45</v>
      </c>
      <c r="L320" s="1" t="str">
        <f>_xlfn.IFNA(MATCH(D320,{"AR","FL","IN","MI"},0),"YES")</f>
        <v>YES</v>
      </c>
      <c r="M320" t="str">
        <f t="shared" si="33"/>
        <v>Electric</v>
      </c>
      <c r="N320" s="1">
        <f t="shared" si="34"/>
        <v>2012</v>
      </c>
      <c r="O320" s="13" t="str">
        <f t="shared" si="35"/>
        <v/>
      </c>
      <c r="P320" s="13" t="str">
        <f t="shared" si="36"/>
        <v/>
      </c>
      <c r="Q320" s="13" t="str">
        <f t="shared" si="37"/>
        <v/>
      </c>
      <c r="R320" s="13" t="str">
        <f t="shared" si="38"/>
        <v/>
      </c>
    </row>
    <row r="321" spans="1:18" x14ac:dyDescent="0.2">
      <c r="A321" s="8" t="s">
        <v>1420</v>
      </c>
      <c r="B321" s="9">
        <v>2353</v>
      </c>
      <c r="C321" s="40" t="s">
        <v>149</v>
      </c>
      <c r="D321" s="40" t="s">
        <v>127</v>
      </c>
      <c r="E321" s="40" t="s">
        <v>2163</v>
      </c>
      <c r="F321" s="40" t="s">
        <v>66</v>
      </c>
      <c r="G321" s="40" t="s">
        <v>44</v>
      </c>
      <c r="H321" s="40" t="s">
        <v>40</v>
      </c>
      <c r="I321" s="11">
        <v>41089</v>
      </c>
      <c r="J321" s="11">
        <v>41263</v>
      </c>
      <c r="K321" s="16" t="s">
        <v>45</v>
      </c>
      <c r="L321" s="1" t="str">
        <f>_xlfn.IFNA(MATCH(D321,{"AR","FL","IN","MI"},0),"YES")</f>
        <v>YES</v>
      </c>
      <c r="M321" t="str">
        <f t="shared" si="33"/>
        <v>Natural Gas</v>
      </c>
      <c r="N321" s="1">
        <f t="shared" si="34"/>
        <v>2012</v>
      </c>
      <c r="O321" s="13" t="str">
        <f t="shared" si="35"/>
        <v/>
      </c>
      <c r="P321" s="13" t="str">
        <f t="shared" si="36"/>
        <v/>
      </c>
      <c r="Q321" s="13" t="str">
        <f t="shared" si="37"/>
        <v/>
      </c>
      <c r="R321" s="13" t="str">
        <f t="shared" si="38"/>
        <v/>
      </c>
    </row>
    <row r="322" spans="1:18" x14ac:dyDescent="0.2">
      <c r="A322" s="8" t="s">
        <v>382</v>
      </c>
      <c r="B322" s="9">
        <v>2334</v>
      </c>
      <c r="C322" s="40" t="s">
        <v>64</v>
      </c>
      <c r="D322" s="40" t="s">
        <v>65</v>
      </c>
      <c r="E322" s="40" t="s">
        <v>37</v>
      </c>
      <c r="F322" s="40" t="s">
        <v>66</v>
      </c>
      <c r="G322" s="40" t="s">
        <v>44</v>
      </c>
      <c r="H322" s="40" t="s">
        <v>40</v>
      </c>
      <c r="I322" s="11">
        <v>41026</v>
      </c>
      <c r="J322" s="11">
        <v>41263</v>
      </c>
      <c r="K322" s="12">
        <v>49.14</v>
      </c>
      <c r="L322" s="1" t="str">
        <f>_xlfn.IFNA(MATCH(D322,{"AR","FL","IN","MI"},0),"YES")</f>
        <v>YES</v>
      </c>
      <c r="M322" t="str">
        <f t="shared" si="33"/>
        <v>Electric</v>
      </c>
      <c r="N322" s="1">
        <f t="shared" si="34"/>
        <v>2012</v>
      </c>
      <c r="O322" s="13">
        <f t="shared" si="35"/>
        <v>0.4914</v>
      </c>
      <c r="P322" s="13">
        <f t="shared" si="36"/>
        <v>0.4914</v>
      </c>
      <c r="Q322" s="13" t="str">
        <f t="shared" si="37"/>
        <v/>
      </c>
      <c r="R322" s="13" t="str">
        <f t="shared" si="38"/>
        <v/>
      </c>
    </row>
    <row r="323" spans="1:18" x14ac:dyDescent="0.2">
      <c r="A323" s="8" t="s">
        <v>1421</v>
      </c>
      <c r="B323" s="9">
        <v>2324</v>
      </c>
      <c r="C323" s="40" t="s">
        <v>2175</v>
      </c>
      <c r="D323" s="40" t="s">
        <v>48</v>
      </c>
      <c r="E323" s="40" t="s">
        <v>2163</v>
      </c>
      <c r="F323" s="40" t="s">
        <v>66</v>
      </c>
      <c r="G323" s="40" t="s">
        <v>44</v>
      </c>
      <c r="H323" s="40" t="s">
        <v>40</v>
      </c>
      <c r="I323" s="11">
        <v>41019</v>
      </c>
      <c r="J323" s="11">
        <v>41263</v>
      </c>
      <c r="K323" s="12" t="s">
        <v>45</v>
      </c>
      <c r="L323" s="1">
        <f>_xlfn.IFNA(MATCH(D323,{"AR","FL","IN","MI"},0),"YES")</f>
        <v>4</v>
      </c>
      <c r="M323" t="str">
        <f t="shared" si="33"/>
        <v>Natural Gas</v>
      </c>
      <c r="N323" s="1">
        <f t="shared" si="34"/>
        <v>2012</v>
      </c>
      <c r="O323" s="13" t="str">
        <f t="shared" si="35"/>
        <v/>
      </c>
      <c r="P323" s="13" t="str">
        <f t="shared" si="36"/>
        <v/>
      </c>
      <c r="Q323" s="13" t="str">
        <f t="shared" si="37"/>
        <v/>
      </c>
      <c r="R323" s="13" t="str">
        <f t="shared" si="38"/>
        <v/>
      </c>
    </row>
    <row r="324" spans="1:18" x14ac:dyDescent="0.2">
      <c r="A324" s="8" t="s">
        <v>1422</v>
      </c>
      <c r="B324" s="9">
        <v>2335</v>
      </c>
      <c r="C324" s="40" t="s">
        <v>64</v>
      </c>
      <c r="D324" s="40" t="s">
        <v>65</v>
      </c>
      <c r="E324" s="40" t="s">
        <v>2163</v>
      </c>
      <c r="F324" s="40" t="s">
        <v>66</v>
      </c>
      <c r="G324" s="40" t="s">
        <v>44</v>
      </c>
      <c r="H324" s="40" t="s">
        <v>40</v>
      </c>
      <c r="I324" s="11">
        <v>41026</v>
      </c>
      <c r="J324" s="11">
        <v>41263</v>
      </c>
      <c r="K324" s="12">
        <v>49.14</v>
      </c>
      <c r="L324" s="1" t="str">
        <f>_xlfn.IFNA(MATCH(D324,{"AR","FL","IN","MI"},0),"YES")</f>
        <v>YES</v>
      </c>
      <c r="M324" t="str">
        <f t="shared" si="33"/>
        <v>Natural Gas</v>
      </c>
      <c r="N324" s="1">
        <f t="shared" si="34"/>
        <v>2012</v>
      </c>
      <c r="O324" s="13" t="str">
        <f t="shared" si="35"/>
        <v/>
      </c>
      <c r="P324" s="13" t="str">
        <f t="shared" si="36"/>
        <v/>
      </c>
      <c r="Q324" s="13">
        <f t="shared" si="37"/>
        <v>0.4914</v>
      </c>
      <c r="R324" s="13">
        <f t="shared" si="38"/>
        <v>0.4914</v>
      </c>
    </row>
    <row r="325" spans="1:18" x14ac:dyDescent="0.2">
      <c r="A325" s="8" t="s">
        <v>376</v>
      </c>
      <c r="B325" s="9">
        <v>2494</v>
      </c>
      <c r="C325" s="40" t="s">
        <v>139</v>
      </c>
      <c r="D325" s="40" t="s">
        <v>76</v>
      </c>
      <c r="E325" s="40" t="s">
        <v>37</v>
      </c>
      <c r="F325" s="40" t="s">
        <v>52</v>
      </c>
      <c r="G325" s="40" t="s">
        <v>39</v>
      </c>
      <c r="H325" s="40" t="s">
        <v>40</v>
      </c>
      <c r="I325" s="11">
        <v>40998</v>
      </c>
      <c r="J325" s="11">
        <v>41263</v>
      </c>
      <c r="K325" s="16" t="s">
        <v>45</v>
      </c>
      <c r="L325" s="1" t="str">
        <f>_xlfn.IFNA(MATCH(D325,{"AR","FL","IN","MI"},0),"YES")</f>
        <v>YES</v>
      </c>
      <c r="M325" t="str">
        <f t="shared" si="33"/>
        <v>Electric</v>
      </c>
      <c r="N325" s="1">
        <f t="shared" si="34"/>
        <v>2012</v>
      </c>
      <c r="O325" s="13" t="str">
        <f t="shared" si="35"/>
        <v/>
      </c>
      <c r="P325" s="13" t="str">
        <f t="shared" si="36"/>
        <v/>
      </c>
      <c r="Q325" s="13" t="str">
        <f t="shared" si="37"/>
        <v/>
      </c>
      <c r="R325" s="13" t="str">
        <f t="shared" si="38"/>
        <v/>
      </c>
    </row>
    <row r="326" spans="1:18" x14ac:dyDescent="0.2">
      <c r="A326" s="8" t="s">
        <v>377</v>
      </c>
      <c r="B326" s="9">
        <v>2446</v>
      </c>
      <c r="C326" s="40" t="s">
        <v>211</v>
      </c>
      <c r="D326" s="40" t="s">
        <v>212</v>
      </c>
      <c r="E326" s="40" t="s">
        <v>37</v>
      </c>
      <c r="F326" s="40" t="s">
        <v>52</v>
      </c>
      <c r="G326" s="40" t="s">
        <v>39</v>
      </c>
      <c r="H326" s="40" t="s">
        <v>40</v>
      </c>
      <c r="I326" s="11">
        <v>41214</v>
      </c>
      <c r="J326" s="11">
        <v>41263</v>
      </c>
      <c r="K326" s="16" t="s">
        <v>45</v>
      </c>
      <c r="L326" s="1" t="str">
        <f>_xlfn.IFNA(MATCH(D326,{"AR","FL","IN","MI"},0),"YES")</f>
        <v>YES</v>
      </c>
      <c r="M326" t="str">
        <f t="shared" si="33"/>
        <v>Electric</v>
      </c>
      <c r="N326" s="1">
        <f t="shared" si="34"/>
        <v>2012</v>
      </c>
      <c r="O326" s="13" t="str">
        <f t="shared" si="35"/>
        <v/>
      </c>
      <c r="P326" s="13" t="str">
        <f t="shared" si="36"/>
        <v/>
      </c>
      <c r="Q326" s="13" t="str">
        <f t="shared" si="37"/>
        <v/>
      </c>
      <c r="R326" s="13" t="str">
        <f t="shared" si="38"/>
        <v/>
      </c>
    </row>
    <row r="327" spans="1:18" x14ac:dyDescent="0.2">
      <c r="A327" s="8" t="s">
        <v>1423</v>
      </c>
      <c r="B327" s="9">
        <v>2327</v>
      </c>
      <c r="C327" s="40" t="s">
        <v>254</v>
      </c>
      <c r="D327" s="40" t="s">
        <v>160</v>
      </c>
      <c r="E327" s="40" t="s">
        <v>2163</v>
      </c>
      <c r="F327" s="40" t="s">
        <v>66</v>
      </c>
      <c r="G327" s="40" t="s">
        <v>39</v>
      </c>
      <c r="H327" s="40" t="s">
        <v>40</v>
      </c>
      <c r="I327" s="11">
        <v>41019</v>
      </c>
      <c r="J327" s="11">
        <v>41263</v>
      </c>
      <c r="K327" s="12">
        <v>52</v>
      </c>
      <c r="L327" s="1" t="str">
        <f>_xlfn.IFNA(MATCH(D327,{"AR","FL","IN","MI"},0),"YES")</f>
        <v>YES</v>
      </c>
      <c r="M327" t="str">
        <f t="shared" si="33"/>
        <v>Natural Gas</v>
      </c>
      <c r="N327" s="1">
        <f t="shared" si="34"/>
        <v>2012</v>
      </c>
      <c r="O327" s="13" t="str">
        <f t="shared" si="35"/>
        <v/>
      </c>
      <c r="P327" s="13" t="str">
        <f t="shared" si="36"/>
        <v/>
      </c>
      <c r="Q327" s="13">
        <f t="shared" si="37"/>
        <v>0.52</v>
      </c>
      <c r="R327" s="13">
        <f t="shared" si="38"/>
        <v>0.52</v>
      </c>
    </row>
    <row r="328" spans="1:18" x14ac:dyDescent="0.2">
      <c r="A328" s="8" t="s">
        <v>378</v>
      </c>
      <c r="B328" s="9">
        <v>2326</v>
      </c>
      <c r="C328" s="40" t="s">
        <v>254</v>
      </c>
      <c r="D328" s="40" t="s">
        <v>160</v>
      </c>
      <c r="E328" s="40" t="s">
        <v>37</v>
      </c>
      <c r="F328" s="40" t="s">
        <v>38</v>
      </c>
      <c r="G328" s="40" t="s">
        <v>39</v>
      </c>
      <c r="H328" s="40" t="s">
        <v>40</v>
      </c>
      <c r="I328" s="11">
        <v>41019</v>
      </c>
      <c r="J328" s="11">
        <v>41263</v>
      </c>
      <c r="K328" s="12">
        <v>52</v>
      </c>
      <c r="L328" s="1" t="str">
        <f>_xlfn.IFNA(MATCH(D328,{"AR","FL","IN","MI"},0),"YES")</f>
        <v>YES</v>
      </c>
      <c r="M328" t="str">
        <f t="shared" ref="M328:M391" si="39">E328</f>
        <v>Electric</v>
      </c>
      <c r="N328" s="1">
        <f t="shared" ref="N328:N391" si="40">YEAR(J328)</f>
        <v>2012</v>
      </c>
      <c r="O328" s="13">
        <f t="shared" ref="O328:O391" si="41">IF(AND(M328="Electric",K328&lt;&gt;"NA"),K328/100,"")</f>
        <v>0.52</v>
      </c>
      <c r="P328" s="13">
        <f t="shared" ref="P328:P391" si="42">IF(AND(M328="Electric",K328&lt;&gt;"NA",L328="YES"),K328/100,"")</f>
        <v>0.52</v>
      </c>
      <c r="Q328" s="13" t="str">
        <f t="shared" ref="Q328:Q391" si="43">IF(AND(M328="Natural Gas",K328&lt;&gt;"NA"),K328/100,"")</f>
        <v/>
      </c>
      <c r="R328" s="13" t="str">
        <f t="shared" ref="R328:R391" si="44">IF(AND(M328="Natural Gas",K328&lt;&gt;"NA",L328="YES"),K328/100,"")</f>
        <v/>
      </c>
    </row>
    <row r="329" spans="1:18" x14ac:dyDescent="0.2">
      <c r="A329" s="8" t="s">
        <v>375</v>
      </c>
      <c r="B329" s="9">
        <v>2290</v>
      </c>
      <c r="C329" s="40" t="s">
        <v>54</v>
      </c>
      <c r="D329" s="40" t="s">
        <v>51</v>
      </c>
      <c r="E329" s="40" t="s">
        <v>37</v>
      </c>
      <c r="F329" s="40" t="s">
        <v>38</v>
      </c>
      <c r="G329" s="40" t="s">
        <v>44</v>
      </c>
      <c r="H329" s="40" t="s">
        <v>40</v>
      </c>
      <c r="I329" s="11">
        <v>40969</v>
      </c>
      <c r="J329" s="11">
        <v>41263</v>
      </c>
      <c r="K329" s="12">
        <v>52.1</v>
      </c>
      <c r="L329" s="1" t="str">
        <f>_xlfn.IFNA(MATCH(D329,{"AR","FL","IN","MI"},0),"YES")</f>
        <v>YES</v>
      </c>
      <c r="M329" t="str">
        <f t="shared" si="39"/>
        <v>Electric</v>
      </c>
      <c r="N329" s="1">
        <f t="shared" si="40"/>
        <v>2012</v>
      </c>
      <c r="O329" s="13">
        <f t="shared" si="41"/>
        <v>0.52100000000000002</v>
      </c>
      <c r="P329" s="13">
        <f t="shared" si="42"/>
        <v>0.52100000000000002</v>
      </c>
      <c r="Q329" s="13" t="str">
        <f t="shared" si="43"/>
        <v/>
      </c>
      <c r="R329" s="13" t="str">
        <f t="shared" si="44"/>
        <v/>
      </c>
    </row>
    <row r="330" spans="1:18" x14ac:dyDescent="0.2">
      <c r="A330" s="8" t="s">
        <v>1424</v>
      </c>
      <c r="B330" s="9">
        <v>2329</v>
      </c>
      <c r="C330" s="40" t="s">
        <v>2207</v>
      </c>
      <c r="D330" s="40" t="s">
        <v>160</v>
      </c>
      <c r="E330" s="40" t="s">
        <v>2163</v>
      </c>
      <c r="F330" s="40" t="s">
        <v>66</v>
      </c>
      <c r="G330" s="40" t="s">
        <v>39</v>
      </c>
      <c r="H330" s="40" t="s">
        <v>40</v>
      </c>
      <c r="I330" s="11">
        <v>41019</v>
      </c>
      <c r="J330" s="11">
        <v>41263</v>
      </c>
      <c r="K330" s="12">
        <v>52</v>
      </c>
      <c r="L330" s="1" t="str">
        <f>_xlfn.IFNA(MATCH(D330,{"AR","FL","IN","MI"},0),"YES")</f>
        <v>YES</v>
      </c>
      <c r="M330" t="str">
        <f t="shared" si="39"/>
        <v>Natural Gas</v>
      </c>
      <c r="N330" s="1">
        <f t="shared" si="40"/>
        <v>2012</v>
      </c>
      <c r="O330" s="13" t="str">
        <f t="shared" si="41"/>
        <v/>
      </c>
      <c r="P330" s="13" t="str">
        <f t="shared" si="42"/>
        <v/>
      </c>
      <c r="Q330" s="13">
        <f t="shared" si="43"/>
        <v>0.52</v>
      </c>
      <c r="R330" s="13">
        <f t="shared" si="44"/>
        <v>0.52</v>
      </c>
    </row>
    <row r="331" spans="1:18" x14ac:dyDescent="0.2">
      <c r="A331" s="8" t="s">
        <v>1425</v>
      </c>
      <c r="B331" s="9">
        <v>2331</v>
      </c>
      <c r="C331" s="40" t="s">
        <v>381</v>
      </c>
      <c r="D331" s="40" t="s">
        <v>160</v>
      </c>
      <c r="E331" s="40" t="s">
        <v>2163</v>
      </c>
      <c r="F331" s="40" t="s">
        <v>66</v>
      </c>
      <c r="G331" s="40" t="s">
        <v>39</v>
      </c>
      <c r="H331" s="40" t="s">
        <v>40</v>
      </c>
      <c r="I331" s="11">
        <v>41019</v>
      </c>
      <c r="J331" s="11">
        <v>41263</v>
      </c>
      <c r="K331" s="12">
        <v>52</v>
      </c>
      <c r="L331" s="1" t="str">
        <f>_xlfn.IFNA(MATCH(D331,{"AR","FL","IN","MI"},0),"YES")</f>
        <v>YES</v>
      </c>
      <c r="M331" t="str">
        <f t="shared" si="39"/>
        <v>Natural Gas</v>
      </c>
      <c r="N331" s="1">
        <f t="shared" si="40"/>
        <v>2012</v>
      </c>
      <c r="O331" s="13" t="str">
        <f t="shared" si="41"/>
        <v/>
      </c>
      <c r="P331" s="13" t="str">
        <f t="shared" si="42"/>
        <v/>
      </c>
      <c r="Q331" s="13">
        <f t="shared" si="43"/>
        <v>0.52</v>
      </c>
      <c r="R331" s="13">
        <f t="shared" si="44"/>
        <v>0.52</v>
      </c>
    </row>
    <row r="332" spans="1:18" x14ac:dyDescent="0.2">
      <c r="A332" s="8" t="s">
        <v>383</v>
      </c>
      <c r="B332" s="9">
        <v>2354</v>
      </c>
      <c r="C332" s="40" t="s">
        <v>75</v>
      </c>
      <c r="D332" s="40" t="s">
        <v>127</v>
      </c>
      <c r="E332" s="40" t="s">
        <v>37</v>
      </c>
      <c r="F332" s="40" t="s">
        <v>38</v>
      </c>
      <c r="G332" s="40" t="s">
        <v>44</v>
      </c>
      <c r="H332" s="40" t="s">
        <v>40</v>
      </c>
      <c r="I332" s="11">
        <v>41089</v>
      </c>
      <c r="J332" s="11">
        <v>41263</v>
      </c>
      <c r="K332" s="12" t="s">
        <v>45</v>
      </c>
      <c r="L332" s="1" t="str">
        <f>_xlfn.IFNA(MATCH(D332,{"AR","FL","IN","MI"},0),"YES")</f>
        <v>YES</v>
      </c>
      <c r="M332" t="str">
        <f t="shared" si="39"/>
        <v>Electric</v>
      </c>
      <c r="N332" s="1">
        <f t="shared" si="40"/>
        <v>2012</v>
      </c>
      <c r="O332" s="13" t="str">
        <f t="shared" si="41"/>
        <v/>
      </c>
      <c r="P332" s="13" t="str">
        <f t="shared" si="42"/>
        <v/>
      </c>
      <c r="Q332" s="13" t="str">
        <f t="shared" si="43"/>
        <v/>
      </c>
      <c r="R332" s="13" t="str">
        <f t="shared" si="44"/>
        <v/>
      </c>
    </row>
    <row r="333" spans="1:18" x14ac:dyDescent="0.2">
      <c r="A333" s="8" t="s">
        <v>379</v>
      </c>
      <c r="B333" s="9">
        <v>2328</v>
      </c>
      <c r="C333" s="40" t="s">
        <v>363</v>
      </c>
      <c r="D333" s="40" t="s">
        <v>160</v>
      </c>
      <c r="E333" s="40" t="s">
        <v>37</v>
      </c>
      <c r="F333" s="40" t="s">
        <v>38</v>
      </c>
      <c r="G333" s="40" t="s">
        <v>39</v>
      </c>
      <c r="H333" s="40" t="s">
        <v>40</v>
      </c>
      <c r="I333" s="11">
        <v>41019</v>
      </c>
      <c r="J333" s="11">
        <v>41263</v>
      </c>
      <c r="K333" s="12">
        <v>48</v>
      </c>
      <c r="L333" s="1" t="str">
        <f>_xlfn.IFNA(MATCH(D333,{"AR","FL","IN","MI"},0),"YES")</f>
        <v>YES</v>
      </c>
      <c r="M333" t="str">
        <f t="shared" si="39"/>
        <v>Electric</v>
      </c>
      <c r="N333" s="1">
        <f t="shared" si="40"/>
        <v>2012</v>
      </c>
      <c r="O333" s="13">
        <f t="shared" si="41"/>
        <v>0.48</v>
      </c>
      <c r="P333" s="13">
        <f t="shared" si="42"/>
        <v>0.48</v>
      </c>
      <c r="Q333" s="13" t="str">
        <f t="shared" si="43"/>
        <v/>
      </c>
      <c r="R333" s="13" t="str">
        <f t="shared" si="44"/>
        <v/>
      </c>
    </row>
    <row r="334" spans="1:18" x14ac:dyDescent="0.2">
      <c r="A334" s="8" t="s">
        <v>385</v>
      </c>
      <c r="B334" s="9">
        <v>2315</v>
      </c>
      <c r="C334" s="40" t="s">
        <v>81</v>
      </c>
      <c r="D334" s="40" t="s">
        <v>194</v>
      </c>
      <c r="E334" s="40" t="s">
        <v>37</v>
      </c>
      <c r="F334" s="40" t="s">
        <v>38</v>
      </c>
      <c r="G334" s="40" t="s">
        <v>39</v>
      </c>
      <c r="H334" s="40" t="s">
        <v>40</v>
      </c>
      <c r="I334" s="11">
        <v>40998</v>
      </c>
      <c r="J334" s="11">
        <v>41264</v>
      </c>
      <c r="K334" s="12">
        <v>51</v>
      </c>
      <c r="L334" s="1" t="str">
        <f>_xlfn.IFNA(MATCH(D334,{"AR","FL","IN","MI"},0),"YES")</f>
        <v>YES</v>
      </c>
      <c r="M334" t="str">
        <f t="shared" si="39"/>
        <v>Electric</v>
      </c>
      <c r="N334" s="1">
        <f t="shared" si="40"/>
        <v>2012</v>
      </c>
      <c r="O334" s="13">
        <f t="shared" si="41"/>
        <v>0.51</v>
      </c>
      <c r="P334" s="13">
        <f t="shared" si="42"/>
        <v>0.51</v>
      </c>
      <c r="Q334" s="13" t="str">
        <f t="shared" si="43"/>
        <v/>
      </c>
      <c r="R334" s="13" t="str">
        <f t="shared" si="44"/>
        <v/>
      </c>
    </row>
    <row r="335" spans="1:18" x14ac:dyDescent="0.2">
      <c r="A335" s="8" t="s">
        <v>386</v>
      </c>
      <c r="B335" s="9">
        <v>2311</v>
      </c>
      <c r="C335" s="40" t="s">
        <v>168</v>
      </c>
      <c r="D335" s="40" t="s">
        <v>91</v>
      </c>
      <c r="E335" s="40" t="s">
        <v>37</v>
      </c>
      <c r="F335" s="40" t="s">
        <v>38</v>
      </c>
      <c r="G335" s="40" t="s">
        <v>44</v>
      </c>
      <c r="H335" s="40" t="s">
        <v>40</v>
      </c>
      <c r="I335" s="11">
        <v>41001</v>
      </c>
      <c r="J335" s="11">
        <v>41269</v>
      </c>
      <c r="K335" s="12">
        <v>47</v>
      </c>
      <c r="L335" s="1" t="str">
        <f>_xlfn.IFNA(MATCH(D335,{"AR","FL","IN","MI"},0),"YES")</f>
        <v>YES</v>
      </c>
      <c r="M335" t="str">
        <f t="shared" si="39"/>
        <v>Electric</v>
      </c>
      <c r="N335" s="1">
        <f t="shared" si="40"/>
        <v>2012</v>
      </c>
      <c r="O335" s="13">
        <f t="shared" si="41"/>
        <v>0.47</v>
      </c>
      <c r="P335" s="13">
        <f t="shared" si="42"/>
        <v>0.47</v>
      </c>
      <c r="Q335" s="13" t="str">
        <f t="shared" si="43"/>
        <v/>
      </c>
      <c r="R335" s="13" t="str">
        <f t="shared" si="44"/>
        <v/>
      </c>
    </row>
    <row r="336" spans="1:18" x14ac:dyDescent="0.2">
      <c r="A336" s="8" t="s">
        <v>1426</v>
      </c>
      <c r="B336" s="9">
        <v>2312</v>
      </c>
      <c r="C336" s="40" t="s">
        <v>168</v>
      </c>
      <c r="D336" s="40" t="s">
        <v>91</v>
      </c>
      <c r="E336" s="40" t="s">
        <v>2163</v>
      </c>
      <c r="F336" s="40" t="s">
        <v>66</v>
      </c>
      <c r="G336" s="40" t="s">
        <v>44</v>
      </c>
      <c r="H336" s="40" t="s">
        <v>40</v>
      </c>
      <c r="I336" s="11">
        <v>41001</v>
      </c>
      <c r="J336" s="11">
        <v>41269</v>
      </c>
      <c r="K336" s="12">
        <v>47</v>
      </c>
      <c r="L336" s="1" t="str">
        <f>_xlfn.IFNA(MATCH(D336,{"AR","FL","IN","MI"},0),"YES")</f>
        <v>YES</v>
      </c>
      <c r="M336" t="str">
        <f t="shared" si="39"/>
        <v>Natural Gas</v>
      </c>
      <c r="N336" s="1">
        <f t="shared" si="40"/>
        <v>2012</v>
      </c>
      <c r="O336" s="13" t="str">
        <f t="shared" si="41"/>
        <v/>
      </c>
      <c r="P336" s="13" t="str">
        <f t="shared" si="42"/>
        <v/>
      </c>
      <c r="Q336" s="13">
        <f t="shared" si="43"/>
        <v>0.47</v>
      </c>
      <c r="R336" s="13">
        <f t="shared" si="44"/>
        <v>0.47</v>
      </c>
    </row>
    <row r="337" spans="1:18" x14ac:dyDescent="0.2">
      <c r="A337" s="8" t="s">
        <v>387</v>
      </c>
      <c r="B337" s="9">
        <v>2256</v>
      </c>
      <c r="C337" s="40" t="s">
        <v>185</v>
      </c>
      <c r="D337" s="40" t="s">
        <v>114</v>
      </c>
      <c r="E337" s="40" t="s">
        <v>37</v>
      </c>
      <c r="F337" s="40" t="s">
        <v>38</v>
      </c>
      <c r="G337" s="40" t="s">
        <v>44</v>
      </c>
      <c r="H337" s="40" t="s">
        <v>40</v>
      </c>
      <c r="I337" s="11">
        <v>40966</v>
      </c>
      <c r="J337" s="11">
        <v>41283</v>
      </c>
      <c r="K337" s="12">
        <v>52.3</v>
      </c>
      <c r="L337" s="1" t="str">
        <f>_xlfn.IFNA(MATCH(D337,{"AR","FL","IN","MI"},0),"YES")</f>
        <v>YES</v>
      </c>
      <c r="M337" t="str">
        <f t="shared" si="39"/>
        <v>Electric</v>
      </c>
      <c r="N337" s="1">
        <f t="shared" si="40"/>
        <v>2013</v>
      </c>
      <c r="O337" s="13">
        <f t="shared" si="41"/>
        <v>0.52300000000000002</v>
      </c>
      <c r="P337" s="13">
        <f t="shared" si="42"/>
        <v>0.52300000000000002</v>
      </c>
      <c r="Q337" s="13" t="str">
        <f t="shared" si="43"/>
        <v/>
      </c>
      <c r="R337" s="13" t="str">
        <f t="shared" si="44"/>
        <v/>
      </c>
    </row>
    <row r="338" spans="1:18" x14ac:dyDescent="0.2">
      <c r="A338" s="8" t="s">
        <v>389</v>
      </c>
      <c r="B338" s="9">
        <v>2258</v>
      </c>
      <c r="C338" s="40" t="s">
        <v>251</v>
      </c>
      <c r="D338" s="40" t="s">
        <v>114</v>
      </c>
      <c r="E338" s="40" t="s">
        <v>37</v>
      </c>
      <c r="F338" s="40" t="s">
        <v>38</v>
      </c>
      <c r="G338" s="40" t="s">
        <v>44</v>
      </c>
      <c r="H338" s="40" t="s">
        <v>40</v>
      </c>
      <c r="I338" s="11">
        <v>40966</v>
      </c>
      <c r="J338" s="11">
        <v>41283</v>
      </c>
      <c r="K338" s="12">
        <v>52.3</v>
      </c>
      <c r="L338" s="1" t="str">
        <f>_xlfn.IFNA(MATCH(D338,{"AR","FL","IN","MI"},0),"YES")</f>
        <v>YES</v>
      </c>
      <c r="M338" t="str">
        <f t="shared" si="39"/>
        <v>Electric</v>
      </c>
      <c r="N338" s="1">
        <f t="shared" si="40"/>
        <v>2013</v>
      </c>
      <c r="O338" s="13">
        <f t="shared" si="41"/>
        <v>0.52300000000000002</v>
      </c>
      <c r="P338" s="13">
        <f t="shared" si="42"/>
        <v>0.52300000000000002</v>
      </c>
      <c r="Q338" s="13" t="str">
        <f t="shared" si="43"/>
        <v/>
      </c>
      <c r="R338" s="13" t="str">
        <f t="shared" si="44"/>
        <v/>
      </c>
    </row>
    <row r="339" spans="1:18" x14ac:dyDescent="0.2">
      <c r="A339" s="8" t="s">
        <v>388</v>
      </c>
      <c r="B339" s="9">
        <v>2257</v>
      </c>
      <c r="C339" s="40" t="s">
        <v>251</v>
      </c>
      <c r="D339" s="40" t="s">
        <v>114</v>
      </c>
      <c r="E339" s="40" t="s">
        <v>37</v>
      </c>
      <c r="F339" s="40" t="s">
        <v>38</v>
      </c>
      <c r="G339" s="40" t="s">
        <v>44</v>
      </c>
      <c r="H339" s="40" t="s">
        <v>40</v>
      </c>
      <c r="I339" s="11">
        <v>40966</v>
      </c>
      <c r="J339" s="11">
        <v>41283</v>
      </c>
      <c r="K339" s="12">
        <v>52.3</v>
      </c>
      <c r="L339" s="1" t="str">
        <f>_xlfn.IFNA(MATCH(D339,{"AR","FL","IN","MI"},0),"YES")</f>
        <v>YES</v>
      </c>
      <c r="M339" t="str">
        <f t="shared" si="39"/>
        <v>Electric</v>
      </c>
      <c r="N339" s="1">
        <f t="shared" si="40"/>
        <v>2013</v>
      </c>
      <c r="O339" s="13">
        <f t="shared" si="41"/>
        <v>0.52300000000000002</v>
      </c>
      <c r="P339" s="13">
        <f t="shared" si="42"/>
        <v>0.52300000000000002</v>
      </c>
      <c r="Q339" s="13" t="str">
        <f t="shared" si="43"/>
        <v/>
      </c>
      <c r="R339" s="13" t="str">
        <f t="shared" si="44"/>
        <v/>
      </c>
    </row>
    <row r="340" spans="1:18" x14ac:dyDescent="0.2">
      <c r="A340" s="8" t="s">
        <v>392</v>
      </c>
      <c r="B340" s="9">
        <v>2400</v>
      </c>
      <c r="C340" s="40" t="s">
        <v>393</v>
      </c>
      <c r="D340" s="40" t="s">
        <v>94</v>
      </c>
      <c r="E340" s="40" t="s">
        <v>37</v>
      </c>
      <c r="F340" s="40" t="s">
        <v>357</v>
      </c>
      <c r="G340" s="40" t="s">
        <v>44</v>
      </c>
      <c r="H340" s="40" t="s">
        <v>40</v>
      </c>
      <c r="I340" s="11">
        <v>41145</v>
      </c>
      <c r="J340" s="11">
        <v>41290</v>
      </c>
      <c r="K340" s="12">
        <v>40</v>
      </c>
      <c r="L340" s="1" t="str">
        <f>_xlfn.IFNA(MATCH(D340,{"AR","FL","IN","MI"},0),"YES")</f>
        <v>YES</v>
      </c>
      <c r="M340" t="str">
        <f t="shared" si="39"/>
        <v>Electric</v>
      </c>
      <c r="N340" s="1">
        <f t="shared" si="40"/>
        <v>2013</v>
      </c>
      <c r="O340" s="13">
        <f t="shared" si="41"/>
        <v>0.4</v>
      </c>
      <c r="P340" s="13">
        <f t="shared" si="42"/>
        <v>0.4</v>
      </c>
      <c r="Q340" s="13" t="str">
        <f t="shared" si="43"/>
        <v/>
      </c>
      <c r="R340" s="13" t="str">
        <f t="shared" si="44"/>
        <v/>
      </c>
    </row>
    <row r="341" spans="1:18" x14ac:dyDescent="0.2">
      <c r="A341" s="8" t="s">
        <v>390</v>
      </c>
      <c r="B341" s="9">
        <v>2405</v>
      </c>
      <c r="C341" s="40" t="s">
        <v>391</v>
      </c>
      <c r="D341" s="40" t="s">
        <v>94</v>
      </c>
      <c r="E341" s="40" t="s">
        <v>37</v>
      </c>
      <c r="F341" s="40" t="s">
        <v>357</v>
      </c>
      <c r="G341" s="40" t="s">
        <v>44</v>
      </c>
      <c r="H341" s="40" t="s">
        <v>40</v>
      </c>
      <c r="I341" s="11">
        <v>41149</v>
      </c>
      <c r="J341" s="11">
        <v>41290</v>
      </c>
      <c r="K341" s="12">
        <v>40</v>
      </c>
      <c r="L341" s="1" t="str">
        <f>_xlfn.IFNA(MATCH(D341,{"AR","FL","IN","MI"},0),"YES")</f>
        <v>YES</v>
      </c>
      <c r="M341" t="str">
        <f t="shared" si="39"/>
        <v>Electric</v>
      </c>
      <c r="N341" s="1">
        <f t="shared" si="40"/>
        <v>2013</v>
      </c>
      <c r="O341" s="13">
        <f t="shared" si="41"/>
        <v>0.4</v>
      </c>
      <c r="P341" s="13">
        <f t="shared" si="42"/>
        <v>0.4</v>
      </c>
      <c r="Q341" s="13" t="str">
        <f t="shared" si="43"/>
        <v/>
      </c>
      <c r="R341" s="13" t="str">
        <f t="shared" si="44"/>
        <v/>
      </c>
    </row>
    <row r="342" spans="1:18" x14ac:dyDescent="0.2">
      <c r="A342" s="8" t="s">
        <v>1427</v>
      </c>
      <c r="B342" s="9">
        <v>2618</v>
      </c>
      <c r="C342" s="40" t="s">
        <v>2208</v>
      </c>
      <c r="D342" s="40" t="s">
        <v>60</v>
      </c>
      <c r="E342" s="40" t="s">
        <v>2163</v>
      </c>
      <c r="F342" s="40" t="s">
        <v>52</v>
      </c>
      <c r="G342" s="40" t="s">
        <v>39</v>
      </c>
      <c r="H342" s="40" t="s">
        <v>40</v>
      </c>
      <c r="I342" s="11">
        <v>41255</v>
      </c>
      <c r="J342" s="11">
        <v>41313</v>
      </c>
      <c r="K342" s="12" t="s">
        <v>45</v>
      </c>
      <c r="L342" s="1" t="str">
        <f>_xlfn.IFNA(MATCH(D342,{"AR","FL","IN","MI"},0),"YES")</f>
        <v>YES</v>
      </c>
      <c r="M342" t="str">
        <f t="shared" si="39"/>
        <v>Natural Gas</v>
      </c>
      <c r="N342" s="1">
        <f t="shared" si="40"/>
        <v>2013</v>
      </c>
      <c r="O342" s="13" t="str">
        <f t="shared" si="41"/>
        <v/>
      </c>
      <c r="P342" s="13" t="str">
        <f t="shared" si="42"/>
        <v/>
      </c>
      <c r="Q342" s="13" t="str">
        <f t="shared" si="43"/>
        <v/>
      </c>
      <c r="R342" s="13" t="str">
        <f t="shared" si="44"/>
        <v/>
      </c>
    </row>
    <row r="343" spans="1:18" x14ac:dyDescent="0.2">
      <c r="A343" s="8" t="s">
        <v>394</v>
      </c>
      <c r="B343" s="9">
        <v>2225</v>
      </c>
      <c r="C343" s="40" t="s">
        <v>175</v>
      </c>
      <c r="D343" s="40" t="s">
        <v>158</v>
      </c>
      <c r="E343" s="40" t="s">
        <v>37</v>
      </c>
      <c r="F343" s="40" t="s">
        <v>38</v>
      </c>
      <c r="G343" s="40" t="s">
        <v>39</v>
      </c>
      <c r="H343" s="40" t="s">
        <v>40</v>
      </c>
      <c r="I343" s="11">
        <v>40809</v>
      </c>
      <c r="J343" s="11">
        <v>41318</v>
      </c>
      <c r="K343" s="12">
        <v>42.67</v>
      </c>
      <c r="L343" s="1">
        <f>_xlfn.IFNA(MATCH(D343,{"AR","FL","IN","MI"},0),"YES")</f>
        <v>3</v>
      </c>
      <c r="M343" t="str">
        <f t="shared" si="39"/>
        <v>Electric</v>
      </c>
      <c r="N343" s="1">
        <f t="shared" si="40"/>
        <v>2013</v>
      </c>
      <c r="O343" s="13">
        <f t="shared" si="41"/>
        <v>0.42670000000000002</v>
      </c>
      <c r="P343" s="13" t="str">
        <f t="shared" si="42"/>
        <v/>
      </c>
      <c r="Q343" s="13" t="str">
        <f t="shared" si="43"/>
        <v/>
      </c>
      <c r="R343" s="13" t="str">
        <f t="shared" si="44"/>
        <v/>
      </c>
    </row>
    <row r="344" spans="1:18" x14ac:dyDescent="0.2">
      <c r="A344" s="8" t="s">
        <v>395</v>
      </c>
      <c r="B344" s="9">
        <v>2373</v>
      </c>
      <c r="C344" s="40" t="s">
        <v>81</v>
      </c>
      <c r="D344" s="40" t="s">
        <v>76</v>
      </c>
      <c r="E344" s="40" t="s">
        <v>37</v>
      </c>
      <c r="F344" s="40" t="s">
        <v>52</v>
      </c>
      <c r="G344" s="40" t="s">
        <v>44</v>
      </c>
      <c r="H344" s="40" t="s">
        <v>40</v>
      </c>
      <c r="I344" s="11">
        <v>41061</v>
      </c>
      <c r="J344" s="11">
        <v>41324</v>
      </c>
      <c r="K344" s="12">
        <v>52.81</v>
      </c>
      <c r="L344" s="1" t="str">
        <f>_xlfn.IFNA(MATCH(D344,{"AR","FL","IN","MI"},0),"YES")</f>
        <v>YES</v>
      </c>
      <c r="M344" t="str">
        <f t="shared" si="39"/>
        <v>Electric</v>
      </c>
      <c r="N344" s="1">
        <f t="shared" si="40"/>
        <v>2013</v>
      </c>
      <c r="O344" s="13">
        <f t="shared" si="41"/>
        <v>0.52810000000000001</v>
      </c>
      <c r="P344" s="13">
        <f t="shared" si="42"/>
        <v>0.52810000000000001</v>
      </c>
      <c r="Q344" s="13" t="str">
        <f t="shared" si="43"/>
        <v/>
      </c>
      <c r="R344" s="13" t="str">
        <f t="shared" si="44"/>
        <v/>
      </c>
    </row>
    <row r="345" spans="1:18" x14ac:dyDescent="0.2">
      <c r="A345" s="8" t="s">
        <v>396</v>
      </c>
      <c r="B345" s="9">
        <v>2372</v>
      </c>
      <c r="C345" s="40" t="s">
        <v>81</v>
      </c>
      <c r="D345" s="40" t="s">
        <v>76</v>
      </c>
      <c r="E345" s="40" t="s">
        <v>37</v>
      </c>
      <c r="F345" s="40" t="s">
        <v>52</v>
      </c>
      <c r="G345" s="40" t="s">
        <v>39</v>
      </c>
      <c r="H345" s="40" t="s">
        <v>40</v>
      </c>
      <c r="I345" s="11">
        <v>41061</v>
      </c>
      <c r="J345" s="11">
        <v>41324</v>
      </c>
      <c r="K345" s="16">
        <v>52.81</v>
      </c>
      <c r="L345" s="1" t="str">
        <f>_xlfn.IFNA(MATCH(D345,{"AR","FL","IN","MI"},0),"YES")</f>
        <v>YES</v>
      </c>
      <c r="M345" t="str">
        <f t="shared" si="39"/>
        <v>Electric</v>
      </c>
      <c r="N345" s="1">
        <f t="shared" si="40"/>
        <v>2013</v>
      </c>
      <c r="O345" s="13">
        <f t="shared" si="41"/>
        <v>0.52810000000000001</v>
      </c>
      <c r="P345" s="13">
        <f t="shared" si="42"/>
        <v>0.52810000000000001</v>
      </c>
      <c r="Q345" s="13" t="str">
        <f t="shared" si="43"/>
        <v/>
      </c>
      <c r="R345" s="13" t="str">
        <f t="shared" si="44"/>
        <v/>
      </c>
    </row>
    <row r="346" spans="1:18" x14ac:dyDescent="0.2">
      <c r="A346" s="8" t="s">
        <v>397</v>
      </c>
      <c r="B346" s="9">
        <v>2379</v>
      </c>
      <c r="C346" s="40" t="s">
        <v>189</v>
      </c>
      <c r="D346" s="40" t="s">
        <v>154</v>
      </c>
      <c r="E346" s="40" t="s">
        <v>37</v>
      </c>
      <c r="F346" s="40" t="s">
        <v>66</v>
      </c>
      <c r="G346" s="40" t="s">
        <v>39</v>
      </c>
      <c r="H346" s="40" t="s">
        <v>40</v>
      </c>
      <c r="I346" s="11">
        <v>41117</v>
      </c>
      <c r="J346" s="11">
        <v>41327</v>
      </c>
      <c r="K346" s="12">
        <v>48.4</v>
      </c>
      <c r="L346" s="1" t="str">
        <f>_xlfn.IFNA(MATCH(D346,{"AR","FL","IN","MI"},0),"YES")</f>
        <v>YES</v>
      </c>
      <c r="M346" t="str">
        <f t="shared" si="39"/>
        <v>Electric</v>
      </c>
      <c r="N346" s="1">
        <f t="shared" si="40"/>
        <v>2013</v>
      </c>
      <c r="O346" s="13">
        <f t="shared" si="41"/>
        <v>0.48399999999999999</v>
      </c>
      <c r="P346" s="13">
        <f t="shared" si="42"/>
        <v>0.48399999999999999</v>
      </c>
      <c r="Q346" s="13" t="str">
        <f t="shared" si="43"/>
        <v/>
      </c>
      <c r="R346" s="13" t="str">
        <f t="shared" si="44"/>
        <v/>
      </c>
    </row>
    <row r="347" spans="1:18" x14ac:dyDescent="0.2">
      <c r="A347" s="8" t="s">
        <v>1428</v>
      </c>
      <c r="B347" s="9">
        <v>2380</v>
      </c>
      <c r="C347" s="40" t="s">
        <v>189</v>
      </c>
      <c r="D347" s="40" t="s">
        <v>154</v>
      </c>
      <c r="E347" s="40" t="s">
        <v>2163</v>
      </c>
      <c r="F347" s="40" t="s">
        <v>66</v>
      </c>
      <c r="G347" s="40" t="s">
        <v>39</v>
      </c>
      <c r="H347" s="40" t="s">
        <v>40</v>
      </c>
      <c r="I347" s="11">
        <v>41117</v>
      </c>
      <c r="J347" s="11">
        <v>41327</v>
      </c>
      <c r="K347" s="12">
        <v>48.4</v>
      </c>
      <c r="L347" s="1" t="str">
        <f>_xlfn.IFNA(MATCH(D347,{"AR","FL","IN","MI"},0),"YES")</f>
        <v>YES</v>
      </c>
      <c r="M347" t="str">
        <f t="shared" si="39"/>
        <v>Natural Gas</v>
      </c>
      <c r="N347" s="1">
        <f t="shared" si="40"/>
        <v>2013</v>
      </c>
      <c r="O347" s="13" t="str">
        <f t="shared" si="41"/>
        <v/>
      </c>
      <c r="P347" s="13" t="str">
        <f t="shared" si="42"/>
        <v/>
      </c>
      <c r="Q347" s="13">
        <f t="shared" si="43"/>
        <v>0.48399999999999999</v>
      </c>
      <c r="R347" s="13">
        <f t="shared" si="44"/>
        <v>0.48399999999999999</v>
      </c>
    </row>
    <row r="348" spans="1:18" x14ac:dyDescent="0.2">
      <c r="A348" s="8" t="s">
        <v>399</v>
      </c>
      <c r="B348" s="9">
        <v>2465</v>
      </c>
      <c r="C348" s="40" t="s">
        <v>93</v>
      </c>
      <c r="D348" s="40" t="s">
        <v>400</v>
      </c>
      <c r="E348" s="40" t="s">
        <v>37</v>
      </c>
      <c r="F348" s="40" t="s">
        <v>38</v>
      </c>
      <c r="G348" s="40" t="s">
        <v>44</v>
      </c>
      <c r="H348" s="40" t="s">
        <v>40</v>
      </c>
      <c r="I348" s="11">
        <v>41110</v>
      </c>
      <c r="J348" s="11">
        <v>41332</v>
      </c>
      <c r="K348" s="12" t="s">
        <v>45</v>
      </c>
      <c r="L348" s="1" t="str">
        <f>_xlfn.IFNA(MATCH(D348,{"AR","FL","IN","MI"},0),"YES")</f>
        <v>YES</v>
      </c>
      <c r="M348" t="str">
        <f t="shared" si="39"/>
        <v>Electric</v>
      </c>
      <c r="N348" s="1">
        <f t="shared" si="40"/>
        <v>2013</v>
      </c>
      <c r="O348" s="13" t="str">
        <f t="shared" si="41"/>
        <v/>
      </c>
      <c r="P348" s="13" t="str">
        <f t="shared" si="42"/>
        <v/>
      </c>
      <c r="Q348" s="13" t="str">
        <f t="shared" si="43"/>
        <v/>
      </c>
      <c r="R348" s="13" t="str">
        <f t="shared" si="44"/>
        <v/>
      </c>
    </row>
    <row r="349" spans="1:18" x14ac:dyDescent="0.2">
      <c r="A349" s="8" t="s">
        <v>398</v>
      </c>
      <c r="B349" s="9">
        <v>2367</v>
      </c>
      <c r="C349" s="40" t="s">
        <v>121</v>
      </c>
      <c r="D349" s="40" t="s">
        <v>114</v>
      </c>
      <c r="E349" s="40" t="s">
        <v>37</v>
      </c>
      <c r="F349" s="40" t="s">
        <v>38</v>
      </c>
      <c r="G349" s="40" t="s">
        <v>44</v>
      </c>
      <c r="H349" s="40" t="s">
        <v>40</v>
      </c>
      <c r="I349" s="11">
        <v>41096</v>
      </c>
      <c r="J349" s="11">
        <v>41332</v>
      </c>
      <c r="K349" s="16" t="s">
        <v>45</v>
      </c>
      <c r="L349" s="1" t="str">
        <f>_xlfn.IFNA(MATCH(D349,{"AR","FL","IN","MI"},0),"YES")</f>
        <v>YES</v>
      </c>
      <c r="M349" t="str">
        <f t="shared" si="39"/>
        <v>Electric</v>
      </c>
      <c r="N349" s="1">
        <f t="shared" si="40"/>
        <v>2013</v>
      </c>
      <c r="O349" s="13" t="str">
        <f t="shared" si="41"/>
        <v/>
      </c>
      <c r="P349" s="13" t="str">
        <f t="shared" si="42"/>
        <v/>
      </c>
      <c r="Q349" s="13" t="str">
        <f t="shared" si="43"/>
        <v/>
      </c>
      <c r="R349" s="13" t="str">
        <f t="shared" si="44"/>
        <v/>
      </c>
    </row>
    <row r="350" spans="1:18" x14ac:dyDescent="0.2">
      <c r="A350" s="8" t="s">
        <v>1429</v>
      </c>
      <c r="B350" s="9">
        <v>2395</v>
      </c>
      <c r="C350" s="40" t="s">
        <v>2169</v>
      </c>
      <c r="D350" s="40" t="s">
        <v>97</v>
      </c>
      <c r="E350" s="40" t="s">
        <v>2163</v>
      </c>
      <c r="F350" s="40" t="s">
        <v>66</v>
      </c>
      <c r="G350" s="40" t="s">
        <v>44</v>
      </c>
      <c r="H350" s="40" t="s">
        <v>40</v>
      </c>
      <c r="I350" s="11">
        <v>41169</v>
      </c>
      <c r="J350" s="11">
        <v>41338</v>
      </c>
      <c r="K350" s="16" t="s">
        <v>45</v>
      </c>
      <c r="L350" s="1" t="str">
        <f>_xlfn.IFNA(MATCH(D350,{"AR","FL","IN","MI"},0),"YES")</f>
        <v>YES</v>
      </c>
      <c r="M350" t="str">
        <f t="shared" si="39"/>
        <v>Natural Gas</v>
      </c>
      <c r="N350" s="1">
        <f t="shared" si="40"/>
        <v>2013</v>
      </c>
      <c r="O350" s="13" t="str">
        <f t="shared" si="41"/>
        <v/>
      </c>
      <c r="P350" s="13" t="str">
        <f t="shared" si="42"/>
        <v/>
      </c>
      <c r="Q350" s="13" t="str">
        <f t="shared" si="43"/>
        <v/>
      </c>
      <c r="R350" s="13" t="str">
        <f t="shared" si="44"/>
        <v/>
      </c>
    </row>
    <row r="351" spans="1:18" x14ac:dyDescent="0.2">
      <c r="A351" s="8" t="s">
        <v>401</v>
      </c>
      <c r="B351" s="9">
        <v>2374</v>
      </c>
      <c r="C351" s="40" t="s">
        <v>81</v>
      </c>
      <c r="D351" s="40" t="s">
        <v>76</v>
      </c>
      <c r="E351" s="40" t="s">
        <v>37</v>
      </c>
      <c r="F351" s="40" t="s">
        <v>52</v>
      </c>
      <c r="G351" s="40" t="s">
        <v>44</v>
      </c>
      <c r="H351" s="40" t="s">
        <v>40</v>
      </c>
      <c r="I351" s="11">
        <v>41089</v>
      </c>
      <c r="J351" s="11">
        <v>41345</v>
      </c>
      <c r="K351" s="12">
        <v>52.81</v>
      </c>
      <c r="L351" s="1" t="str">
        <f>_xlfn.IFNA(MATCH(D351,{"AR","FL","IN","MI"},0),"YES")</f>
        <v>YES</v>
      </c>
      <c r="M351" t="str">
        <f t="shared" si="39"/>
        <v>Electric</v>
      </c>
      <c r="N351" s="1">
        <f t="shared" si="40"/>
        <v>2013</v>
      </c>
      <c r="O351" s="13">
        <f t="shared" si="41"/>
        <v>0.52810000000000001</v>
      </c>
      <c r="P351" s="13">
        <f t="shared" si="42"/>
        <v>0.52810000000000001</v>
      </c>
      <c r="Q351" s="13" t="str">
        <f t="shared" si="43"/>
        <v/>
      </c>
      <c r="R351" s="13" t="str">
        <f t="shared" si="44"/>
        <v/>
      </c>
    </row>
    <row r="352" spans="1:18" x14ac:dyDescent="0.2">
      <c r="A352" s="8" t="s">
        <v>1430</v>
      </c>
      <c r="B352" s="9">
        <v>2459</v>
      </c>
      <c r="C352" s="40" t="s">
        <v>2179</v>
      </c>
      <c r="D352" s="40" t="s">
        <v>114</v>
      </c>
      <c r="E352" s="40" t="s">
        <v>2163</v>
      </c>
      <c r="F352" s="40" t="s">
        <v>52</v>
      </c>
      <c r="G352" s="40" t="s">
        <v>39</v>
      </c>
      <c r="H352" s="40" t="s">
        <v>40</v>
      </c>
      <c r="I352" s="11">
        <v>41285</v>
      </c>
      <c r="J352" s="11">
        <v>41346</v>
      </c>
      <c r="K352" s="12" t="s">
        <v>45</v>
      </c>
      <c r="L352" s="1" t="str">
        <f>_xlfn.IFNA(MATCH(D352,{"AR","FL","IN","MI"},0),"YES")</f>
        <v>YES</v>
      </c>
      <c r="M352" t="str">
        <f t="shared" si="39"/>
        <v>Natural Gas</v>
      </c>
      <c r="N352" s="1">
        <f t="shared" si="40"/>
        <v>2013</v>
      </c>
      <c r="O352" s="13" t="str">
        <f t="shared" si="41"/>
        <v/>
      </c>
      <c r="P352" s="13" t="str">
        <f t="shared" si="42"/>
        <v/>
      </c>
      <c r="Q352" s="13" t="str">
        <f t="shared" si="43"/>
        <v/>
      </c>
      <c r="R352" s="13" t="str">
        <f t="shared" si="44"/>
        <v/>
      </c>
    </row>
    <row r="353" spans="1:18" x14ac:dyDescent="0.2">
      <c r="A353" s="8" t="s">
        <v>1431</v>
      </c>
      <c r="B353" s="9">
        <v>2333</v>
      </c>
      <c r="C353" s="40" t="s">
        <v>228</v>
      </c>
      <c r="D353" s="40" t="s">
        <v>88</v>
      </c>
      <c r="E353" s="40" t="s">
        <v>2163</v>
      </c>
      <c r="F353" s="40" t="s">
        <v>66</v>
      </c>
      <c r="G353" s="40" t="s">
        <v>44</v>
      </c>
      <c r="H353" s="40" t="s">
        <v>40</v>
      </c>
      <c r="I353" s="11">
        <v>41026</v>
      </c>
      <c r="J353" s="11">
        <v>41347</v>
      </c>
      <c r="K353" s="12">
        <v>48</v>
      </c>
      <c r="L353" s="1" t="str">
        <f>_xlfn.IFNA(MATCH(D353,{"AR","FL","IN","MI"},0),"YES")</f>
        <v>YES</v>
      </c>
      <c r="M353" t="str">
        <f t="shared" si="39"/>
        <v>Natural Gas</v>
      </c>
      <c r="N353" s="1">
        <f t="shared" si="40"/>
        <v>2013</v>
      </c>
      <c r="O353" s="13" t="str">
        <f t="shared" si="41"/>
        <v/>
      </c>
      <c r="P353" s="13" t="str">
        <f t="shared" si="42"/>
        <v/>
      </c>
      <c r="Q353" s="13">
        <f t="shared" si="43"/>
        <v>0.48</v>
      </c>
      <c r="R353" s="13">
        <f t="shared" si="44"/>
        <v>0.48</v>
      </c>
    </row>
    <row r="354" spans="1:18" x14ac:dyDescent="0.2">
      <c r="A354" s="8" t="s">
        <v>402</v>
      </c>
      <c r="B354" s="9">
        <v>2332</v>
      </c>
      <c r="C354" s="40" t="s">
        <v>228</v>
      </c>
      <c r="D354" s="40" t="s">
        <v>88</v>
      </c>
      <c r="E354" s="40" t="s">
        <v>37</v>
      </c>
      <c r="F354" s="40" t="s">
        <v>66</v>
      </c>
      <c r="G354" s="40" t="s">
        <v>44</v>
      </c>
      <c r="H354" s="40" t="s">
        <v>40</v>
      </c>
      <c r="I354" s="11">
        <v>41026</v>
      </c>
      <c r="J354" s="11">
        <v>41347</v>
      </c>
      <c r="K354" s="12">
        <v>48</v>
      </c>
      <c r="L354" s="1" t="str">
        <f>_xlfn.IFNA(MATCH(D354,{"AR","FL","IN","MI"},0),"YES")</f>
        <v>YES</v>
      </c>
      <c r="M354" t="str">
        <f t="shared" si="39"/>
        <v>Electric</v>
      </c>
      <c r="N354" s="1">
        <f t="shared" si="40"/>
        <v>2013</v>
      </c>
      <c r="O354" s="13">
        <f t="shared" si="41"/>
        <v>0.48</v>
      </c>
      <c r="P354" s="13">
        <f t="shared" si="42"/>
        <v>0.48</v>
      </c>
      <c r="Q354" s="13" t="str">
        <f t="shared" si="43"/>
        <v/>
      </c>
      <c r="R354" s="13" t="str">
        <f t="shared" si="44"/>
        <v/>
      </c>
    </row>
    <row r="355" spans="1:18" x14ac:dyDescent="0.2">
      <c r="A355" s="8" t="s">
        <v>403</v>
      </c>
      <c r="B355" s="9">
        <v>2361</v>
      </c>
      <c r="C355" s="40" t="s">
        <v>177</v>
      </c>
      <c r="D355" s="40" t="s">
        <v>144</v>
      </c>
      <c r="E355" s="40" t="s">
        <v>37</v>
      </c>
      <c r="F355" s="40" t="s">
        <v>38</v>
      </c>
      <c r="G355" s="40" t="s">
        <v>44</v>
      </c>
      <c r="H355" s="40" t="s">
        <v>40</v>
      </c>
      <c r="I355" s="11">
        <v>41137</v>
      </c>
      <c r="J355" s="11">
        <v>41352</v>
      </c>
      <c r="K355" s="12" t="s">
        <v>45</v>
      </c>
      <c r="L355" s="1" t="str">
        <f>_xlfn.IFNA(MATCH(D355,{"AR","FL","IN","MI"},0),"YES")</f>
        <v>YES</v>
      </c>
      <c r="M355" t="str">
        <f t="shared" si="39"/>
        <v>Electric</v>
      </c>
      <c r="N355" s="1">
        <f t="shared" si="40"/>
        <v>2013</v>
      </c>
      <c r="O355" s="13" t="str">
        <f t="shared" si="41"/>
        <v/>
      </c>
      <c r="P355" s="13" t="str">
        <f t="shared" si="42"/>
        <v/>
      </c>
      <c r="Q355" s="13" t="str">
        <f t="shared" si="43"/>
        <v/>
      </c>
      <c r="R355" s="13" t="str">
        <f t="shared" si="44"/>
        <v/>
      </c>
    </row>
    <row r="356" spans="1:18" x14ac:dyDescent="0.2">
      <c r="A356" s="8" t="s">
        <v>404</v>
      </c>
      <c r="B356" s="9">
        <v>2375</v>
      </c>
      <c r="C356" s="40" t="s">
        <v>81</v>
      </c>
      <c r="D356" s="40" t="s">
        <v>76</v>
      </c>
      <c r="E356" s="40" t="s">
        <v>37</v>
      </c>
      <c r="F356" s="40" t="s">
        <v>52</v>
      </c>
      <c r="G356" s="40" t="s">
        <v>44</v>
      </c>
      <c r="H356" s="40" t="s">
        <v>40</v>
      </c>
      <c r="I356" s="11">
        <v>41089</v>
      </c>
      <c r="J356" s="11">
        <v>41355</v>
      </c>
      <c r="K356" s="16">
        <v>52.81</v>
      </c>
      <c r="L356" s="1" t="str">
        <f>_xlfn.IFNA(MATCH(D356,{"AR","FL","IN","MI"},0),"YES")</f>
        <v>YES</v>
      </c>
      <c r="M356" t="str">
        <f t="shared" si="39"/>
        <v>Electric</v>
      </c>
      <c r="N356" s="1">
        <f t="shared" si="40"/>
        <v>2013</v>
      </c>
      <c r="O356" s="13">
        <f t="shared" si="41"/>
        <v>0.52810000000000001</v>
      </c>
      <c r="P356" s="13">
        <f t="shared" si="42"/>
        <v>0.52810000000000001</v>
      </c>
      <c r="Q356" s="13" t="str">
        <f t="shared" si="43"/>
        <v/>
      </c>
      <c r="R356" s="13" t="str">
        <f t="shared" si="44"/>
        <v/>
      </c>
    </row>
    <row r="357" spans="1:18" x14ac:dyDescent="0.2">
      <c r="A357" s="8" t="s">
        <v>405</v>
      </c>
      <c r="B357" s="9">
        <v>2388</v>
      </c>
      <c r="C357" s="40" t="s">
        <v>168</v>
      </c>
      <c r="D357" s="40" t="s">
        <v>169</v>
      </c>
      <c r="E357" s="40" t="s">
        <v>37</v>
      </c>
      <c r="F357" s="40" t="s">
        <v>38</v>
      </c>
      <c r="G357" s="40" t="s">
        <v>44</v>
      </c>
      <c r="H357" s="40" t="s">
        <v>40</v>
      </c>
      <c r="I357" s="11">
        <v>41192</v>
      </c>
      <c r="J357" s="11">
        <v>41360</v>
      </c>
      <c r="K357" s="12">
        <v>50</v>
      </c>
      <c r="L357" s="1" t="str">
        <f>_xlfn.IFNA(MATCH(D357,{"AR","FL","IN","MI"},0),"YES")</f>
        <v>YES</v>
      </c>
      <c r="M357" t="str">
        <f t="shared" si="39"/>
        <v>Electric</v>
      </c>
      <c r="N357" s="1">
        <f t="shared" si="40"/>
        <v>2013</v>
      </c>
      <c r="O357" s="13">
        <f t="shared" si="41"/>
        <v>0.5</v>
      </c>
      <c r="P357" s="13">
        <f t="shared" si="42"/>
        <v>0.5</v>
      </c>
      <c r="Q357" s="13" t="str">
        <f t="shared" si="43"/>
        <v/>
      </c>
      <c r="R357" s="13" t="str">
        <f t="shared" si="44"/>
        <v/>
      </c>
    </row>
    <row r="358" spans="1:18" x14ac:dyDescent="0.2">
      <c r="A358" s="8" t="s">
        <v>1432</v>
      </c>
      <c r="B358" s="9">
        <v>2389</v>
      </c>
      <c r="C358" s="40" t="s">
        <v>168</v>
      </c>
      <c r="D358" s="40" t="s">
        <v>169</v>
      </c>
      <c r="E358" s="40" t="s">
        <v>2163</v>
      </c>
      <c r="F358" s="40" t="s">
        <v>66</v>
      </c>
      <c r="G358" s="40" t="s">
        <v>44</v>
      </c>
      <c r="H358" s="40" t="s">
        <v>40</v>
      </c>
      <c r="I358" s="11">
        <v>41192</v>
      </c>
      <c r="J358" s="11">
        <v>41360</v>
      </c>
      <c r="K358" s="12">
        <v>50</v>
      </c>
      <c r="L358" s="1" t="str">
        <f>_xlfn.IFNA(MATCH(D358,{"AR","FL","IN","MI"},0),"YES")</f>
        <v>YES</v>
      </c>
      <c r="M358" t="str">
        <f t="shared" si="39"/>
        <v>Natural Gas</v>
      </c>
      <c r="N358" s="1">
        <f t="shared" si="40"/>
        <v>2013</v>
      </c>
      <c r="O358" s="13" t="str">
        <f t="shared" si="41"/>
        <v/>
      </c>
      <c r="P358" s="13" t="str">
        <f t="shared" si="42"/>
        <v/>
      </c>
      <c r="Q358" s="13">
        <f t="shared" si="43"/>
        <v>0.5</v>
      </c>
      <c r="R358" s="13">
        <f t="shared" si="44"/>
        <v>0.5</v>
      </c>
    </row>
    <row r="359" spans="1:18" x14ac:dyDescent="0.2">
      <c r="A359" s="8" t="s">
        <v>406</v>
      </c>
      <c r="B359" s="9">
        <v>2364</v>
      </c>
      <c r="C359" s="40" t="s">
        <v>42</v>
      </c>
      <c r="D359" s="40" t="s">
        <v>43</v>
      </c>
      <c r="E359" s="40" t="s">
        <v>37</v>
      </c>
      <c r="F359" s="40" t="s">
        <v>38</v>
      </c>
      <c r="G359" s="40" t="s">
        <v>44</v>
      </c>
      <c r="H359" s="40" t="s">
        <v>40</v>
      </c>
      <c r="I359" s="11">
        <v>41089</v>
      </c>
      <c r="J359" s="11">
        <v>41382</v>
      </c>
      <c r="K359" s="12" t="s">
        <v>45</v>
      </c>
      <c r="L359" s="1" t="str">
        <f>_xlfn.IFNA(MATCH(D359,{"AR","FL","IN","MI"},0),"YES")</f>
        <v>YES</v>
      </c>
      <c r="M359" t="str">
        <f t="shared" si="39"/>
        <v>Electric</v>
      </c>
      <c r="N359" s="1">
        <f t="shared" si="40"/>
        <v>2013</v>
      </c>
      <c r="O359" s="13" t="str">
        <f t="shared" si="41"/>
        <v/>
      </c>
      <c r="P359" s="13" t="str">
        <f t="shared" si="42"/>
        <v/>
      </c>
      <c r="Q359" s="13" t="str">
        <f t="shared" si="43"/>
        <v/>
      </c>
      <c r="R359" s="13" t="str">
        <f t="shared" si="44"/>
        <v/>
      </c>
    </row>
    <row r="360" spans="1:18" x14ac:dyDescent="0.2">
      <c r="A360" s="8" t="s">
        <v>1433</v>
      </c>
      <c r="B360" s="9">
        <v>2402</v>
      </c>
      <c r="C360" s="40" t="s">
        <v>191</v>
      </c>
      <c r="D360" s="40" t="s">
        <v>192</v>
      </c>
      <c r="E360" s="40" t="s">
        <v>2163</v>
      </c>
      <c r="F360" s="40" t="s">
        <v>66</v>
      </c>
      <c r="G360" s="40" t="s">
        <v>44</v>
      </c>
      <c r="H360" s="40" t="s">
        <v>40</v>
      </c>
      <c r="I360" s="11">
        <v>41180</v>
      </c>
      <c r="J360" s="11">
        <v>41387</v>
      </c>
      <c r="K360" s="16" t="s">
        <v>45</v>
      </c>
      <c r="L360" s="1" t="str">
        <f>_xlfn.IFNA(MATCH(D360,{"AR","FL","IN","MI"},0),"YES")</f>
        <v>YES</v>
      </c>
      <c r="M360" t="str">
        <f t="shared" si="39"/>
        <v>Natural Gas</v>
      </c>
      <c r="N360" s="1">
        <f t="shared" si="40"/>
        <v>2013</v>
      </c>
      <c r="O360" s="13" t="str">
        <f t="shared" si="41"/>
        <v/>
      </c>
      <c r="P360" s="13" t="str">
        <f t="shared" si="42"/>
        <v/>
      </c>
      <c r="Q360" s="13" t="str">
        <f t="shared" si="43"/>
        <v/>
      </c>
      <c r="R360" s="13" t="str">
        <f t="shared" si="44"/>
        <v/>
      </c>
    </row>
    <row r="361" spans="1:18" x14ac:dyDescent="0.2">
      <c r="A361" s="8" t="s">
        <v>407</v>
      </c>
      <c r="B361" s="9">
        <v>2355</v>
      </c>
      <c r="C361" s="40" t="s">
        <v>408</v>
      </c>
      <c r="D361" s="40" t="s">
        <v>290</v>
      </c>
      <c r="E361" s="40" t="s">
        <v>37</v>
      </c>
      <c r="F361" s="40" t="s">
        <v>66</v>
      </c>
      <c r="G361" s="40" t="s">
        <v>44</v>
      </c>
      <c r="H361" s="40" t="s">
        <v>40</v>
      </c>
      <c r="I361" s="11">
        <v>41099</v>
      </c>
      <c r="J361" s="11">
        <v>41395</v>
      </c>
      <c r="K361" s="12">
        <v>53.3</v>
      </c>
      <c r="L361" s="1" t="str">
        <f>_xlfn.IFNA(MATCH(D361,{"AR","FL","IN","MI"},0),"YES")</f>
        <v>YES</v>
      </c>
      <c r="M361" t="str">
        <f t="shared" si="39"/>
        <v>Electric</v>
      </c>
      <c r="N361" s="1">
        <f t="shared" si="40"/>
        <v>2013</v>
      </c>
      <c r="O361" s="13">
        <f t="shared" si="41"/>
        <v>0.53299999999999992</v>
      </c>
      <c r="P361" s="13">
        <f t="shared" si="42"/>
        <v>0.53299999999999992</v>
      </c>
      <c r="Q361" s="13" t="str">
        <f t="shared" si="43"/>
        <v/>
      </c>
      <c r="R361" s="13" t="str">
        <f t="shared" si="44"/>
        <v/>
      </c>
    </row>
    <row r="362" spans="1:18" x14ac:dyDescent="0.2">
      <c r="A362" s="8" t="s">
        <v>1434</v>
      </c>
      <c r="B362" s="9">
        <v>2461</v>
      </c>
      <c r="C362" s="40" t="s">
        <v>2168</v>
      </c>
      <c r="D362" s="40" t="s">
        <v>114</v>
      </c>
      <c r="E362" s="40" t="s">
        <v>2163</v>
      </c>
      <c r="F362" s="40" t="s">
        <v>52</v>
      </c>
      <c r="G362" s="40" t="s">
        <v>39</v>
      </c>
      <c r="H362" s="40" t="s">
        <v>40</v>
      </c>
      <c r="I362" s="11">
        <v>41313</v>
      </c>
      <c r="J362" s="11">
        <v>41395</v>
      </c>
      <c r="K362" s="16" t="s">
        <v>45</v>
      </c>
      <c r="L362" s="1" t="str">
        <f>_xlfn.IFNA(MATCH(D362,{"AR","FL","IN","MI"},0),"YES")</f>
        <v>YES</v>
      </c>
      <c r="M362" t="str">
        <f t="shared" si="39"/>
        <v>Natural Gas</v>
      </c>
      <c r="N362" s="1">
        <f t="shared" si="40"/>
        <v>2013</v>
      </c>
      <c r="O362" s="13" t="str">
        <f t="shared" si="41"/>
        <v/>
      </c>
      <c r="P362" s="13" t="str">
        <f t="shared" si="42"/>
        <v/>
      </c>
      <c r="Q362" s="13" t="str">
        <f t="shared" si="43"/>
        <v/>
      </c>
      <c r="R362" s="13" t="str">
        <f t="shared" si="44"/>
        <v/>
      </c>
    </row>
    <row r="363" spans="1:18" x14ac:dyDescent="0.2">
      <c r="A363" s="8" t="s">
        <v>409</v>
      </c>
      <c r="B363" s="9">
        <v>1476</v>
      </c>
      <c r="C363" s="40" t="s">
        <v>381</v>
      </c>
      <c r="D363" s="40" t="s">
        <v>160</v>
      </c>
      <c r="E363" s="40" t="s">
        <v>37</v>
      </c>
      <c r="F363" s="40" t="s">
        <v>38</v>
      </c>
      <c r="G363" s="40" t="s">
        <v>39</v>
      </c>
      <c r="H363" s="40" t="s">
        <v>40</v>
      </c>
      <c r="I363" s="11">
        <v>40527</v>
      </c>
      <c r="J363" s="11">
        <v>41403</v>
      </c>
      <c r="K363" s="16" t="s">
        <v>45</v>
      </c>
      <c r="L363" s="1" t="str">
        <f>_xlfn.IFNA(MATCH(D363,{"AR","FL","IN","MI"},0),"YES")</f>
        <v>YES</v>
      </c>
      <c r="M363" t="str">
        <f t="shared" si="39"/>
        <v>Electric</v>
      </c>
      <c r="N363" s="1">
        <f t="shared" si="40"/>
        <v>2013</v>
      </c>
      <c r="O363" s="13" t="str">
        <f t="shared" si="41"/>
        <v/>
      </c>
      <c r="P363" s="13" t="str">
        <f t="shared" si="42"/>
        <v/>
      </c>
      <c r="Q363" s="13" t="str">
        <f t="shared" si="43"/>
        <v/>
      </c>
      <c r="R363" s="13" t="str">
        <f t="shared" si="44"/>
        <v/>
      </c>
    </row>
    <row r="364" spans="1:18" x14ac:dyDescent="0.2">
      <c r="A364" s="8" t="s">
        <v>1435</v>
      </c>
      <c r="B364" s="9">
        <v>1477</v>
      </c>
      <c r="C364" s="40" t="s">
        <v>381</v>
      </c>
      <c r="D364" s="40" t="s">
        <v>160</v>
      </c>
      <c r="E364" s="40" t="s">
        <v>2163</v>
      </c>
      <c r="F364" s="40" t="s">
        <v>66</v>
      </c>
      <c r="G364" s="40" t="s">
        <v>39</v>
      </c>
      <c r="H364" s="40" t="s">
        <v>40</v>
      </c>
      <c r="I364" s="11">
        <v>40527</v>
      </c>
      <c r="J364" s="11">
        <v>41403</v>
      </c>
      <c r="K364" s="12" t="s">
        <v>45</v>
      </c>
      <c r="L364" s="1" t="str">
        <f>_xlfn.IFNA(MATCH(D364,{"AR","FL","IN","MI"},0),"YES")</f>
        <v>YES</v>
      </c>
      <c r="M364" t="str">
        <f t="shared" si="39"/>
        <v>Natural Gas</v>
      </c>
      <c r="N364" s="1">
        <f t="shared" si="40"/>
        <v>2013</v>
      </c>
      <c r="O364" s="13" t="str">
        <f t="shared" si="41"/>
        <v/>
      </c>
      <c r="P364" s="13" t="str">
        <f t="shared" si="42"/>
        <v/>
      </c>
      <c r="Q364" s="13" t="str">
        <f t="shared" si="43"/>
        <v/>
      </c>
      <c r="R364" s="13" t="str">
        <f t="shared" si="44"/>
        <v/>
      </c>
    </row>
    <row r="365" spans="1:18" x14ac:dyDescent="0.2">
      <c r="A365" s="8" t="s">
        <v>1436</v>
      </c>
      <c r="B365" s="9">
        <v>668</v>
      </c>
      <c r="C365" s="40" t="s">
        <v>2207</v>
      </c>
      <c r="D365" s="40" t="s">
        <v>160</v>
      </c>
      <c r="E365" s="40" t="s">
        <v>2163</v>
      </c>
      <c r="F365" s="40" t="s">
        <v>66</v>
      </c>
      <c r="G365" s="40" t="s">
        <v>39</v>
      </c>
      <c r="H365" s="40" t="s">
        <v>40</v>
      </c>
      <c r="I365" s="11">
        <v>40527</v>
      </c>
      <c r="J365" s="11">
        <v>41403</v>
      </c>
      <c r="K365" s="12" t="s">
        <v>45</v>
      </c>
      <c r="L365" s="1" t="str">
        <f>_xlfn.IFNA(MATCH(D365,{"AR","FL","IN","MI"},0),"YES")</f>
        <v>YES</v>
      </c>
      <c r="M365" t="str">
        <f t="shared" si="39"/>
        <v>Natural Gas</v>
      </c>
      <c r="N365" s="1">
        <f t="shared" si="40"/>
        <v>2013</v>
      </c>
      <c r="O365" s="13" t="str">
        <f t="shared" si="41"/>
        <v/>
      </c>
      <c r="P365" s="13" t="str">
        <f t="shared" si="42"/>
        <v/>
      </c>
      <c r="Q365" s="13" t="str">
        <f t="shared" si="43"/>
        <v/>
      </c>
      <c r="R365" s="13" t="str">
        <f t="shared" si="44"/>
        <v/>
      </c>
    </row>
    <row r="366" spans="1:18" x14ac:dyDescent="0.2">
      <c r="A366" s="8" t="s">
        <v>1437</v>
      </c>
      <c r="B366" s="9">
        <v>2247</v>
      </c>
      <c r="C366" s="40" t="s">
        <v>2192</v>
      </c>
      <c r="D366" s="40" t="s">
        <v>73</v>
      </c>
      <c r="E366" s="40" t="s">
        <v>2163</v>
      </c>
      <c r="F366" s="40" t="s">
        <v>66</v>
      </c>
      <c r="G366" s="40" t="s">
        <v>39</v>
      </c>
      <c r="H366" s="40" t="s">
        <v>40</v>
      </c>
      <c r="I366" s="11">
        <v>40968</v>
      </c>
      <c r="J366" s="11">
        <v>41404</v>
      </c>
      <c r="K366" s="12">
        <v>59.3</v>
      </c>
      <c r="L366" s="1" t="str">
        <f>_xlfn.IFNA(MATCH(D366,{"AR","FL","IN","MI"},0),"YES")</f>
        <v>YES</v>
      </c>
      <c r="M366" t="str">
        <f t="shared" si="39"/>
        <v>Natural Gas</v>
      </c>
      <c r="N366" s="1">
        <f t="shared" si="40"/>
        <v>2013</v>
      </c>
      <c r="O366" s="13" t="str">
        <f t="shared" si="41"/>
        <v/>
      </c>
      <c r="P366" s="13" t="str">
        <f t="shared" si="42"/>
        <v/>
      </c>
      <c r="Q366" s="13">
        <f t="shared" si="43"/>
        <v>0.59299999999999997</v>
      </c>
      <c r="R366" s="13">
        <f t="shared" si="44"/>
        <v>0.59299999999999997</v>
      </c>
    </row>
    <row r="367" spans="1:18" x14ac:dyDescent="0.2">
      <c r="A367" s="8" t="s">
        <v>410</v>
      </c>
      <c r="B367" s="9">
        <v>2397</v>
      </c>
      <c r="C367" s="40" t="s">
        <v>182</v>
      </c>
      <c r="D367" s="40" t="s">
        <v>48</v>
      </c>
      <c r="E367" s="40" t="s">
        <v>37</v>
      </c>
      <c r="F367" s="40" t="s">
        <v>38</v>
      </c>
      <c r="G367" s="40" t="s">
        <v>44</v>
      </c>
      <c r="H367" s="40" t="s">
        <v>40</v>
      </c>
      <c r="I367" s="11">
        <v>41171</v>
      </c>
      <c r="J367" s="11">
        <v>41409</v>
      </c>
      <c r="K367" s="12" t="s">
        <v>45</v>
      </c>
      <c r="L367" s="1">
        <f>_xlfn.IFNA(MATCH(D367,{"AR","FL","IN","MI"},0),"YES")</f>
        <v>4</v>
      </c>
      <c r="M367" t="str">
        <f t="shared" si="39"/>
        <v>Electric</v>
      </c>
      <c r="N367" s="1">
        <f t="shared" si="40"/>
        <v>2013</v>
      </c>
      <c r="O367" s="13" t="str">
        <f t="shared" si="41"/>
        <v/>
      </c>
      <c r="P367" s="13" t="str">
        <f t="shared" si="42"/>
        <v/>
      </c>
      <c r="Q367" s="13" t="str">
        <f t="shared" si="43"/>
        <v/>
      </c>
      <c r="R367" s="13" t="str">
        <f t="shared" si="44"/>
        <v/>
      </c>
    </row>
    <row r="368" spans="1:18" x14ac:dyDescent="0.2">
      <c r="A368" s="8" t="s">
        <v>1438</v>
      </c>
      <c r="B368" s="9">
        <v>2409</v>
      </c>
      <c r="C368" s="40" t="s">
        <v>2180</v>
      </c>
      <c r="D368" s="40" t="s">
        <v>199</v>
      </c>
      <c r="E368" s="40" t="s">
        <v>2163</v>
      </c>
      <c r="F368" s="40" t="s">
        <v>66</v>
      </c>
      <c r="G368" s="40" t="s">
        <v>44</v>
      </c>
      <c r="H368" s="40" t="s">
        <v>40</v>
      </c>
      <c r="I368" s="11">
        <v>41180</v>
      </c>
      <c r="J368" s="11">
        <v>41417</v>
      </c>
      <c r="K368" s="12" t="s">
        <v>45</v>
      </c>
      <c r="L368" s="1" t="str">
        <f>_xlfn.IFNA(MATCH(D368,{"AR","FL","IN","MI"},0),"YES")</f>
        <v>YES</v>
      </c>
      <c r="M368" t="str">
        <f t="shared" si="39"/>
        <v>Natural Gas</v>
      </c>
      <c r="N368" s="1">
        <f t="shared" si="40"/>
        <v>2013</v>
      </c>
      <c r="O368" s="13" t="str">
        <f t="shared" si="41"/>
        <v/>
      </c>
      <c r="P368" s="13" t="str">
        <f t="shared" si="42"/>
        <v/>
      </c>
      <c r="Q368" s="13" t="str">
        <f t="shared" si="43"/>
        <v/>
      </c>
      <c r="R368" s="13" t="str">
        <f t="shared" si="44"/>
        <v/>
      </c>
    </row>
    <row r="369" spans="1:18" x14ac:dyDescent="0.2">
      <c r="A369" s="8" t="s">
        <v>1439</v>
      </c>
      <c r="B369" s="9">
        <v>2622</v>
      </c>
      <c r="C369" s="40" t="s">
        <v>2209</v>
      </c>
      <c r="D369" s="40" t="s">
        <v>127</v>
      </c>
      <c r="E369" s="40" t="s">
        <v>2163</v>
      </c>
      <c r="F369" s="40" t="s">
        <v>52</v>
      </c>
      <c r="G369" s="40" t="s">
        <v>39</v>
      </c>
      <c r="H369" s="40" t="s">
        <v>40</v>
      </c>
      <c r="I369" s="11">
        <v>41334</v>
      </c>
      <c r="J369" s="11">
        <v>41424</v>
      </c>
      <c r="K369" s="16" t="s">
        <v>45</v>
      </c>
      <c r="L369" s="1" t="str">
        <f>_xlfn.IFNA(MATCH(D369,{"AR","FL","IN","MI"},0),"YES")</f>
        <v>YES</v>
      </c>
      <c r="M369" t="str">
        <f t="shared" si="39"/>
        <v>Natural Gas</v>
      </c>
      <c r="N369" s="1">
        <f t="shared" si="40"/>
        <v>2013</v>
      </c>
      <c r="O369" s="13" t="str">
        <f t="shared" si="41"/>
        <v/>
      </c>
      <c r="P369" s="13" t="str">
        <f t="shared" si="42"/>
        <v/>
      </c>
      <c r="Q369" s="13" t="str">
        <f t="shared" si="43"/>
        <v/>
      </c>
      <c r="R369" s="13" t="str">
        <f t="shared" si="44"/>
        <v/>
      </c>
    </row>
    <row r="370" spans="1:18" x14ac:dyDescent="0.2">
      <c r="A370" s="8" t="s">
        <v>411</v>
      </c>
      <c r="B370" s="9">
        <v>2396</v>
      </c>
      <c r="C370" s="40" t="s">
        <v>412</v>
      </c>
      <c r="D370" s="40" t="s">
        <v>194</v>
      </c>
      <c r="E370" s="40" t="s">
        <v>37</v>
      </c>
      <c r="F370" s="40" t="s">
        <v>38</v>
      </c>
      <c r="G370" s="40" t="s">
        <v>44</v>
      </c>
      <c r="H370" s="40" t="s">
        <v>40</v>
      </c>
      <c r="I370" s="11">
        <v>41194</v>
      </c>
      <c r="J370" s="11">
        <v>41424</v>
      </c>
      <c r="K370" s="12">
        <v>53</v>
      </c>
      <c r="L370" s="1" t="str">
        <f>_xlfn.IFNA(MATCH(D370,{"AR","FL","IN","MI"},0),"YES")</f>
        <v>YES</v>
      </c>
      <c r="M370" t="str">
        <f t="shared" si="39"/>
        <v>Electric</v>
      </c>
      <c r="N370" s="1">
        <f t="shared" si="40"/>
        <v>2013</v>
      </c>
      <c r="O370" s="13">
        <f t="shared" si="41"/>
        <v>0.53</v>
      </c>
      <c r="P370" s="13">
        <f t="shared" si="42"/>
        <v>0.53</v>
      </c>
      <c r="Q370" s="13" t="str">
        <f t="shared" si="43"/>
        <v/>
      </c>
      <c r="R370" s="13" t="str">
        <f t="shared" si="44"/>
        <v/>
      </c>
    </row>
    <row r="371" spans="1:18" x14ac:dyDescent="0.2">
      <c r="A371" s="8" t="s">
        <v>413</v>
      </c>
      <c r="B371" s="9">
        <v>2206</v>
      </c>
      <c r="C371" s="40" t="s">
        <v>143</v>
      </c>
      <c r="D371" s="40" t="s">
        <v>144</v>
      </c>
      <c r="E371" s="40" t="s">
        <v>37</v>
      </c>
      <c r="F371" s="40" t="s">
        <v>38</v>
      </c>
      <c r="G371" s="40" t="s">
        <v>44</v>
      </c>
      <c r="H371" s="40" t="s">
        <v>40</v>
      </c>
      <c r="I371" s="11">
        <v>40746</v>
      </c>
      <c r="J371" s="11">
        <v>41425</v>
      </c>
      <c r="K371" s="12">
        <v>56.86</v>
      </c>
      <c r="L371" s="1" t="str">
        <f>_xlfn.IFNA(MATCH(D371,{"AR","FL","IN","MI"},0),"YES")</f>
        <v>YES</v>
      </c>
      <c r="M371" t="str">
        <f t="shared" si="39"/>
        <v>Electric</v>
      </c>
      <c r="N371" s="1">
        <f t="shared" si="40"/>
        <v>2013</v>
      </c>
      <c r="O371" s="13">
        <f t="shared" si="41"/>
        <v>0.56859999999999999</v>
      </c>
      <c r="P371" s="13">
        <f t="shared" si="42"/>
        <v>0.56859999999999999</v>
      </c>
      <c r="Q371" s="13" t="str">
        <f t="shared" si="43"/>
        <v/>
      </c>
      <c r="R371" s="13" t="str">
        <f t="shared" si="44"/>
        <v/>
      </c>
    </row>
    <row r="372" spans="1:18" x14ac:dyDescent="0.2">
      <c r="A372" s="8" t="s">
        <v>414</v>
      </c>
      <c r="B372" s="9">
        <v>2411</v>
      </c>
      <c r="C372" s="40" t="s">
        <v>240</v>
      </c>
      <c r="D372" s="40" t="s">
        <v>94</v>
      </c>
      <c r="E372" s="40" t="s">
        <v>37</v>
      </c>
      <c r="F372" s="40" t="s">
        <v>38</v>
      </c>
      <c r="G372" s="40" t="s">
        <v>44</v>
      </c>
      <c r="H372" s="40" t="s">
        <v>40</v>
      </c>
      <c r="I372" s="11">
        <v>41228</v>
      </c>
      <c r="J372" s="11">
        <v>41431</v>
      </c>
      <c r="K372" s="12" t="s">
        <v>45</v>
      </c>
      <c r="L372" s="1" t="str">
        <f>_xlfn.IFNA(MATCH(D372,{"AR","FL","IN","MI"},0),"YES")</f>
        <v>YES</v>
      </c>
      <c r="M372" t="str">
        <f t="shared" si="39"/>
        <v>Electric</v>
      </c>
      <c r="N372" s="1">
        <f t="shared" si="40"/>
        <v>2013</v>
      </c>
      <c r="O372" s="13" t="str">
        <f t="shared" si="41"/>
        <v/>
      </c>
      <c r="P372" s="13" t="str">
        <f t="shared" si="42"/>
        <v/>
      </c>
      <c r="Q372" s="13" t="str">
        <f t="shared" si="43"/>
        <v/>
      </c>
      <c r="R372" s="13" t="str">
        <f t="shared" si="44"/>
        <v/>
      </c>
    </row>
    <row r="373" spans="1:18" x14ac:dyDescent="0.2">
      <c r="A373" s="8" t="s">
        <v>415</v>
      </c>
      <c r="B373" s="9">
        <v>2350</v>
      </c>
      <c r="C373" s="40" t="s">
        <v>416</v>
      </c>
      <c r="D373" s="40" t="s">
        <v>173</v>
      </c>
      <c r="E373" s="40" t="s">
        <v>37</v>
      </c>
      <c r="F373" s="40" t="s">
        <v>38</v>
      </c>
      <c r="G373" s="40" t="s">
        <v>44</v>
      </c>
      <c r="H373" s="40" t="s">
        <v>40</v>
      </c>
      <c r="I373" s="11">
        <v>41092</v>
      </c>
      <c r="J373" s="11">
        <v>41436</v>
      </c>
      <c r="K373" s="12">
        <v>43.5</v>
      </c>
      <c r="L373" s="1" t="str">
        <f>_xlfn.IFNA(MATCH(D373,{"AR","FL","IN","MI"},0),"YES")</f>
        <v>YES</v>
      </c>
      <c r="M373" t="str">
        <f t="shared" si="39"/>
        <v>Electric</v>
      </c>
      <c r="N373" s="1">
        <f t="shared" si="40"/>
        <v>2013</v>
      </c>
      <c r="O373" s="13">
        <f t="shared" si="41"/>
        <v>0.435</v>
      </c>
      <c r="P373" s="13">
        <f t="shared" si="42"/>
        <v>0.435</v>
      </c>
      <c r="Q373" s="13" t="str">
        <f t="shared" si="43"/>
        <v/>
      </c>
      <c r="R373" s="13" t="str">
        <f t="shared" si="44"/>
        <v/>
      </c>
    </row>
    <row r="374" spans="1:18" x14ac:dyDescent="0.2">
      <c r="A374" s="8" t="s">
        <v>1440</v>
      </c>
      <c r="B374" s="9">
        <v>2529</v>
      </c>
      <c r="C374" s="40" t="s">
        <v>2210</v>
      </c>
      <c r="D374" s="40" t="s">
        <v>88</v>
      </c>
      <c r="E374" s="40" t="s">
        <v>2163</v>
      </c>
      <c r="F374" s="40" t="s">
        <v>66</v>
      </c>
      <c r="G374" s="40" t="s">
        <v>44</v>
      </c>
      <c r="H374" s="40" t="s">
        <v>40</v>
      </c>
      <c r="I374" s="11">
        <v>41327</v>
      </c>
      <c r="J374" s="11">
        <v>41438</v>
      </c>
      <c r="K374" s="12">
        <v>48</v>
      </c>
      <c r="L374" s="1" t="str">
        <f>_xlfn.IFNA(MATCH(D374,{"AR","FL","IN","MI"},0),"YES")</f>
        <v>YES</v>
      </c>
      <c r="M374" t="str">
        <f t="shared" si="39"/>
        <v>Natural Gas</v>
      </c>
      <c r="N374" s="1">
        <f t="shared" si="40"/>
        <v>2013</v>
      </c>
      <c r="O374" s="13" t="str">
        <f t="shared" si="41"/>
        <v/>
      </c>
      <c r="P374" s="13" t="str">
        <f t="shared" si="42"/>
        <v/>
      </c>
      <c r="Q374" s="13">
        <f t="shared" si="43"/>
        <v>0.48</v>
      </c>
      <c r="R374" s="13">
        <f t="shared" si="44"/>
        <v>0.48</v>
      </c>
    </row>
    <row r="375" spans="1:18" x14ac:dyDescent="0.2">
      <c r="A375" s="8" t="s">
        <v>1441</v>
      </c>
      <c r="B375" s="9">
        <v>2384</v>
      </c>
      <c r="C375" s="40" t="s">
        <v>2166</v>
      </c>
      <c r="D375" s="40" t="s">
        <v>100</v>
      </c>
      <c r="E375" s="40" t="s">
        <v>2163</v>
      </c>
      <c r="F375" s="40" t="s">
        <v>66</v>
      </c>
      <c r="G375" s="40" t="s">
        <v>39</v>
      </c>
      <c r="H375" s="40" t="s">
        <v>40</v>
      </c>
      <c r="I375" s="11">
        <v>41121</v>
      </c>
      <c r="J375" s="11">
        <v>41443</v>
      </c>
      <c r="K375" s="12">
        <v>50.43</v>
      </c>
      <c r="L375" s="1" t="str">
        <f>_xlfn.IFNA(MATCH(D375,{"AR","FL","IN","MI"},0),"YES")</f>
        <v>YES</v>
      </c>
      <c r="M375" t="str">
        <f t="shared" si="39"/>
        <v>Natural Gas</v>
      </c>
      <c r="N375" s="1">
        <f t="shared" si="40"/>
        <v>2013</v>
      </c>
      <c r="O375" s="13" t="str">
        <f t="shared" si="41"/>
        <v/>
      </c>
      <c r="P375" s="13" t="str">
        <f t="shared" si="42"/>
        <v/>
      </c>
      <c r="Q375" s="13">
        <f t="shared" si="43"/>
        <v>0.50429999999999997</v>
      </c>
      <c r="R375" s="13">
        <f t="shared" si="44"/>
        <v>0.50429999999999997</v>
      </c>
    </row>
    <row r="376" spans="1:18" x14ac:dyDescent="0.2">
      <c r="A376" s="8" t="s">
        <v>1442</v>
      </c>
      <c r="B376" s="9">
        <v>2383</v>
      </c>
      <c r="C376" s="40" t="s">
        <v>2165</v>
      </c>
      <c r="D376" s="40" t="s">
        <v>100</v>
      </c>
      <c r="E376" s="40" t="s">
        <v>2163</v>
      </c>
      <c r="F376" s="40" t="s">
        <v>66</v>
      </c>
      <c r="G376" s="40" t="s">
        <v>39</v>
      </c>
      <c r="H376" s="40" t="s">
        <v>40</v>
      </c>
      <c r="I376" s="11">
        <v>41121</v>
      </c>
      <c r="J376" s="11">
        <v>41443</v>
      </c>
      <c r="K376" s="12">
        <v>50.32</v>
      </c>
      <c r="L376" s="1" t="str">
        <f>_xlfn.IFNA(MATCH(D376,{"AR","FL","IN","MI"},0),"YES")</f>
        <v>YES</v>
      </c>
      <c r="M376" t="str">
        <f t="shared" si="39"/>
        <v>Natural Gas</v>
      </c>
      <c r="N376" s="1">
        <f t="shared" si="40"/>
        <v>2013</v>
      </c>
      <c r="O376" s="13" t="str">
        <f t="shared" si="41"/>
        <v/>
      </c>
      <c r="P376" s="13" t="str">
        <f t="shared" si="42"/>
        <v/>
      </c>
      <c r="Q376" s="13">
        <f t="shared" si="43"/>
        <v>0.50319999999999998</v>
      </c>
      <c r="R376" s="13">
        <f t="shared" si="44"/>
        <v>0.50319999999999998</v>
      </c>
    </row>
    <row r="377" spans="1:18" x14ac:dyDescent="0.2">
      <c r="A377" s="8" t="s">
        <v>417</v>
      </c>
      <c r="B377" s="9">
        <v>2418</v>
      </c>
      <c r="C377" s="40" t="s">
        <v>104</v>
      </c>
      <c r="D377" s="40" t="s">
        <v>105</v>
      </c>
      <c r="E377" s="40" t="s">
        <v>37</v>
      </c>
      <c r="F377" s="40" t="s">
        <v>66</v>
      </c>
      <c r="G377" s="40" t="s">
        <v>44</v>
      </c>
      <c r="H377" s="40" t="s">
        <v>40</v>
      </c>
      <c r="I377" s="11">
        <v>41254</v>
      </c>
      <c r="J377" s="11">
        <v>41446</v>
      </c>
      <c r="K377" s="12">
        <v>48.7</v>
      </c>
      <c r="L377" s="1" t="str">
        <f>_xlfn.IFNA(MATCH(D377,{"AR","FL","IN","MI"},0),"YES")</f>
        <v>YES</v>
      </c>
      <c r="M377" t="str">
        <f t="shared" si="39"/>
        <v>Electric</v>
      </c>
      <c r="N377" s="1">
        <f t="shared" si="40"/>
        <v>2013</v>
      </c>
      <c r="O377" s="13">
        <f t="shared" si="41"/>
        <v>0.48700000000000004</v>
      </c>
      <c r="P377" s="13">
        <f t="shared" si="42"/>
        <v>0.48700000000000004</v>
      </c>
      <c r="Q377" s="13" t="str">
        <f t="shared" si="43"/>
        <v/>
      </c>
      <c r="R377" s="13" t="str">
        <f t="shared" si="44"/>
        <v/>
      </c>
    </row>
    <row r="378" spans="1:18" x14ac:dyDescent="0.2">
      <c r="A378" s="8" t="s">
        <v>1443</v>
      </c>
      <c r="B378" s="9">
        <v>2483</v>
      </c>
      <c r="C378" s="40" t="s">
        <v>90</v>
      </c>
      <c r="D378" s="40" t="s">
        <v>91</v>
      </c>
      <c r="E378" s="40" t="s">
        <v>2163</v>
      </c>
      <c r="F378" s="40" t="s">
        <v>66</v>
      </c>
      <c r="G378" s="40" t="s">
        <v>44</v>
      </c>
      <c r="H378" s="40" t="s">
        <v>40</v>
      </c>
      <c r="I378" s="11">
        <v>41306</v>
      </c>
      <c r="J378" s="11">
        <v>41450</v>
      </c>
      <c r="K378" s="12">
        <v>48</v>
      </c>
      <c r="L378" s="1" t="str">
        <f>_xlfn.IFNA(MATCH(D378,{"AR","FL","IN","MI"},0),"YES")</f>
        <v>YES</v>
      </c>
      <c r="M378" t="str">
        <f t="shared" si="39"/>
        <v>Natural Gas</v>
      </c>
      <c r="N378" s="1">
        <f t="shared" si="40"/>
        <v>2013</v>
      </c>
      <c r="O378" s="13" t="str">
        <f t="shared" si="41"/>
        <v/>
      </c>
      <c r="P378" s="13" t="str">
        <f t="shared" si="42"/>
        <v/>
      </c>
      <c r="Q378" s="13">
        <f t="shared" si="43"/>
        <v>0.48</v>
      </c>
      <c r="R378" s="13">
        <f t="shared" si="44"/>
        <v>0.48</v>
      </c>
    </row>
    <row r="379" spans="1:18" x14ac:dyDescent="0.2">
      <c r="A379" s="8" t="s">
        <v>418</v>
      </c>
      <c r="B379" s="9">
        <v>2482</v>
      </c>
      <c r="C379" s="40" t="s">
        <v>90</v>
      </c>
      <c r="D379" s="40" t="s">
        <v>91</v>
      </c>
      <c r="E379" s="40" t="s">
        <v>37</v>
      </c>
      <c r="F379" s="40" t="s">
        <v>38</v>
      </c>
      <c r="G379" s="40" t="s">
        <v>44</v>
      </c>
      <c r="H379" s="40" t="s">
        <v>40</v>
      </c>
      <c r="I379" s="11">
        <v>41306</v>
      </c>
      <c r="J379" s="11">
        <v>41450</v>
      </c>
      <c r="K379" s="12">
        <v>48</v>
      </c>
      <c r="L379" s="1" t="str">
        <f>_xlfn.IFNA(MATCH(D379,{"AR","FL","IN","MI"},0),"YES")</f>
        <v>YES</v>
      </c>
      <c r="M379" t="str">
        <f t="shared" si="39"/>
        <v>Electric</v>
      </c>
      <c r="N379" s="1">
        <f t="shared" si="40"/>
        <v>2013</v>
      </c>
      <c r="O379" s="13">
        <f t="shared" si="41"/>
        <v>0.48</v>
      </c>
      <c r="P379" s="13">
        <f t="shared" si="42"/>
        <v>0.48</v>
      </c>
      <c r="Q379" s="13" t="str">
        <f t="shared" si="43"/>
        <v/>
      </c>
      <c r="R379" s="13" t="str">
        <f t="shared" si="44"/>
        <v/>
      </c>
    </row>
    <row r="380" spans="1:18" x14ac:dyDescent="0.2">
      <c r="A380" s="8" t="s">
        <v>1444</v>
      </c>
      <c r="B380" s="9">
        <v>2426</v>
      </c>
      <c r="C380" s="40" t="s">
        <v>2179</v>
      </c>
      <c r="D380" s="40" t="s">
        <v>114</v>
      </c>
      <c r="E380" s="40" t="s">
        <v>2163</v>
      </c>
      <c r="F380" s="40" t="s">
        <v>66</v>
      </c>
      <c r="G380" s="40" t="s">
        <v>44</v>
      </c>
      <c r="H380" s="40" t="s">
        <v>40</v>
      </c>
      <c r="I380" s="11">
        <v>41264</v>
      </c>
      <c r="J380" s="11">
        <v>41451</v>
      </c>
      <c r="K380" s="12" t="s">
        <v>45</v>
      </c>
      <c r="L380" s="1" t="str">
        <f>_xlfn.IFNA(MATCH(D380,{"AR","FL","IN","MI"},0),"YES")</f>
        <v>YES</v>
      </c>
      <c r="M380" t="str">
        <f t="shared" si="39"/>
        <v>Natural Gas</v>
      </c>
      <c r="N380" s="1">
        <f t="shared" si="40"/>
        <v>2013</v>
      </c>
      <c r="O380" s="13" t="str">
        <f t="shared" si="41"/>
        <v/>
      </c>
      <c r="P380" s="13" t="str">
        <f t="shared" si="42"/>
        <v/>
      </c>
      <c r="Q380" s="13" t="str">
        <f t="shared" si="43"/>
        <v/>
      </c>
      <c r="R380" s="13" t="str">
        <f t="shared" si="44"/>
        <v/>
      </c>
    </row>
    <row r="381" spans="1:18" x14ac:dyDescent="0.2">
      <c r="A381" s="8" t="s">
        <v>419</v>
      </c>
      <c r="B381" s="9">
        <v>2414</v>
      </c>
      <c r="C381" s="40" t="s">
        <v>72</v>
      </c>
      <c r="D381" s="40" t="s">
        <v>154</v>
      </c>
      <c r="E381" s="40" t="s">
        <v>37</v>
      </c>
      <c r="F381" s="40" t="s">
        <v>66</v>
      </c>
      <c r="G381" s="40" t="s">
        <v>39</v>
      </c>
      <c r="H381" s="40" t="s">
        <v>40</v>
      </c>
      <c r="I381" s="11">
        <v>41243</v>
      </c>
      <c r="J381" s="11">
        <v>41467</v>
      </c>
      <c r="K381" s="12">
        <v>48.89</v>
      </c>
      <c r="L381" s="1" t="str">
        <f>_xlfn.IFNA(MATCH(D381,{"AR","FL","IN","MI"},0),"YES")</f>
        <v>YES</v>
      </c>
      <c r="M381" t="str">
        <f t="shared" si="39"/>
        <v>Electric</v>
      </c>
      <c r="N381" s="1">
        <f t="shared" si="40"/>
        <v>2013</v>
      </c>
      <c r="O381" s="13">
        <f t="shared" si="41"/>
        <v>0.4889</v>
      </c>
      <c r="P381" s="13">
        <f t="shared" si="42"/>
        <v>0.4889</v>
      </c>
      <c r="Q381" s="13" t="str">
        <f t="shared" si="43"/>
        <v/>
      </c>
      <c r="R381" s="13" t="str">
        <f t="shared" si="44"/>
        <v/>
      </c>
    </row>
    <row r="382" spans="1:18" x14ac:dyDescent="0.2">
      <c r="A382" s="8" t="s">
        <v>420</v>
      </c>
      <c r="B382" s="9">
        <v>2503</v>
      </c>
      <c r="C382" s="40" t="s">
        <v>218</v>
      </c>
      <c r="D382" s="40" t="s">
        <v>219</v>
      </c>
      <c r="E382" s="40" t="s">
        <v>37</v>
      </c>
      <c r="F382" s="40" t="s">
        <v>38</v>
      </c>
      <c r="G382" s="40" t="s">
        <v>44</v>
      </c>
      <c r="H382" s="40" t="s">
        <v>40</v>
      </c>
      <c r="I382" s="11">
        <v>41379</v>
      </c>
      <c r="J382" s="11">
        <v>41481</v>
      </c>
      <c r="K382" s="12" t="s">
        <v>45</v>
      </c>
      <c r="L382" s="1" t="str">
        <f>_xlfn.IFNA(MATCH(D382,{"AR","FL","IN","MI"},0),"YES")</f>
        <v>YES</v>
      </c>
      <c r="M382" t="str">
        <f t="shared" si="39"/>
        <v>Electric</v>
      </c>
      <c r="N382" s="1">
        <f t="shared" si="40"/>
        <v>2013</v>
      </c>
      <c r="O382" s="13" t="str">
        <f t="shared" si="41"/>
        <v/>
      </c>
      <c r="P382" s="13" t="str">
        <f t="shared" si="42"/>
        <v/>
      </c>
      <c r="Q382" s="13" t="str">
        <f t="shared" si="43"/>
        <v/>
      </c>
      <c r="R382" s="13" t="str">
        <f t="shared" si="44"/>
        <v/>
      </c>
    </row>
    <row r="383" spans="1:18" x14ac:dyDescent="0.2">
      <c r="A383" s="8" t="s">
        <v>1445</v>
      </c>
      <c r="B383" s="9">
        <v>2504</v>
      </c>
      <c r="C383" s="40" t="s">
        <v>218</v>
      </c>
      <c r="D383" s="40" t="s">
        <v>219</v>
      </c>
      <c r="E383" s="40" t="s">
        <v>2163</v>
      </c>
      <c r="F383" s="40" t="s">
        <v>66</v>
      </c>
      <c r="G383" s="40" t="s">
        <v>44</v>
      </c>
      <c r="H383" s="40" t="s">
        <v>40</v>
      </c>
      <c r="I383" s="11">
        <v>41379</v>
      </c>
      <c r="J383" s="11">
        <v>41481</v>
      </c>
      <c r="K383" s="12" t="s">
        <v>45</v>
      </c>
      <c r="L383" s="1" t="str">
        <f>_xlfn.IFNA(MATCH(D383,{"AR","FL","IN","MI"},0),"YES")</f>
        <v>YES</v>
      </c>
      <c r="M383" t="str">
        <f t="shared" si="39"/>
        <v>Natural Gas</v>
      </c>
      <c r="N383" s="1">
        <f t="shared" si="40"/>
        <v>2013</v>
      </c>
      <c r="O383" s="13" t="str">
        <f t="shared" si="41"/>
        <v/>
      </c>
      <c r="P383" s="13" t="str">
        <f t="shared" si="42"/>
        <v/>
      </c>
      <c r="Q383" s="13" t="str">
        <f t="shared" si="43"/>
        <v/>
      </c>
      <c r="R383" s="13" t="str">
        <f t="shared" si="44"/>
        <v/>
      </c>
    </row>
    <row r="384" spans="1:18" x14ac:dyDescent="0.2">
      <c r="A384" s="8" t="s">
        <v>421</v>
      </c>
      <c r="B384" s="9">
        <v>2473</v>
      </c>
      <c r="C384" s="40" t="s">
        <v>81</v>
      </c>
      <c r="D384" s="40" t="s">
        <v>76</v>
      </c>
      <c r="E384" s="40" t="s">
        <v>37</v>
      </c>
      <c r="F384" s="40" t="s">
        <v>52</v>
      </c>
      <c r="G384" s="40" t="s">
        <v>39</v>
      </c>
      <c r="H384" s="40" t="s">
        <v>40</v>
      </c>
      <c r="I384" s="11">
        <v>41215</v>
      </c>
      <c r="J384" s="11">
        <v>41488</v>
      </c>
      <c r="K384" s="12">
        <v>52.81</v>
      </c>
      <c r="L384" s="1" t="str">
        <f>_xlfn.IFNA(MATCH(D384,{"AR","FL","IN","MI"},0),"YES")</f>
        <v>YES</v>
      </c>
      <c r="M384" t="str">
        <f t="shared" si="39"/>
        <v>Electric</v>
      </c>
      <c r="N384" s="1">
        <f t="shared" si="40"/>
        <v>2013</v>
      </c>
      <c r="O384" s="13">
        <f t="shared" si="41"/>
        <v>0.52810000000000001</v>
      </c>
      <c r="P384" s="13">
        <f t="shared" si="42"/>
        <v>0.52810000000000001</v>
      </c>
      <c r="Q384" s="13" t="str">
        <f t="shared" si="43"/>
        <v/>
      </c>
      <c r="R384" s="13" t="str">
        <f t="shared" si="44"/>
        <v/>
      </c>
    </row>
    <row r="385" spans="1:18" x14ac:dyDescent="0.2">
      <c r="A385" s="8" t="s">
        <v>422</v>
      </c>
      <c r="B385" s="9">
        <v>2408</v>
      </c>
      <c r="C385" s="40" t="s">
        <v>42</v>
      </c>
      <c r="D385" s="40" t="s">
        <v>180</v>
      </c>
      <c r="E385" s="40" t="s">
        <v>37</v>
      </c>
      <c r="F385" s="40" t="s">
        <v>38</v>
      </c>
      <c r="G385" s="40" t="s">
        <v>39</v>
      </c>
      <c r="H385" s="40" t="s">
        <v>40</v>
      </c>
      <c r="I385" s="11">
        <v>41215</v>
      </c>
      <c r="J385" s="11">
        <v>41494</v>
      </c>
      <c r="K385" s="12">
        <v>52.56</v>
      </c>
      <c r="L385" s="1" t="str">
        <f>_xlfn.IFNA(MATCH(D385,{"AR","FL","IN","MI"},0),"YES")</f>
        <v>YES</v>
      </c>
      <c r="M385" t="str">
        <f t="shared" si="39"/>
        <v>Electric</v>
      </c>
      <c r="N385" s="1">
        <f t="shared" si="40"/>
        <v>2013</v>
      </c>
      <c r="O385" s="13">
        <f t="shared" si="41"/>
        <v>0.52560000000000007</v>
      </c>
      <c r="P385" s="13">
        <f t="shared" si="42"/>
        <v>0.52560000000000007</v>
      </c>
      <c r="Q385" s="13" t="str">
        <f t="shared" si="43"/>
        <v/>
      </c>
      <c r="R385" s="13" t="str">
        <f t="shared" si="44"/>
        <v/>
      </c>
    </row>
    <row r="386" spans="1:18" x14ac:dyDescent="0.2">
      <c r="A386" s="8" t="s">
        <v>423</v>
      </c>
      <c r="B386" s="9">
        <v>2445</v>
      </c>
      <c r="C386" s="40" t="s">
        <v>424</v>
      </c>
      <c r="D386" s="40" t="s">
        <v>133</v>
      </c>
      <c r="E386" s="40" t="s">
        <v>37</v>
      </c>
      <c r="F386" s="40" t="s">
        <v>66</v>
      </c>
      <c r="G386" s="40" t="s">
        <v>39</v>
      </c>
      <c r="H386" s="40" t="s">
        <v>40</v>
      </c>
      <c r="I386" s="11">
        <v>41320</v>
      </c>
      <c r="J386" s="11">
        <v>41500</v>
      </c>
      <c r="K386" s="12">
        <v>50</v>
      </c>
      <c r="L386" s="1" t="str">
        <f>_xlfn.IFNA(MATCH(D386,{"AR","FL","IN","MI"},0),"YES")</f>
        <v>YES</v>
      </c>
      <c r="M386" t="str">
        <f t="shared" si="39"/>
        <v>Electric</v>
      </c>
      <c r="N386" s="1">
        <f t="shared" si="40"/>
        <v>2013</v>
      </c>
      <c r="O386" s="13">
        <f t="shared" si="41"/>
        <v>0.5</v>
      </c>
      <c r="P386" s="13">
        <f t="shared" si="42"/>
        <v>0.5</v>
      </c>
      <c r="Q386" s="13" t="str">
        <f t="shared" si="43"/>
        <v/>
      </c>
      <c r="R386" s="13" t="str">
        <f t="shared" si="44"/>
        <v/>
      </c>
    </row>
    <row r="387" spans="1:18" x14ac:dyDescent="0.2">
      <c r="A387" s="8" t="s">
        <v>425</v>
      </c>
      <c r="B387" s="9">
        <v>2487</v>
      </c>
      <c r="C387" s="40" t="s">
        <v>223</v>
      </c>
      <c r="D387" s="40" t="s">
        <v>154</v>
      </c>
      <c r="E387" s="40" t="s">
        <v>37</v>
      </c>
      <c r="F387" s="40" t="s">
        <v>66</v>
      </c>
      <c r="G387" s="40" t="s">
        <v>44</v>
      </c>
      <c r="H387" s="40" t="s">
        <v>40</v>
      </c>
      <c r="I387" s="11">
        <v>41362</v>
      </c>
      <c r="J387" s="11">
        <v>41520</v>
      </c>
      <c r="K387" s="12" t="s">
        <v>45</v>
      </c>
      <c r="L387" s="1" t="str">
        <f>_xlfn.IFNA(MATCH(D387,{"AR","FL","IN","MI"},0),"YES")</f>
        <v>YES</v>
      </c>
      <c r="M387" t="str">
        <f t="shared" si="39"/>
        <v>Electric</v>
      </c>
      <c r="N387" s="1">
        <f t="shared" si="40"/>
        <v>2013</v>
      </c>
      <c r="O387" s="13" t="str">
        <f t="shared" si="41"/>
        <v/>
      </c>
      <c r="P387" s="13" t="str">
        <f t="shared" si="42"/>
        <v/>
      </c>
      <c r="Q387" s="13" t="str">
        <f t="shared" si="43"/>
        <v/>
      </c>
      <c r="R387" s="13" t="str">
        <f t="shared" si="44"/>
        <v/>
      </c>
    </row>
    <row r="388" spans="1:18" x14ac:dyDescent="0.2">
      <c r="A388" s="8" t="s">
        <v>427</v>
      </c>
      <c r="B388" s="9">
        <v>2455</v>
      </c>
      <c r="C388" s="40" t="s">
        <v>428</v>
      </c>
      <c r="D388" s="40" t="s">
        <v>79</v>
      </c>
      <c r="E388" s="40" t="s">
        <v>37</v>
      </c>
      <c r="F388" s="40" t="s">
        <v>38</v>
      </c>
      <c r="G388" s="40" t="s">
        <v>44</v>
      </c>
      <c r="H388" s="40" t="s">
        <v>40</v>
      </c>
      <c r="I388" s="11">
        <v>41369</v>
      </c>
      <c r="J388" s="11">
        <v>41528</v>
      </c>
      <c r="K388" s="12">
        <v>42</v>
      </c>
      <c r="L388" s="1">
        <f>_xlfn.IFNA(MATCH(D388,{"AR","FL","IN","MI"},0),"YES")</f>
        <v>2</v>
      </c>
      <c r="M388" t="str">
        <f t="shared" si="39"/>
        <v>Electric</v>
      </c>
      <c r="N388" s="1">
        <f t="shared" si="40"/>
        <v>2013</v>
      </c>
      <c r="O388" s="13">
        <f t="shared" si="41"/>
        <v>0.42</v>
      </c>
      <c r="P388" s="13" t="str">
        <f t="shared" si="42"/>
        <v/>
      </c>
      <c r="Q388" s="13" t="str">
        <f t="shared" si="43"/>
        <v/>
      </c>
      <c r="R388" s="13" t="str">
        <f t="shared" si="44"/>
        <v/>
      </c>
    </row>
    <row r="389" spans="1:18" x14ac:dyDescent="0.2">
      <c r="A389" s="8" t="s">
        <v>426</v>
      </c>
      <c r="B389" s="9">
        <v>2467</v>
      </c>
      <c r="C389" s="40" t="s">
        <v>56</v>
      </c>
      <c r="D389" s="40" t="s">
        <v>57</v>
      </c>
      <c r="E389" s="40" t="s">
        <v>37</v>
      </c>
      <c r="F389" s="40" t="s">
        <v>38</v>
      </c>
      <c r="G389" s="40" t="s">
        <v>44</v>
      </c>
      <c r="H389" s="40" t="s">
        <v>40</v>
      </c>
      <c r="I389" s="11">
        <v>41351</v>
      </c>
      <c r="J389" s="11">
        <v>41528</v>
      </c>
      <c r="K389" s="12">
        <v>53</v>
      </c>
      <c r="L389" s="1" t="str">
        <f>_xlfn.IFNA(MATCH(D389,{"AR","FL","IN","MI"},0),"YES")</f>
        <v>YES</v>
      </c>
      <c r="M389" t="str">
        <f t="shared" si="39"/>
        <v>Electric</v>
      </c>
      <c r="N389" s="1">
        <f t="shared" si="40"/>
        <v>2013</v>
      </c>
      <c r="O389" s="13">
        <f t="shared" si="41"/>
        <v>0.53</v>
      </c>
      <c r="P389" s="13">
        <f t="shared" si="42"/>
        <v>0.53</v>
      </c>
      <c r="Q389" s="13" t="str">
        <f t="shared" si="43"/>
        <v/>
      </c>
      <c r="R389" s="13" t="str">
        <f t="shared" si="44"/>
        <v/>
      </c>
    </row>
    <row r="390" spans="1:18" x14ac:dyDescent="0.2">
      <c r="A390" s="8" t="s">
        <v>1446</v>
      </c>
      <c r="B390" s="9">
        <v>2619</v>
      </c>
      <c r="C390" s="40" t="s">
        <v>2167</v>
      </c>
      <c r="D390" s="40" t="s">
        <v>127</v>
      </c>
      <c r="E390" s="40" t="s">
        <v>2163</v>
      </c>
      <c r="F390" s="40" t="s">
        <v>52</v>
      </c>
      <c r="G390" s="40" t="s">
        <v>39</v>
      </c>
      <c r="H390" s="40" t="s">
        <v>40</v>
      </c>
      <c r="I390" s="11">
        <v>41487</v>
      </c>
      <c r="J390" s="11">
        <v>41534</v>
      </c>
      <c r="K390" s="16" t="s">
        <v>45</v>
      </c>
      <c r="L390" s="1" t="str">
        <f>_xlfn.IFNA(MATCH(D390,{"AR","FL","IN","MI"},0),"YES")</f>
        <v>YES</v>
      </c>
      <c r="M390" t="str">
        <f t="shared" si="39"/>
        <v>Natural Gas</v>
      </c>
      <c r="N390" s="1">
        <f t="shared" si="40"/>
        <v>2013</v>
      </c>
      <c r="O390" s="13" t="str">
        <f t="shared" si="41"/>
        <v/>
      </c>
      <c r="P390" s="13" t="str">
        <f t="shared" si="42"/>
        <v/>
      </c>
      <c r="Q390" s="13" t="str">
        <f t="shared" si="43"/>
        <v/>
      </c>
      <c r="R390" s="13" t="str">
        <f t="shared" si="44"/>
        <v/>
      </c>
    </row>
    <row r="391" spans="1:18" x14ac:dyDescent="0.2">
      <c r="A391" s="8" t="s">
        <v>429</v>
      </c>
      <c r="B391" s="9">
        <v>2423</v>
      </c>
      <c r="C391" s="40" t="s">
        <v>137</v>
      </c>
      <c r="D391" s="40" t="s">
        <v>43</v>
      </c>
      <c r="E391" s="40" t="s">
        <v>37</v>
      </c>
      <c r="F391" s="40" t="s">
        <v>38</v>
      </c>
      <c r="G391" s="40" t="s">
        <v>44</v>
      </c>
      <c r="H391" s="40" t="s">
        <v>40</v>
      </c>
      <c r="I391" s="11">
        <v>41260</v>
      </c>
      <c r="J391" s="11">
        <v>41534</v>
      </c>
      <c r="K391" s="16" t="s">
        <v>45</v>
      </c>
      <c r="L391" s="1" t="str">
        <f>_xlfn.IFNA(MATCH(D391,{"AR","FL","IN","MI"},0),"YES")</f>
        <v>YES</v>
      </c>
      <c r="M391" t="str">
        <f t="shared" si="39"/>
        <v>Electric</v>
      </c>
      <c r="N391" s="1">
        <f t="shared" si="40"/>
        <v>2013</v>
      </c>
      <c r="O391" s="13" t="str">
        <f t="shared" si="41"/>
        <v/>
      </c>
      <c r="P391" s="13" t="str">
        <f t="shared" si="42"/>
        <v/>
      </c>
      <c r="Q391" s="13" t="str">
        <f t="shared" si="43"/>
        <v/>
      </c>
      <c r="R391" s="13" t="str">
        <f t="shared" si="44"/>
        <v/>
      </c>
    </row>
    <row r="392" spans="1:18" x14ac:dyDescent="0.2">
      <c r="A392" s="8" t="s">
        <v>430</v>
      </c>
      <c r="B392" s="9">
        <v>2521</v>
      </c>
      <c r="C392" s="40" t="s">
        <v>141</v>
      </c>
      <c r="D392" s="40" t="s">
        <v>57</v>
      </c>
      <c r="E392" s="40" t="s">
        <v>37</v>
      </c>
      <c r="F392" s="40" t="s">
        <v>52</v>
      </c>
      <c r="G392" s="40" t="s">
        <v>39</v>
      </c>
      <c r="H392" s="40" t="s">
        <v>40</v>
      </c>
      <c r="I392" s="11">
        <v>41424</v>
      </c>
      <c r="J392" s="11">
        <v>41535</v>
      </c>
      <c r="K392" s="12">
        <v>53.86</v>
      </c>
      <c r="L392" s="1" t="str">
        <f>_xlfn.IFNA(MATCH(D392,{"AR","FL","IN","MI"},0),"YES")</f>
        <v>YES</v>
      </c>
      <c r="M392" t="str">
        <f t="shared" ref="M392:M455" si="45">E392</f>
        <v>Electric</v>
      </c>
      <c r="N392" s="1">
        <f t="shared" ref="N392:N455" si="46">YEAR(J392)</f>
        <v>2013</v>
      </c>
      <c r="O392" s="13">
        <f t="shared" ref="O392:O455" si="47">IF(AND(M392="Electric",K392&lt;&gt;"NA"),K392/100,"")</f>
        <v>0.53859999999999997</v>
      </c>
      <c r="P392" s="13">
        <f t="shared" ref="P392:P455" si="48">IF(AND(M392="Electric",K392&lt;&gt;"NA",L392="YES"),K392/100,"")</f>
        <v>0.53859999999999997</v>
      </c>
      <c r="Q392" s="13" t="str">
        <f t="shared" ref="Q392:Q455" si="49">IF(AND(M392="Natural Gas",K392&lt;&gt;"NA"),K392/100,"")</f>
        <v/>
      </c>
      <c r="R392" s="13" t="str">
        <f t="shared" ref="R392:R455" si="50">IF(AND(M392="Natural Gas",K392&lt;&gt;"NA",L392="YES"),K392/100,"")</f>
        <v/>
      </c>
    </row>
    <row r="393" spans="1:18" x14ac:dyDescent="0.2">
      <c r="A393" s="8" t="s">
        <v>1447</v>
      </c>
      <c r="B393" s="9">
        <v>2479</v>
      </c>
      <c r="C393" s="40" t="s">
        <v>2211</v>
      </c>
      <c r="D393" s="40" t="s">
        <v>154</v>
      </c>
      <c r="E393" s="40" t="s">
        <v>2163</v>
      </c>
      <c r="F393" s="40" t="s">
        <v>66</v>
      </c>
      <c r="G393" s="40" t="s">
        <v>39</v>
      </c>
      <c r="H393" s="40" t="s">
        <v>40</v>
      </c>
      <c r="I393" s="11">
        <v>41333</v>
      </c>
      <c r="J393" s="11">
        <v>41540</v>
      </c>
      <c r="K393" s="16">
        <v>53.84</v>
      </c>
      <c r="L393" s="1" t="str">
        <f>_xlfn.IFNA(MATCH(D393,{"AR","FL","IN","MI"},0),"YES")</f>
        <v>YES</v>
      </c>
      <c r="M393" t="str">
        <f t="shared" si="45"/>
        <v>Natural Gas</v>
      </c>
      <c r="N393" s="1">
        <f t="shared" si="46"/>
        <v>2013</v>
      </c>
      <c r="O393" s="13" t="str">
        <f t="shared" si="47"/>
        <v/>
      </c>
      <c r="P393" s="13" t="str">
        <f t="shared" si="48"/>
        <v/>
      </c>
      <c r="Q393" s="13">
        <f t="shared" si="49"/>
        <v>0.53839999999999999</v>
      </c>
      <c r="R393" s="13">
        <f t="shared" si="50"/>
        <v>0.53839999999999999</v>
      </c>
    </row>
    <row r="394" spans="1:18" x14ac:dyDescent="0.2">
      <c r="A394" s="8" t="s">
        <v>431</v>
      </c>
      <c r="B394" s="9">
        <v>2442</v>
      </c>
      <c r="C394" s="40" t="s">
        <v>56</v>
      </c>
      <c r="D394" s="40" t="s">
        <v>194</v>
      </c>
      <c r="E394" s="40" t="s">
        <v>37</v>
      </c>
      <c r="F394" s="40" t="s">
        <v>38</v>
      </c>
      <c r="G394" s="40" t="s">
        <v>44</v>
      </c>
      <c r="H394" s="40" t="s">
        <v>40</v>
      </c>
      <c r="I394" s="11">
        <v>41309</v>
      </c>
      <c r="J394" s="11">
        <v>41541</v>
      </c>
      <c r="K394" s="12">
        <v>53</v>
      </c>
      <c r="L394" s="1" t="str">
        <f>_xlfn.IFNA(MATCH(D394,{"AR","FL","IN","MI"},0),"YES")</f>
        <v>YES</v>
      </c>
      <c r="M394" t="str">
        <f t="shared" si="45"/>
        <v>Electric</v>
      </c>
      <c r="N394" s="1">
        <f t="shared" si="46"/>
        <v>2013</v>
      </c>
      <c r="O394" s="13">
        <f t="shared" si="47"/>
        <v>0.53</v>
      </c>
      <c r="P394" s="13">
        <f t="shared" si="48"/>
        <v>0.53</v>
      </c>
      <c r="Q394" s="13" t="str">
        <f t="shared" si="49"/>
        <v/>
      </c>
      <c r="R394" s="13" t="str">
        <f t="shared" si="50"/>
        <v/>
      </c>
    </row>
    <row r="395" spans="1:18" x14ac:dyDescent="0.2">
      <c r="A395" s="8" t="s">
        <v>432</v>
      </c>
      <c r="B395" s="9">
        <v>2345</v>
      </c>
      <c r="C395" s="40" t="s">
        <v>93</v>
      </c>
      <c r="D395" s="40" t="s">
        <v>94</v>
      </c>
      <c r="E395" s="40" t="s">
        <v>37</v>
      </c>
      <c r="F395" s="40" t="s">
        <v>38</v>
      </c>
      <c r="G395" s="40" t="s">
        <v>39</v>
      </c>
      <c r="H395" s="40" t="s">
        <v>40</v>
      </c>
      <c r="I395" s="11">
        <v>41117</v>
      </c>
      <c r="J395" s="11">
        <v>41550</v>
      </c>
      <c r="K395" s="12">
        <v>49.1</v>
      </c>
      <c r="L395" s="1" t="str">
        <f>_xlfn.IFNA(MATCH(D395,{"AR","FL","IN","MI"},0),"YES")</f>
        <v>YES</v>
      </c>
      <c r="M395" t="str">
        <f t="shared" si="45"/>
        <v>Electric</v>
      </c>
      <c r="N395" s="1">
        <f t="shared" si="46"/>
        <v>2013</v>
      </c>
      <c r="O395" s="13">
        <f t="shared" si="47"/>
        <v>0.49099999999999999</v>
      </c>
      <c r="P395" s="13">
        <f t="shared" si="48"/>
        <v>0.49099999999999999</v>
      </c>
      <c r="Q395" s="13" t="str">
        <f t="shared" si="49"/>
        <v/>
      </c>
      <c r="R395" s="13" t="str">
        <f t="shared" si="50"/>
        <v/>
      </c>
    </row>
    <row r="396" spans="1:18" x14ac:dyDescent="0.2">
      <c r="A396" s="8" t="s">
        <v>1448</v>
      </c>
      <c r="B396" s="9">
        <v>2836</v>
      </c>
      <c r="C396" s="40" t="s">
        <v>113</v>
      </c>
      <c r="D396" s="40" t="s">
        <v>114</v>
      </c>
      <c r="E396" s="40" t="s">
        <v>2163</v>
      </c>
      <c r="F396" s="40" t="s">
        <v>52</v>
      </c>
      <c r="G396" s="40" t="s">
        <v>39</v>
      </c>
      <c r="H396" s="40" t="s">
        <v>40</v>
      </c>
      <c r="I396" s="11">
        <v>41471</v>
      </c>
      <c r="J396" s="11">
        <v>41550</v>
      </c>
      <c r="K396" s="12" t="s">
        <v>45</v>
      </c>
      <c r="L396" s="1" t="str">
        <f>_xlfn.IFNA(MATCH(D396,{"AR","FL","IN","MI"},0),"YES")</f>
        <v>YES</v>
      </c>
      <c r="M396" t="str">
        <f t="shared" si="45"/>
        <v>Natural Gas</v>
      </c>
      <c r="N396" s="1">
        <f t="shared" si="46"/>
        <v>2013</v>
      </c>
      <c r="O396" s="13" t="str">
        <f t="shared" si="47"/>
        <v/>
      </c>
      <c r="P396" s="13" t="str">
        <f t="shared" si="48"/>
        <v/>
      </c>
      <c r="Q396" s="13" t="str">
        <f t="shared" si="49"/>
        <v/>
      </c>
      <c r="R396" s="13" t="str">
        <f t="shared" si="50"/>
        <v/>
      </c>
    </row>
    <row r="397" spans="1:18" x14ac:dyDescent="0.2">
      <c r="A397" s="8" t="s">
        <v>433</v>
      </c>
      <c r="B397" s="9">
        <v>2551</v>
      </c>
      <c r="C397" s="40" t="s">
        <v>123</v>
      </c>
      <c r="D397" s="40" t="s">
        <v>124</v>
      </c>
      <c r="E397" s="40" t="s">
        <v>37</v>
      </c>
      <c r="F397" s="40" t="s">
        <v>52</v>
      </c>
      <c r="G397" s="40" t="s">
        <v>44</v>
      </c>
      <c r="H397" s="40" t="s">
        <v>40</v>
      </c>
      <c r="I397" s="11">
        <v>41229</v>
      </c>
      <c r="J397" s="11">
        <v>41554</v>
      </c>
      <c r="K397" s="12">
        <v>45</v>
      </c>
      <c r="L397" s="1" t="str">
        <f>_xlfn.IFNA(MATCH(D397,{"AR","FL","IN","MI"},0),"YES")</f>
        <v>YES</v>
      </c>
      <c r="M397" t="str">
        <f t="shared" si="45"/>
        <v>Electric</v>
      </c>
      <c r="N397" s="1">
        <f t="shared" si="46"/>
        <v>2013</v>
      </c>
      <c r="O397" s="13">
        <f t="shared" si="47"/>
        <v>0.45</v>
      </c>
      <c r="P397" s="13">
        <f t="shared" si="48"/>
        <v>0.45</v>
      </c>
      <c r="Q397" s="13" t="str">
        <f t="shared" si="49"/>
        <v/>
      </c>
      <c r="R397" s="13" t="str">
        <f t="shared" si="50"/>
        <v/>
      </c>
    </row>
    <row r="398" spans="1:18" x14ac:dyDescent="0.2">
      <c r="A398" s="8" t="s">
        <v>1449</v>
      </c>
      <c r="B398" s="9">
        <v>2565</v>
      </c>
      <c r="C398" s="40" t="s">
        <v>2178</v>
      </c>
      <c r="D398" s="40" t="s">
        <v>114</v>
      </c>
      <c r="E398" s="40" t="s">
        <v>2163</v>
      </c>
      <c r="F398" s="40" t="s">
        <v>52</v>
      </c>
      <c r="G398" s="40" t="s">
        <v>39</v>
      </c>
      <c r="H398" s="40" t="s">
        <v>40</v>
      </c>
      <c r="I398" s="11">
        <v>41457</v>
      </c>
      <c r="J398" s="11">
        <v>41563</v>
      </c>
      <c r="K398" s="12" t="s">
        <v>45</v>
      </c>
      <c r="L398" s="1" t="str">
        <f>_xlfn.IFNA(MATCH(D398,{"AR","FL","IN","MI"},0),"YES")</f>
        <v>YES</v>
      </c>
      <c r="M398" t="str">
        <f t="shared" si="45"/>
        <v>Natural Gas</v>
      </c>
      <c r="N398" s="1">
        <f t="shared" si="46"/>
        <v>2013</v>
      </c>
      <c r="O398" s="13" t="str">
        <f t="shared" si="47"/>
        <v/>
      </c>
      <c r="P398" s="13" t="str">
        <f t="shared" si="48"/>
        <v/>
      </c>
      <c r="Q398" s="13" t="str">
        <f t="shared" si="49"/>
        <v/>
      </c>
      <c r="R398" s="13" t="str">
        <f t="shared" si="50"/>
        <v/>
      </c>
    </row>
    <row r="399" spans="1:18" x14ac:dyDescent="0.2">
      <c r="A399" s="8" t="s">
        <v>1450</v>
      </c>
      <c r="B399" s="9">
        <v>2416</v>
      </c>
      <c r="C399" s="40" t="s">
        <v>223</v>
      </c>
      <c r="D399" s="40" t="s">
        <v>224</v>
      </c>
      <c r="E399" s="40" t="s">
        <v>2163</v>
      </c>
      <c r="F399" s="40" t="s">
        <v>66</v>
      </c>
      <c r="G399" s="40" t="s">
        <v>44</v>
      </c>
      <c r="H399" s="40" t="s">
        <v>40</v>
      </c>
      <c r="I399" s="11">
        <v>41250</v>
      </c>
      <c r="J399" s="11">
        <v>41569</v>
      </c>
      <c r="K399" s="12" t="s">
        <v>45</v>
      </c>
      <c r="L399" s="1" t="str">
        <f>_xlfn.IFNA(MATCH(D399,{"AR","FL","IN","MI"},0),"YES")</f>
        <v>YES</v>
      </c>
      <c r="M399" t="str">
        <f t="shared" si="45"/>
        <v>Natural Gas</v>
      </c>
      <c r="N399" s="1">
        <f t="shared" si="46"/>
        <v>2013</v>
      </c>
      <c r="O399" s="13" t="str">
        <f t="shared" si="47"/>
        <v/>
      </c>
      <c r="P399" s="13" t="str">
        <f t="shared" si="48"/>
        <v/>
      </c>
      <c r="Q399" s="13" t="str">
        <f t="shared" si="49"/>
        <v/>
      </c>
      <c r="R399" s="13" t="str">
        <f t="shared" si="50"/>
        <v/>
      </c>
    </row>
    <row r="400" spans="1:18" x14ac:dyDescent="0.2">
      <c r="A400" s="8" t="s">
        <v>434</v>
      </c>
      <c r="B400" s="9">
        <v>2477</v>
      </c>
      <c r="C400" s="40" t="s">
        <v>54</v>
      </c>
      <c r="D400" s="40" t="s">
        <v>169</v>
      </c>
      <c r="E400" s="40" t="s">
        <v>37</v>
      </c>
      <c r="F400" s="40" t="s">
        <v>38</v>
      </c>
      <c r="G400" s="40" t="s">
        <v>44</v>
      </c>
      <c r="H400" s="40" t="s">
        <v>40</v>
      </c>
      <c r="I400" s="11">
        <v>41428</v>
      </c>
      <c r="J400" s="11">
        <v>41571</v>
      </c>
      <c r="K400" s="12" t="s">
        <v>45</v>
      </c>
      <c r="L400" s="1" t="str">
        <f>_xlfn.IFNA(MATCH(D400,{"AR","FL","IN","MI"},0),"YES")</f>
        <v>YES</v>
      </c>
      <c r="M400" t="str">
        <f t="shared" si="45"/>
        <v>Electric</v>
      </c>
      <c r="N400" s="1">
        <f t="shared" si="46"/>
        <v>2013</v>
      </c>
      <c r="O400" s="13" t="str">
        <f t="shared" si="47"/>
        <v/>
      </c>
      <c r="P400" s="13" t="str">
        <f t="shared" si="48"/>
        <v/>
      </c>
      <c r="Q400" s="13" t="str">
        <f t="shared" si="49"/>
        <v/>
      </c>
      <c r="R400" s="13" t="str">
        <f t="shared" si="50"/>
        <v/>
      </c>
    </row>
    <row r="401" spans="1:18" x14ac:dyDescent="0.2">
      <c r="A401" s="8" t="s">
        <v>435</v>
      </c>
      <c r="B401" s="9">
        <v>2491</v>
      </c>
      <c r="C401" s="40" t="s">
        <v>221</v>
      </c>
      <c r="D401" s="40" t="s">
        <v>219</v>
      </c>
      <c r="E401" s="40" t="s">
        <v>37</v>
      </c>
      <c r="F401" s="40" t="s">
        <v>38</v>
      </c>
      <c r="G401" s="40" t="s">
        <v>39</v>
      </c>
      <c r="H401" s="40" t="s">
        <v>40</v>
      </c>
      <c r="I401" s="11">
        <v>41362</v>
      </c>
      <c r="J401" s="11">
        <v>41584</v>
      </c>
      <c r="K401" s="12">
        <v>50.14</v>
      </c>
      <c r="L401" s="1" t="str">
        <f>_xlfn.IFNA(MATCH(D401,{"AR","FL","IN","MI"},0),"YES")</f>
        <v>YES</v>
      </c>
      <c r="M401" t="str">
        <f t="shared" si="45"/>
        <v>Electric</v>
      </c>
      <c r="N401" s="1">
        <f t="shared" si="46"/>
        <v>2013</v>
      </c>
      <c r="O401" s="13">
        <f t="shared" si="47"/>
        <v>0.50139999999999996</v>
      </c>
      <c r="P401" s="13">
        <f t="shared" si="48"/>
        <v>0.50139999999999996</v>
      </c>
      <c r="Q401" s="13" t="str">
        <f t="shared" si="49"/>
        <v/>
      </c>
      <c r="R401" s="13" t="str">
        <f t="shared" si="50"/>
        <v/>
      </c>
    </row>
    <row r="402" spans="1:18" x14ac:dyDescent="0.2">
      <c r="A402" s="8" t="s">
        <v>1451</v>
      </c>
      <c r="B402" s="9">
        <v>2492</v>
      </c>
      <c r="C402" s="40" t="s">
        <v>221</v>
      </c>
      <c r="D402" s="40" t="s">
        <v>219</v>
      </c>
      <c r="E402" s="40" t="s">
        <v>2163</v>
      </c>
      <c r="F402" s="40" t="s">
        <v>66</v>
      </c>
      <c r="G402" s="40" t="s">
        <v>39</v>
      </c>
      <c r="H402" s="40" t="s">
        <v>40</v>
      </c>
      <c r="I402" s="11">
        <v>41362</v>
      </c>
      <c r="J402" s="11">
        <v>41584</v>
      </c>
      <c r="K402" s="12">
        <v>50.14</v>
      </c>
      <c r="L402" s="1" t="str">
        <f>_xlfn.IFNA(MATCH(D402,{"AR","FL","IN","MI"},0),"YES")</f>
        <v>YES</v>
      </c>
      <c r="M402" t="str">
        <f t="shared" si="45"/>
        <v>Natural Gas</v>
      </c>
      <c r="N402" s="1">
        <f t="shared" si="46"/>
        <v>2013</v>
      </c>
      <c r="O402" s="13" t="str">
        <f t="shared" si="47"/>
        <v/>
      </c>
      <c r="P402" s="13" t="str">
        <f t="shared" si="48"/>
        <v/>
      </c>
      <c r="Q402" s="13">
        <f t="shared" si="49"/>
        <v>0.50139999999999996</v>
      </c>
      <c r="R402" s="13">
        <f t="shared" si="50"/>
        <v>0.50139999999999996</v>
      </c>
    </row>
    <row r="403" spans="1:18" x14ac:dyDescent="0.2">
      <c r="A403" s="8" t="s">
        <v>1452</v>
      </c>
      <c r="B403" s="9">
        <v>2356</v>
      </c>
      <c r="C403" s="40" t="s">
        <v>408</v>
      </c>
      <c r="D403" s="40" t="s">
        <v>290</v>
      </c>
      <c r="E403" s="40" t="s">
        <v>2163</v>
      </c>
      <c r="F403" s="40" t="s">
        <v>66</v>
      </c>
      <c r="G403" s="40" t="s">
        <v>44</v>
      </c>
      <c r="H403" s="40" t="s">
        <v>40</v>
      </c>
      <c r="I403" s="11">
        <v>41099</v>
      </c>
      <c r="J403" s="11">
        <v>41591</v>
      </c>
      <c r="K403" s="12">
        <v>53.3</v>
      </c>
      <c r="L403" s="1" t="str">
        <f>_xlfn.IFNA(MATCH(D403,{"AR","FL","IN","MI"},0),"YES")</f>
        <v>YES</v>
      </c>
      <c r="M403" t="str">
        <f t="shared" si="45"/>
        <v>Natural Gas</v>
      </c>
      <c r="N403" s="1">
        <f t="shared" si="46"/>
        <v>2013</v>
      </c>
      <c r="O403" s="13" t="str">
        <f t="shared" si="47"/>
        <v/>
      </c>
      <c r="P403" s="13" t="str">
        <f t="shared" si="48"/>
        <v/>
      </c>
      <c r="Q403" s="13">
        <f t="shared" si="49"/>
        <v>0.53299999999999992</v>
      </c>
      <c r="R403" s="13">
        <f t="shared" si="50"/>
        <v>0.53299999999999992</v>
      </c>
    </row>
    <row r="404" spans="1:18" x14ac:dyDescent="0.2">
      <c r="A404" s="8" t="s">
        <v>1453</v>
      </c>
      <c r="B404" s="9">
        <v>2527</v>
      </c>
      <c r="C404" s="40" t="s">
        <v>2212</v>
      </c>
      <c r="D404" s="40" t="s">
        <v>48</v>
      </c>
      <c r="E404" s="40" t="s">
        <v>2163</v>
      </c>
      <c r="F404" s="40" t="s">
        <v>66</v>
      </c>
      <c r="G404" s="40" t="s">
        <v>44</v>
      </c>
      <c r="H404" s="40" t="s">
        <v>40</v>
      </c>
      <c r="I404" s="11">
        <v>41432</v>
      </c>
      <c r="J404" s="11">
        <v>41592</v>
      </c>
      <c r="K404" s="12">
        <v>40.03</v>
      </c>
      <c r="L404" s="1">
        <f>_xlfn.IFNA(MATCH(D404,{"AR","FL","IN","MI"},0),"YES")</f>
        <v>4</v>
      </c>
      <c r="M404" t="str">
        <f t="shared" si="45"/>
        <v>Natural Gas</v>
      </c>
      <c r="N404" s="1">
        <f t="shared" si="46"/>
        <v>2013</v>
      </c>
      <c r="O404" s="13" t="str">
        <f t="shared" si="47"/>
        <v/>
      </c>
      <c r="P404" s="13" t="str">
        <f t="shared" si="48"/>
        <v/>
      </c>
      <c r="Q404" s="13">
        <f t="shared" si="49"/>
        <v>0.40029999999999999</v>
      </c>
      <c r="R404" s="13" t="str">
        <f t="shared" si="50"/>
        <v/>
      </c>
    </row>
    <row r="405" spans="1:18" x14ac:dyDescent="0.2">
      <c r="A405" s="8" t="s">
        <v>1454</v>
      </c>
      <c r="B405" s="9">
        <v>2616</v>
      </c>
      <c r="C405" s="40" t="s">
        <v>2206</v>
      </c>
      <c r="D405" s="40" t="s">
        <v>60</v>
      </c>
      <c r="E405" s="40" t="s">
        <v>2163</v>
      </c>
      <c r="F405" s="40" t="s">
        <v>52</v>
      </c>
      <c r="G405" s="40" t="s">
        <v>39</v>
      </c>
      <c r="H405" s="40" t="s">
        <v>40</v>
      </c>
      <c r="I405" s="11">
        <v>41509</v>
      </c>
      <c r="J405" s="11">
        <v>41599</v>
      </c>
      <c r="K405" s="16" t="s">
        <v>45</v>
      </c>
      <c r="L405" s="1" t="str">
        <f>_xlfn.IFNA(MATCH(D405,{"AR","FL","IN","MI"},0),"YES")</f>
        <v>YES</v>
      </c>
      <c r="M405" t="str">
        <f t="shared" si="45"/>
        <v>Natural Gas</v>
      </c>
      <c r="N405" s="1">
        <f t="shared" si="46"/>
        <v>2013</v>
      </c>
      <c r="O405" s="13" t="str">
        <f t="shared" si="47"/>
        <v/>
      </c>
      <c r="P405" s="13" t="str">
        <f t="shared" si="48"/>
        <v/>
      </c>
      <c r="Q405" s="13" t="str">
        <f t="shared" si="49"/>
        <v/>
      </c>
      <c r="R405" s="13" t="str">
        <f t="shared" si="50"/>
        <v/>
      </c>
    </row>
    <row r="406" spans="1:18" x14ac:dyDescent="0.2">
      <c r="A406" s="8" t="s">
        <v>436</v>
      </c>
      <c r="B406" s="9">
        <v>2502</v>
      </c>
      <c r="C406" s="40" t="s">
        <v>62</v>
      </c>
      <c r="D406" s="40" t="s">
        <v>60</v>
      </c>
      <c r="E406" s="40" t="s">
        <v>37</v>
      </c>
      <c r="F406" s="40" t="s">
        <v>38</v>
      </c>
      <c r="G406" s="40" t="s">
        <v>44</v>
      </c>
      <c r="H406" s="40" t="s">
        <v>40</v>
      </c>
      <c r="I406" s="11">
        <v>41379</v>
      </c>
      <c r="J406" s="11">
        <v>41599</v>
      </c>
      <c r="K406" s="12">
        <v>52.63</v>
      </c>
      <c r="L406" s="1" t="str">
        <f>_xlfn.IFNA(MATCH(D406,{"AR","FL","IN","MI"},0),"YES")</f>
        <v>YES</v>
      </c>
      <c r="M406" t="str">
        <f t="shared" si="45"/>
        <v>Electric</v>
      </c>
      <c r="N406" s="1">
        <f t="shared" si="46"/>
        <v>2013</v>
      </c>
      <c r="O406" s="13">
        <f t="shared" si="47"/>
        <v>0.52629999999999999</v>
      </c>
      <c r="P406" s="13">
        <f t="shared" si="48"/>
        <v>0.52629999999999999</v>
      </c>
      <c r="Q406" s="13" t="str">
        <f t="shared" si="49"/>
        <v/>
      </c>
      <c r="R406" s="13" t="str">
        <f t="shared" si="50"/>
        <v/>
      </c>
    </row>
    <row r="407" spans="1:18" x14ac:dyDescent="0.2">
      <c r="A407" s="8" t="s">
        <v>437</v>
      </c>
      <c r="B407" s="9">
        <v>2537</v>
      </c>
      <c r="C407" s="40" t="s">
        <v>126</v>
      </c>
      <c r="D407" s="40" t="s">
        <v>127</v>
      </c>
      <c r="E407" s="40" t="s">
        <v>37</v>
      </c>
      <c r="F407" s="40" t="s">
        <v>38</v>
      </c>
      <c r="G407" s="40" t="s">
        <v>39</v>
      </c>
      <c r="H407" s="40" t="s">
        <v>40</v>
      </c>
      <c r="I407" s="11">
        <v>41453</v>
      </c>
      <c r="J407" s="11">
        <v>41600</v>
      </c>
      <c r="K407" s="12" t="s">
        <v>45</v>
      </c>
      <c r="L407" s="1" t="str">
        <f>_xlfn.IFNA(MATCH(D407,{"AR","FL","IN","MI"},0),"YES")</f>
        <v>YES</v>
      </c>
      <c r="M407" t="str">
        <f t="shared" si="45"/>
        <v>Electric</v>
      </c>
      <c r="N407" s="1">
        <f t="shared" si="46"/>
        <v>2013</v>
      </c>
      <c r="O407" s="13" t="str">
        <f t="shared" si="47"/>
        <v/>
      </c>
      <c r="P407" s="13" t="str">
        <f t="shared" si="48"/>
        <v/>
      </c>
      <c r="Q407" s="13" t="str">
        <f t="shared" si="49"/>
        <v/>
      </c>
      <c r="R407" s="13" t="str">
        <f t="shared" si="50"/>
        <v/>
      </c>
    </row>
    <row r="408" spans="1:18" x14ac:dyDescent="0.2">
      <c r="A408" s="8" t="s">
        <v>1455</v>
      </c>
      <c r="B408" s="9">
        <v>2510</v>
      </c>
      <c r="C408" s="40" t="s">
        <v>2192</v>
      </c>
      <c r="D408" s="40" t="s">
        <v>154</v>
      </c>
      <c r="E408" s="40" t="s">
        <v>2163</v>
      </c>
      <c r="F408" s="40" t="s">
        <v>66</v>
      </c>
      <c r="G408" s="40" t="s">
        <v>39</v>
      </c>
      <c r="H408" s="40" t="s">
        <v>40</v>
      </c>
      <c r="I408" s="11">
        <v>41390</v>
      </c>
      <c r="J408" s="11">
        <v>41600</v>
      </c>
      <c r="K408" s="16">
        <v>53.02</v>
      </c>
      <c r="L408" s="1" t="str">
        <f>_xlfn.IFNA(MATCH(D408,{"AR","FL","IN","MI"},0),"YES")</f>
        <v>YES</v>
      </c>
      <c r="M408" t="str">
        <f t="shared" si="45"/>
        <v>Natural Gas</v>
      </c>
      <c r="N408" s="1">
        <f t="shared" si="46"/>
        <v>2013</v>
      </c>
      <c r="O408" s="13" t="str">
        <f t="shared" si="47"/>
        <v/>
      </c>
      <c r="P408" s="13" t="str">
        <f t="shared" si="48"/>
        <v/>
      </c>
      <c r="Q408" s="13">
        <f t="shared" si="49"/>
        <v>0.5302</v>
      </c>
      <c r="R408" s="13">
        <f t="shared" si="50"/>
        <v>0.5302</v>
      </c>
    </row>
    <row r="409" spans="1:18" x14ac:dyDescent="0.2">
      <c r="A409" s="8" t="s">
        <v>438</v>
      </c>
      <c r="B409" s="9">
        <v>2497</v>
      </c>
      <c r="C409" s="40" t="s">
        <v>139</v>
      </c>
      <c r="D409" s="40" t="s">
        <v>76</v>
      </c>
      <c r="E409" s="40" t="s">
        <v>37</v>
      </c>
      <c r="F409" s="40" t="s">
        <v>52</v>
      </c>
      <c r="G409" s="40" t="s">
        <v>44</v>
      </c>
      <c r="H409" s="40" t="s">
        <v>40</v>
      </c>
      <c r="I409" s="11">
        <v>41362</v>
      </c>
      <c r="J409" s="11">
        <v>41603</v>
      </c>
      <c r="K409" s="16" t="s">
        <v>45</v>
      </c>
      <c r="L409" s="1" t="str">
        <f>_xlfn.IFNA(MATCH(D409,{"AR","FL","IN","MI"},0),"YES")</f>
        <v>YES</v>
      </c>
      <c r="M409" t="str">
        <f t="shared" si="45"/>
        <v>Electric</v>
      </c>
      <c r="N409" s="1">
        <f t="shared" si="46"/>
        <v>2013</v>
      </c>
      <c r="O409" s="13" t="str">
        <f t="shared" si="47"/>
        <v/>
      </c>
      <c r="P409" s="13" t="str">
        <f t="shared" si="48"/>
        <v/>
      </c>
      <c r="Q409" s="13" t="str">
        <f t="shared" si="49"/>
        <v/>
      </c>
      <c r="R409" s="13" t="str">
        <f t="shared" si="50"/>
        <v/>
      </c>
    </row>
    <row r="410" spans="1:18" x14ac:dyDescent="0.2">
      <c r="A410" s="8" t="s">
        <v>439</v>
      </c>
      <c r="B410" s="9">
        <v>2490</v>
      </c>
      <c r="C410" s="40" t="s">
        <v>75</v>
      </c>
      <c r="D410" s="40" t="s">
        <v>76</v>
      </c>
      <c r="E410" s="40" t="s">
        <v>37</v>
      </c>
      <c r="F410" s="40" t="s">
        <v>38</v>
      </c>
      <c r="G410" s="40" t="s">
        <v>44</v>
      </c>
      <c r="H410" s="40" t="s">
        <v>40</v>
      </c>
      <c r="I410" s="11">
        <v>41365</v>
      </c>
      <c r="J410" s="11">
        <v>41603</v>
      </c>
      <c r="K410" s="12" t="s">
        <v>45</v>
      </c>
      <c r="L410" s="1" t="str">
        <f>_xlfn.IFNA(MATCH(D410,{"AR","FL","IN","MI"},0),"YES")</f>
        <v>YES</v>
      </c>
      <c r="M410" t="str">
        <f t="shared" si="45"/>
        <v>Electric</v>
      </c>
      <c r="N410" s="1">
        <f t="shared" si="46"/>
        <v>2013</v>
      </c>
      <c r="O410" s="13" t="str">
        <f t="shared" si="47"/>
        <v/>
      </c>
      <c r="P410" s="13" t="str">
        <f t="shared" si="48"/>
        <v/>
      </c>
      <c r="Q410" s="13" t="str">
        <f t="shared" si="49"/>
        <v/>
      </c>
      <c r="R410" s="13" t="str">
        <f t="shared" si="50"/>
        <v/>
      </c>
    </row>
    <row r="411" spans="1:18" x14ac:dyDescent="0.2">
      <c r="A411" s="8" t="s">
        <v>440</v>
      </c>
      <c r="B411" s="9">
        <v>2489</v>
      </c>
      <c r="C411" s="40" t="s">
        <v>81</v>
      </c>
      <c r="D411" s="40" t="s">
        <v>76</v>
      </c>
      <c r="E411" s="40" t="s">
        <v>37</v>
      </c>
      <c r="F411" s="40" t="s">
        <v>38</v>
      </c>
      <c r="G411" s="40" t="s">
        <v>39</v>
      </c>
      <c r="H411" s="40" t="s">
        <v>40</v>
      </c>
      <c r="I411" s="11">
        <v>41361</v>
      </c>
      <c r="J411" s="11">
        <v>41604</v>
      </c>
      <c r="K411" s="16" t="s">
        <v>45</v>
      </c>
      <c r="L411" s="1" t="str">
        <f>_xlfn.IFNA(MATCH(D411,{"AR","FL","IN","MI"},0),"YES")</f>
        <v>YES</v>
      </c>
      <c r="M411" t="str">
        <f t="shared" si="45"/>
        <v>Electric</v>
      </c>
      <c r="N411" s="1">
        <f t="shared" si="46"/>
        <v>2013</v>
      </c>
      <c r="O411" s="13" t="str">
        <f t="shared" si="47"/>
        <v/>
      </c>
      <c r="P411" s="13" t="str">
        <f t="shared" si="48"/>
        <v/>
      </c>
      <c r="Q411" s="13" t="str">
        <f t="shared" si="49"/>
        <v/>
      </c>
      <c r="R411" s="13" t="str">
        <f t="shared" si="50"/>
        <v/>
      </c>
    </row>
    <row r="412" spans="1:18" x14ac:dyDescent="0.2">
      <c r="A412" s="8" t="s">
        <v>441</v>
      </c>
      <c r="B412" s="9">
        <v>2519</v>
      </c>
      <c r="C412" s="40" t="s">
        <v>314</v>
      </c>
      <c r="D412" s="40" t="s">
        <v>79</v>
      </c>
      <c r="E412" s="40" t="s">
        <v>37</v>
      </c>
      <c r="F412" s="40" t="s">
        <v>38</v>
      </c>
      <c r="G412" s="40" t="s">
        <v>44</v>
      </c>
      <c r="H412" s="40" t="s">
        <v>40</v>
      </c>
      <c r="I412" s="11">
        <v>41467</v>
      </c>
      <c r="J412" s="11">
        <v>41611</v>
      </c>
      <c r="K412" s="16" t="s">
        <v>45</v>
      </c>
      <c r="L412" s="1">
        <f>_xlfn.IFNA(MATCH(D412,{"AR","FL","IN","MI"},0),"YES")</f>
        <v>2</v>
      </c>
      <c r="M412" t="str">
        <f t="shared" si="45"/>
        <v>Electric</v>
      </c>
      <c r="N412" s="1">
        <f t="shared" si="46"/>
        <v>2013</v>
      </c>
      <c r="O412" s="13" t="str">
        <f t="shared" si="47"/>
        <v/>
      </c>
      <c r="P412" s="13" t="str">
        <f t="shared" si="48"/>
        <v/>
      </c>
      <c r="Q412" s="13" t="str">
        <f t="shared" si="49"/>
        <v/>
      </c>
      <c r="R412" s="13" t="str">
        <f t="shared" si="50"/>
        <v/>
      </c>
    </row>
    <row r="413" spans="1:18" x14ac:dyDescent="0.2">
      <c r="A413" s="8" t="s">
        <v>442</v>
      </c>
      <c r="B413" s="9">
        <v>2453</v>
      </c>
      <c r="C413" s="40" t="s">
        <v>54</v>
      </c>
      <c r="D413" s="40" t="s">
        <v>91</v>
      </c>
      <c r="E413" s="40" t="s">
        <v>37</v>
      </c>
      <c r="F413" s="40" t="s">
        <v>38</v>
      </c>
      <c r="G413" s="40" t="s">
        <v>39</v>
      </c>
      <c r="H413" s="40" t="s">
        <v>40</v>
      </c>
      <c r="I413" s="11">
        <v>41285</v>
      </c>
      <c r="J413" s="11">
        <v>41612</v>
      </c>
      <c r="K413" s="12">
        <v>49.1</v>
      </c>
      <c r="L413" s="1" t="str">
        <f>_xlfn.IFNA(MATCH(D413,{"AR","FL","IN","MI"},0),"YES")</f>
        <v>YES</v>
      </c>
      <c r="M413" t="str">
        <f t="shared" si="45"/>
        <v>Electric</v>
      </c>
      <c r="N413" s="1">
        <f t="shared" si="46"/>
        <v>2013</v>
      </c>
      <c r="O413" s="13">
        <f t="shared" si="47"/>
        <v>0.49099999999999999</v>
      </c>
      <c r="P413" s="13">
        <f t="shared" si="48"/>
        <v>0.49099999999999999</v>
      </c>
      <c r="Q413" s="13" t="str">
        <f t="shared" si="49"/>
        <v/>
      </c>
      <c r="R413" s="13" t="str">
        <f t="shared" si="50"/>
        <v/>
      </c>
    </row>
    <row r="414" spans="1:18" x14ac:dyDescent="0.2">
      <c r="A414" s="8" t="s">
        <v>443</v>
      </c>
      <c r="B414" s="9">
        <v>2522</v>
      </c>
      <c r="C414" s="40" t="s">
        <v>42</v>
      </c>
      <c r="D414" s="40" t="s">
        <v>219</v>
      </c>
      <c r="E414" s="40" t="s">
        <v>37</v>
      </c>
      <c r="F414" s="40" t="s">
        <v>38</v>
      </c>
      <c r="G414" s="40" t="s">
        <v>39</v>
      </c>
      <c r="H414" s="40" t="s">
        <v>40</v>
      </c>
      <c r="I414" s="11">
        <v>41425</v>
      </c>
      <c r="J414" s="11">
        <v>41613</v>
      </c>
      <c r="K414" s="12">
        <v>52.54</v>
      </c>
      <c r="L414" s="1" t="str">
        <f>_xlfn.IFNA(MATCH(D414,{"AR","FL","IN","MI"},0),"YES")</f>
        <v>YES</v>
      </c>
      <c r="M414" t="str">
        <f t="shared" si="45"/>
        <v>Electric</v>
      </c>
      <c r="N414" s="1">
        <f t="shared" si="46"/>
        <v>2013</v>
      </c>
      <c r="O414" s="13">
        <f t="shared" si="47"/>
        <v>0.52539999999999998</v>
      </c>
      <c r="P414" s="13">
        <f t="shared" si="48"/>
        <v>0.52539999999999998</v>
      </c>
      <c r="Q414" s="13" t="str">
        <f t="shared" si="49"/>
        <v/>
      </c>
      <c r="R414" s="13" t="str">
        <f t="shared" si="50"/>
        <v/>
      </c>
    </row>
    <row r="415" spans="1:18" x14ac:dyDescent="0.2">
      <c r="A415" s="8" t="s">
        <v>1456</v>
      </c>
      <c r="B415" s="9">
        <v>2523</v>
      </c>
      <c r="C415" s="40" t="s">
        <v>42</v>
      </c>
      <c r="D415" s="40" t="s">
        <v>219</v>
      </c>
      <c r="E415" s="40" t="s">
        <v>2163</v>
      </c>
      <c r="F415" s="40" t="s">
        <v>66</v>
      </c>
      <c r="G415" s="40" t="s">
        <v>39</v>
      </c>
      <c r="H415" s="40" t="s">
        <v>40</v>
      </c>
      <c r="I415" s="11">
        <v>41425</v>
      </c>
      <c r="J415" s="11">
        <v>41613</v>
      </c>
      <c r="K415" s="12">
        <v>52.54</v>
      </c>
      <c r="L415" s="1" t="str">
        <f>_xlfn.IFNA(MATCH(D415,{"AR","FL","IN","MI"},0),"YES")</f>
        <v>YES</v>
      </c>
      <c r="M415" t="str">
        <f t="shared" si="45"/>
        <v>Natural Gas</v>
      </c>
      <c r="N415" s="1">
        <f t="shared" si="46"/>
        <v>2013</v>
      </c>
      <c r="O415" s="13" t="str">
        <f t="shared" si="47"/>
        <v/>
      </c>
      <c r="P415" s="13" t="str">
        <f t="shared" si="48"/>
        <v/>
      </c>
      <c r="Q415" s="13">
        <f t="shared" si="49"/>
        <v>0.52539999999999998</v>
      </c>
      <c r="R415" s="13">
        <f t="shared" si="50"/>
        <v>0.52539999999999998</v>
      </c>
    </row>
    <row r="416" spans="1:18" x14ac:dyDescent="0.2">
      <c r="A416" s="8" t="s">
        <v>1457</v>
      </c>
      <c r="B416" s="9">
        <v>2456</v>
      </c>
      <c r="C416" s="40" t="s">
        <v>182</v>
      </c>
      <c r="D416" s="40" t="s">
        <v>48</v>
      </c>
      <c r="E416" s="40" t="s">
        <v>2163</v>
      </c>
      <c r="F416" s="40" t="s">
        <v>66</v>
      </c>
      <c r="G416" s="40" t="s">
        <v>39</v>
      </c>
      <c r="H416" s="40" t="s">
        <v>40</v>
      </c>
      <c r="I416" s="11">
        <v>41306</v>
      </c>
      <c r="J416" s="11">
        <v>41614</v>
      </c>
      <c r="K416" s="16" t="s">
        <v>45</v>
      </c>
      <c r="L416" s="1">
        <f>_xlfn.IFNA(MATCH(D416,{"AR","FL","IN","MI"},0),"YES")</f>
        <v>4</v>
      </c>
      <c r="M416" t="str">
        <f t="shared" si="45"/>
        <v>Natural Gas</v>
      </c>
      <c r="N416" s="1">
        <f t="shared" si="46"/>
        <v>2013</v>
      </c>
      <c r="O416" s="13" t="str">
        <f t="shared" si="47"/>
        <v/>
      </c>
      <c r="P416" s="13" t="str">
        <f t="shared" si="48"/>
        <v/>
      </c>
      <c r="Q416" s="13" t="str">
        <f t="shared" si="49"/>
        <v/>
      </c>
      <c r="R416" s="13" t="str">
        <f t="shared" si="50"/>
        <v/>
      </c>
    </row>
    <row r="417" spans="1:18" x14ac:dyDescent="0.2">
      <c r="A417" s="8" t="s">
        <v>444</v>
      </c>
      <c r="B417" s="9">
        <v>2509</v>
      </c>
      <c r="C417" s="40" t="s">
        <v>99</v>
      </c>
      <c r="D417" s="40" t="s">
        <v>100</v>
      </c>
      <c r="E417" s="40" t="s">
        <v>37</v>
      </c>
      <c r="F417" s="40" t="s">
        <v>66</v>
      </c>
      <c r="G417" s="40" t="s">
        <v>39</v>
      </c>
      <c r="H417" s="40" t="s">
        <v>40</v>
      </c>
      <c r="I417" s="11">
        <v>41383</v>
      </c>
      <c r="J417" s="11">
        <v>41617</v>
      </c>
      <c r="K417" s="12">
        <v>51</v>
      </c>
      <c r="L417" s="1" t="str">
        <f>_xlfn.IFNA(MATCH(D417,{"AR","FL","IN","MI"},0),"YES")</f>
        <v>YES</v>
      </c>
      <c r="M417" t="str">
        <f t="shared" si="45"/>
        <v>Electric</v>
      </c>
      <c r="N417" s="1">
        <f t="shared" si="46"/>
        <v>2013</v>
      </c>
      <c r="O417" s="13">
        <f t="shared" si="47"/>
        <v>0.51</v>
      </c>
      <c r="P417" s="13">
        <f t="shared" si="48"/>
        <v>0.51</v>
      </c>
      <c r="Q417" s="13" t="str">
        <f t="shared" si="49"/>
        <v/>
      </c>
      <c r="R417" s="13" t="str">
        <f t="shared" si="50"/>
        <v/>
      </c>
    </row>
    <row r="418" spans="1:18" x14ac:dyDescent="0.2">
      <c r="A418" s="8" t="s">
        <v>445</v>
      </c>
      <c r="B418" s="9">
        <v>2468</v>
      </c>
      <c r="C418" s="40" t="s">
        <v>50</v>
      </c>
      <c r="D418" s="40" t="s">
        <v>51</v>
      </c>
      <c r="E418" s="40" t="s">
        <v>37</v>
      </c>
      <c r="F418" s="40" t="s">
        <v>38</v>
      </c>
      <c r="G418" s="40" t="s">
        <v>44</v>
      </c>
      <c r="H418" s="40" t="s">
        <v>40</v>
      </c>
      <c r="I418" s="11">
        <v>41320</v>
      </c>
      <c r="J418" s="11">
        <v>41617</v>
      </c>
      <c r="K418" s="12">
        <v>50</v>
      </c>
      <c r="L418" s="1" t="str">
        <f>_xlfn.IFNA(MATCH(D418,{"AR","FL","IN","MI"},0),"YES")</f>
        <v>YES</v>
      </c>
      <c r="M418" t="str">
        <f t="shared" si="45"/>
        <v>Electric</v>
      </c>
      <c r="N418" s="1">
        <f t="shared" si="46"/>
        <v>2013</v>
      </c>
      <c r="O418" s="13">
        <f t="shared" si="47"/>
        <v>0.5</v>
      </c>
      <c r="P418" s="13">
        <f t="shared" si="48"/>
        <v>0.5</v>
      </c>
      <c r="Q418" s="13" t="str">
        <f t="shared" si="49"/>
        <v/>
      </c>
      <c r="R418" s="13" t="str">
        <f t="shared" si="50"/>
        <v/>
      </c>
    </row>
    <row r="419" spans="1:18" x14ac:dyDescent="0.2">
      <c r="A419" s="8" t="s">
        <v>1458</v>
      </c>
      <c r="B419" s="9">
        <v>2534</v>
      </c>
      <c r="C419" s="40" t="s">
        <v>2209</v>
      </c>
      <c r="D419" s="40" t="s">
        <v>127</v>
      </c>
      <c r="E419" s="40" t="s">
        <v>2163</v>
      </c>
      <c r="F419" s="40" t="s">
        <v>66</v>
      </c>
      <c r="G419" s="40" t="s">
        <v>44</v>
      </c>
      <c r="H419" s="40" t="s">
        <v>40</v>
      </c>
      <c r="I419" s="11">
        <v>41423</v>
      </c>
      <c r="J419" s="11">
        <v>41621</v>
      </c>
      <c r="K419" s="12" t="s">
        <v>45</v>
      </c>
      <c r="L419" s="1" t="str">
        <f>_xlfn.IFNA(MATCH(D419,{"AR","FL","IN","MI"},0),"YES")</f>
        <v>YES</v>
      </c>
      <c r="M419" t="str">
        <f t="shared" si="45"/>
        <v>Natural Gas</v>
      </c>
      <c r="N419" s="1">
        <f t="shared" si="46"/>
        <v>2013</v>
      </c>
      <c r="O419" s="13" t="str">
        <f t="shared" si="47"/>
        <v/>
      </c>
      <c r="P419" s="13" t="str">
        <f t="shared" si="48"/>
        <v/>
      </c>
      <c r="Q419" s="13" t="str">
        <f t="shared" si="49"/>
        <v/>
      </c>
      <c r="R419" s="13" t="str">
        <f t="shared" si="50"/>
        <v/>
      </c>
    </row>
    <row r="420" spans="1:18" x14ac:dyDescent="0.2">
      <c r="A420" s="8" t="s">
        <v>1459</v>
      </c>
      <c r="B420" s="9">
        <v>2518</v>
      </c>
      <c r="C420" s="40" t="s">
        <v>189</v>
      </c>
      <c r="D420" s="40" t="s">
        <v>154</v>
      </c>
      <c r="E420" s="40" t="s">
        <v>2163</v>
      </c>
      <c r="F420" s="40" t="s">
        <v>66</v>
      </c>
      <c r="G420" s="40" t="s">
        <v>39</v>
      </c>
      <c r="H420" s="40" t="s">
        <v>40</v>
      </c>
      <c r="I420" s="11">
        <v>41411</v>
      </c>
      <c r="J420" s="11">
        <v>41621</v>
      </c>
      <c r="K420" s="12">
        <v>51.05</v>
      </c>
      <c r="L420" s="1" t="str">
        <f>_xlfn.IFNA(MATCH(D420,{"AR","FL","IN","MI"},0),"YES")</f>
        <v>YES</v>
      </c>
      <c r="M420" t="str">
        <f t="shared" si="45"/>
        <v>Natural Gas</v>
      </c>
      <c r="N420" s="1">
        <f t="shared" si="46"/>
        <v>2013</v>
      </c>
      <c r="O420" s="13" t="str">
        <f t="shared" si="47"/>
        <v/>
      </c>
      <c r="P420" s="13" t="str">
        <f t="shared" si="48"/>
        <v/>
      </c>
      <c r="Q420" s="13">
        <f t="shared" si="49"/>
        <v>0.51049999999999995</v>
      </c>
      <c r="R420" s="13">
        <f t="shared" si="50"/>
        <v>0.51049999999999995</v>
      </c>
    </row>
    <row r="421" spans="1:18" x14ac:dyDescent="0.2">
      <c r="A421" s="8" t="s">
        <v>446</v>
      </c>
      <c r="B421" s="9">
        <v>2517</v>
      </c>
      <c r="C421" s="40" t="s">
        <v>189</v>
      </c>
      <c r="D421" s="40" t="s">
        <v>154</v>
      </c>
      <c r="E421" s="40" t="s">
        <v>37</v>
      </c>
      <c r="F421" s="40" t="s">
        <v>66</v>
      </c>
      <c r="G421" s="40" t="s">
        <v>39</v>
      </c>
      <c r="H421" s="40" t="s">
        <v>40</v>
      </c>
      <c r="I421" s="11">
        <v>41411</v>
      </c>
      <c r="J421" s="11">
        <v>41621</v>
      </c>
      <c r="K421" s="12">
        <v>51.05</v>
      </c>
      <c r="L421" s="1" t="str">
        <f>_xlfn.IFNA(MATCH(D421,{"AR","FL","IN","MI"},0),"YES")</f>
        <v>YES</v>
      </c>
      <c r="M421" t="str">
        <f t="shared" si="45"/>
        <v>Electric</v>
      </c>
      <c r="N421" s="1">
        <f t="shared" si="46"/>
        <v>2013</v>
      </c>
      <c r="O421" s="13">
        <f t="shared" si="47"/>
        <v>0.51049999999999995</v>
      </c>
      <c r="P421" s="13">
        <f t="shared" si="48"/>
        <v>0.51049999999999995</v>
      </c>
      <c r="Q421" s="13" t="str">
        <f t="shared" si="49"/>
        <v/>
      </c>
      <c r="R421" s="13" t="str">
        <f t="shared" si="50"/>
        <v/>
      </c>
    </row>
    <row r="422" spans="1:18" x14ac:dyDescent="0.2">
      <c r="A422" s="8" t="s">
        <v>450</v>
      </c>
      <c r="B422" s="9">
        <v>2470</v>
      </c>
      <c r="C422" s="40" t="s">
        <v>451</v>
      </c>
      <c r="D422" s="40" t="s">
        <v>400</v>
      </c>
      <c r="E422" s="40" t="s">
        <v>37</v>
      </c>
      <c r="F422" s="40" t="s">
        <v>38</v>
      </c>
      <c r="G422" s="40" t="s">
        <v>44</v>
      </c>
      <c r="H422" s="40" t="s">
        <v>40</v>
      </c>
      <c r="I422" s="11">
        <v>41320</v>
      </c>
      <c r="J422" s="11">
        <v>41624</v>
      </c>
      <c r="K422" s="16" t="s">
        <v>45</v>
      </c>
      <c r="L422" s="1" t="str">
        <f>_xlfn.IFNA(MATCH(D422,{"AR","FL","IN","MI"},0),"YES")</f>
        <v>YES</v>
      </c>
      <c r="M422" t="str">
        <f t="shared" si="45"/>
        <v>Electric</v>
      </c>
      <c r="N422" s="1">
        <f t="shared" si="46"/>
        <v>2013</v>
      </c>
      <c r="O422" s="13" t="str">
        <f t="shared" si="47"/>
        <v/>
      </c>
      <c r="P422" s="13" t="str">
        <f t="shared" si="48"/>
        <v/>
      </c>
      <c r="Q422" s="13" t="str">
        <f t="shared" si="49"/>
        <v/>
      </c>
      <c r="R422" s="13" t="str">
        <f t="shared" si="50"/>
        <v/>
      </c>
    </row>
    <row r="423" spans="1:18" x14ac:dyDescent="0.2">
      <c r="A423" s="8" t="s">
        <v>447</v>
      </c>
      <c r="B423" s="9">
        <v>2469</v>
      </c>
      <c r="C423" s="40" t="s">
        <v>448</v>
      </c>
      <c r="D423" s="40" t="s">
        <v>400</v>
      </c>
      <c r="E423" s="40" t="s">
        <v>37</v>
      </c>
      <c r="F423" s="40" t="s">
        <v>38</v>
      </c>
      <c r="G423" s="40" t="s">
        <v>44</v>
      </c>
      <c r="H423" s="40" t="s">
        <v>40</v>
      </c>
      <c r="I423" s="11">
        <v>41320</v>
      </c>
      <c r="J423" s="11">
        <v>41624</v>
      </c>
      <c r="K423" s="12" t="s">
        <v>45</v>
      </c>
      <c r="L423" s="1" t="str">
        <f>_xlfn.IFNA(MATCH(D423,{"AR","FL","IN","MI"},0),"YES")</f>
        <v>YES</v>
      </c>
      <c r="M423" t="str">
        <f t="shared" si="45"/>
        <v>Electric</v>
      </c>
      <c r="N423" s="1">
        <f t="shared" si="46"/>
        <v>2013</v>
      </c>
      <c r="O423" s="13" t="str">
        <f t="shared" si="47"/>
        <v/>
      </c>
      <c r="P423" s="13" t="str">
        <f t="shared" si="48"/>
        <v/>
      </c>
      <c r="Q423" s="13" t="str">
        <f t="shared" si="49"/>
        <v/>
      </c>
      <c r="R423" s="13" t="str">
        <f t="shared" si="50"/>
        <v/>
      </c>
    </row>
    <row r="424" spans="1:18" x14ac:dyDescent="0.2">
      <c r="A424" s="8" t="s">
        <v>449</v>
      </c>
      <c r="B424" s="9">
        <v>2498</v>
      </c>
      <c r="C424" s="40" t="s">
        <v>204</v>
      </c>
      <c r="D424" s="40" t="s">
        <v>205</v>
      </c>
      <c r="E424" s="40" t="s">
        <v>37</v>
      </c>
      <c r="F424" s="40" t="s">
        <v>38</v>
      </c>
      <c r="G424" s="40" t="s">
        <v>39</v>
      </c>
      <c r="H424" s="40" t="s">
        <v>40</v>
      </c>
      <c r="I424" s="11">
        <v>41428</v>
      </c>
      <c r="J424" s="11">
        <v>41624</v>
      </c>
      <c r="K424" s="12">
        <v>46.94</v>
      </c>
      <c r="L424" s="1" t="str">
        <f>_xlfn.IFNA(MATCH(D424,{"AR","FL","IN","MI"},0),"YES")</f>
        <v>YES</v>
      </c>
      <c r="M424" t="str">
        <f t="shared" si="45"/>
        <v>Electric</v>
      </c>
      <c r="N424" s="1">
        <f t="shared" si="46"/>
        <v>2013</v>
      </c>
      <c r="O424" s="13">
        <f t="shared" si="47"/>
        <v>0.46939999999999998</v>
      </c>
      <c r="P424" s="13">
        <f t="shared" si="48"/>
        <v>0.46939999999999998</v>
      </c>
      <c r="Q424" s="13" t="str">
        <f t="shared" si="49"/>
        <v/>
      </c>
      <c r="R424" s="13" t="str">
        <f t="shared" si="50"/>
        <v/>
      </c>
    </row>
    <row r="425" spans="1:18" x14ac:dyDescent="0.2">
      <c r="A425" s="8" t="s">
        <v>1460</v>
      </c>
      <c r="B425" s="9">
        <v>2499</v>
      </c>
      <c r="C425" s="40" t="s">
        <v>204</v>
      </c>
      <c r="D425" s="40" t="s">
        <v>205</v>
      </c>
      <c r="E425" s="40" t="s">
        <v>2163</v>
      </c>
      <c r="F425" s="40" t="s">
        <v>66</v>
      </c>
      <c r="G425" s="40" t="s">
        <v>39</v>
      </c>
      <c r="H425" s="40" t="s">
        <v>40</v>
      </c>
      <c r="I425" s="11">
        <v>41428</v>
      </c>
      <c r="J425" s="11">
        <v>41624</v>
      </c>
      <c r="K425" s="12">
        <v>46.94</v>
      </c>
      <c r="L425" s="1" t="str">
        <f>_xlfn.IFNA(MATCH(D425,{"AR","FL","IN","MI"},0),"YES")</f>
        <v>YES</v>
      </c>
      <c r="M425" t="str">
        <f t="shared" si="45"/>
        <v>Natural Gas</v>
      </c>
      <c r="N425" s="1">
        <f t="shared" si="46"/>
        <v>2013</v>
      </c>
      <c r="O425" s="13" t="str">
        <f t="shared" si="47"/>
        <v/>
      </c>
      <c r="P425" s="13" t="str">
        <f t="shared" si="48"/>
        <v/>
      </c>
      <c r="Q425" s="13">
        <f t="shared" si="49"/>
        <v>0.46939999999999998</v>
      </c>
      <c r="R425" s="13">
        <f t="shared" si="50"/>
        <v>0.46939999999999998</v>
      </c>
    </row>
    <row r="426" spans="1:18" x14ac:dyDescent="0.2">
      <c r="A426" s="8" t="s">
        <v>452</v>
      </c>
      <c r="B426" s="9">
        <v>2539</v>
      </c>
      <c r="C426" s="40" t="s">
        <v>211</v>
      </c>
      <c r="D426" s="40" t="s">
        <v>212</v>
      </c>
      <c r="E426" s="40" t="s">
        <v>37</v>
      </c>
      <c r="F426" s="40" t="s">
        <v>38</v>
      </c>
      <c r="G426" s="40" t="s">
        <v>44</v>
      </c>
      <c r="H426" s="40" t="s">
        <v>40</v>
      </c>
      <c r="I426" s="11">
        <v>41453</v>
      </c>
      <c r="J426" s="11">
        <v>41625</v>
      </c>
      <c r="K426" s="12">
        <v>50.84</v>
      </c>
      <c r="L426" s="1" t="str">
        <f>_xlfn.IFNA(MATCH(D426,{"AR","FL","IN","MI"},0),"YES")</f>
        <v>YES</v>
      </c>
      <c r="M426" t="str">
        <f t="shared" si="45"/>
        <v>Electric</v>
      </c>
      <c r="N426" s="1">
        <f t="shared" si="46"/>
        <v>2013</v>
      </c>
      <c r="O426" s="13">
        <f t="shared" si="47"/>
        <v>0.50840000000000007</v>
      </c>
      <c r="P426" s="13">
        <f t="shared" si="48"/>
        <v>0.50840000000000007</v>
      </c>
      <c r="Q426" s="13" t="str">
        <f t="shared" si="49"/>
        <v/>
      </c>
      <c r="R426" s="13" t="str">
        <f t="shared" si="50"/>
        <v/>
      </c>
    </row>
    <row r="427" spans="1:18" x14ac:dyDescent="0.2">
      <c r="A427" s="8" t="s">
        <v>453</v>
      </c>
      <c r="B427" s="9">
        <v>2471</v>
      </c>
      <c r="C427" s="40" t="s">
        <v>172</v>
      </c>
      <c r="D427" s="40" t="s">
        <v>173</v>
      </c>
      <c r="E427" s="40" t="s">
        <v>37</v>
      </c>
      <c r="F427" s="40" t="s">
        <v>38</v>
      </c>
      <c r="G427" s="40" t="s">
        <v>44</v>
      </c>
      <c r="H427" s="40" t="s">
        <v>40</v>
      </c>
      <c r="I427" s="11">
        <v>41274</v>
      </c>
      <c r="J427" s="11">
        <v>41625</v>
      </c>
      <c r="K427" s="12">
        <v>52.6</v>
      </c>
      <c r="L427" s="1" t="str">
        <f>_xlfn.IFNA(MATCH(D427,{"AR","FL","IN","MI"},0),"YES")</f>
        <v>YES</v>
      </c>
      <c r="M427" t="str">
        <f t="shared" si="45"/>
        <v>Electric</v>
      </c>
      <c r="N427" s="1">
        <f t="shared" si="46"/>
        <v>2013</v>
      </c>
      <c r="O427" s="13">
        <f t="shared" si="47"/>
        <v>0.52600000000000002</v>
      </c>
      <c r="P427" s="13">
        <f t="shared" si="48"/>
        <v>0.52600000000000002</v>
      </c>
      <c r="Q427" s="13" t="str">
        <f t="shared" si="49"/>
        <v/>
      </c>
      <c r="R427" s="13" t="str">
        <f t="shared" si="50"/>
        <v/>
      </c>
    </row>
    <row r="428" spans="1:18" x14ac:dyDescent="0.2">
      <c r="A428" s="8" t="s">
        <v>454</v>
      </c>
      <c r="B428" s="9">
        <v>2495</v>
      </c>
      <c r="C428" s="40" t="s">
        <v>139</v>
      </c>
      <c r="D428" s="40" t="s">
        <v>76</v>
      </c>
      <c r="E428" s="40" t="s">
        <v>37</v>
      </c>
      <c r="F428" s="40" t="s">
        <v>52</v>
      </c>
      <c r="G428" s="40" t="s">
        <v>44</v>
      </c>
      <c r="H428" s="40" t="s">
        <v>40</v>
      </c>
      <c r="I428" s="11">
        <v>41362</v>
      </c>
      <c r="J428" s="11">
        <v>41625</v>
      </c>
      <c r="K428" s="12">
        <v>44.28</v>
      </c>
      <c r="L428" s="1" t="str">
        <f>_xlfn.IFNA(MATCH(D428,{"AR","FL","IN","MI"},0),"YES")</f>
        <v>YES</v>
      </c>
      <c r="M428" t="str">
        <f t="shared" si="45"/>
        <v>Electric</v>
      </c>
      <c r="N428" s="1">
        <f t="shared" si="46"/>
        <v>2013</v>
      </c>
      <c r="O428" s="13">
        <f t="shared" si="47"/>
        <v>0.44280000000000003</v>
      </c>
      <c r="P428" s="13">
        <f t="shared" si="48"/>
        <v>0.44280000000000003</v>
      </c>
      <c r="Q428" s="13" t="str">
        <f t="shared" si="49"/>
        <v/>
      </c>
      <c r="R428" s="13" t="str">
        <f t="shared" si="50"/>
        <v/>
      </c>
    </row>
    <row r="429" spans="1:18" x14ac:dyDescent="0.2">
      <c r="A429" s="8" t="s">
        <v>1461</v>
      </c>
      <c r="B429" s="9">
        <v>2511</v>
      </c>
      <c r="C429" s="40" t="s">
        <v>2200</v>
      </c>
      <c r="D429" s="40" t="s">
        <v>194</v>
      </c>
      <c r="E429" s="40" t="s">
        <v>2163</v>
      </c>
      <c r="F429" s="40" t="s">
        <v>66</v>
      </c>
      <c r="G429" s="40" t="s">
        <v>44</v>
      </c>
      <c r="H429" s="40" t="s">
        <v>40</v>
      </c>
      <c r="I429" s="11">
        <v>41425</v>
      </c>
      <c r="J429" s="11">
        <v>41625</v>
      </c>
      <c r="K429" s="12">
        <v>50.66</v>
      </c>
      <c r="L429" s="1" t="str">
        <f>_xlfn.IFNA(MATCH(D429,{"AR","FL","IN","MI"},0),"YES")</f>
        <v>YES</v>
      </c>
      <c r="M429" t="str">
        <f t="shared" si="45"/>
        <v>Natural Gas</v>
      </c>
      <c r="N429" s="1">
        <f t="shared" si="46"/>
        <v>2013</v>
      </c>
      <c r="O429" s="13" t="str">
        <f t="shared" si="47"/>
        <v/>
      </c>
      <c r="P429" s="13" t="str">
        <f t="shared" si="48"/>
        <v/>
      </c>
      <c r="Q429" s="13">
        <f t="shared" si="49"/>
        <v>0.50659999999999994</v>
      </c>
      <c r="R429" s="13">
        <f t="shared" si="50"/>
        <v>0.50659999999999994</v>
      </c>
    </row>
    <row r="430" spans="1:18" x14ac:dyDescent="0.2">
      <c r="A430" s="8" t="s">
        <v>455</v>
      </c>
      <c r="B430" s="9">
        <v>2485</v>
      </c>
      <c r="C430" s="40" t="s">
        <v>54</v>
      </c>
      <c r="D430" s="40" t="s">
        <v>51</v>
      </c>
      <c r="E430" s="40" t="s">
        <v>37</v>
      </c>
      <c r="F430" s="40" t="s">
        <v>38</v>
      </c>
      <c r="G430" s="40" t="s">
        <v>44</v>
      </c>
      <c r="H430" s="40" t="s">
        <v>40</v>
      </c>
      <c r="I430" s="11">
        <v>41334</v>
      </c>
      <c r="J430" s="11">
        <v>41626</v>
      </c>
      <c r="K430" s="12">
        <v>52.1</v>
      </c>
      <c r="L430" s="1" t="str">
        <f>_xlfn.IFNA(MATCH(D430,{"AR","FL","IN","MI"},0),"YES")</f>
        <v>YES</v>
      </c>
      <c r="M430" t="str">
        <f t="shared" si="45"/>
        <v>Electric</v>
      </c>
      <c r="N430" s="1">
        <f t="shared" si="46"/>
        <v>2013</v>
      </c>
      <c r="O430" s="13">
        <f t="shared" si="47"/>
        <v>0.52100000000000002</v>
      </c>
      <c r="P430" s="13">
        <f t="shared" si="48"/>
        <v>0.52100000000000002</v>
      </c>
      <c r="Q430" s="13" t="str">
        <f t="shared" si="49"/>
        <v/>
      </c>
      <c r="R430" s="13" t="str">
        <f t="shared" si="50"/>
        <v/>
      </c>
    </row>
    <row r="431" spans="1:18" x14ac:dyDescent="0.2">
      <c r="A431" s="8" t="s">
        <v>456</v>
      </c>
      <c r="B431" s="9">
        <v>2512</v>
      </c>
      <c r="C431" s="40" t="s">
        <v>256</v>
      </c>
      <c r="D431" s="40" t="s">
        <v>100</v>
      </c>
      <c r="E431" s="40" t="s">
        <v>37</v>
      </c>
      <c r="F431" s="40" t="s">
        <v>66</v>
      </c>
      <c r="G431" s="40" t="s">
        <v>39</v>
      </c>
      <c r="H431" s="40" t="s">
        <v>40</v>
      </c>
      <c r="I431" s="11">
        <v>41393</v>
      </c>
      <c r="J431" s="11">
        <v>41626</v>
      </c>
      <c r="K431" s="12">
        <v>45.28</v>
      </c>
      <c r="L431" s="1" t="str">
        <f>_xlfn.IFNA(MATCH(D431,{"AR","FL","IN","MI"},0),"YES")</f>
        <v>YES</v>
      </c>
      <c r="M431" t="str">
        <f t="shared" si="45"/>
        <v>Electric</v>
      </c>
      <c r="N431" s="1">
        <f t="shared" si="46"/>
        <v>2013</v>
      </c>
      <c r="O431" s="13">
        <f t="shared" si="47"/>
        <v>0.45280000000000004</v>
      </c>
      <c r="P431" s="13">
        <f t="shared" si="48"/>
        <v>0.45280000000000004</v>
      </c>
      <c r="Q431" s="13" t="str">
        <f t="shared" si="49"/>
        <v/>
      </c>
      <c r="R431" s="13" t="str">
        <f t="shared" si="50"/>
        <v/>
      </c>
    </row>
    <row r="432" spans="1:18" x14ac:dyDescent="0.2">
      <c r="A432" s="8" t="s">
        <v>1462</v>
      </c>
      <c r="B432" s="9">
        <v>2452</v>
      </c>
      <c r="C432" s="40" t="s">
        <v>99</v>
      </c>
      <c r="D432" s="40" t="s">
        <v>100</v>
      </c>
      <c r="E432" s="40" t="s">
        <v>2163</v>
      </c>
      <c r="F432" s="40" t="s">
        <v>66</v>
      </c>
      <c r="G432" s="40" t="s">
        <v>39</v>
      </c>
      <c r="H432" s="40" t="s">
        <v>40</v>
      </c>
      <c r="I432" s="11">
        <v>41299</v>
      </c>
      <c r="J432" s="11">
        <v>41626</v>
      </c>
      <c r="K432" s="12">
        <v>51.68</v>
      </c>
      <c r="L432" s="1" t="str">
        <f>_xlfn.IFNA(MATCH(D432,{"AR","FL","IN","MI"},0),"YES")</f>
        <v>YES</v>
      </c>
      <c r="M432" t="str">
        <f t="shared" si="45"/>
        <v>Natural Gas</v>
      </c>
      <c r="N432" s="1">
        <f t="shared" si="46"/>
        <v>2013</v>
      </c>
      <c r="O432" s="13" t="str">
        <f t="shared" si="47"/>
        <v/>
      </c>
      <c r="P432" s="13" t="str">
        <f t="shared" si="48"/>
        <v/>
      </c>
      <c r="Q432" s="13">
        <f t="shared" si="49"/>
        <v>0.51680000000000004</v>
      </c>
      <c r="R432" s="13">
        <f t="shared" si="50"/>
        <v>0.51680000000000004</v>
      </c>
    </row>
    <row r="433" spans="1:18" x14ac:dyDescent="0.2">
      <c r="A433" s="8" t="s">
        <v>457</v>
      </c>
      <c r="B433" s="9">
        <v>2538</v>
      </c>
      <c r="C433" s="40" t="s">
        <v>208</v>
      </c>
      <c r="D433" s="40" t="s">
        <v>48</v>
      </c>
      <c r="E433" s="40" t="s">
        <v>37</v>
      </c>
      <c r="F433" s="40" t="s">
        <v>38</v>
      </c>
      <c r="G433" s="40" t="s">
        <v>44</v>
      </c>
      <c r="H433" s="40" t="s">
        <v>40</v>
      </c>
      <c r="I433" s="11">
        <v>41453</v>
      </c>
      <c r="J433" s="11">
        <v>41627</v>
      </c>
      <c r="K433" s="12" t="s">
        <v>45</v>
      </c>
      <c r="L433" s="1">
        <f>_xlfn.IFNA(MATCH(D433,{"AR","FL","IN","MI"},0),"YES")</f>
        <v>4</v>
      </c>
      <c r="M433" t="str">
        <f t="shared" si="45"/>
        <v>Electric</v>
      </c>
      <c r="N433" s="1">
        <f t="shared" si="46"/>
        <v>2013</v>
      </c>
      <c r="O433" s="13" t="str">
        <f t="shared" si="47"/>
        <v/>
      </c>
      <c r="P433" s="13" t="str">
        <f t="shared" si="48"/>
        <v/>
      </c>
      <c r="Q433" s="13" t="str">
        <f t="shared" si="49"/>
        <v/>
      </c>
      <c r="R433" s="13" t="str">
        <f t="shared" si="50"/>
        <v/>
      </c>
    </row>
    <row r="434" spans="1:18" x14ac:dyDescent="0.2">
      <c r="A434" s="8" t="s">
        <v>1463</v>
      </c>
      <c r="B434" s="9">
        <v>2533</v>
      </c>
      <c r="C434" s="40" t="s">
        <v>2213</v>
      </c>
      <c r="D434" s="40" t="s">
        <v>199</v>
      </c>
      <c r="E434" s="40" t="s">
        <v>2163</v>
      </c>
      <c r="F434" s="40" t="s">
        <v>66</v>
      </c>
      <c r="G434" s="40" t="s">
        <v>44</v>
      </c>
      <c r="H434" s="40" t="s">
        <v>40</v>
      </c>
      <c r="I434" s="11">
        <v>41394</v>
      </c>
      <c r="J434" s="11">
        <v>41627</v>
      </c>
      <c r="K434" s="12" t="s">
        <v>45</v>
      </c>
      <c r="L434" s="1" t="str">
        <f>_xlfn.IFNA(MATCH(D434,{"AR","FL","IN","MI"},0),"YES")</f>
        <v>YES</v>
      </c>
      <c r="M434" t="str">
        <f t="shared" si="45"/>
        <v>Natural Gas</v>
      </c>
      <c r="N434" s="1">
        <f t="shared" si="46"/>
        <v>2013</v>
      </c>
      <c r="O434" s="13" t="str">
        <f t="shared" si="47"/>
        <v/>
      </c>
      <c r="P434" s="13" t="str">
        <f t="shared" si="48"/>
        <v/>
      </c>
      <c r="Q434" s="13" t="str">
        <f t="shared" si="49"/>
        <v/>
      </c>
      <c r="R434" s="13" t="str">
        <f t="shared" si="50"/>
        <v/>
      </c>
    </row>
    <row r="435" spans="1:18" x14ac:dyDescent="0.2">
      <c r="A435" s="8" t="s">
        <v>458</v>
      </c>
      <c r="B435" s="9">
        <v>2585</v>
      </c>
      <c r="C435" s="40" t="s">
        <v>211</v>
      </c>
      <c r="D435" s="40" t="s">
        <v>212</v>
      </c>
      <c r="E435" s="40" t="s">
        <v>37</v>
      </c>
      <c r="F435" s="40" t="s">
        <v>52</v>
      </c>
      <c r="G435" s="40" t="s">
        <v>39</v>
      </c>
      <c r="H435" s="40" t="s">
        <v>40</v>
      </c>
      <c r="I435" s="11">
        <v>41579</v>
      </c>
      <c r="J435" s="11">
        <v>41631</v>
      </c>
      <c r="K435" s="12" t="s">
        <v>45</v>
      </c>
      <c r="L435" s="1" t="str">
        <f>_xlfn.IFNA(MATCH(D435,{"AR","FL","IN","MI"},0),"YES")</f>
        <v>YES</v>
      </c>
      <c r="M435" t="str">
        <f t="shared" si="45"/>
        <v>Electric</v>
      </c>
      <c r="N435" s="1">
        <f t="shared" si="46"/>
        <v>2013</v>
      </c>
      <c r="O435" s="13" t="str">
        <f t="shared" si="47"/>
        <v/>
      </c>
      <c r="P435" s="13" t="str">
        <f t="shared" si="48"/>
        <v/>
      </c>
      <c r="Q435" s="13" t="str">
        <f t="shared" si="49"/>
        <v/>
      </c>
      <c r="R435" s="13" t="str">
        <f t="shared" si="50"/>
        <v/>
      </c>
    </row>
    <row r="436" spans="1:18" x14ac:dyDescent="0.2">
      <c r="A436" s="8" t="s">
        <v>1464</v>
      </c>
      <c r="B436" s="9">
        <v>2419</v>
      </c>
      <c r="C436" s="40" t="s">
        <v>325</v>
      </c>
      <c r="D436" s="40" t="s">
        <v>152</v>
      </c>
      <c r="E436" s="40" t="s">
        <v>2163</v>
      </c>
      <c r="F436" s="40" t="s">
        <v>66</v>
      </c>
      <c r="G436" s="40" t="s">
        <v>39</v>
      </c>
      <c r="H436" s="40" t="s">
        <v>40</v>
      </c>
      <c r="I436" s="11">
        <v>41255</v>
      </c>
      <c r="J436" s="11">
        <v>41631</v>
      </c>
      <c r="K436" s="16">
        <v>56.06</v>
      </c>
      <c r="L436" s="1" t="str">
        <f>_xlfn.IFNA(MATCH(D436,{"AR","FL","IN","MI"},0),"YES")</f>
        <v>YES</v>
      </c>
      <c r="M436" t="str">
        <f t="shared" si="45"/>
        <v>Natural Gas</v>
      </c>
      <c r="N436" s="1">
        <f t="shared" si="46"/>
        <v>2013</v>
      </c>
      <c r="O436" s="13" t="str">
        <f t="shared" si="47"/>
        <v/>
      </c>
      <c r="P436" s="13" t="str">
        <f t="shared" si="48"/>
        <v/>
      </c>
      <c r="Q436" s="13">
        <f t="shared" si="49"/>
        <v>0.56059999999999999</v>
      </c>
      <c r="R436" s="13">
        <f t="shared" si="50"/>
        <v>0.56059999999999999</v>
      </c>
    </row>
    <row r="437" spans="1:18" x14ac:dyDescent="0.2">
      <c r="A437" s="8" t="s">
        <v>1465</v>
      </c>
      <c r="B437" s="9">
        <v>3120</v>
      </c>
      <c r="C437" s="40" t="s">
        <v>2197</v>
      </c>
      <c r="D437" s="40" t="s">
        <v>478</v>
      </c>
      <c r="E437" s="40" t="s">
        <v>2163</v>
      </c>
      <c r="F437" s="40" t="s">
        <v>66</v>
      </c>
      <c r="G437" s="40" t="s">
        <v>44</v>
      </c>
      <c r="H437" s="40" t="s">
        <v>40</v>
      </c>
      <c r="I437" s="11">
        <v>41365</v>
      </c>
      <c r="J437" s="11">
        <v>41635</v>
      </c>
      <c r="K437" s="12" t="s">
        <v>45</v>
      </c>
      <c r="L437" s="1" t="str">
        <f>_xlfn.IFNA(MATCH(D437,{"AR","FL","IN","MI"},0),"YES")</f>
        <v>YES</v>
      </c>
      <c r="M437" t="str">
        <f t="shared" si="45"/>
        <v>Natural Gas</v>
      </c>
      <c r="N437" s="1">
        <f t="shared" si="46"/>
        <v>2013</v>
      </c>
      <c r="O437" s="13" t="str">
        <f t="shared" si="47"/>
        <v/>
      </c>
      <c r="P437" s="13" t="str">
        <f t="shared" si="48"/>
        <v/>
      </c>
      <c r="Q437" s="13" t="str">
        <f t="shared" si="49"/>
        <v/>
      </c>
      <c r="R437" s="13" t="str">
        <f t="shared" si="50"/>
        <v/>
      </c>
    </row>
    <row r="438" spans="1:18" x14ac:dyDescent="0.2">
      <c r="A438" s="8" t="s">
        <v>459</v>
      </c>
      <c r="B438" s="9">
        <v>2475</v>
      </c>
      <c r="C438" s="40" t="s">
        <v>110</v>
      </c>
      <c r="D438" s="40" t="s">
        <v>111</v>
      </c>
      <c r="E438" s="40" t="s">
        <v>37</v>
      </c>
      <c r="F438" s="40" t="s">
        <v>38</v>
      </c>
      <c r="G438" s="40" t="s">
        <v>39</v>
      </c>
      <c r="H438" s="40" t="s">
        <v>40</v>
      </c>
      <c r="I438" s="11">
        <v>41334</v>
      </c>
      <c r="J438" s="11">
        <v>41638</v>
      </c>
      <c r="K438" s="12">
        <v>28.64</v>
      </c>
      <c r="L438" s="1">
        <f>_xlfn.IFNA(MATCH(D438,{"AR","FL","IN","MI"},0),"YES")</f>
        <v>1</v>
      </c>
      <c r="M438" t="str">
        <f t="shared" si="45"/>
        <v>Electric</v>
      </c>
      <c r="N438" s="1">
        <f t="shared" si="46"/>
        <v>2013</v>
      </c>
      <c r="O438" s="13">
        <f t="shared" si="47"/>
        <v>0.28639999999999999</v>
      </c>
      <c r="P438" s="13" t="str">
        <f t="shared" si="48"/>
        <v/>
      </c>
      <c r="Q438" s="13" t="str">
        <f t="shared" si="49"/>
        <v/>
      </c>
      <c r="R438" s="13" t="str">
        <f t="shared" si="50"/>
        <v/>
      </c>
    </row>
    <row r="439" spans="1:18" x14ac:dyDescent="0.2">
      <c r="A439" s="8" t="s">
        <v>1466</v>
      </c>
      <c r="B439" s="9">
        <v>2557</v>
      </c>
      <c r="C439" s="40" t="s">
        <v>96</v>
      </c>
      <c r="D439" s="40" t="s">
        <v>259</v>
      </c>
      <c r="E439" s="40" t="s">
        <v>2163</v>
      </c>
      <c r="F439" s="40" t="s">
        <v>66</v>
      </c>
      <c r="G439" s="40" t="s">
        <v>44</v>
      </c>
      <c r="H439" s="40" t="s">
        <v>40</v>
      </c>
      <c r="I439" s="11">
        <v>41535</v>
      </c>
      <c r="J439" s="11">
        <v>41638</v>
      </c>
      <c r="K439" s="12">
        <v>50.27</v>
      </c>
      <c r="L439" s="1" t="str">
        <f>_xlfn.IFNA(MATCH(D439,{"AR","FL","IN","MI"},0),"YES")</f>
        <v>YES</v>
      </c>
      <c r="M439" t="str">
        <f t="shared" si="45"/>
        <v>Natural Gas</v>
      </c>
      <c r="N439" s="1">
        <f t="shared" si="46"/>
        <v>2013</v>
      </c>
      <c r="O439" s="13" t="str">
        <f t="shared" si="47"/>
        <v/>
      </c>
      <c r="P439" s="13" t="str">
        <f t="shared" si="48"/>
        <v/>
      </c>
      <c r="Q439" s="13">
        <f t="shared" si="49"/>
        <v>0.50270000000000004</v>
      </c>
      <c r="R439" s="13">
        <f t="shared" si="50"/>
        <v>0.50270000000000004</v>
      </c>
    </row>
    <row r="440" spans="1:18" x14ac:dyDescent="0.2">
      <c r="A440" s="8" t="s">
        <v>1467</v>
      </c>
      <c r="B440" s="9">
        <v>2550</v>
      </c>
      <c r="C440" s="40" t="s">
        <v>168</v>
      </c>
      <c r="D440" s="40" t="s">
        <v>51</v>
      </c>
      <c r="E440" s="40" t="s">
        <v>2163</v>
      </c>
      <c r="F440" s="40" t="s">
        <v>66</v>
      </c>
      <c r="G440" s="40" t="s">
        <v>44</v>
      </c>
      <c r="H440" s="40" t="s">
        <v>40</v>
      </c>
      <c r="I440" s="11">
        <v>41501</v>
      </c>
      <c r="J440" s="11">
        <v>41660</v>
      </c>
      <c r="K440" s="12">
        <v>48</v>
      </c>
      <c r="L440" s="1" t="str">
        <f>_xlfn.IFNA(MATCH(D440,{"AR","FL","IN","MI"},0),"YES")</f>
        <v>YES</v>
      </c>
      <c r="M440" t="str">
        <f t="shared" si="45"/>
        <v>Natural Gas</v>
      </c>
      <c r="N440" s="1">
        <f t="shared" si="46"/>
        <v>2014</v>
      </c>
      <c r="O440" s="13" t="str">
        <f t="shared" si="47"/>
        <v/>
      </c>
      <c r="P440" s="13" t="str">
        <f t="shared" si="48"/>
        <v/>
      </c>
      <c r="Q440" s="13">
        <f t="shared" si="49"/>
        <v>0.48</v>
      </c>
      <c r="R440" s="13">
        <f t="shared" si="50"/>
        <v>0.48</v>
      </c>
    </row>
    <row r="441" spans="1:18" x14ac:dyDescent="0.2">
      <c r="A441" s="8" t="s">
        <v>1468</v>
      </c>
      <c r="B441" s="9">
        <v>2525</v>
      </c>
      <c r="C441" s="40" t="s">
        <v>2214</v>
      </c>
      <c r="D441" s="40" t="s">
        <v>133</v>
      </c>
      <c r="E441" s="40" t="s">
        <v>2163</v>
      </c>
      <c r="F441" s="40" t="s">
        <v>66</v>
      </c>
      <c r="G441" s="40" t="s">
        <v>39</v>
      </c>
      <c r="H441" s="40" t="s">
        <v>40</v>
      </c>
      <c r="I441" s="11">
        <v>41463</v>
      </c>
      <c r="J441" s="11">
        <v>41661</v>
      </c>
      <c r="K441" s="12">
        <v>52.52</v>
      </c>
      <c r="L441" s="1" t="str">
        <f>_xlfn.IFNA(MATCH(D441,{"AR","FL","IN","MI"},0),"YES")</f>
        <v>YES</v>
      </c>
      <c r="M441" t="str">
        <f t="shared" si="45"/>
        <v>Natural Gas</v>
      </c>
      <c r="N441" s="1">
        <f t="shared" si="46"/>
        <v>2014</v>
      </c>
      <c r="O441" s="13" t="str">
        <f t="shared" si="47"/>
        <v/>
      </c>
      <c r="P441" s="13" t="str">
        <f t="shared" si="48"/>
        <v/>
      </c>
      <c r="Q441" s="13">
        <f t="shared" si="49"/>
        <v>0.5252</v>
      </c>
      <c r="R441" s="13">
        <f t="shared" si="50"/>
        <v>0.5252</v>
      </c>
    </row>
    <row r="442" spans="1:18" x14ac:dyDescent="0.2">
      <c r="A442" s="8" t="s">
        <v>1469</v>
      </c>
      <c r="B442" s="9">
        <v>2617</v>
      </c>
      <c r="C442" s="40" t="s">
        <v>2167</v>
      </c>
      <c r="D442" s="40" t="s">
        <v>60</v>
      </c>
      <c r="E442" s="40" t="s">
        <v>2163</v>
      </c>
      <c r="F442" s="40" t="s">
        <v>52</v>
      </c>
      <c r="G442" s="40" t="s">
        <v>44</v>
      </c>
      <c r="H442" s="40" t="s">
        <v>40</v>
      </c>
      <c r="I442" s="11">
        <v>41590</v>
      </c>
      <c r="J442" s="11">
        <v>41667</v>
      </c>
      <c r="K442" s="12" t="s">
        <v>45</v>
      </c>
      <c r="L442" s="1" t="str">
        <f>_xlfn.IFNA(MATCH(D442,{"AR","FL","IN","MI"},0),"YES")</f>
        <v>YES</v>
      </c>
      <c r="M442" t="str">
        <f t="shared" si="45"/>
        <v>Natural Gas</v>
      </c>
      <c r="N442" s="1">
        <f t="shared" si="46"/>
        <v>2014</v>
      </c>
      <c r="O442" s="13" t="str">
        <f t="shared" si="47"/>
        <v/>
      </c>
      <c r="P442" s="13" t="str">
        <f t="shared" si="48"/>
        <v/>
      </c>
      <c r="Q442" s="13" t="str">
        <f t="shared" si="49"/>
        <v/>
      </c>
      <c r="R442" s="13" t="str">
        <f t="shared" si="50"/>
        <v/>
      </c>
    </row>
    <row r="443" spans="1:18" x14ac:dyDescent="0.2">
      <c r="A443" s="8" t="s">
        <v>1470</v>
      </c>
      <c r="B443" s="9">
        <v>2545</v>
      </c>
      <c r="C443" s="40" t="s">
        <v>189</v>
      </c>
      <c r="D443" s="40" t="s">
        <v>154</v>
      </c>
      <c r="E443" s="40" t="s">
        <v>2163</v>
      </c>
      <c r="F443" s="40" t="s">
        <v>52</v>
      </c>
      <c r="G443" s="40" t="s">
        <v>39</v>
      </c>
      <c r="H443" s="40" t="s">
        <v>40</v>
      </c>
      <c r="I443" s="11">
        <v>41488</v>
      </c>
      <c r="J443" s="11">
        <v>41668</v>
      </c>
      <c r="K443" s="12" t="s">
        <v>45</v>
      </c>
      <c r="L443" s="1" t="str">
        <f>_xlfn.IFNA(MATCH(D443,{"AR","FL","IN","MI"},0),"YES")</f>
        <v>YES</v>
      </c>
      <c r="M443" t="str">
        <f t="shared" si="45"/>
        <v>Natural Gas</v>
      </c>
      <c r="N443" s="1">
        <f t="shared" si="46"/>
        <v>2014</v>
      </c>
      <c r="O443" s="13" t="str">
        <f t="shared" si="47"/>
        <v/>
      </c>
      <c r="P443" s="13" t="str">
        <f t="shared" si="48"/>
        <v/>
      </c>
      <c r="Q443" s="13" t="str">
        <f t="shared" si="49"/>
        <v/>
      </c>
      <c r="R443" s="13" t="str">
        <f t="shared" si="50"/>
        <v/>
      </c>
    </row>
    <row r="444" spans="1:18" x14ac:dyDescent="0.2">
      <c r="A444" s="8" t="s">
        <v>1471</v>
      </c>
      <c r="B444" s="9">
        <v>2547</v>
      </c>
      <c r="C444" s="40" t="s">
        <v>2211</v>
      </c>
      <c r="D444" s="40" t="s">
        <v>154</v>
      </c>
      <c r="E444" s="40" t="s">
        <v>2163</v>
      </c>
      <c r="F444" s="40" t="s">
        <v>52</v>
      </c>
      <c r="G444" s="40" t="s">
        <v>39</v>
      </c>
      <c r="H444" s="40" t="s">
        <v>40</v>
      </c>
      <c r="I444" s="11">
        <v>41491</v>
      </c>
      <c r="J444" s="11">
        <v>41670</v>
      </c>
      <c r="K444" s="12" t="s">
        <v>45</v>
      </c>
      <c r="L444" s="1" t="str">
        <f>_xlfn.IFNA(MATCH(D444,{"AR","FL","IN","MI"},0),"YES")</f>
        <v>YES</v>
      </c>
      <c r="M444" t="str">
        <f t="shared" si="45"/>
        <v>Natural Gas</v>
      </c>
      <c r="N444" s="1">
        <f t="shared" si="46"/>
        <v>2014</v>
      </c>
      <c r="O444" s="13" t="str">
        <f t="shared" si="47"/>
        <v/>
      </c>
      <c r="P444" s="13" t="str">
        <f t="shared" si="48"/>
        <v/>
      </c>
      <c r="Q444" s="13" t="str">
        <f t="shared" si="49"/>
        <v/>
      </c>
      <c r="R444" s="13" t="str">
        <f t="shared" si="50"/>
        <v/>
      </c>
    </row>
    <row r="445" spans="1:18" x14ac:dyDescent="0.2">
      <c r="A445" s="8" t="s">
        <v>1472</v>
      </c>
      <c r="B445" s="9">
        <v>2450</v>
      </c>
      <c r="C445" s="40" t="s">
        <v>87</v>
      </c>
      <c r="D445" s="40" t="s">
        <v>88</v>
      </c>
      <c r="E445" s="40" t="s">
        <v>2163</v>
      </c>
      <c r="F445" s="40" t="s">
        <v>66</v>
      </c>
      <c r="G445" s="40" t="s">
        <v>44</v>
      </c>
      <c r="H445" s="40" t="s">
        <v>40</v>
      </c>
      <c r="I445" s="11">
        <v>41299</v>
      </c>
      <c r="J445" s="11">
        <v>41690</v>
      </c>
      <c r="K445" s="12">
        <v>48</v>
      </c>
      <c r="L445" s="1" t="str">
        <f>_xlfn.IFNA(MATCH(D445,{"AR","FL","IN","MI"},0),"YES")</f>
        <v>YES</v>
      </c>
      <c r="M445" t="str">
        <f t="shared" si="45"/>
        <v>Natural Gas</v>
      </c>
      <c r="N445" s="1">
        <f t="shared" si="46"/>
        <v>2014</v>
      </c>
      <c r="O445" s="13" t="str">
        <f t="shared" si="47"/>
        <v/>
      </c>
      <c r="P445" s="13" t="str">
        <f t="shared" si="48"/>
        <v/>
      </c>
      <c r="Q445" s="13">
        <f t="shared" si="49"/>
        <v>0.48</v>
      </c>
      <c r="R445" s="13">
        <f t="shared" si="50"/>
        <v>0.48</v>
      </c>
    </row>
    <row r="446" spans="1:18" x14ac:dyDescent="0.2">
      <c r="A446" s="8" t="s">
        <v>460</v>
      </c>
      <c r="B446" s="9">
        <v>2449</v>
      </c>
      <c r="C446" s="40" t="s">
        <v>87</v>
      </c>
      <c r="D446" s="40" t="s">
        <v>88</v>
      </c>
      <c r="E446" s="40" t="s">
        <v>37</v>
      </c>
      <c r="F446" s="40" t="s">
        <v>66</v>
      </c>
      <c r="G446" s="40" t="s">
        <v>44</v>
      </c>
      <c r="H446" s="40" t="s">
        <v>40</v>
      </c>
      <c r="I446" s="11">
        <v>41299</v>
      </c>
      <c r="J446" s="11">
        <v>41690</v>
      </c>
      <c r="K446" s="12">
        <v>48</v>
      </c>
      <c r="L446" s="1" t="str">
        <f>_xlfn.IFNA(MATCH(D446,{"AR","FL","IN","MI"},0),"YES")</f>
        <v>YES</v>
      </c>
      <c r="M446" t="str">
        <f t="shared" si="45"/>
        <v>Electric</v>
      </c>
      <c r="N446" s="1">
        <f t="shared" si="46"/>
        <v>2014</v>
      </c>
      <c r="O446" s="13">
        <f t="shared" si="47"/>
        <v>0.48</v>
      </c>
      <c r="P446" s="13">
        <f t="shared" si="48"/>
        <v>0.48</v>
      </c>
      <c r="Q446" s="13" t="str">
        <f t="shared" si="49"/>
        <v/>
      </c>
      <c r="R446" s="13" t="str">
        <f t="shared" si="50"/>
        <v/>
      </c>
    </row>
    <row r="447" spans="1:18" x14ac:dyDescent="0.2">
      <c r="A447" s="8" t="s">
        <v>1473</v>
      </c>
      <c r="B447" s="9">
        <v>2540</v>
      </c>
      <c r="C447" s="40" t="s">
        <v>2173</v>
      </c>
      <c r="D447" s="40" t="s">
        <v>68</v>
      </c>
      <c r="E447" s="40" t="s">
        <v>2163</v>
      </c>
      <c r="F447" s="40" t="s">
        <v>66</v>
      </c>
      <c r="G447" s="40" t="s">
        <v>39</v>
      </c>
      <c r="H447" s="40" t="s">
        <v>40</v>
      </c>
      <c r="I447" s="11">
        <v>41456</v>
      </c>
      <c r="J447" s="11">
        <v>41691</v>
      </c>
      <c r="K447" s="16">
        <v>52.07</v>
      </c>
      <c r="L447" s="1" t="str">
        <f>_xlfn.IFNA(MATCH(D447,{"AR","FL","IN","MI"},0),"YES")</f>
        <v>YES</v>
      </c>
      <c r="M447" t="str">
        <f t="shared" si="45"/>
        <v>Natural Gas</v>
      </c>
      <c r="N447" s="1">
        <f t="shared" si="46"/>
        <v>2014</v>
      </c>
      <c r="O447" s="13" t="str">
        <f t="shared" si="47"/>
        <v/>
      </c>
      <c r="P447" s="13" t="str">
        <f t="shared" si="48"/>
        <v/>
      </c>
      <c r="Q447" s="13">
        <f t="shared" si="49"/>
        <v>0.52070000000000005</v>
      </c>
      <c r="R447" s="13">
        <f t="shared" si="50"/>
        <v>0.52070000000000005</v>
      </c>
    </row>
    <row r="448" spans="1:18" x14ac:dyDescent="0.2">
      <c r="A448" s="8" t="s">
        <v>461</v>
      </c>
      <c r="B448" s="9">
        <v>2424</v>
      </c>
      <c r="C448" s="40" t="s">
        <v>42</v>
      </c>
      <c r="D448" s="40" t="s">
        <v>259</v>
      </c>
      <c r="E448" s="40" t="s">
        <v>37</v>
      </c>
      <c r="F448" s="40" t="s">
        <v>38</v>
      </c>
      <c r="G448" s="40" t="s">
        <v>44</v>
      </c>
      <c r="H448" s="40" t="s">
        <v>40</v>
      </c>
      <c r="I448" s="11">
        <v>41261</v>
      </c>
      <c r="J448" s="11">
        <v>41696</v>
      </c>
      <c r="K448" s="16">
        <v>52.56</v>
      </c>
      <c r="L448" s="1" t="str">
        <f>_xlfn.IFNA(MATCH(D448,{"AR","FL","IN","MI"},0),"YES")</f>
        <v>YES</v>
      </c>
      <c r="M448" t="str">
        <f t="shared" si="45"/>
        <v>Electric</v>
      </c>
      <c r="N448" s="1">
        <f t="shared" si="46"/>
        <v>2014</v>
      </c>
      <c r="O448" s="13">
        <f t="shared" si="47"/>
        <v>0.52560000000000007</v>
      </c>
      <c r="P448" s="13">
        <f t="shared" si="48"/>
        <v>0.52560000000000007</v>
      </c>
      <c r="Q448" s="13" t="str">
        <f t="shared" si="49"/>
        <v/>
      </c>
      <c r="R448" s="13" t="str">
        <f t="shared" si="50"/>
        <v/>
      </c>
    </row>
    <row r="449" spans="1:18" x14ac:dyDescent="0.2">
      <c r="A449" s="8" t="s">
        <v>1474</v>
      </c>
      <c r="B449" s="9">
        <v>2514</v>
      </c>
      <c r="C449" s="40" t="s">
        <v>2205</v>
      </c>
      <c r="D449" s="40" t="s">
        <v>231</v>
      </c>
      <c r="E449" s="40" t="s">
        <v>2163</v>
      </c>
      <c r="F449" s="40" t="s">
        <v>66</v>
      </c>
      <c r="G449" s="40" t="s">
        <v>39</v>
      </c>
      <c r="H449" s="40" t="s">
        <v>40</v>
      </c>
      <c r="I449" s="11">
        <v>41380</v>
      </c>
      <c r="J449" s="11">
        <v>41698</v>
      </c>
      <c r="K449" s="12">
        <v>53.68</v>
      </c>
      <c r="L449" s="1" t="str">
        <f>_xlfn.IFNA(MATCH(D449,{"AR","FL","IN","MI"},0),"YES")</f>
        <v>YES</v>
      </c>
      <c r="M449" t="str">
        <f t="shared" si="45"/>
        <v>Natural Gas</v>
      </c>
      <c r="N449" s="1">
        <f t="shared" si="46"/>
        <v>2014</v>
      </c>
      <c r="O449" s="13" t="str">
        <f t="shared" si="47"/>
        <v/>
      </c>
      <c r="P449" s="13" t="str">
        <f t="shared" si="48"/>
        <v/>
      </c>
      <c r="Q449" s="13">
        <f t="shared" si="49"/>
        <v>0.53679999999999994</v>
      </c>
      <c r="R449" s="13">
        <f t="shared" si="50"/>
        <v>0.53679999999999994</v>
      </c>
    </row>
    <row r="450" spans="1:18" x14ac:dyDescent="0.2">
      <c r="A450" s="8" t="s">
        <v>462</v>
      </c>
      <c r="B450" s="9">
        <v>2516</v>
      </c>
      <c r="C450" s="40" t="s">
        <v>463</v>
      </c>
      <c r="D450" s="40" t="s">
        <v>36</v>
      </c>
      <c r="E450" s="40" t="s">
        <v>37</v>
      </c>
      <c r="F450" s="40" t="s">
        <v>38</v>
      </c>
      <c r="G450" s="40" t="s">
        <v>44</v>
      </c>
      <c r="H450" s="40" t="s">
        <v>40</v>
      </c>
      <c r="I450" s="11">
        <v>41411</v>
      </c>
      <c r="J450" s="11">
        <v>41698</v>
      </c>
      <c r="K450" s="16" t="s">
        <v>45</v>
      </c>
      <c r="L450" s="1" t="str">
        <f>_xlfn.IFNA(MATCH(D450,{"AR","FL","IN","MI"},0),"YES")</f>
        <v>YES</v>
      </c>
      <c r="M450" t="str">
        <f t="shared" si="45"/>
        <v>Electric</v>
      </c>
      <c r="N450" s="1">
        <f t="shared" si="46"/>
        <v>2014</v>
      </c>
      <c r="O450" s="13" t="str">
        <f t="shared" si="47"/>
        <v/>
      </c>
      <c r="P450" s="13" t="str">
        <f t="shared" si="48"/>
        <v/>
      </c>
      <c r="Q450" s="13" t="str">
        <f t="shared" si="49"/>
        <v/>
      </c>
      <c r="R450" s="13" t="str">
        <f t="shared" si="50"/>
        <v/>
      </c>
    </row>
    <row r="451" spans="1:18" x14ac:dyDescent="0.2">
      <c r="A451" s="8" t="s">
        <v>464</v>
      </c>
      <c r="B451" s="9">
        <v>2608</v>
      </c>
      <c r="C451" s="40" t="s">
        <v>81</v>
      </c>
      <c r="D451" s="40" t="s">
        <v>76</v>
      </c>
      <c r="E451" s="40" t="s">
        <v>37</v>
      </c>
      <c r="F451" s="40" t="s">
        <v>52</v>
      </c>
      <c r="G451" s="40" t="s">
        <v>39</v>
      </c>
      <c r="H451" s="40" t="s">
        <v>40</v>
      </c>
      <c r="I451" s="11">
        <v>41425</v>
      </c>
      <c r="J451" s="11">
        <v>41698</v>
      </c>
      <c r="K451" s="12">
        <v>50</v>
      </c>
      <c r="L451" s="1" t="str">
        <f>_xlfn.IFNA(MATCH(D451,{"AR","FL","IN","MI"},0),"YES")</f>
        <v>YES</v>
      </c>
      <c r="M451" t="str">
        <f t="shared" si="45"/>
        <v>Electric</v>
      </c>
      <c r="N451" s="1">
        <f t="shared" si="46"/>
        <v>2014</v>
      </c>
      <c r="O451" s="13">
        <f t="shared" si="47"/>
        <v>0.5</v>
      </c>
      <c r="P451" s="13">
        <f t="shared" si="48"/>
        <v>0.5</v>
      </c>
      <c r="Q451" s="13" t="str">
        <f t="shared" si="49"/>
        <v/>
      </c>
      <c r="R451" s="13" t="str">
        <f t="shared" si="50"/>
        <v/>
      </c>
    </row>
    <row r="452" spans="1:18" x14ac:dyDescent="0.2">
      <c r="A452" s="8" t="s">
        <v>466</v>
      </c>
      <c r="B452" s="9">
        <v>2610</v>
      </c>
      <c r="C452" s="40" t="s">
        <v>81</v>
      </c>
      <c r="D452" s="40" t="s">
        <v>76</v>
      </c>
      <c r="E452" s="40" t="s">
        <v>37</v>
      </c>
      <c r="F452" s="40" t="s">
        <v>52</v>
      </c>
      <c r="G452" s="40" t="s">
        <v>39</v>
      </c>
      <c r="H452" s="40" t="s">
        <v>40</v>
      </c>
      <c r="I452" s="11">
        <v>41439</v>
      </c>
      <c r="J452" s="11">
        <v>41712</v>
      </c>
      <c r="K452" s="12">
        <v>50</v>
      </c>
      <c r="L452" s="1" t="str">
        <f>_xlfn.IFNA(MATCH(D452,{"AR","FL","IN","MI"},0),"YES")</f>
        <v>YES</v>
      </c>
      <c r="M452" t="str">
        <f t="shared" si="45"/>
        <v>Electric</v>
      </c>
      <c r="N452" s="1">
        <f t="shared" si="46"/>
        <v>2014</v>
      </c>
      <c r="O452" s="13">
        <f t="shared" si="47"/>
        <v>0.5</v>
      </c>
      <c r="P452" s="13">
        <f t="shared" si="48"/>
        <v>0.5</v>
      </c>
      <c r="Q452" s="13" t="str">
        <f t="shared" si="49"/>
        <v/>
      </c>
      <c r="R452" s="13" t="str">
        <f t="shared" si="50"/>
        <v/>
      </c>
    </row>
    <row r="453" spans="1:18" x14ac:dyDescent="0.2">
      <c r="A453" s="8" t="s">
        <v>465</v>
      </c>
      <c r="B453" s="9">
        <v>2611</v>
      </c>
      <c r="C453" s="40" t="s">
        <v>81</v>
      </c>
      <c r="D453" s="40" t="s">
        <v>76</v>
      </c>
      <c r="E453" s="40" t="s">
        <v>37</v>
      </c>
      <c r="F453" s="40" t="s">
        <v>52</v>
      </c>
      <c r="G453" s="40" t="s">
        <v>39</v>
      </c>
      <c r="H453" s="40" t="s">
        <v>40</v>
      </c>
      <c r="I453" s="11">
        <v>41439</v>
      </c>
      <c r="J453" s="11">
        <v>41712</v>
      </c>
      <c r="K453" s="12">
        <v>50</v>
      </c>
      <c r="L453" s="1" t="str">
        <f>_xlfn.IFNA(MATCH(D453,{"AR","FL","IN","MI"},0),"YES")</f>
        <v>YES</v>
      </c>
      <c r="M453" t="str">
        <f t="shared" si="45"/>
        <v>Electric</v>
      </c>
      <c r="N453" s="1">
        <f t="shared" si="46"/>
        <v>2014</v>
      </c>
      <c r="O453" s="13">
        <f t="shared" si="47"/>
        <v>0.5</v>
      </c>
      <c r="P453" s="13">
        <f t="shared" si="48"/>
        <v>0.5</v>
      </c>
      <c r="Q453" s="13" t="str">
        <f t="shared" si="49"/>
        <v/>
      </c>
      <c r="R453" s="13" t="str">
        <f t="shared" si="50"/>
        <v/>
      </c>
    </row>
    <row r="454" spans="1:18" x14ac:dyDescent="0.2">
      <c r="A454" s="8" t="s">
        <v>1475</v>
      </c>
      <c r="B454" s="9">
        <v>2515</v>
      </c>
      <c r="C454" s="40" t="s">
        <v>2167</v>
      </c>
      <c r="D454" s="40" t="s">
        <v>152</v>
      </c>
      <c r="E454" s="40" t="s">
        <v>2163</v>
      </c>
      <c r="F454" s="40" t="s">
        <v>66</v>
      </c>
      <c r="G454" s="40" t="s">
        <v>44</v>
      </c>
      <c r="H454" s="40" t="s">
        <v>40</v>
      </c>
      <c r="I454" s="11">
        <v>41402</v>
      </c>
      <c r="J454" s="11">
        <v>41714</v>
      </c>
      <c r="K454" s="16">
        <v>52.57</v>
      </c>
      <c r="L454" s="1" t="str">
        <f>_xlfn.IFNA(MATCH(D454,{"AR","FL","IN","MI"},0),"YES")</f>
        <v>YES</v>
      </c>
      <c r="M454" t="str">
        <f t="shared" si="45"/>
        <v>Natural Gas</v>
      </c>
      <c r="N454" s="1">
        <f t="shared" si="46"/>
        <v>2014</v>
      </c>
      <c r="O454" s="13" t="str">
        <f t="shared" si="47"/>
        <v/>
      </c>
      <c r="P454" s="13" t="str">
        <f t="shared" si="48"/>
        <v/>
      </c>
      <c r="Q454" s="13">
        <f t="shared" si="49"/>
        <v>0.52570000000000006</v>
      </c>
      <c r="R454" s="13">
        <f t="shared" si="50"/>
        <v>0.52570000000000006</v>
      </c>
    </row>
    <row r="455" spans="1:18" x14ac:dyDescent="0.2">
      <c r="A455" s="8" t="s">
        <v>467</v>
      </c>
      <c r="B455" s="9">
        <v>2481</v>
      </c>
      <c r="C455" s="40" t="s">
        <v>468</v>
      </c>
      <c r="D455" s="40" t="s">
        <v>130</v>
      </c>
      <c r="E455" s="40" t="s">
        <v>37</v>
      </c>
      <c r="F455" s="40" t="s">
        <v>66</v>
      </c>
      <c r="G455" s="40" t="s">
        <v>44</v>
      </c>
      <c r="H455" s="40" t="s">
        <v>40</v>
      </c>
      <c r="I455" s="11">
        <v>41362</v>
      </c>
      <c r="J455" s="11">
        <v>41715</v>
      </c>
      <c r="K455" s="12">
        <v>55</v>
      </c>
      <c r="L455" s="1" t="str">
        <f>_xlfn.IFNA(MATCH(D455,{"AR","FL","IN","MI"},0),"YES")</f>
        <v>YES</v>
      </c>
      <c r="M455" t="str">
        <f t="shared" si="45"/>
        <v>Electric</v>
      </c>
      <c r="N455" s="1">
        <f t="shared" si="46"/>
        <v>2014</v>
      </c>
      <c r="O455" s="13">
        <f t="shared" si="47"/>
        <v>0.55000000000000004</v>
      </c>
      <c r="P455" s="13">
        <f t="shared" si="48"/>
        <v>0.55000000000000004</v>
      </c>
      <c r="Q455" s="13" t="str">
        <f t="shared" si="49"/>
        <v/>
      </c>
      <c r="R455" s="13" t="str">
        <f t="shared" si="50"/>
        <v/>
      </c>
    </row>
    <row r="456" spans="1:18" x14ac:dyDescent="0.2">
      <c r="A456" s="8" t="s">
        <v>1476</v>
      </c>
      <c r="B456" s="9">
        <v>2596</v>
      </c>
      <c r="C456" s="40" t="s">
        <v>2168</v>
      </c>
      <c r="D456" s="40" t="s">
        <v>114</v>
      </c>
      <c r="E456" s="40" t="s">
        <v>2163</v>
      </c>
      <c r="F456" s="40" t="s">
        <v>52</v>
      </c>
      <c r="G456" s="40" t="s">
        <v>44</v>
      </c>
      <c r="H456" s="40" t="s">
        <v>40</v>
      </c>
      <c r="I456" s="11">
        <v>41614</v>
      </c>
      <c r="J456" s="11">
        <v>41717</v>
      </c>
      <c r="K456" s="12" t="s">
        <v>45</v>
      </c>
      <c r="L456" s="1" t="str">
        <f>_xlfn.IFNA(MATCH(D456,{"AR","FL","IN","MI"},0),"YES")</f>
        <v>YES</v>
      </c>
      <c r="M456" t="str">
        <f t="shared" ref="M456:M519" si="51">E456</f>
        <v>Natural Gas</v>
      </c>
      <c r="N456" s="1">
        <f t="shared" ref="N456:N519" si="52">YEAR(J456)</f>
        <v>2014</v>
      </c>
      <c r="O456" s="13" t="str">
        <f t="shared" ref="O456:O519" si="53">IF(AND(M456="Electric",K456&lt;&gt;"NA"),K456/100,"")</f>
        <v/>
      </c>
      <c r="P456" s="13" t="str">
        <f t="shared" ref="P456:P519" si="54">IF(AND(M456="Electric",K456&lt;&gt;"NA",L456="YES"),K456/100,"")</f>
        <v/>
      </c>
      <c r="Q456" s="13" t="str">
        <f t="shared" ref="Q456:Q519" si="55">IF(AND(M456="Natural Gas",K456&lt;&gt;"NA"),K456/100,"")</f>
        <v/>
      </c>
      <c r="R456" s="13" t="str">
        <f t="shared" ref="R456:R519" si="56">IF(AND(M456="Natural Gas",K456&lt;&gt;"NA",L456="YES"),K456/100,"")</f>
        <v/>
      </c>
    </row>
    <row r="457" spans="1:18" x14ac:dyDescent="0.2">
      <c r="A457" s="8" t="s">
        <v>469</v>
      </c>
      <c r="B457" s="9">
        <v>2420</v>
      </c>
      <c r="C457" s="40" t="s">
        <v>240</v>
      </c>
      <c r="D457" s="40" t="s">
        <v>271</v>
      </c>
      <c r="E457" s="40" t="s">
        <v>37</v>
      </c>
      <c r="F457" s="40" t="s">
        <v>38</v>
      </c>
      <c r="G457" s="40" t="s">
        <v>39</v>
      </c>
      <c r="H457" s="40" t="s">
        <v>40</v>
      </c>
      <c r="I457" s="11">
        <v>41255</v>
      </c>
      <c r="J457" s="11">
        <v>41724</v>
      </c>
      <c r="K457" s="12">
        <v>53.89</v>
      </c>
      <c r="L457" s="1" t="str">
        <f>_xlfn.IFNA(MATCH(D457,{"AR","FL","IN","MI"},0),"YES")</f>
        <v>YES</v>
      </c>
      <c r="M457" t="str">
        <f t="shared" si="51"/>
        <v>Electric</v>
      </c>
      <c r="N457" s="1">
        <f t="shared" si="52"/>
        <v>2014</v>
      </c>
      <c r="O457" s="13">
        <f t="shared" si="53"/>
        <v>0.53890000000000005</v>
      </c>
      <c r="P457" s="13">
        <f t="shared" si="54"/>
        <v>0.53890000000000005</v>
      </c>
      <c r="Q457" s="13" t="str">
        <f t="shared" si="55"/>
        <v/>
      </c>
      <c r="R457" s="13" t="str">
        <f t="shared" si="56"/>
        <v/>
      </c>
    </row>
    <row r="458" spans="1:18" x14ac:dyDescent="0.2">
      <c r="A458" s="8" t="s">
        <v>470</v>
      </c>
      <c r="B458" s="9">
        <v>2480</v>
      </c>
      <c r="C458" s="40" t="s">
        <v>72</v>
      </c>
      <c r="D458" s="40" t="s">
        <v>73</v>
      </c>
      <c r="E458" s="40" t="s">
        <v>37</v>
      </c>
      <c r="F458" s="40" t="s">
        <v>66</v>
      </c>
      <c r="G458" s="40" t="s">
        <v>39</v>
      </c>
      <c r="H458" s="40" t="s">
        <v>40</v>
      </c>
      <c r="I458" s="11">
        <v>41341</v>
      </c>
      <c r="J458" s="11">
        <v>41724</v>
      </c>
      <c r="K458" s="12">
        <v>49.19</v>
      </c>
      <c r="L458" s="1" t="str">
        <f>_xlfn.IFNA(MATCH(D458,{"AR","FL","IN","MI"},0),"YES")</f>
        <v>YES</v>
      </c>
      <c r="M458" t="str">
        <f t="shared" si="51"/>
        <v>Electric</v>
      </c>
      <c r="N458" s="1">
        <f t="shared" si="52"/>
        <v>2014</v>
      </c>
      <c r="O458" s="13">
        <f t="shared" si="53"/>
        <v>0.4919</v>
      </c>
      <c r="P458" s="13">
        <f t="shared" si="54"/>
        <v>0.4919</v>
      </c>
      <c r="Q458" s="13" t="str">
        <f t="shared" si="55"/>
        <v/>
      </c>
      <c r="R458" s="13" t="str">
        <f t="shared" si="56"/>
        <v/>
      </c>
    </row>
    <row r="459" spans="1:18" x14ac:dyDescent="0.2">
      <c r="A459" s="8" t="s">
        <v>471</v>
      </c>
      <c r="B459" s="9">
        <v>2486</v>
      </c>
      <c r="C459" s="40" t="s">
        <v>223</v>
      </c>
      <c r="D459" s="40" t="s">
        <v>224</v>
      </c>
      <c r="E459" s="40" t="s">
        <v>37</v>
      </c>
      <c r="F459" s="40" t="s">
        <v>66</v>
      </c>
      <c r="G459" s="40" t="s">
        <v>39</v>
      </c>
      <c r="H459" s="40" t="s">
        <v>40</v>
      </c>
      <c r="I459" s="11">
        <v>41355</v>
      </c>
      <c r="J459" s="11">
        <v>41731</v>
      </c>
      <c r="K459" s="12">
        <v>49.22</v>
      </c>
      <c r="L459" s="1" t="str">
        <f>_xlfn.IFNA(MATCH(D459,{"AR","FL","IN","MI"},0),"YES")</f>
        <v>YES</v>
      </c>
      <c r="M459" t="str">
        <f t="shared" si="51"/>
        <v>Electric</v>
      </c>
      <c r="N459" s="1">
        <f t="shared" si="52"/>
        <v>2014</v>
      </c>
      <c r="O459" s="13">
        <f t="shared" si="53"/>
        <v>0.49219999999999997</v>
      </c>
      <c r="P459" s="13">
        <f t="shared" si="54"/>
        <v>0.49219999999999997</v>
      </c>
      <c r="Q459" s="13" t="str">
        <f t="shared" si="55"/>
        <v/>
      </c>
      <c r="R459" s="13" t="str">
        <f t="shared" si="56"/>
        <v/>
      </c>
    </row>
    <row r="460" spans="1:18" x14ac:dyDescent="0.2">
      <c r="A460" s="8" t="s">
        <v>1477</v>
      </c>
      <c r="B460" s="9">
        <v>2597</v>
      </c>
      <c r="C460" s="40" t="s">
        <v>2179</v>
      </c>
      <c r="D460" s="40" t="s">
        <v>114</v>
      </c>
      <c r="E460" s="40" t="s">
        <v>2163</v>
      </c>
      <c r="F460" s="40" t="s">
        <v>52</v>
      </c>
      <c r="G460" s="40" t="s">
        <v>44</v>
      </c>
      <c r="H460" s="40" t="s">
        <v>40</v>
      </c>
      <c r="I460" s="11">
        <v>41656</v>
      </c>
      <c r="J460" s="11">
        <v>41731</v>
      </c>
      <c r="K460" s="12" t="s">
        <v>45</v>
      </c>
      <c r="L460" s="1" t="str">
        <f>_xlfn.IFNA(MATCH(D460,{"AR","FL","IN","MI"},0),"YES")</f>
        <v>YES</v>
      </c>
      <c r="M460" t="str">
        <f t="shared" si="51"/>
        <v>Natural Gas</v>
      </c>
      <c r="N460" s="1">
        <f t="shared" si="52"/>
        <v>2014</v>
      </c>
      <c r="O460" s="13" t="str">
        <f t="shared" si="53"/>
        <v/>
      </c>
      <c r="P460" s="13" t="str">
        <f t="shared" si="54"/>
        <v/>
      </c>
      <c r="Q460" s="13" t="str">
        <f t="shared" si="55"/>
        <v/>
      </c>
      <c r="R460" s="13" t="str">
        <f t="shared" si="56"/>
        <v/>
      </c>
    </row>
    <row r="461" spans="1:18" x14ac:dyDescent="0.2">
      <c r="A461" s="8" t="s">
        <v>1478</v>
      </c>
      <c r="B461" s="9">
        <v>2501</v>
      </c>
      <c r="C461" s="40" t="s">
        <v>2197</v>
      </c>
      <c r="D461" s="40" t="s">
        <v>130</v>
      </c>
      <c r="E461" s="40" t="s">
        <v>2163</v>
      </c>
      <c r="F461" s="40" t="s">
        <v>66</v>
      </c>
      <c r="G461" s="40" t="s">
        <v>44</v>
      </c>
      <c r="H461" s="40" t="s">
        <v>40</v>
      </c>
      <c r="I461" s="11">
        <v>41379</v>
      </c>
      <c r="J461" s="11">
        <v>41750</v>
      </c>
      <c r="K461" s="12">
        <v>51.76</v>
      </c>
      <c r="L461" s="1" t="str">
        <f>_xlfn.IFNA(MATCH(D461,{"AR","FL","IN","MI"},0),"YES")</f>
        <v>YES</v>
      </c>
      <c r="M461" t="str">
        <f t="shared" si="51"/>
        <v>Natural Gas</v>
      </c>
      <c r="N461" s="1">
        <f t="shared" si="52"/>
        <v>2014</v>
      </c>
      <c r="O461" s="13" t="str">
        <f t="shared" si="53"/>
        <v/>
      </c>
      <c r="P461" s="13" t="str">
        <f t="shared" si="54"/>
        <v/>
      </c>
      <c r="Q461" s="13">
        <f t="shared" si="55"/>
        <v>0.51759999999999995</v>
      </c>
      <c r="R461" s="13">
        <f t="shared" si="56"/>
        <v>0.51759999999999995</v>
      </c>
    </row>
    <row r="462" spans="1:18" x14ac:dyDescent="0.2">
      <c r="A462" s="8" t="s">
        <v>1479</v>
      </c>
      <c r="B462" s="9">
        <v>2500</v>
      </c>
      <c r="C462" s="40" t="s">
        <v>2167</v>
      </c>
      <c r="D462" s="40" t="s">
        <v>127</v>
      </c>
      <c r="E462" s="40" t="s">
        <v>2163</v>
      </c>
      <c r="F462" s="40" t="s">
        <v>66</v>
      </c>
      <c r="G462" s="40" t="s">
        <v>39</v>
      </c>
      <c r="H462" s="40" t="s">
        <v>40</v>
      </c>
      <c r="I462" s="11">
        <v>41407</v>
      </c>
      <c r="J462" s="11">
        <v>41751</v>
      </c>
      <c r="K462" s="12">
        <v>49.16</v>
      </c>
      <c r="L462" s="1" t="str">
        <f>_xlfn.IFNA(MATCH(D462,{"AR","FL","IN","MI"},0),"YES")</f>
        <v>YES</v>
      </c>
      <c r="M462" t="str">
        <f t="shared" si="51"/>
        <v>Natural Gas</v>
      </c>
      <c r="N462" s="1">
        <f t="shared" si="52"/>
        <v>2014</v>
      </c>
      <c r="O462" s="13" t="str">
        <f t="shared" si="53"/>
        <v/>
      </c>
      <c r="P462" s="13" t="str">
        <f t="shared" si="54"/>
        <v/>
      </c>
      <c r="Q462" s="13">
        <f t="shared" si="55"/>
        <v>0.49159999999999998</v>
      </c>
      <c r="R462" s="13">
        <f t="shared" si="56"/>
        <v>0.49159999999999998</v>
      </c>
    </row>
    <row r="463" spans="1:18" x14ac:dyDescent="0.2">
      <c r="A463" s="8" t="s">
        <v>472</v>
      </c>
      <c r="B463" s="9">
        <v>2561</v>
      </c>
      <c r="C463" s="40" t="s">
        <v>235</v>
      </c>
      <c r="D463" s="40" t="s">
        <v>199</v>
      </c>
      <c r="E463" s="40" t="s">
        <v>37</v>
      </c>
      <c r="F463" s="40" t="s">
        <v>66</v>
      </c>
      <c r="G463" s="40" t="s">
        <v>44</v>
      </c>
      <c r="H463" s="40" t="s">
        <v>40</v>
      </c>
      <c r="I463" s="11">
        <v>41488</v>
      </c>
      <c r="J463" s="11">
        <v>41752</v>
      </c>
      <c r="K463" s="12" t="s">
        <v>45</v>
      </c>
      <c r="L463" s="1" t="str">
        <f>_xlfn.IFNA(MATCH(D463,{"AR","FL","IN","MI"},0),"YES")</f>
        <v>YES</v>
      </c>
      <c r="M463" t="str">
        <f t="shared" si="51"/>
        <v>Electric</v>
      </c>
      <c r="N463" s="1">
        <f t="shared" si="52"/>
        <v>2014</v>
      </c>
      <c r="O463" s="13" t="str">
        <f t="shared" si="53"/>
        <v/>
      </c>
      <c r="P463" s="13" t="str">
        <f t="shared" si="54"/>
        <v/>
      </c>
      <c r="Q463" s="13" t="str">
        <f t="shared" si="55"/>
        <v/>
      </c>
      <c r="R463" s="13" t="str">
        <f t="shared" si="56"/>
        <v/>
      </c>
    </row>
    <row r="464" spans="1:18" x14ac:dyDescent="0.2">
      <c r="A464" s="8" t="s">
        <v>1480</v>
      </c>
      <c r="B464" s="9">
        <v>2542</v>
      </c>
      <c r="C464" s="40" t="s">
        <v>2168</v>
      </c>
      <c r="D464" s="40" t="s">
        <v>114</v>
      </c>
      <c r="E464" s="40" t="s">
        <v>2163</v>
      </c>
      <c r="F464" s="40" t="s">
        <v>66</v>
      </c>
      <c r="G464" s="40" t="s">
        <v>44</v>
      </c>
      <c r="H464" s="40" t="s">
        <v>40</v>
      </c>
      <c r="I464" s="11">
        <v>41533</v>
      </c>
      <c r="J464" s="11">
        <v>41752</v>
      </c>
      <c r="K464" s="16" t="s">
        <v>45</v>
      </c>
      <c r="L464" s="1" t="str">
        <f>_xlfn.IFNA(MATCH(D464,{"AR","FL","IN","MI"},0),"YES")</f>
        <v>YES</v>
      </c>
      <c r="M464" t="str">
        <f t="shared" si="51"/>
        <v>Natural Gas</v>
      </c>
      <c r="N464" s="1">
        <f t="shared" si="52"/>
        <v>2014</v>
      </c>
      <c r="O464" s="13" t="str">
        <f t="shared" si="53"/>
        <v/>
      </c>
      <c r="P464" s="13" t="str">
        <f t="shared" si="54"/>
        <v/>
      </c>
      <c r="Q464" s="13" t="str">
        <f t="shared" si="55"/>
        <v/>
      </c>
      <c r="R464" s="13" t="str">
        <f t="shared" si="56"/>
        <v/>
      </c>
    </row>
    <row r="465" spans="1:18" x14ac:dyDescent="0.2">
      <c r="A465" s="8" t="s">
        <v>1481</v>
      </c>
      <c r="B465" s="9">
        <v>2571</v>
      </c>
      <c r="C465" s="40" t="s">
        <v>2192</v>
      </c>
      <c r="D465" s="40" t="s">
        <v>154</v>
      </c>
      <c r="E465" s="40" t="s">
        <v>2163</v>
      </c>
      <c r="F465" s="40" t="s">
        <v>52</v>
      </c>
      <c r="G465" s="40" t="s">
        <v>39</v>
      </c>
      <c r="H465" s="40" t="s">
        <v>40</v>
      </c>
      <c r="I465" s="11">
        <v>41585</v>
      </c>
      <c r="J465" s="11">
        <v>41765</v>
      </c>
      <c r="K465" s="12" t="s">
        <v>45</v>
      </c>
      <c r="L465" s="1" t="str">
        <f>_xlfn.IFNA(MATCH(D465,{"AR","FL","IN","MI"},0),"YES")</f>
        <v>YES</v>
      </c>
      <c r="M465" t="str">
        <f t="shared" si="51"/>
        <v>Natural Gas</v>
      </c>
      <c r="N465" s="1">
        <f t="shared" si="52"/>
        <v>2014</v>
      </c>
      <c r="O465" s="13" t="str">
        <f t="shared" si="53"/>
        <v/>
      </c>
      <c r="P465" s="13" t="str">
        <f t="shared" si="54"/>
        <v/>
      </c>
      <c r="Q465" s="13" t="str">
        <f t="shared" si="55"/>
        <v/>
      </c>
      <c r="R465" s="13" t="str">
        <f t="shared" si="56"/>
        <v/>
      </c>
    </row>
    <row r="466" spans="1:18" x14ac:dyDescent="0.2">
      <c r="A466" s="8" t="s">
        <v>1482</v>
      </c>
      <c r="B466" s="9">
        <v>2553</v>
      </c>
      <c r="C466" s="40" t="s">
        <v>2162</v>
      </c>
      <c r="D466" s="40" t="s">
        <v>180</v>
      </c>
      <c r="E466" s="40" t="s">
        <v>2163</v>
      </c>
      <c r="F466" s="40" t="s">
        <v>66</v>
      </c>
      <c r="G466" s="40" t="s">
        <v>39</v>
      </c>
      <c r="H466" s="40" t="s">
        <v>40</v>
      </c>
      <c r="I466" s="11">
        <v>41488</v>
      </c>
      <c r="J466" s="11">
        <v>41767</v>
      </c>
      <c r="K466" s="12">
        <v>52.6</v>
      </c>
      <c r="L466" s="1" t="str">
        <f>_xlfn.IFNA(MATCH(D466,{"AR","FL","IN","MI"},0),"YES")</f>
        <v>YES</v>
      </c>
      <c r="M466" t="str">
        <f t="shared" si="51"/>
        <v>Natural Gas</v>
      </c>
      <c r="N466" s="1">
        <f t="shared" si="52"/>
        <v>2014</v>
      </c>
      <c r="O466" s="13" t="str">
        <f t="shared" si="53"/>
        <v/>
      </c>
      <c r="P466" s="13" t="str">
        <f t="shared" si="54"/>
        <v/>
      </c>
      <c r="Q466" s="13">
        <f t="shared" si="55"/>
        <v>0.52600000000000002</v>
      </c>
      <c r="R466" s="13">
        <f t="shared" si="56"/>
        <v>0.52600000000000002</v>
      </c>
    </row>
    <row r="467" spans="1:18" x14ac:dyDescent="0.2">
      <c r="A467" s="8" t="s">
        <v>1483</v>
      </c>
      <c r="B467" s="9">
        <v>2507</v>
      </c>
      <c r="C467" s="40" t="s">
        <v>2215</v>
      </c>
      <c r="D467" s="40" t="s">
        <v>88</v>
      </c>
      <c r="E467" s="40" t="s">
        <v>2163</v>
      </c>
      <c r="F467" s="40" t="s">
        <v>66</v>
      </c>
      <c r="G467" s="40" t="s">
        <v>44</v>
      </c>
      <c r="H467" s="40" t="s">
        <v>40</v>
      </c>
      <c r="I467" s="11">
        <v>41383</v>
      </c>
      <c r="J467" s="11">
        <v>41767</v>
      </c>
      <c r="K467" s="12">
        <v>48</v>
      </c>
      <c r="L467" s="1" t="str">
        <f>_xlfn.IFNA(MATCH(D467,{"AR","FL","IN","MI"},0),"YES")</f>
        <v>YES</v>
      </c>
      <c r="M467" t="str">
        <f t="shared" si="51"/>
        <v>Natural Gas</v>
      </c>
      <c r="N467" s="1">
        <f t="shared" si="52"/>
        <v>2014</v>
      </c>
      <c r="O467" s="13" t="str">
        <f t="shared" si="53"/>
        <v/>
      </c>
      <c r="P467" s="13" t="str">
        <f t="shared" si="54"/>
        <v/>
      </c>
      <c r="Q467" s="13">
        <f t="shared" si="55"/>
        <v>0.48</v>
      </c>
      <c r="R467" s="13">
        <f t="shared" si="56"/>
        <v>0.48</v>
      </c>
    </row>
    <row r="468" spans="1:18" x14ac:dyDescent="0.2">
      <c r="A468" s="8" t="s">
        <v>1484</v>
      </c>
      <c r="B468" s="9">
        <v>2620</v>
      </c>
      <c r="C468" s="40" t="s">
        <v>2182</v>
      </c>
      <c r="D468" s="40" t="s">
        <v>127</v>
      </c>
      <c r="E468" s="40" t="s">
        <v>2163</v>
      </c>
      <c r="F468" s="40" t="s">
        <v>52</v>
      </c>
      <c r="G468" s="40" t="s">
        <v>39</v>
      </c>
      <c r="H468" s="40" t="s">
        <v>40</v>
      </c>
      <c r="I468" s="11">
        <v>41698</v>
      </c>
      <c r="J468" s="11">
        <v>41774</v>
      </c>
      <c r="K468" s="12" t="s">
        <v>45</v>
      </c>
      <c r="L468" s="1" t="str">
        <f>_xlfn.IFNA(MATCH(D468,{"AR","FL","IN","MI"},0),"YES")</f>
        <v>YES</v>
      </c>
      <c r="M468" t="str">
        <f t="shared" si="51"/>
        <v>Natural Gas</v>
      </c>
      <c r="N468" s="1">
        <f t="shared" si="52"/>
        <v>2014</v>
      </c>
      <c r="O468" s="13" t="str">
        <f t="shared" si="53"/>
        <v/>
      </c>
      <c r="P468" s="13" t="str">
        <f t="shared" si="54"/>
        <v/>
      </c>
      <c r="Q468" s="13" t="str">
        <f t="shared" si="55"/>
        <v/>
      </c>
      <c r="R468" s="13" t="str">
        <f t="shared" si="56"/>
        <v/>
      </c>
    </row>
    <row r="469" spans="1:18" x14ac:dyDescent="0.2">
      <c r="A469" s="8" t="s">
        <v>473</v>
      </c>
      <c r="B469" s="9">
        <v>2554</v>
      </c>
      <c r="C469" s="40" t="s">
        <v>187</v>
      </c>
      <c r="D469" s="40" t="s">
        <v>94</v>
      </c>
      <c r="E469" s="40" t="s">
        <v>37</v>
      </c>
      <c r="F469" s="40" t="s">
        <v>38</v>
      </c>
      <c r="G469" s="40" t="s">
        <v>44</v>
      </c>
      <c r="H469" s="40" t="s">
        <v>40</v>
      </c>
      <c r="I469" s="11">
        <v>41542</v>
      </c>
      <c r="J469" s="11">
        <v>41775</v>
      </c>
      <c r="K469" s="16" t="s">
        <v>45</v>
      </c>
      <c r="L469" s="1" t="str">
        <f>_xlfn.IFNA(MATCH(D469,{"AR","FL","IN","MI"},0),"YES")</f>
        <v>YES</v>
      </c>
      <c r="M469" t="str">
        <f t="shared" si="51"/>
        <v>Electric</v>
      </c>
      <c r="N469" s="1">
        <f t="shared" si="52"/>
        <v>2014</v>
      </c>
      <c r="O469" s="13" t="str">
        <f t="shared" si="53"/>
        <v/>
      </c>
      <c r="P469" s="13" t="str">
        <f t="shared" si="54"/>
        <v/>
      </c>
      <c r="Q469" s="13" t="str">
        <f t="shared" si="55"/>
        <v/>
      </c>
      <c r="R469" s="13" t="str">
        <f t="shared" si="56"/>
        <v/>
      </c>
    </row>
    <row r="470" spans="1:18" x14ac:dyDescent="0.2">
      <c r="A470" s="8" t="s">
        <v>474</v>
      </c>
      <c r="B470" s="9">
        <v>2541</v>
      </c>
      <c r="C470" s="40" t="s">
        <v>267</v>
      </c>
      <c r="D470" s="40" t="s">
        <v>231</v>
      </c>
      <c r="E470" s="40" t="s">
        <v>37</v>
      </c>
      <c r="F470" s="40" t="s">
        <v>66</v>
      </c>
      <c r="G470" s="40" t="s">
        <v>39</v>
      </c>
      <c r="H470" s="40" t="s">
        <v>40</v>
      </c>
      <c r="I470" s="11">
        <v>41470</v>
      </c>
      <c r="J470" s="11">
        <v>41789</v>
      </c>
      <c r="K470" s="16">
        <v>47.78</v>
      </c>
      <c r="L470" s="1" t="str">
        <f>_xlfn.IFNA(MATCH(D470,{"AR","FL","IN","MI"},0),"YES")</f>
        <v>YES</v>
      </c>
      <c r="M470" t="str">
        <f t="shared" si="51"/>
        <v>Electric</v>
      </c>
      <c r="N470" s="1">
        <f t="shared" si="52"/>
        <v>2014</v>
      </c>
      <c r="O470" s="13">
        <f t="shared" si="53"/>
        <v>0.4778</v>
      </c>
      <c r="P470" s="13">
        <f t="shared" si="54"/>
        <v>0.4778</v>
      </c>
      <c r="Q470" s="13" t="str">
        <f t="shared" si="55"/>
        <v/>
      </c>
      <c r="R470" s="13" t="str">
        <f t="shared" si="56"/>
        <v/>
      </c>
    </row>
    <row r="471" spans="1:18" x14ac:dyDescent="0.2">
      <c r="A471" s="8" t="s">
        <v>1485</v>
      </c>
      <c r="B471" s="9">
        <v>2637</v>
      </c>
      <c r="C471" s="40" t="s">
        <v>335</v>
      </c>
      <c r="D471" s="40" t="s">
        <v>219</v>
      </c>
      <c r="E471" s="40" t="s">
        <v>2163</v>
      </c>
      <c r="F471" s="40" t="s">
        <v>66</v>
      </c>
      <c r="G471" s="40" t="s">
        <v>39</v>
      </c>
      <c r="H471" s="40" t="s">
        <v>40</v>
      </c>
      <c r="I471" s="11">
        <v>41738</v>
      </c>
      <c r="J471" s="11">
        <v>41796</v>
      </c>
      <c r="K471" s="16">
        <v>50.46</v>
      </c>
      <c r="L471" s="1" t="str">
        <f>_xlfn.IFNA(MATCH(D471,{"AR","FL","IN","MI"},0),"YES")</f>
        <v>YES</v>
      </c>
      <c r="M471" t="str">
        <f t="shared" si="51"/>
        <v>Natural Gas</v>
      </c>
      <c r="N471" s="1">
        <f t="shared" si="52"/>
        <v>2014</v>
      </c>
      <c r="O471" s="13" t="str">
        <f t="shared" si="53"/>
        <v/>
      </c>
      <c r="P471" s="13" t="str">
        <f t="shared" si="54"/>
        <v/>
      </c>
      <c r="Q471" s="13">
        <f t="shared" si="55"/>
        <v>0.50460000000000005</v>
      </c>
      <c r="R471" s="13">
        <f t="shared" si="56"/>
        <v>0.50460000000000005</v>
      </c>
    </row>
    <row r="472" spans="1:18" x14ac:dyDescent="0.2">
      <c r="A472" s="8" t="s">
        <v>475</v>
      </c>
      <c r="B472" s="9">
        <v>2636</v>
      </c>
      <c r="C472" s="40" t="s">
        <v>335</v>
      </c>
      <c r="D472" s="40" t="s">
        <v>219</v>
      </c>
      <c r="E472" s="40" t="s">
        <v>37</v>
      </c>
      <c r="F472" s="40" t="s">
        <v>38</v>
      </c>
      <c r="G472" s="40" t="s">
        <v>39</v>
      </c>
      <c r="H472" s="40" t="s">
        <v>40</v>
      </c>
      <c r="I472" s="11">
        <v>41738</v>
      </c>
      <c r="J472" s="11">
        <v>41796</v>
      </c>
      <c r="K472" s="12">
        <v>50.46</v>
      </c>
      <c r="L472" s="1" t="str">
        <f>_xlfn.IFNA(MATCH(D472,{"AR","FL","IN","MI"},0),"YES")</f>
        <v>YES</v>
      </c>
      <c r="M472" t="str">
        <f t="shared" si="51"/>
        <v>Electric</v>
      </c>
      <c r="N472" s="1">
        <f t="shared" si="52"/>
        <v>2014</v>
      </c>
      <c r="O472" s="13">
        <f t="shared" si="53"/>
        <v>0.50460000000000005</v>
      </c>
      <c r="P472" s="13">
        <f t="shared" si="54"/>
        <v>0.50460000000000005</v>
      </c>
      <c r="Q472" s="13" t="str">
        <f t="shared" si="55"/>
        <v/>
      </c>
      <c r="R472" s="13" t="str">
        <f t="shared" si="56"/>
        <v/>
      </c>
    </row>
    <row r="473" spans="1:18" x14ac:dyDescent="0.2">
      <c r="A473" s="8" t="s">
        <v>1486</v>
      </c>
      <c r="B473" s="9">
        <v>2440</v>
      </c>
      <c r="C473" s="40" t="s">
        <v>2198</v>
      </c>
      <c r="D473" s="40" t="s">
        <v>160</v>
      </c>
      <c r="E473" s="40" t="s">
        <v>2163</v>
      </c>
      <c r="F473" s="40" t="s">
        <v>66</v>
      </c>
      <c r="G473" s="40" t="s">
        <v>39</v>
      </c>
      <c r="H473" s="40" t="s">
        <v>40</v>
      </c>
      <c r="I473" s="11">
        <v>41263</v>
      </c>
      <c r="J473" s="11">
        <v>41802</v>
      </c>
      <c r="K473" s="12">
        <v>55</v>
      </c>
      <c r="L473" s="1" t="str">
        <f>_xlfn.IFNA(MATCH(D473,{"AR","FL","IN","MI"},0),"YES")</f>
        <v>YES</v>
      </c>
      <c r="M473" t="str">
        <f t="shared" si="51"/>
        <v>Natural Gas</v>
      </c>
      <c r="N473" s="1">
        <f t="shared" si="52"/>
        <v>2014</v>
      </c>
      <c r="O473" s="13" t="str">
        <f t="shared" si="53"/>
        <v/>
      </c>
      <c r="P473" s="13" t="str">
        <f t="shared" si="54"/>
        <v/>
      </c>
      <c r="Q473" s="13">
        <f t="shared" si="55"/>
        <v>0.55000000000000004</v>
      </c>
      <c r="R473" s="13">
        <f t="shared" si="56"/>
        <v>0.55000000000000004</v>
      </c>
    </row>
    <row r="474" spans="1:18" x14ac:dyDescent="0.2">
      <c r="A474" s="8" t="s">
        <v>1487</v>
      </c>
      <c r="B474" s="9">
        <v>2439</v>
      </c>
      <c r="C474" s="40" t="s">
        <v>2198</v>
      </c>
      <c r="D474" s="40" t="s">
        <v>160</v>
      </c>
      <c r="E474" s="40" t="s">
        <v>2163</v>
      </c>
      <c r="F474" s="40" t="s">
        <v>66</v>
      </c>
      <c r="G474" s="40" t="s">
        <v>39</v>
      </c>
      <c r="H474" s="40" t="s">
        <v>40</v>
      </c>
      <c r="I474" s="11">
        <v>41263</v>
      </c>
      <c r="J474" s="11">
        <v>41802</v>
      </c>
      <c r="K474" s="12">
        <v>55</v>
      </c>
      <c r="L474" s="1" t="str">
        <f>_xlfn.IFNA(MATCH(D474,{"AR","FL","IN","MI"},0),"YES")</f>
        <v>YES</v>
      </c>
      <c r="M474" t="str">
        <f t="shared" si="51"/>
        <v>Natural Gas</v>
      </c>
      <c r="N474" s="1">
        <f t="shared" si="52"/>
        <v>2014</v>
      </c>
      <c r="O474" s="13" t="str">
        <f t="shared" si="53"/>
        <v/>
      </c>
      <c r="P474" s="13" t="str">
        <f t="shared" si="54"/>
        <v/>
      </c>
      <c r="Q474" s="13">
        <f t="shared" si="55"/>
        <v>0.55000000000000004</v>
      </c>
      <c r="R474" s="13">
        <f t="shared" si="56"/>
        <v>0.55000000000000004</v>
      </c>
    </row>
    <row r="475" spans="1:18" x14ac:dyDescent="0.2">
      <c r="A475" s="8" t="s">
        <v>1488</v>
      </c>
      <c r="B475" s="9">
        <v>2438</v>
      </c>
      <c r="C475" s="40" t="s">
        <v>2198</v>
      </c>
      <c r="D475" s="40" t="s">
        <v>160</v>
      </c>
      <c r="E475" s="40" t="s">
        <v>2163</v>
      </c>
      <c r="F475" s="40" t="s">
        <v>66</v>
      </c>
      <c r="G475" s="40" t="s">
        <v>39</v>
      </c>
      <c r="H475" s="40" t="s">
        <v>40</v>
      </c>
      <c r="I475" s="11">
        <v>41263</v>
      </c>
      <c r="J475" s="11">
        <v>41802</v>
      </c>
      <c r="K475" s="12">
        <v>55</v>
      </c>
      <c r="L475" s="1" t="str">
        <f>_xlfn.IFNA(MATCH(D475,{"AR","FL","IN","MI"},0),"YES")</f>
        <v>YES</v>
      </c>
      <c r="M475" t="str">
        <f t="shared" si="51"/>
        <v>Natural Gas</v>
      </c>
      <c r="N475" s="1">
        <f t="shared" si="52"/>
        <v>2014</v>
      </c>
      <c r="O475" s="13" t="str">
        <f t="shared" si="53"/>
        <v/>
      </c>
      <c r="P475" s="13" t="str">
        <f t="shared" si="54"/>
        <v/>
      </c>
      <c r="Q475" s="13">
        <f t="shared" si="55"/>
        <v>0.55000000000000004</v>
      </c>
      <c r="R475" s="13">
        <f t="shared" si="56"/>
        <v>0.55000000000000004</v>
      </c>
    </row>
    <row r="476" spans="1:18" x14ac:dyDescent="0.2">
      <c r="A476" s="8" t="s">
        <v>476</v>
      </c>
      <c r="B476" s="9">
        <v>2578</v>
      </c>
      <c r="C476" s="40" t="s">
        <v>477</v>
      </c>
      <c r="D476" s="40" t="s">
        <v>478</v>
      </c>
      <c r="E476" s="40" t="s">
        <v>37</v>
      </c>
      <c r="F476" s="40" t="s">
        <v>66</v>
      </c>
      <c r="G476" s="40" t="s">
        <v>44</v>
      </c>
      <c r="H476" s="40" t="s">
        <v>40</v>
      </c>
      <c r="I476" s="11">
        <v>41614</v>
      </c>
      <c r="J476" s="11">
        <v>41820</v>
      </c>
      <c r="K476" s="12">
        <v>49</v>
      </c>
      <c r="L476" s="1" t="str">
        <f>_xlfn.IFNA(MATCH(D476,{"AR","FL","IN","MI"},0),"YES")</f>
        <v>YES</v>
      </c>
      <c r="M476" t="str">
        <f t="shared" si="51"/>
        <v>Electric</v>
      </c>
      <c r="N476" s="1">
        <f t="shared" si="52"/>
        <v>2014</v>
      </c>
      <c r="O476" s="13">
        <f t="shared" si="53"/>
        <v>0.49</v>
      </c>
      <c r="P476" s="13">
        <f t="shared" si="54"/>
        <v>0.49</v>
      </c>
      <c r="Q476" s="13" t="str">
        <f t="shared" si="55"/>
        <v/>
      </c>
      <c r="R476" s="13" t="str">
        <f t="shared" si="56"/>
        <v/>
      </c>
    </row>
    <row r="477" spans="1:18" x14ac:dyDescent="0.2">
      <c r="A477" s="8" t="s">
        <v>479</v>
      </c>
      <c r="B477" s="9">
        <v>2575</v>
      </c>
      <c r="C477" s="40" t="s">
        <v>72</v>
      </c>
      <c r="D477" s="40" t="s">
        <v>154</v>
      </c>
      <c r="E477" s="40" t="s">
        <v>37</v>
      </c>
      <c r="F477" s="40" t="s">
        <v>66</v>
      </c>
      <c r="G477" s="40" t="s">
        <v>39</v>
      </c>
      <c r="H477" s="40" t="s">
        <v>40</v>
      </c>
      <c r="I477" s="11">
        <v>41612</v>
      </c>
      <c r="J477" s="11">
        <v>41822</v>
      </c>
      <c r="K477" s="12">
        <v>49.18</v>
      </c>
      <c r="L477" s="1" t="str">
        <f>_xlfn.IFNA(MATCH(D477,{"AR","FL","IN","MI"},0),"YES")</f>
        <v>YES</v>
      </c>
      <c r="M477" t="str">
        <f t="shared" si="51"/>
        <v>Electric</v>
      </c>
      <c r="N477" s="1">
        <f t="shared" si="52"/>
        <v>2014</v>
      </c>
      <c r="O477" s="13">
        <f t="shared" si="53"/>
        <v>0.49180000000000001</v>
      </c>
      <c r="P477" s="13">
        <f t="shared" si="54"/>
        <v>0.49180000000000001</v>
      </c>
      <c r="Q477" s="13" t="str">
        <f t="shared" si="55"/>
        <v/>
      </c>
      <c r="R477" s="13" t="str">
        <f t="shared" si="56"/>
        <v/>
      </c>
    </row>
    <row r="478" spans="1:18" x14ac:dyDescent="0.2">
      <c r="A478" s="8" t="s">
        <v>1489</v>
      </c>
      <c r="B478" s="9">
        <v>2671</v>
      </c>
      <c r="C478" s="40" t="s">
        <v>2162</v>
      </c>
      <c r="D478" s="40" t="s">
        <v>216</v>
      </c>
      <c r="E478" s="40" t="s">
        <v>2163</v>
      </c>
      <c r="F478" s="40" t="s">
        <v>66</v>
      </c>
      <c r="G478" s="40" t="s">
        <v>44</v>
      </c>
      <c r="H478" s="40" t="s">
        <v>40</v>
      </c>
      <c r="I478" s="11">
        <v>41712</v>
      </c>
      <c r="J478" s="11">
        <v>41823</v>
      </c>
      <c r="K478" s="12">
        <v>50</v>
      </c>
      <c r="L478" s="1" t="str">
        <f>_xlfn.IFNA(MATCH(D478,{"AR","FL","IN","MI"},0),"YES")</f>
        <v>YES</v>
      </c>
      <c r="M478" t="str">
        <f t="shared" si="51"/>
        <v>Natural Gas</v>
      </c>
      <c r="N478" s="1">
        <f t="shared" si="52"/>
        <v>2014</v>
      </c>
      <c r="O478" s="13" t="str">
        <f t="shared" si="53"/>
        <v/>
      </c>
      <c r="P478" s="13" t="str">
        <f t="shared" si="54"/>
        <v/>
      </c>
      <c r="Q478" s="13">
        <f t="shared" si="55"/>
        <v>0.5</v>
      </c>
      <c r="R478" s="13">
        <f t="shared" si="56"/>
        <v>0.5</v>
      </c>
    </row>
    <row r="479" spans="1:18" x14ac:dyDescent="0.2">
      <c r="A479" s="8" t="s">
        <v>1490</v>
      </c>
      <c r="B479" s="9">
        <v>2566</v>
      </c>
      <c r="C479" s="40" t="s">
        <v>2216</v>
      </c>
      <c r="D479" s="40" t="s">
        <v>111</v>
      </c>
      <c r="E479" s="40" t="s">
        <v>2163</v>
      </c>
      <c r="F479" s="40" t="s">
        <v>66</v>
      </c>
      <c r="G479" s="40" t="s">
        <v>44</v>
      </c>
      <c r="H479" s="40" t="s">
        <v>40</v>
      </c>
      <c r="I479" s="11">
        <v>41526</v>
      </c>
      <c r="J479" s="11">
        <v>41827</v>
      </c>
      <c r="K479" s="12">
        <v>41.6</v>
      </c>
      <c r="L479" s="1">
        <f>_xlfn.IFNA(MATCH(D479,{"AR","FL","IN","MI"},0),"YES")</f>
        <v>1</v>
      </c>
      <c r="M479" t="str">
        <f t="shared" si="51"/>
        <v>Natural Gas</v>
      </c>
      <c r="N479" s="1">
        <f t="shared" si="52"/>
        <v>2014</v>
      </c>
      <c r="O479" s="13" t="str">
        <f t="shared" si="53"/>
        <v/>
      </c>
      <c r="P479" s="13" t="str">
        <f t="shared" si="54"/>
        <v/>
      </c>
      <c r="Q479" s="13">
        <f t="shared" si="55"/>
        <v>0.41600000000000004</v>
      </c>
      <c r="R479" s="13" t="str">
        <f t="shared" si="56"/>
        <v/>
      </c>
    </row>
    <row r="480" spans="1:18" x14ac:dyDescent="0.2">
      <c r="A480" s="8" t="s">
        <v>480</v>
      </c>
      <c r="B480" s="9">
        <v>2612</v>
      </c>
      <c r="C480" s="40" t="s">
        <v>81</v>
      </c>
      <c r="D480" s="40" t="s">
        <v>76</v>
      </c>
      <c r="E480" s="40" t="s">
        <v>37</v>
      </c>
      <c r="F480" s="40" t="s">
        <v>52</v>
      </c>
      <c r="G480" s="40" t="s">
        <v>39</v>
      </c>
      <c r="H480" s="40" t="s">
        <v>40</v>
      </c>
      <c r="I480" s="11">
        <v>41579</v>
      </c>
      <c r="J480" s="11">
        <v>41828</v>
      </c>
      <c r="K480" s="12">
        <v>50</v>
      </c>
      <c r="L480" s="1" t="str">
        <f>_xlfn.IFNA(MATCH(D480,{"AR","FL","IN","MI"},0),"YES")</f>
        <v>YES</v>
      </c>
      <c r="M480" t="str">
        <f t="shared" si="51"/>
        <v>Electric</v>
      </c>
      <c r="N480" s="1">
        <f t="shared" si="52"/>
        <v>2014</v>
      </c>
      <c r="O480" s="13">
        <f t="shared" si="53"/>
        <v>0.5</v>
      </c>
      <c r="P480" s="13">
        <f t="shared" si="54"/>
        <v>0.5</v>
      </c>
      <c r="Q480" s="13" t="str">
        <f t="shared" si="55"/>
        <v/>
      </c>
      <c r="R480" s="13" t="str">
        <f t="shared" si="56"/>
        <v/>
      </c>
    </row>
    <row r="481" spans="1:18" x14ac:dyDescent="0.2">
      <c r="A481" s="8" t="s">
        <v>481</v>
      </c>
      <c r="B481" s="9">
        <v>2528</v>
      </c>
      <c r="C481" s="40" t="s">
        <v>448</v>
      </c>
      <c r="D481" s="40" t="s">
        <v>400</v>
      </c>
      <c r="E481" s="40" t="s">
        <v>37</v>
      </c>
      <c r="F481" s="40" t="s">
        <v>38</v>
      </c>
      <c r="G481" s="40" t="s">
        <v>44</v>
      </c>
      <c r="H481" s="40" t="s">
        <v>40</v>
      </c>
      <c r="I481" s="11">
        <v>41361</v>
      </c>
      <c r="J481" s="11">
        <v>41830</v>
      </c>
      <c r="K481" s="12" t="s">
        <v>45</v>
      </c>
      <c r="L481" s="1" t="str">
        <f>_xlfn.IFNA(MATCH(D481,{"AR","FL","IN","MI"},0),"YES")</f>
        <v>YES</v>
      </c>
      <c r="M481" t="str">
        <f t="shared" si="51"/>
        <v>Electric</v>
      </c>
      <c r="N481" s="1">
        <f t="shared" si="52"/>
        <v>2014</v>
      </c>
      <c r="O481" s="13" t="str">
        <f t="shared" si="53"/>
        <v/>
      </c>
      <c r="P481" s="13" t="str">
        <f t="shared" si="54"/>
        <v/>
      </c>
      <c r="Q481" s="13" t="str">
        <f t="shared" si="55"/>
        <v/>
      </c>
      <c r="R481" s="13" t="str">
        <f t="shared" si="56"/>
        <v/>
      </c>
    </row>
    <row r="482" spans="1:18" x14ac:dyDescent="0.2">
      <c r="A482" s="8" t="s">
        <v>482</v>
      </c>
      <c r="B482" s="9">
        <v>2580</v>
      </c>
      <c r="C482" s="40" t="s">
        <v>185</v>
      </c>
      <c r="D482" s="40" t="s">
        <v>60</v>
      </c>
      <c r="E482" s="40" t="s">
        <v>37</v>
      </c>
      <c r="F482" s="40" t="s">
        <v>38</v>
      </c>
      <c r="G482" s="40" t="s">
        <v>44</v>
      </c>
      <c r="H482" s="40" t="s">
        <v>40</v>
      </c>
      <c r="I482" s="11">
        <v>41617</v>
      </c>
      <c r="J482" s="11">
        <v>41837</v>
      </c>
      <c r="K482" s="12" t="s">
        <v>45</v>
      </c>
      <c r="L482" s="1" t="str">
        <f>_xlfn.IFNA(MATCH(D482,{"AR","FL","IN","MI"},0),"YES")</f>
        <v>YES</v>
      </c>
      <c r="M482" t="str">
        <f t="shared" si="51"/>
        <v>Electric</v>
      </c>
      <c r="N482" s="1">
        <f t="shared" si="52"/>
        <v>2014</v>
      </c>
      <c r="O482" s="13" t="str">
        <f t="shared" si="53"/>
        <v/>
      </c>
      <c r="P482" s="13" t="str">
        <f t="shared" si="54"/>
        <v/>
      </c>
      <c r="Q482" s="13" t="str">
        <f t="shared" si="55"/>
        <v/>
      </c>
      <c r="R482" s="13" t="str">
        <f t="shared" si="56"/>
        <v/>
      </c>
    </row>
    <row r="483" spans="1:18" x14ac:dyDescent="0.2">
      <c r="A483" s="8" t="s">
        <v>483</v>
      </c>
      <c r="B483" s="9">
        <v>2573</v>
      </c>
      <c r="C483" s="40" t="s">
        <v>107</v>
      </c>
      <c r="D483" s="40" t="s">
        <v>105</v>
      </c>
      <c r="E483" s="40" t="s">
        <v>37</v>
      </c>
      <c r="F483" s="40" t="s">
        <v>66</v>
      </c>
      <c r="G483" s="40" t="s">
        <v>44</v>
      </c>
      <c r="H483" s="40" t="s">
        <v>40</v>
      </c>
      <c r="I483" s="11">
        <v>41605</v>
      </c>
      <c r="J483" s="11">
        <v>41843</v>
      </c>
      <c r="K483" s="12">
        <v>50.35</v>
      </c>
      <c r="L483" s="1" t="str">
        <f>_xlfn.IFNA(MATCH(D483,{"AR","FL","IN","MI"},0),"YES")</f>
        <v>YES</v>
      </c>
      <c r="M483" t="str">
        <f t="shared" si="51"/>
        <v>Electric</v>
      </c>
      <c r="N483" s="1">
        <f t="shared" si="52"/>
        <v>2014</v>
      </c>
      <c r="O483" s="13">
        <f t="shared" si="53"/>
        <v>0.50350000000000006</v>
      </c>
      <c r="P483" s="13">
        <f t="shared" si="54"/>
        <v>0.50350000000000006</v>
      </c>
      <c r="Q483" s="13" t="str">
        <f t="shared" si="55"/>
        <v/>
      </c>
      <c r="R483" s="13" t="str">
        <f t="shared" si="56"/>
        <v/>
      </c>
    </row>
    <row r="484" spans="1:18" x14ac:dyDescent="0.2">
      <c r="A484" s="8" t="s">
        <v>1491</v>
      </c>
      <c r="B484" s="9">
        <v>2668</v>
      </c>
      <c r="C484" s="40" t="s">
        <v>2217</v>
      </c>
      <c r="D484" s="40" t="s">
        <v>111</v>
      </c>
      <c r="E484" s="40" t="s">
        <v>2163</v>
      </c>
      <c r="F484" s="40" t="s">
        <v>66</v>
      </c>
      <c r="G484" s="40" t="s">
        <v>44</v>
      </c>
      <c r="H484" s="40" t="s">
        <v>40</v>
      </c>
      <c r="I484" s="11">
        <v>41562</v>
      </c>
      <c r="J484" s="11">
        <v>41845</v>
      </c>
      <c r="K484" s="16">
        <v>39.94</v>
      </c>
      <c r="L484" s="1">
        <f>_xlfn.IFNA(MATCH(D484,{"AR","FL","IN","MI"},0),"YES")</f>
        <v>1</v>
      </c>
      <c r="M484" t="str">
        <f t="shared" si="51"/>
        <v>Natural Gas</v>
      </c>
      <c r="N484" s="1">
        <f t="shared" si="52"/>
        <v>2014</v>
      </c>
      <c r="O484" s="13" t="str">
        <f t="shared" si="53"/>
        <v/>
      </c>
      <c r="P484" s="13" t="str">
        <f t="shared" si="54"/>
        <v/>
      </c>
      <c r="Q484" s="13">
        <f t="shared" si="55"/>
        <v>0.39939999999999998</v>
      </c>
      <c r="R484" s="13" t="str">
        <f t="shared" si="56"/>
        <v/>
      </c>
    </row>
    <row r="485" spans="1:18" x14ac:dyDescent="0.2">
      <c r="A485" s="8" t="s">
        <v>484</v>
      </c>
      <c r="B485" s="9">
        <v>2526</v>
      </c>
      <c r="C485" s="40" t="s">
        <v>485</v>
      </c>
      <c r="D485" s="40" t="s">
        <v>478</v>
      </c>
      <c r="E485" s="40" t="s">
        <v>37</v>
      </c>
      <c r="F485" s="40" t="s">
        <v>66</v>
      </c>
      <c r="G485" s="40" t="s">
        <v>44</v>
      </c>
      <c r="H485" s="40" t="s">
        <v>40</v>
      </c>
      <c r="I485" s="11">
        <v>41395</v>
      </c>
      <c r="J485" s="11">
        <v>41849</v>
      </c>
      <c r="K485" s="12">
        <v>50</v>
      </c>
      <c r="L485" s="1" t="str">
        <f>_xlfn.IFNA(MATCH(D485,{"AR","FL","IN","MI"},0),"YES")</f>
        <v>YES</v>
      </c>
      <c r="M485" t="str">
        <f t="shared" si="51"/>
        <v>Electric</v>
      </c>
      <c r="N485" s="1">
        <f t="shared" si="52"/>
        <v>2014</v>
      </c>
      <c r="O485" s="13">
        <f t="shared" si="53"/>
        <v>0.5</v>
      </c>
      <c r="P485" s="13">
        <f t="shared" si="54"/>
        <v>0.5</v>
      </c>
      <c r="Q485" s="13" t="str">
        <f t="shared" si="55"/>
        <v/>
      </c>
      <c r="R485" s="13" t="str">
        <f t="shared" si="56"/>
        <v/>
      </c>
    </row>
    <row r="486" spans="1:18" x14ac:dyDescent="0.2">
      <c r="A486" s="8" t="s">
        <v>1492</v>
      </c>
      <c r="B486" s="9">
        <v>2579</v>
      </c>
      <c r="C486" s="40" t="s">
        <v>337</v>
      </c>
      <c r="D486" s="40" t="s">
        <v>97</v>
      </c>
      <c r="E486" s="40" t="s">
        <v>2163</v>
      </c>
      <c r="F486" s="40" t="s">
        <v>66</v>
      </c>
      <c r="G486" s="40" t="s">
        <v>44</v>
      </c>
      <c r="H486" s="40" t="s">
        <v>40</v>
      </c>
      <c r="I486" s="11">
        <v>41610</v>
      </c>
      <c r="J486" s="11">
        <v>41851</v>
      </c>
      <c r="K486" s="12">
        <v>54</v>
      </c>
      <c r="L486" s="1" t="str">
        <f>_xlfn.IFNA(MATCH(D486,{"AR","FL","IN","MI"},0),"YES")</f>
        <v>YES</v>
      </c>
      <c r="M486" t="str">
        <f t="shared" si="51"/>
        <v>Natural Gas</v>
      </c>
      <c r="N486" s="1">
        <f t="shared" si="52"/>
        <v>2014</v>
      </c>
      <c r="O486" s="13" t="str">
        <f t="shared" si="53"/>
        <v/>
      </c>
      <c r="P486" s="13" t="str">
        <f t="shared" si="54"/>
        <v/>
      </c>
      <c r="Q486" s="13">
        <f t="shared" si="55"/>
        <v>0.54</v>
      </c>
      <c r="R486" s="13">
        <f t="shared" si="56"/>
        <v>0.54</v>
      </c>
    </row>
    <row r="487" spans="1:18" x14ac:dyDescent="0.2">
      <c r="A487" s="8" t="s">
        <v>486</v>
      </c>
      <c r="B487" s="9">
        <v>2577</v>
      </c>
      <c r="C487" s="40" t="s">
        <v>337</v>
      </c>
      <c r="D487" s="40" t="s">
        <v>97</v>
      </c>
      <c r="E487" s="40" t="s">
        <v>37</v>
      </c>
      <c r="F487" s="40" t="s">
        <v>38</v>
      </c>
      <c r="G487" s="40" t="s">
        <v>44</v>
      </c>
      <c r="H487" s="40" t="s">
        <v>40</v>
      </c>
      <c r="I487" s="11">
        <v>41610</v>
      </c>
      <c r="J487" s="11">
        <v>41851</v>
      </c>
      <c r="K487" s="12">
        <v>54</v>
      </c>
      <c r="L487" s="1" t="str">
        <f>_xlfn.IFNA(MATCH(D487,{"AR","FL","IN","MI"},0),"YES")</f>
        <v>YES</v>
      </c>
      <c r="M487" t="str">
        <f t="shared" si="51"/>
        <v>Electric</v>
      </c>
      <c r="N487" s="1">
        <f t="shared" si="52"/>
        <v>2014</v>
      </c>
      <c r="O487" s="13">
        <f t="shared" si="53"/>
        <v>0.54</v>
      </c>
      <c r="P487" s="13">
        <f t="shared" si="54"/>
        <v>0.54</v>
      </c>
      <c r="Q487" s="13" t="str">
        <f t="shared" si="55"/>
        <v/>
      </c>
      <c r="R487" s="13" t="str">
        <f t="shared" si="56"/>
        <v/>
      </c>
    </row>
    <row r="488" spans="1:18" x14ac:dyDescent="0.2">
      <c r="A488" s="8" t="s">
        <v>1493</v>
      </c>
      <c r="B488" s="9">
        <v>2670</v>
      </c>
      <c r="C488" s="40" t="s">
        <v>2203</v>
      </c>
      <c r="D488" s="40" t="s">
        <v>216</v>
      </c>
      <c r="E488" s="40" t="s">
        <v>2163</v>
      </c>
      <c r="F488" s="40" t="s">
        <v>66</v>
      </c>
      <c r="G488" s="40" t="s">
        <v>44</v>
      </c>
      <c r="H488" s="40" t="s">
        <v>40</v>
      </c>
      <c r="I488" s="11">
        <v>41712</v>
      </c>
      <c r="J488" s="11">
        <v>41856</v>
      </c>
      <c r="K488" s="16" t="s">
        <v>45</v>
      </c>
      <c r="L488" s="1" t="str">
        <f>_xlfn.IFNA(MATCH(D488,{"AR","FL","IN","MI"},0),"YES")</f>
        <v>YES</v>
      </c>
      <c r="M488" t="str">
        <f t="shared" si="51"/>
        <v>Natural Gas</v>
      </c>
      <c r="N488" s="1">
        <f t="shared" si="52"/>
        <v>2014</v>
      </c>
      <c r="O488" s="13" t="str">
        <f t="shared" si="53"/>
        <v/>
      </c>
      <c r="P488" s="13" t="str">
        <f t="shared" si="54"/>
        <v/>
      </c>
      <c r="Q488" s="13" t="str">
        <f t="shared" si="55"/>
        <v/>
      </c>
      <c r="R488" s="13" t="str">
        <f t="shared" si="56"/>
        <v/>
      </c>
    </row>
    <row r="489" spans="1:18" x14ac:dyDescent="0.2">
      <c r="A489" s="8" t="s">
        <v>487</v>
      </c>
      <c r="B489" s="9">
        <v>2365</v>
      </c>
      <c r="C489" s="40" t="s">
        <v>254</v>
      </c>
      <c r="D489" s="40" t="s">
        <v>160</v>
      </c>
      <c r="E489" s="40" t="s">
        <v>37</v>
      </c>
      <c r="F489" s="40" t="s">
        <v>38</v>
      </c>
      <c r="G489" s="40" t="s">
        <v>39</v>
      </c>
      <c r="H489" s="40" t="s">
        <v>40</v>
      </c>
      <c r="I489" s="11">
        <v>41228</v>
      </c>
      <c r="J489" s="11">
        <v>41865</v>
      </c>
      <c r="K489" s="16" t="s">
        <v>45</v>
      </c>
      <c r="L489" s="1" t="str">
        <f>_xlfn.IFNA(MATCH(D489,{"AR","FL","IN","MI"},0),"YES")</f>
        <v>YES</v>
      </c>
      <c r="M489" t="str">
        <f t="shared" si="51"/>
        <v>Electric</v>
      </c>
      <c r="N489" s="1">
        <f t="shared" si="52"/>
        <v>2014</v>
      </c>
      <c r="O489" s="13" t="str">
        <f t="shared" si="53"/>
        <v/>
      </c>
      <c r="P489" s="13" t="str">
        <f t="shared" si="54"/>
        <v/>
      </c>
      <c r="Q489" s="13" t="str">
        <f t="shared" si="55"/>
        <v/>
      </c>
      <c r="R489" s="13" t="str">
        <f t="shared" si="56"/>
        <v/>
      </c>
    </row>
    <row r="490" spans="1:18" x14ac:dyDescent="0.2">
      <c r="A490" s="8" t="s">
        <v>1494</v>
      </c>
      <c r="B490" s="9">
        <v>2366</v>
      </c>
      <c r="C490" s="40" t="s">
        <v>254</v>
      </c>
      <c r="D490" s="40" t="s">
        <v>160</v>
      </c>
      <c r="E490" s="40" t="s">
        <v>2163</v>
      </c>
      <c r="F490" s="40" t="s">
        <v>66</v>
      </c>
      <c r="G490" s="40" t="s">
        <v>39</v>
      </c>
      <c r="H490" s="40" t="s">
        <v>40</v>
      </c>
      <c r="I490" s="11">
        <v>41228</v>
      </c>
      <c r="J490" s="11">
        <v>41865</v>
      </c>
      <c r="K490" s="16" t="s">
        <v>45</v>
      </c>
      <c r="L490" s="1" t="str">
        <f>_xlfn.IFNA(MATCH(D490,{"AR","FL","IN","MI"},0),"YES")</f>
        <v>YES</v>
      </c>
      <c r="M490" t="str">
        <f t="shared" si="51"/>
        <v>Natural Gas</v>
      </c>
      <c r="N490" s="1">
        <f t="shared" si="52"/>
        <v>2014</v>
      </c>
      <c r="O490" s="13" t="str">
        <f t="shared" si="53"/>
        <v/>
      </c>
      <c r="P490" s="13" t="str">
        <f t="shared" si="54"/>
        <v/>
      </c>
      <c r="Q490" s="13" t="str">
        <f t="shared" si="55"/>
        <v/>
      </c>
      <c r="R490" s="13" t="str">
        <f t="shared" si="56"/>
        <v/>
      </c>
    </row>
    <row r="491" spans="1:18" x14ac:dyDescent="0.2">
      <c r="A491" s="8" t="s">
        <v>1495</v>
      </c>
      <c r="B491" s="9">
        <v>2635</v>
      </c>
      <c r="C491" s="40" t="s">
        <v>2211</v>
      </c>
      <c r="D491" s="40" t="s">
        <v>154</v>
      </c>
      <c r="E491" s="40" t="s">
        <v>2163</v>
      </c>
      <c r="F491" s="40" t="s">
        <v>52</v>
      </c>
      <c r="G491" s="40" t="s">
        <v>39</v>
      </c>
      <c r="H491" s="40" t="s">
        <v>40</v>
      </c>
      <c r="I491" s="11">
        <v>41730</v>
      </c>
      <c r="J491" s="11">
        <v>41869</v>
      </c>
      <c r="K491" s="12" t="s">
        <v>45</v>
      </c>
      <c r="L491" s="1" t="str">
        <f>_xlfn.IFNA(MATCH(D491,{"AR","FL","IN","MI"},0),"YES")</f>
        <v>YES</v>
      </c>
      <c r="M491" t="str">
        <f t="shared" si="51"/>
        <v>Natural Gas</v>
      </c>
      <c r="N491" s="1">
        <f t="shared" si="52"/>
        <v>2014</v>
      </c>
      <c r="O491" s="13" t="str">
        <f t="shared" si="53"/>
        <v/>
      </c>
      <c r="P491" s="13" t="str">
        <f t="shared" si="54"/>
        <v/>
      </c>
      <c r="Q491" s="13" t="str">
        <f t="shared" si="55"/>
        <v/>
      </c>
      <c r="R491" s="13" t="str">
        <f t="shared" si="56"/>
        <v/>
      </c>
    </row>
    <row r="492" spans="1:18" x14ac:dyDescent="0.2">
      <c r="A492" s="8" t="s">
        <v>488</v>
      </c>
      <c r="B492" s="9">
        <v>2621</v>
      </c>
      <c r="C492" s="40" t="s">
        <v>104</v>
      </c>
      <c r="D492" s="40" t="s">
        <v>105</v>
      </c>
      <c r="E492" s="40" t="s">
        <v>37</v>
      </c>
      <c r="F492" s="40" t="s">
        <v>66</v>
      </c>
      <c r="G492" s="40" t="s">
        <v>44</v>
      </c>
      <c r="H492" s="40" t="s">
        <v>40</v>
      </c>
      <c r="I492" s="11">
        <v>41712</v>
      </c>
      <c r="J492" s="11">
        <v>41871</v>
      </c>
      <c r="K492" s="16">
        <v>49.83</v>
      </c>
      <c r="L492" s="1" t="str">
        <f>_xlfn.IFNA(MATCH(D492,{"AR","FL","IN","MI"},0),"YES")</f>
        <v>YES</v>
      </c>
      <c r="M492" t="str">
        <f t="shared" si="51"/>
        <v>Electric</v>
      </c>
      <c r="N492" s="1">
        <f t="shared" si="52"/>
        <v>2014</v>
      </c>
      <c r="O492" s="13">
        <f t="shared" si="53"/>
        <v>0.49829999999999997</v>
      </c>
      <c r="P492" s="13">
        <f t="shared" si="54"/>
        <v>0.49829999999999997</v>
      </c>
      <c r="Q492" s="13" t="str">
        <f t="shared" si="55"/>
        <v/>
      </c>
      <c r="R492" s="13" t="str">
        <f t="shared" si="56"/>
        <v/>
      </c>
    </row>
    <row r="493" spans="1:18" x14ac:dyDescent="0.2">
      <c r="A493" s="8" t="s">
        <v>489</v>
      </c>
      <c r="B493" s="9">
        <v>2723</v>
      </c>
      <c r="C493" s="40" t="s">
        <v>490</v>
      </c>
      <c r="D493" s="40" t="s">
        <v>491</v>
      </c>
      <c r="E493" s="40" t="s">
        <v>37</v>
      </c>
      <c r="F493" s="40" t="s">
        <v>38</v>
      </c>
      <c r="G493" s="40" t="s">
        <v>44</v>
      </c>
      <c r="H493" s="40" t="s">
        <v>40</v>
      </c>
      <c r="I493" s="11">
        <v>41628</v>
      </c>
      <c r="J493" s="11">
        <v>41876</v>
      </c>
      <c r="K493" s="12">
        <v>50</v>
      </c>
      <c r="L493" s="1" t="str">
        <f>_xlfn.IFNA(MATCH(D493,{"AR","FL","IN","MI"},0),"YES")</f>
        <v>YES</v>
      </c>
      <c r="M493" t="str">
        <f t="shared" si="51"/>
        <v>Electric</v>
      </c>
      <c r="N493" s="1">
        <f t="shared" si="52"/>
        <v>2014</v>
      </c>
      <c r="O493" s="13">
        <f t="shared" si="53"/>
        <v>0.5</v>
      </c>
      <c r="P493" s="13">
        <f t="shared" si="54"/>
        <v>0.5</v>
      </c>
      <c r="Q493" s="13" t="str">
        <f t="shared" si="55"/>
        <v/>
      </c>
      <c r="R493" s="13" t="str">
        <f t="shared" si="56"/>
        <v/>
      </c>
    </row>
    <row r="494" spans="1:18" x14ac:dyDescent="0.2">
      <c r="A494" s="8" t="s">
        <v>492</v>
      </c>
      <c r="B494" s="9">
        <v>2583</v>
      </c>
      <c r="C494" s="40" t="s">
        <v>54</v>
      </c>
      <c r="D494" s="40" t="s">
        <v>68</v>
      </c>
      <c r="E494" s="40" t="s">
        <v>37</v>
      </c>
      <c r="F494" s="40" t="s">
        <v>38</v>
      </c>
      <c r="G494" s="40" t="s">
        <v>44</v>
      </c>
      <c r="H494" s="40" t="s">
        <v>40</v>
      </c>
      <c r="I494" s="11">
        <v>41642</v>
      </c>
      <c r="J494" s="11">
        <v>41880</v>
      </c>
      <c r="K494" s="16">
        <v>51.43</v>
      </c>
      <c r="L494" s="1" t="str">
        <f>_xlfn.IFNA(MATCH(D494,{"AR","FL","IN","MI"},0),"YES")</f>
        <v>YES</v>
      </c>
      <c r="M494" t="str">
        <f t="shared" si="51"/>
        <v>Electric</v>
      </c>
      <c r="N494" s="1">
        <f t="shared" si="52"/>
        <v>2014</v>
      </c>
      <c r="O494" s="13">
        <f t="shared" si="53"/>
        <v>0.51429999999999998</v>
      </c>
      <c r="P494" s="13">
        <f t="shared" si="54"/>
        <v>0.51429999999999998</v>
      </c>
      <c r="Q494" s="13" t="str">
        <f t="shared" si="55"/>
        <v/>
      </c>
      <c r="R494" s="13" t="str">
        <f t="shared" si="56"/>
        <v/>
      </c>
    </row>
    <row r="495" spans="1:18" x14ac:dyDescent="0.2">
      <c r="A495" s="8" t="s">
        <v>1496</v>
      </c>
      <c r="B495" s="9">
        <v>2591</v>
      </c>
      <c r="C495" s="40" t="s">
        <v>2167</v>
      </c>
      <c r="D495" s="40" t="s">
        <v>60</v>
      </c>
      <c r="E495" s="40" t="s">
        <v>2163</v>
      </c>
      <c r="F495" s="40" t="s">
        <v>66</v>
      </c>
      <c r="G495" s="40" t="s">
        <v>44</v>
      </c>
      <c r="H495" s="40" t="s">
        <v>40</v>
      </c>
      <c r="I495" s="11">
        <v>41648</v>
      </c>
      <c r="J495" s="11">
        <v>41886</v>
      </c>
      <c r="K495" s="12">
        <v>53</v>
      </c>
      <c r="L495" s="1" t="str">
        <f>_xlfn.IFNA(MATCH(D495,{"AR","FL","IN","MI"},0),"YES")</f>
        <v>YES</v>
      </c>
      <c r="M495" t="str">
        <f t="shared" si="51"/>
        <v>Natural Gas</v>
      </c>
      <c r="N495" s="1">
        <f t="shared" si="52"/>
        <v>2014</v>
      </c>
      <c r="O495" s="13" t="str">
        <f t="shared" si="53"/>
        <v/>
      </c>
      <c r="P495" s="13" t="str">
        <f t="shared" si="54"/>
        <v/>
      </c>
      <c r="Q495" s="13">
        <f t="shared" si="55"/>
        <v>0.53</v>
      </c>
      <c r="R495" s="13">
        <f t="shared" si="56"/>
        <v>0.53</v>
      </c>
    </row>
    <row r="496" spans="1:18" x14ac:dyDescent="0.2">
      <c r="A496" s="8" t="s">
        <v>493</v>
      </c>
      <c r="B496" s="9">
        <v>2773</v>
      </c>
      <c r="C496" s="40" t="s">
        <v>356</v>
      </c>
      <c r="D496" s="40" t="s">
        <v>94</v>
      </c>
      <c r="E496" s="40" t="s">
        <v>37</v>
      </c>
      <c r="F496" s="40" t="s">
        <v>357</v>
      </c>
      <c r="G496" s="40" t="s">
        <v>44</v>
      </c>
      <c r="H496" s="40" t="s">
        <v>40</v>
      </c>
      <c r="I496" s="11">
        <v>41774</v>
      </c>
      <c r="J496" s="11">
        <v>41893</v>
      </c>
      <c r="K496" s="12">
        <v>45</v>
      </c>
      <c r="L496" s="1" t="str">
        <f>_xlfn.IFNA(MATCH(D496,{"AR","FL","IN","MI"},0),"YES")</f>
        <v>YES</v>
      </c>
      <c r="M496" t="str">
        <f t="shared" si="51"/>
        <v>Electric</v>
      </c>
      <c r="N496" s="1">
        <f t="shared" si="52"/>
        <v>2014</v>
      </c>
      <c r="O496" s="13">
        <f t="shared" si="53"/>
        <v>0.45</v>
      </c>
      <c r="P496" s="13">
        <f t="shared" si="54"/>
        <v>0.45</v>
      </c>
      <c r="Q496" s="13" t="str">
        <f t="shared" si="55"/>
        <v/>
      </c>
      <c r="R496" s="13" t="str">
        <f t="shared" si="56"/>
        <v/>
      </c>
    </row>
    <row r="497" spans="1:18" x14ac:dyDescent="0.2">
      <c r="A497" s="8" t="s">
        <v>494</v>
      </c>
      <c r="B497" s="9">
        <v>2659</v>
      </c>
      <c r="C497" s="40" t="s">
        <v>495</v>
      </c>
      <c r="D497" s="40" t="s">
        <v>79</v>
      </c>
      <c r="E497" s="40" t="s">
        <v>37</v>
      </c>
      <c r="F497" s="40" t="s">
        <v>38</v>
      </c>
      <c r="G497" s="40" t="s">
        <v>44</v>
      </c>
      <c r="H497" s="40" t="s">
        <v>40</v>
      </c>
      <c r="I497" s="11">
        <v>41757</v>
      </c>
      <c r="J497" s="11">
        <v>41897</v>
      </c>
      <c r="K497" s="16" t="s">
        <v>45</v>
      </c>
      <c r="L497" s="1">
        <f>_xlfn.IFNA(MATCH(D497,{"AR","FL","IN","MI"},0),"YES")</f>
        <v>2</v>
      </c>
      <c r="M497" t="str">
        <f t="shared" si="51"/>
        <v>Electric</v>
      </c>
      <c r="N497" s="1">
        <f t="shared" si="52"/>
        <v>2014</v>
      </c>
      <c r="O497" s="13" t="str">
        <f t="shared" si="53"/>
        <v/>
      </c>
      <c r="P497" s="13" t="str">
        <f t="shared" si="54"/>
        <v/>
      </c>
      <c r="Q497" s="13" t="str">
        <f t="shared" si="55"/>
        <v/>
      </c>
      <c r="R497" s="13" t="str">
        <f t="shared" si="56"/>
        <v/>
      </c>
    </row>
    <row r="498" spans="1:18" x14ac:dyDescent="0.2">
      <c r="A498" s="8" t="s">
        <v>496</v>
      </c>
      <c r="B498" s="9">
        <v>2676</v>
      </c>
      <c r="C498" s="40" t="s">
        <v>168</v>
      </c>
      <c r="D498" s="40" t="s">
        <v>169</v>
      </c>
      <c r="E498" s="40" t="s">
        <v>37</v>
      </c>
      <c r="F498" s="40" t="s">
        <v>38</v>
      </c>
      <c r="G498" s="40" t="s">
        <v>44</v>
      </c>
      <c r="H498" s="40" t="s">
        <v>40</v>
      </c>
      <c r="I498" s="11">
        <v>41789</v>
      </c>
      <c r="J498" s="11">
        <v>41900</v>
      </c>
      <c r="K498" s="12" t="s">
        <v>45</v>
      </c>
      <c r="L498" s="1" t="str">
        <f>_xlfn.IFNA(MATCH(D498,{"AR","FL","IN","MI"},0),"YES")</f>
        <v>YES</v>
      </c>
      <c r="M498" t="str">
        <f t="shared" si="51"/>
        <v>Electric</v>
      </c>
      <c r="N498" s="1">
        <f t="shared" si="52"/>
        <v>2014</v>
      </c>
      <c r="O498" s="13" t="str">
        <f t="shared" si="53"/>
        <v/>
      </c>
      <c r="P498" s="13" t="str">
        <f t="shared" si="54"/>
        <v/>
      </c>
      <c r="Q498" s="13" t="str">
        <f t="shared" si="55"/>
        <v/>
      </c>
      <c r="R498" s="13" t="str">
        <f t="shared" si="56"/>
        <v/>
      </c>
    </row>
    <row r="499" spans="1:18" x14ac:dyDescent="0.2">
      <c r="A499" s="8" t="s">
        <v>1497</v>
      </c>
      <c r="B499" s="9">
        <v>2677</v>
      </c>
      <c r="C499" s="40" t="s">
        <v>168</v>
      </c>
      <c r="D499" s="40" t="s">
        <v>169</v>
      </c>
      <c r="E499" s="40" t="s">
        <v>2163</v>
      </c>
      <c r="F499" s="40" t="s">
        <v>66</v>
      </c>
      <c r="G499" s="40" t="s">
        <v>44</v>
      </c>
      <c r="H499" s="40" t="s">
        <v>40</v>
      </c>
      <c r="I499" s="11">
        <v>41789</v>
      </c>
      <c r="J499" s="11">
        <v>41900</v>
      </c>
      <c r="K499" s="12" t="s">
        <v>45</v>
      </c>
      <c r="L499" s="1" t="str">
        <f>_xlfn.IFNA(MATCH(D499,{"AR","FL","IN","MI"},0),"YES")</f>
        <v>YES</v>
      </c>
      <c r="M499" t="str">
        <f t="shared" si="51"/>
        <v>Natural Gas</v>
      </c>
      <c r="N499" s="1">
        <f t="shared" si="52"/>
        <v>2014</v>
      </c>
      <c r="O499" s="13" t="str">
        <f t="shared" si="53"/>
        <v/>
      </c>
      <c r="P499" s="13" t="str">
        <f t="shared" si="54"/>
        <v/>
      </c>
      <c r="Q499" s="13" t="str">
        <f t="shared" si="55"/>
        <v/>
      </c>
      <c r="R499" s="13" t="str">
        <f t="shared" si="56"/>
        <v/>
      </c>
    </row>
    <row r="500" spans="1:18" x14ac:dyDescent="0.2">
      <c r="A500" s="8" t="s">
        <v>1498</v>
      </c>
      <c r="B500" s="9">
        <v>2562</v>
      </c>
      <c r="C500" s="40" t="s">
        <v>2202</v>
      </c>
      <c r="D500" s="40" t="s">
        <v>180</v>
      </c>
      <c r="E500" s="40" t="s">
        <v>2163</v>
      </c>
      <c r="F500" s="40" t="s">
        <v>66</v>
      </c>
      <c r="G500" s="40" t="s">
        <v>39</v>
      </c>
      <c r="H500" s="40" t="s">
        <v>40</v>
      </c>
      <c r="I500" s="11">
        <v>41547</v>
      </c>
      <c r="J500" s="11">
        <v>41906</v>
      </c>
      <c r="K500" s="16">
        <v>50.31</v>
      </c>
      <c r="L500" s="1" t="str">
        <f>_xlfn.IFNA(MATCH(D500,{"AR","FL","IN","MI"},0),"YES")</f>
        <v>YES</v>
      </c>
      <c r="M500" t="str">
        <f t="shared" si="51"/>
        <v>Natural Gas</v>
      </c>
      <c r="N500" s="1">
        <f t="shared" si="52"/>
        <v>2014</v>
      </c>
      <c r="O500" s="13" t="str">
        <f t="shared" si="53"/>
        <v/>
      </c>
      <c r="P500" s="13" t="str">
        <f t="shared" si="54"/>
        <v/>
      </c>
      <c r="Q500" s="13">
        <f t="shared" si="55"/>
        <v>0.50309999999999999</v>
      </c>
      <c r="R500" s="13">
        <f t="shared" si="56"/>
        <v>0.50309999999999999</v>
      </c>
    </row>
    <row r="501" spans="1:18" x14ac:dyDescent="0.2">
      <c r="A501" s="8" t="s">
        <v>497</v>
      </c>
      <c r="B501" s="9">
        <v>2662</v>
      </c>
      <c r="C501" s="40" t="s">
        <v>141</v>
      </c>
      <c r="D501" s="40" t="s">
        <v>57</v>
      </c>
      <c r="E501" s="40" t="s">
        <v>37</v>
      </c>
      <c r="F501" s="40" t="s">
        <v>52</v>
      </c>
      <c r="G501" s="40" t="s">
        <v>39</v>
      </c>
      <c r="H501" s="40" t="s">
        <v>40</v>
      </c>
      <c r="I501" s="11">
        <v>41789</v>
      </c>
      <c r="J501" s="11">
        <v>41906</v>
      </c>
      <c r="K501" s="12">
        <v>53.52</v>
      </c>
      <c r="L501" s="1" t="str">
        <f>_xlfn.IFNA(MATCH(D501,{"AR","FL","IN","MI"},0),"YES")</f>
        <v>YES</v>
      </c>
      <c r="M501" t="str">
        <f t="shared" si="51"/>
        <v>Electric</v>
      </c>
      <c r="N501" s="1">
        <f t="shared" si="52"/>
        <v>2014</v>
      </c>
      <c r="O501" s="13">
        <f t="shared" si="53"/>
        <v>0.53520000000000001</v>
      </c>
      <c r="P501" s="13">
        <f t="shared" si="54"/>
        <v>0.53520000000000001</v>
      </c>
      <c r="Q501" s="13" t="str">
        <f t="shared" si="55"/>
        <v/>
      </c>
      <c r="R501" s="13" t="str">
        <f t="shared" si="56"/>
        <v/>
      </c>
    </row>
    <row r="502" spans="1:18" x14ac:dyDescent="0.2">
      <c r="A502" s="8" t="s">
        <v>498</v>
      </c>
      <c r="B502" s="9">
        <v>2706</v>
      </c>
      <c r="C502" s="40" t="s">
        <v>191</v>
      </c>
      <c r="D502" s="40" t="s">
        <v>192</v>
      </c>
      <c r="E502" s="40" t="s">
        <v>37</v>
      </c>
      <c r="F502" s="40" t="s">
        <v>52</v>
      </c>
      <c r="G502" s="40" t="s">
        <v>39</v>
      </c>
      <c r="H502" s="40" t="s">
        <v>40</v>
      </c>
      <c r="I502" s="11">
        <v>41628</v>
      </c>
      <c r="J502" s="11">
        <v>41907</v>
      </c>
      <c r="K502" s="12">
        <v>48</v>
      </c>
      <c r="L502" s="1" t="str">
        <f>_xlfn.IFNA(MATCH(D502,{"AR","FL","IN","MI"},0),"YES")</f>
        <v>YES</v>
      </c>
      <c r="M502" t="str">
        <f t="shared" si="51"/>
        <v>Electric</v>
      </c>
      <c r="N502" s="1">
        <f t="shared" si="52"/>
        <v>2014</v>
      </c>
      <c r="O502" s="13">
        <f t="shared" si="53"/>
        <v>0.48</v>
      </c>
      <c r="P502" s="13">
        <f t="shared" si="54"/>
        <v>0.48</v>
      </c>
      <c r="Q502" s="13" t="str">
        <f t="shared" si="55"/>
        <v/>
      </c>
      <c r="R502" s="13" t="str">
        <f t="shared" si="56"/>
        <v/>
      </c>
    </row>
    <row r="503" spans="1:18" x14ac:dyDescent="0.2">
      <c r="A503" s="8" t="s">
        <v>1499</v>
      </c>
      <c r="B503" s="9">
        <v>2574</v>
      </c>
      <c r="C503" s="40" t="s">
        <v>2181</v>
      </c>
      <c r="D503" s="40" t="s">
        <v>105</v>
      </c>
      <c r="E503" s="40" t="s">
        <v>2163</v>
      </c>
      <c r="F503" s="40" t="s">
        <v>66</v>
      </c>
      <c r="G503" s="40" t="s">
        <v>44</v>
      </c>
      <c r="H503" s="40" t="s">
        <v>40</v>
      </c>
      <c r="I503" s="11">
        <v>41607</v>
      </c>
      <c r="J503" s="11">
        <v>41912</v>
      </c>
      <c r="K503" s="12">
        <v>51.9</v>
      </c>
      <c r="L503" s="1" t="str">
        <f>_xlfn.IFNA(MATCH(D503,{"AR","FL","IN","MI"},0),"YES")</f>
        <v>YES</v>
      </c>
      <c r="M503" t="str">
        <f t="shared" si="51"/>
        <v>Natural Gas</v>
      </c>
      <c r="N503" s="1">
        <f t="shared" si="52"/>
        <v>2014</v>
      </c>
      <c r="O503" s="13" t="str">
        <f t="shared" si="53"/>
        <v/>
      </c>
      <c r="P503" s="13" t="str">
        <f t="shared" si="54"/>
        <v/>
      </c>
      <c r="Q503" s="13">
        <f t="shared" si="55"/>
        <v>0.51900000000000002</v>
      </c>
      <c r="R503" s="13">
        <f t="shared" si="56"/>
        <v>0.51900000000000002</v>
      </c>
    </row>
    <row r="504" spans="1:18" x14ac:dyDescent="0.2">
      <c r="A504" s="8" t="s">
        <v>1500</v>
      </c>
      <c r="B504" s="9">
        <v>2740</v>
      </c>
      <c r="C504" s="40" t="s">
        <v>2208</v>
      </c>
      <c r="D504" s="40" t="s">
        <v>60</v>
      </c>
      <c r="E504" s="40" t="s">
        <v>2163</v>
      </c>
      <c r="F504" s="40" t="s">
        <v>52</v>
      </c>
      <c r="G504" s="40" t="s">
        <v>39</v>
      </c>
      <c r="H504" s="40" t="s">
        <v>40</v>
      </c>
      <c r="I504" s="11">
        <v>41814</v>
      </c>
      <c r="J504" s="11">
        <v>41919</v>
      </c>
      <c r="K504" s="12" t="s">
        <v>45</v>
      </c>
      <c r="L504" s="1" t="str">
        <f>_xlfn.IFNA(MATCH(D504,{"AR","FL","IN","MI"},0),"YES")</f>
        <v>YES</v>
      </c>
      <c r="M504" t="str">
        <f t="shared" si="51"/>
        <v>Natural Gas</v>
      </c>
      <c r="N504" s="1">
        <f t="shared" si="52"/>
        <v>2014</v>
      </c>
      <c r="O504" s="13" t="str">
        <f t="shared" si="53"/>
        <v/>
      </c>
      <c r="P504" s="13" t="str">
        <f t="shared" si="54"/>
        <v/>
      </c>
      <c r="Q504" s="13" t="str">
        <f t="shared" si="55"/>
        <v/>
      </c>
      <c r="R504" s="13" t="str">
        <f t="shared" si="56"/>
        <v/>
      </c>
    </row>
    <row r="505" spans="1:18" x14ac:dyDescent="0.2">
      <c r="A505" s="8" t="s">
        <v>1501</v>
      </c>
      <c r="B505" s="9">
        <v>2718</v>
      </c>
      <c r="C505" s="40" t="s">
        <v>2168</v>
      </c>
      <c r="D505" s="40" t="s">
        <v>114</v>
      </c>
      <c r="E505" s="40" t="s">
        <v>2163</v>
      </c>
      <c r="F505" s="40" t="s">
        <v>52</v>
      </c>
      <c r="G505" s="40" t="s">
        <v>44</v>
      </c>
      <c r="H505" s="40" t="s">
        <v>40</v>
      </c>
      <c r="I505" s="11">
        <v>41845</v>
      </c>
      <c r="J505" s="11">
        <v>41920</v>
      </c>
      <c r="K505" s="12" t="s">
        <v>45</v>
      </c>
      <c r="L505" s="1" t="str">
        <f>_xlfn.IFNA(MATCH(D505,{"AR","FL","IN","MI"},0),"YES")</f>
        <v>YES</v>
      </c>
      <c r="M505" t="str">
        <f t="shared" si="51"/>
        <v>Natural Gas</v>
      </c>
      <c r="N505" s="1">
        <f t="shared" si="52"/>
        <v>2014</v>
      </c>
      <c r="O505" s="13" t="str">
        <f t="shared" si="53"/>
        <v/>
      </c>
      <c r="P505" s="13" t="str">
        <f t="shared" si="54"/>
        <v/>
      </c>
      <c r="Q505" s="13" t="str">
        <f t="shared" si="55"/>
        <v/>
      </c>
      <c r="R505" s="13" t="str">
        <f t="shared" si="56"/>
        <v/>
      </c>
    </row>
    <row r="506" spans="1:18" x14ac:dyDescent="0.2">
      <c r="A506" s="8" t="s">
        <v>499</v>
      </c>
      <c r="B506" s="9">
        <v>2648</v>
      </c>
      <c r="C506" s="40" t="s">
        <v>300</v>
      </c>
      <c r="D506" s="40" t="s">
        <v>205</v>
      </c>
      <c r="E506" s="40" t="s">
        <v>37</v>
      </c>
      <c r="F506" s="40" t="s">
        <v>38</v>
      </c>
      <c r="G506" s="40" t="s">
        <v>44</v>
      </c>
      <c r="H506" s="40" t="s">
        <v>40</v>
      </c>
      <c r="I506" s="11">
        <v>41761</v>
      </c>
      <c r="J506" s="11">
        <v>41921</v>
      </c>
      <c r="K506" s="12">
        <v>48.17</v>
      </c>
      <c r="L506" s="1" t="str">
        <f>_xlfn.IFNA(MATCH(D506,{"AR","FL","IN","MI"},0),"YES")</f>
        <v>YES</v>
      </c>
      <c r="M506" t="str">
        <f t="shared" si="51"/>
        <v>Electric</v>
      </c>
      <c r="N506" s="1">
        <f t="shared" si="52"/>
        <v>2014</v>
      </c>
      <c r="O506" s="13">
        <f t="shared" si="53"/>
        <v>0.48170000000000002</v>
      </c>
      <c r="P506" s="13">
        <f t="shared" si="54"/>
        <v>0.48170000000000002</v>
      </c>
      <c r="Q506" s="13" t="str">
        <f t="shared" si="55"/>
        <v/>
      </c>
      <c r="R506" s="13" t="str">
        <f t="shared" si="56"/>
        <v/>
      </c>
    </row>
    <row r="507" spans="1:18" x14ac:dyDescent="0.2">
      <c r="A507" s="8" t="s">
        <v>1502</v>
      </c>
      <c r="B507" s="9">
        <v>2719</v>
      </c>
      <c r="C507" s="40" t="s">
        <v>2167</v>
      </c>
      <c r="D507" s="40" t="s">
        <v>127</v>
      </c>
      <c r="E507" s="40" t="s">
        <v>2163</v>
      </c>
      <c r="F507" s="40" t="s">
        <v>52</v>
      </c>
      <c r="G507" s="40" t="s">
        <v>39</v>
      </c>
      <c r="H507" s="40" t="s">
        <v>40</v>
      </c>
      <c r="I507" s="11">
        <v>41851</v>
      </c>
      <c r="J507" s="11">
        <v>41922</v>
      </c>
      <c r="K507" s="12" t="s">
        <v>45</v>
      </c>
      <c r="L507" s="1" t="str">
        <f>_xlfn.IFNA(MATCH(D507,{"AR","FL","IN","MI"},0),"YES")</f>
        <v>YES</v>
      </c>
      <c r="M507" t="str">
        <f t="shared" si="51"/>
        <v>Natural Gas</v>
      </c>
      <c r="N507" s="1">
        <f t="shared" si="52"/>
        <v>2014</v>
      </c>
      <c r="O507" s="13" t="str">
        <f t="shared" si="53"/>
        <v/>
      </c>
      <c r="P507" s="13" t="str">
        <f t="shared" si="54"/>
        <v/>
      </c>
      <c r="Q507" s="13" t="str">
        <f t="shared" si="55"/>
        <v/>
      </c>
      <c r="R507" s="13" t="str">
        <f t="shared" si="56"/>
        <v/>
      </c>
    </row>
    <row r="508" spans="1:18" x14ac:dyDescent="0.2">
      <c r="A508" s="8" t="s">
        <v>1503</v>
      </c>
      <c r="B508" s="9">
        <v>2688</v>
      </c>
      <c r="C508" s="40" t="s">
        <v>141</v>
      </c>
      <c r="D508" s="40" t="s">
        <v>57</v>
      </c>
      <c r="E508" s="40" t="s">
        <v>2163</v>
      </c>
      <c r="F508" s="40" t="s">
        <v>66</v>
      </c>
      <c r="G508" s="40" t="s">
        <v>39</v>
      </c>
      <c r="H508" s="40" t="s">
        <v>40</v>
      </c>
      <c r="I508" s="11">
        <v>41803</v>
      </c>
      <c r="J508" s="11">
        <v>41927</v>
      </c>
      <c r="K508" s="16">
        <v>53.52</v>
      </c>
      <c r="L508" s="1" t="str">
        <f>_xlfn.IFNA(MATCH(D508,{"AR","FL","IN","MI"},0),"YES")</f>
        <v>YES</v>
      </c>
      <c r="M508" t="str">
        <f t="shared" si="51"/>
        <v>Natural Gas</v>
      </c>
      <c r="N508" s="1">
        <f t="shared" si="52"/>
        <v>2014</v>
      </c>
      <c r="O508" s="13" t="str">
        <f t="shared" si="53"/>
        <v/>
      </c>
      <c r="P508" s="13" t="str">
        <f t="shared" si="54"/>
        <v/>
      </c>
      <c r="Q508" s="13">
        <f t="shared" si="55"/>
        <v>0.53520000000000001</v>
      </c>
      <c r="R508" s="13">
        <f t="shared" si="56"/>
        <v>0.53520000000000001</v>
      </c>
    </row>
    <row r="509" spans="1:18" x14ac:dyDescent="0.2">
      <c r="A509" s="8" t="s">
        <v>1504</v>
      </c>
      <c r="B509" s="9">
        <v>2717</v>
      </c>
      <c r="C509" s="40" t="s">
        <v>2179</v>
      </c>
      <c r="D509" s="40" t="s">
        <v>114</v>
      </c>
      <c r="E509" s="40" t="s">
        <v>2163</v>
      </c>
      <c r="F509" s="40" t="s">
        <v>52</v>
      </c>
      <c r="G509" s="40" t="s">
        <v>44</v>
      </c>
      <c r="H509" s="40" t="s">
        <v>40</v>
      </c>
      <c r="I509" s="11">
        <v>41845</v>
      </c>
      <c r="J509" s="11">
        <v>41927</v>
      </c>
      <c r="K509" s="12" t="s">
        <v>45</v>
      </c>
      <c r="L509" s="1" t="str">
        <f>_xlfn.IFNA(MATCH(D509,{"AR","FL","IN","MI"},0),"YES")</f>
        <v>YES</v>
      </c>
      <c r="M509" t="str">
        <f t="shared" si="51"/>
        <v>Natural Gas</v>
      </c>
      <c r="N509" s="1">
        <f t="shared" si="52"/>
        <v>2014</v>
      </c>
      <c r="O509" s="13" t="str">
        <f t="shared" si="53"/>
        <v/>
      </c>
      <c r="P509" s="13" t="str">
        <f t="shared" si="54"/>
        <v/>
      </c>
      <c r="Q509" s="13" t="str">
        <f t="shared" si="55"/>
        <v/>
      </c>
      <c r="R509" s="13" t="str">
        <f t="shared" si="56"/>
        <v/>
      </c>
    </row>
    <row r="510" spans="1:18" x14ac:dyDescent="0.2">
      <c r="A510" s="8" t="s">
        <v>1505</v>
      </c>
      <c r="B510" s="9">
        <v>2592</v>
      </c>
      <c r="C510" s="40" t="s">
        <v>2218</v>
      </c>
      <c r="D510" s="40" t="s">
        <v>114</v>
      </c>
      <c r="E510" s="40" t="s">
        <v>2163</v>
      </c>
      <c r="F510" s="40" t="s">
        <v>66</v>
      </c>
      <c r="G510" s="40" t="s">
        <v>39</v>
      </c>
      <c r="H510" s="40" t="s">
        <v>40</v>
      </c>
      <c r="I510" s="11">
        <v>41641</v>
      </c>
      <c r="J510" s="11">
        <v>41941</v>
      </c>
      <c r="K510" s="12">
        <v>57</v>
      </c>
      <c r="L510" s="1" t="str">
        <f>_xlfn.IFNA(MATCH(D510,{"AR","FL","IN","MI"},0),"YES")</f>
        <v>YES</v>
      </c>
      <c r="M510" t="str">
        <f t="shared" si="51"/>
        <v>Natural Gas</v>
      </c>
      <c r="N510" s="1">
        <f t="shared" si="52"/>
        <v>2014</v>
      </c>
      <c r="O510" s="13" t="str">
        <f t="shared" si="53"/>
        <v/>
      </c>
      <c r="P510" s="13" t="str">
        <f t="shared" si="54"/>
        <v/>
      </c>
      <c r="Q510" s="13">
        <f t="shared" si="55"/>
        <v>0.56999999999999995</v>
      </c>
      <c r="R510" s="13">
        <f t="shared" si="56"/>
        <v>0.56999999999999995</v>
      </c>
    </row>
    <row r="511" spans="1:18" x14ac:dyDescent="0.2">
      <c r="A511" s="8" t="s">
        <v>500</v>
      </c>
      <c r="B511" s="9">
        <v>2630</v>
      </c>
      <c r="C511" s="40" t="s">
        <v>221</v>
      </c>
      <c r="D511" s="40" t="s">
        <v>219</v>
      </c>
      <c r="E511" s="40" t="s">
        <v>37</v>
      </c>
      <c r="F511" s="40" t="s">
        <v>38</v>
      </c>
      <c r="G511" s="40" t="s">
        <v>39</v>
      </c>
      <c r="H511" s="40" t="s">
        <v>40</v>
      </c>
      <c r="I511" s="11">
        <v>41730</v>
      </c>
      <c r="J511" s="11">
        <v>41949</v>
      </c>
      <c r="K511" s="12">
        <v>50.28</v>
      </c>
      <c r="L511" s="1" t="str">
        <f>_xlfn.IFNA(MATCH(D511,{"AR","FL","IN","MI"},0),"YES")</f>
        <v>YES</v>
      </c>
      <c r="M511" t="str">
        <f t="shared" si="51"/>
        <v>Electric</v>
      </c>
      <c r="N511" s="1">
        <f t="shared" si="52"/>
        <v>2014</v>
      </c>
      <c r="O511" s="13">
        <f t="shared" si="53"/>
        <v>0.50280000000000002</v>
      </c>
      <c r="P511" s="13">
        <f t="shared" si="54"/>
        <v>0.50280000000000002</v>
      </c>
      <c r="Q511" s="13" t="str">
        <f t="shared" si="55"/>
        <v/>
      </c>
      <c r="R511" s="13" t="str">
        <f t="shared" si="56"/>
        <v/>
      </c>
    </row>
    <row r="512" spans="1:18" x14ac:dyDescent="0.2">
      <c r="A512" s="8" t="s">
        <v>501</v>
      </c>
      <c r="B512" s="9">
        <v>2601</v>
      </c>
      <c r="C512" s="40" t="s">
        <v>463</v>
      </c>
      <c r="D512" s="40" t="s">
        <v>100</v>
      </c>
      <c r="E512" s="40" t="s">
        <v>37</v>
      </c>
      <c r="F512" s="40" t="s">
        <v>38</v>
      </c>
      <c r="G512" s="40" t="s">
        <v>39</v>
      </c>
      <c r="H512" s="40" t="s">
        <v>40</v>
      </c>
      <c r="I512" s="11">
        <v>41624</v>
      </c>
      <c r="J512" s="11">
        <v>41949</v>
      </c>
      <c r="K512" s="12">
        <v>51.73</v>
      </c>
      <c r="L512" s="1" t="str">
        <f>_xlfn.IFNA(MATCH(D512,{"AR","FL","IN","MI"},0),"YES")</f>
        <v>YES</v>
      </c>
      <c r="M512" t="str">
        <f t="shared" si="51"/>
        <v>Electric</v>
      </c>
      <c r="N512" s="1">
        <f t="shared" si="52"/>
        <v>2014</v>
      </c>
      <c r="O512" s="13">
        <f t="shared" si="53"/>
        <v>0.51729999999999998</v>
      </c>
      <c r="P512" s="13">
        <f t="shared" si="54"/>
        <v>0.51729999999999998</v>
      </c>
      <c r="Q512" s="13" t="str">
        <f t="shared" si="55"/>
        <v/>
      </c>
      <c r="R512" s="13" t="str">
        <f t="shared" si="56"/>
        <v/>
      </c>
    </row>
    <row r="513" spans="1:18" x14ac:dyDescent="0.2">
      <c r="A513" s="8" t="s">
        <v>1506</v>
      </c>
      <c r="B513" s="9">
        <v>2631</v>
      </c>
      <c r="C513" s="40" t="s">
        <v>221</v>
      </c>
      <c r="D513" s="40" t="s">
        <v>219</v>
      </c>
      <c r="E513" s="40" t="s">
        <v>2163</v>
      </c>
      <c r="F513" s="40" t="s">
        <v>66</v>
      </c>
      <c r="G513" s="40" t="s">
        <v>39</v>
      </c>
      <c r="H513" s="40" t="s">
        <v>40</v>
      </c>
      <c r="I513" s="11">
        <v>41730</v>
      </c>
      <c r="J513" s="11">
        <v>41949</v>
      </c>
      <c r="K513" s="12">
        <v>50.28</v>
      </c>
      <c r="L513" s="1" t="str">
        <f>_xlfn.IFNA(MATCH(D513,{"AR","FL","IN","MI"},0),"YES")</f>
        <v>YES</v>
      </c>
      <c r="M513" t="str">
        <f t="shared" si="51"/>
        <v>Natural Gas</v>
      </c>
      <c r="N513" s="1">
        <f t="shared" si="52"/>
        <v>2014</v>
      </c>
      <c r="O513" s="13" t="str">
        <f t="shared" si="53"/>
        <v/>
      </c>
      <c r="P513" s="13" t="str">
        <f t="shared" si="54"/>
        <v/>
      </c>
      <c r="Q513" s="13">
        <f t="shared" si="55"/>
        <v>0.50280000000000002</v>
      </c>
      <c r="R513" s="13">
        <f t="shared" si="56"/>
        <v>0.50280000000000002</v>
      </c>
    </row>
    <row r="514" spans="1:18" x14ac:dyDescent="0.2">
      <c r="A514" s="8" t="s">
        <v>502</v>
      </c>
      <c r="B514" s="9">
        <v>2694</v>
      </c>
      <c r="C514" s="40" t="s">
        <v>72</v>
      </c>
      <c r="D514" s="40" t="s">
        <v>73</v>
      </c>
      <c r="E514" s="40" t="s">
        <v>37</v>
      </c>
      <c r="F514" s="40" t="s">
        <v>52</v>
      </c>
      <c r="G514" s="40" t="s">
        <v>39</v>
      </c>
      <c r="H514" s="40" t="s">
        <v>40</v>
      </c>
      <c r="I514" s="11">
        <v>41807</v>
      </c>
      <c r="J514" s="11">
        <v>41955</v>
      </c>
      <c r="K514" s="12" t="s">
        <v>45</v>
      </c>
      <c r="L514" s="1" t="str">
        <f>_xlfn.IFNA(MATCH(D514,{"AR","FL","IN","MI"},0),"YES")</f>
        <v>YES</v>
      </c>
      <c r="M514" t="str">
        <f t="shared" si="51"/>
        <v>Electric</v>
      </c>
      <c r="N514" s="1">
        <f t="shared" si="52"/>
        <v>2014</v>
      </c>
      <c r="O514" s="13" t="str">
        <f t="shared" si="53"/>
        <v/>
      </c>
      <c r="P514" s="13" t="str">
        <f t="shared" si="54"/>
        <v/>
      </c>
      <c r="Q514" s="13" t="str">
        <f t="shared" si="55"/>
        <v/>
      </c>
      <c r="R514" s="13" t="str">
        <f t="shared" si="56"/>
        <v/>
      </c>
    </row>
    <row r="515" spans="1:18" x14ac:dyDescent="0.2">
      <c r="A515" s="8" t="s">
        <v>1507</v>
      </c>
      <c r="B515" s="9">
        <v>2643</v>
      </c>
      <c r="C515" s="40" t="s">
        <v>2180</v>
      </c>
      <c r="D515" s="40" t="s">
        <v>199</v>
      </c>
      <c r="E515" s="40" t="s">
        <v>2163</v>
      </c>
      <c r="F515" s="40" t="s">
        <v>66</v>
      </c>
      <c r="G515" s="40" t="s">
        <v>44</v>
      </c>
      <c r="H515" s="40" t="s">
        <v>40</v>
      </c>
      <c r="I515" s="11">
        <v>41719</v>
      </c>
      <c r="J515" s="11">
        <v>41956</v>
      </c>
      <c r="K515" s="16" t="s">
        <v>45</v>
      </c>
      <c r="L515" s="1" t="str">
        <f>_xlfn.IFNA(MATCH(D515,{"AR","FL","IN","MI"},0),"YES")</f>
        <v>YES</v>
      </c>
      <c r="M515" t="str">
        <f t="shared" si="51"/>
        <v>Natural Gas</v>
      </c>
      <c r="N515" s="1">
        <f t="shared" si="52"/>
        <v>2014</v>
      </c>
      <c r="O515" s="13" t="str">
        <f t="shared" si="53"/>
        <v/>
      </c>
      <c r="P515" s="13" t="str">
        <f t="shared" si="54"/>
        <v/>
      </c>
      <c r="Q515" s="13" t="str">
        <f t="shared" si="55"/>
        <v/>
      </c>
      <c r="R515" s="13" t="str">
        <f t="shared" si="56"/>
        <v/>
      </c>
    </row>
    <row r="516" spans="1:18" x14ac:dyDescent="0.2">
      <c r="A516" s="8" t="s">
        <v>503</v>
      </c>
      <c r="B516" s="9">
        <v>2667</v>
      </c>
      <c r="C516" s="40" t="s">
        <v>135</v>
      </c>
      <c r="D516" s="40" t="s">
        <v>219</v>
      </c>
      <c r="E516" s="40" t="s">
        <v>37</v>
      </c>
      <c r="F516" s="40" t="s">
        <v>38</v>
      </c>
      <c r="G516" s="40" t="s">
        <v>39</v>
      </c>
      <c r="H516" s="40" t="s">
        <v>40</v>
      </c>
      <c r="I516" s="11">
        <v>41789</v>
      </c>
      <c r="J516" s="11">
        <v>41957</v>
      </c>
      <c r="K516" s="12">
        <v>51.9</v>
      </c>
      <c r="L516" s="1" t="str">
        <f>_xlfn.IFNA(MATCH(D516,{"AR","FL","IN","MI"},0),"YES")</f>
        <v>YES</v>
      </c>
      <c r="M516" t="str">
        <f t="shared" si="51"/>
        <v>Electric</v>
      </c>
      <c r="N516" s="1">
        <f t="shared" si="52"/>
        <v>2014</v>
      </c>
      <c r="O516" s="13">
        <f t="shared" si="53"/>
        <v>0.51900000000000002</v>
      </c>
      <c r="P516" s="13">
        <f t="shared" si="54"/>
        <v>0.51900000000000002</v>
      </c>
      <c r="Q516" s="13" t="str">
        <f t="shared" si="55"/>
        <v/>
      </c>
      <c r="R516" s="13" t="str">
        <f t="shared" si="56"/>
        <v/>
      </c>
    </row>
    <row r="517" spans="1:18" x14ac:dyDescent="0.2">
      <c r="A517" s="8" t="s">
        <v>1508</v>
      </c>
      <c r="B517" s="9">
        <v>2669</v>
      </c>
      <c r="C517" s="40" t="s">
        <v>135</v>
      </c>
      <c r="D517" s="40" t="s">
        <v>219</v>
      </c>
      <c r="E517" s="40" t="s">
        <v>2163</v>
      </c>
      <c r="F517" s="40" t="s">
        <v>66</v>
      </c>
      <c r="G517" s="40" t="s">
        <v>39</v>
      </c>
      <c r="H517" s="40" t="s">
        <v>40</v>
      </c>
      <c r="I517" s="11">
        <v>41789</v>
      </c>
      <c r="J517" s="11">
        <v>41957</v>
      </c>
      <c r="K517" s="12">
        <v>51.9</v>
      </c>
      <c r="L517" s="1" t="str">
        <f>_xlfn.IFNA(MATCH(D517,{"AR","FL","IN","MI"},0),"YES")</f>
        <v>YES</v>
      </c>
      <c r="M517" t="str">
        <f t="shared" si="51"/>
        <v>Natural Gas</v>
      </c>
      <c r="N517" s="1">
        <f t="shared" si="52"/>
        <v>2014</v>
      </c>
      <c r="O517" s="13" t="str">
        <f t="shared" si="53"/>
        <v/>
      </c>
      <c r="P517" s="13" t="str">
        <f t="shared" si="54"/>
        <v/>
      </c>
      <c r="Q517" s="13">
        <f t="shared" si="55"/>
        <v>0.51900000000000002</v>
      </c>
      <c r="R517" s="13">
        <f t="shared" si="56"/>
        <v>0.51900000000000002</v>
      </c>
    </row>
    <row r="518" spans="1:18" x14ac:dyDescent="0.2">
      <c r="A518" s="8" t="s">
        <v>1509</v>
      </c>
      <c r="B518" s="9">
        <v>2665</v>
      </c>
      <c r="C518" s="40" t="s">
        <v>2196</v>
      </c>
      <c r="D518" s="40" t="s">
        <v>219</v>
      </c>
      <c r="E518" s="40" t="s">
        <v>2163</v>
      </c>
      <c r="F518" s="40" t="s">
        <v>66</v>
      </c>
      <c r="G518" s="40" t="s">
        <v>39</v>
      </c>
      <c r="H518" s="40" t="s">
        <v>40</v>
      </c>
      <c r="I518" s="11">
        <v>41789</v>
      </c>
      <c r="J518" s="11">
        <v>41957</v>
      </c>
      <c r="K518" s="12">
        <v>48.91</v>
      </c>
      <c r="L518" s="1" t="str">
        <f>_xlfn.IFNA(MATCH(D518,{"AR","FL","IN","MI"},0),"YES")</f>
        <v>YES</v>
      </c>
      <c r="M518" t="str">
        <f t="shared" si="51"/>
        <v>Natural Gas</v>
      </c>
      <c r="N518" s="1">
        <f t="shared" si="52"/>
        <v>2014</v>
      </c>
      <c r="O518" s="13" t="str">
        <f t="shared" si="53"/>
        <v/>
      </c>
      <c r="P518" s="13" t="str">
        <f t="shared" si="54"/>
        <v/>
      </c>
      <c r="Q518" s="13">
        <f t="shared" si="55"/>
        <v>0.48909999999999998</v>
      </c>
      <c r="R518" s="13">
        <f t="shared" si="56"/>
        <v>0.48909999999999998</v>
      </c>
    </row>
    <row r="519" spans="1:18" x14ac:dyDescent="0.2">
      <c r="A519" s="8" t="s">
        <v>505</v>
      </c>
      <c r="B519" s="9">
        <v>2598</v>
      </c>
      <c r="C519" s="40" t="s">
        <v>168</v>
      </c>
      <c r="D519" s="40" t="s">
        <v>91</v>
      </c>
      <c r="E519" s="40" t="s">
        <v>37</v>
      </c>
      <c r="F519" s="40" t="s">
        <v>38</v>
      </c>
      <c r="G519" s="40" t="s">
        <v>44</v>
      </c>
      <c r="H519" s="40" t="s">
        <v>40</v>
      </c>
      <c r="I519" s="11">
        <v>41674</v>
      </c>
      <c r="J519" s="11">
        <v>41968</v>
      </c>
      <c r="K519" s="12" t="s">
        <v>45</v>
      </c>
      <c r="L519" s="1" t="str">
        <f>_xlfn.IFNA(MATCH(D519,{"AR","FL","IN","MI"},0),"YES")</f>
        <v>YES</v>
      </c>
      <c r="M519" t="str">
        <f t="shared" si="51"/>
        <v>Electric</v>
      </c>
      <c r="N519" s="1">
        <f t="shared" si="52"/>
        <v>2014</v>
      </c>
      <c r="O519" s="13" t="str">
        <f t="shared" si="53"/>
        <v/>
      </c>
      <c r="P519" s="13" t="str">
        <f t="shared" si="54"/>
        <v/>
      </c>
      <c r="Q519" s="13" t="str">
        <f t="shared" si="55"/>
        <v/>
      </c>
      <c r="R519" s="13" t="str">
        <f t="shared" si="56"/>
        <v/>
      </c>
    </row>
    <row r="520" spans="1:18" x14ac:dyDescent="0.2">
      <c r="A520" s="8" t="s">
        <v>1510</v>
      </c>
      <c r="B520" s="9">
        <v>2733</v>
      </c>
      <c r="C520" s="40" t="s">
        <v>2206</v>
      </c>
      <c r="D520" s="40" t="s">
        <v>60</v>
      </c>
      <c r="E520" s="40" t="s">
        <v>2163</v>
      </c>
      <c r="F520" s="40" t="s">
        <v>52</v>
      </c>
      <c r="G520" s="40" t="s">
        <v>39</v>
      </c>
      <c r="H520" s="40" t="s">
        <v>40</v>
      </c>
      <c r="I520" s="11">
        <v>41876</v>
      </c>
      <c r="J520" s="11">
        <v>41968</v>
      </c>
      <c r="K520" s="16" t="s">
        <v>45</v>
      </c>
      <c r="L520" s="1" t="str">
        <f>_xlfn.IFNA(MATCH(D520,{"AR","FL","IN","MI"},0),"YES")</f>
        <v>YES</v>
      </c>
      <c r="M520" t="str">
        <f t="shared" ref="M520:M583" si="57">E520</f>
        <v>Natural Gas</v>
      </c>
      <c r="N520" s="1">
        <f t="shared" ref="N520:N583" si="58">YEAR(J520)</f>
        <v>2014</v>
      </c>
      <c r="O520" s="13" t="str">
        <f t="shared" ref="O520:O583" si="59">IF(AND(M520="Electric",K520&lt;&gt;"NA"),K520/100,"")</f>
        <v/>
      </c>
      <c r="P520" s="13" t="str">
        <f t="shared" ref="P520:P583" si="60">IF(AND(M520="Electric",K520&lt;&gt;"NA",L520="YES"),K520/100,"")</f>
        <v/>
      </c>
      <c r="Q520" s="13" t="str">
        <f t="shared" ref="Q520:Q583" si="61">IF(AND(M520="Natural Gas",K520&lt;&gt;"NA"),K520/100,"")</f>
        <v/>
      </c>
      <c r="R520" s="13" t="str">
        <f t="shared" ref="R520:R583" si="62">IF(AND(M520="Natural Gas",K520&lt;&gt;"NA",L520="YES"),K520/100,"")</f>
        <v/>
      </c>
    </row>
    <row r="521" spans="1:18" x14ac:dyDescent="0.2">
      <c r="A521" s="8" t="s">
        <v>1511</v>
      </c>
      <c r="B521" s="9">
        <v>2599</v>
      </c>
      <c r="C521" s="40" t="s">
        <v>168</v>
      </c>
      <c r="D521" s="40" t="s">
        <v>91</v>
      </c>
      <c r="E521" s="40" t="s">
        <v>2163</v>
      </c>
      <c r="F521" s="40" t="s">
        <v>66</v>
      </c>
      <c r="G521" s="40" t="s">
        <v>44</v>
      </c>
      <c r="H521" s="40" t="s">
        <v>40</v>
      </c>
      <c r="I521" s="11">
        <v>41674</v>
      </c>
      <c r="J521" s="11">
        <v>41968</v>
      </c>
      <c r="K521" s="12" t="s">
        <v>45</v>
      </c>
      <c r="L521" s="1" t="str">
        <f>_xlfn.IFNA(MATCH(D521,{"AR","FL","IN","MI"},0),"YES")</f>
        <v>YES</v>
      </c>
      <c r="M521" t="str">
        <f t="shared" si="57"/>
        <v>Natural Gas</v>
      </c>
      <c r="N521" s="1">
        <f t="shared" si="58"/>
        <v>2014</v>
      </c>
      <c r="O521" s="13" t="str">
        <f t="shared" si="59"/>
        <v/>
      </c>
      <c r="P521" s="13" t="str">
        <f t="shared" si="60"/>
        <v/>
      </c>
      <c r="Q521" s="13" t="str">
        <f t="shared" si="61"/>
        <v/>
      </c>
      <c r="R521" s="13" t="str">
        <f t="shared" si="62"/>
        <v/>
      </c>
    </row>
    <row r="522" spans="1:18" x14ac:dyDescent="0.2">
      <c r="A522" s="8" t="s">
        <v>504</v>
      </c>
      <c r="B522" s="9">
        <v>2783</v>
      </c>
      <c r="C522" s="40" t="s">
        <v>157</v>
      </c>
      <c r="D522" s="40" t="s">
        <v>158</v>
      </c>
      <c r="E522" s="40" t="s">
        <v>37</v>
      </c>
      <c r="F522" s="40" t="s">
        <v>52</v>
      </c>
      <c r="G522" s="40" t="s">
        <v>39</v>
      </c>
      <c r="H522" s="40" t="s">
        <v>40</v>
      </c>
      <c r="I522" s="11">
        <v>41879</v>
      </c>
      <c r="J522" s="11">
        <v>41968</v>
      </c>
      <c r="K522" s="12" t="s">
        <v>45</v>
      </c>
      <c r="L522" s="1">
        <f>_xlfn.IFNA(MATCH(D522,{"AR","FL","IN","MI"},0),"YES")</f>
        <v>3</v>
      </c>
      <c r="M522" t="str">
        <f t="shared" si="57"/>
        <v>Electric</v>
      </c>
      <c r="N522" s="1">
        <f t="shared" si="58"/>
        <v>2014</v>
      </c>
      <c r="O522" s="13" t="str">
        <f t="shared" si="59"/>
        <v/>
      </c>
      <c r="P522" s="13" t="str">
        <f t="shared" si="60"/>
        <v/>
      </c>
      <c r="Q522" s="13" t="str">
        <f t="shared" si="61"/>
        <v/>
      </c>
      <c r="R522" s="13" t="str">
        <f t="shared" si="62"/>
        <v/>
      </c>
    </row>
    <row r="523" spans="1:18" x14ac:dyDescent="0.2">
      <c r="A523" s="8" t="s">
        <v>506</v>
      </c>
      <c r="B523" s="9">
        <v>2640</v>
      </c>
      <c r="C523" s="40" t="s">
        <v>218</v>
      </c>
      <c r="D523" s="40" t="s">
        <v>219</v>
      </c>
      <c r="E523" s="40" t="s">
        <v>37</v>
      </c>
      <c r="F523" s="40" t="s">
        <v>38</v>
      </c>
      <c r="G523" s="40" t="s">
        <v>39</v>
      </c>
      <c r="H523" s="40" t="s">
        <v>40</v>
      </c>
      <c r="I523" s="11">
        <v>41746</v>
      </c>
      <c r="J523" s="11">
        <v>41969</v>
      </c>
      <c r="K523" s="12">
        <v>58.96</v>
      </c>
      <c r="L523" s="1" t="str">
        <f>_xlfn.IFNA(MATCH(D523,{"AR","FL","IN","MI"},0),"YES")</f>
        <v>YES</v>
      </c>
      <c r="M523" t="str">
        <f t="shared" si="57"/>
        <v>Electric</v>
      </c>
      <c r="N523" s="1">
        <f t="shared" si="58"/>
        <v>2014</v>
      </c>
      <c r="O523" s="13">
        <f t="shared" si="59"/>
        <v>0.58960000000000001</v>
      </c>
      <c r="P523" s="13">
        <f t="shared" si="60"/>
        <v>0.58960000000000001</v>
      </c>
      <c r="Q523" s="13" t="str">
        <f t="shared" si="61"/>
        <v/>
      </c>
      <c r="R523" s="13" t="str">
        <f t="shared" si="62"/>
        <v/>
      </c>
    </row>
    <row r="524" spans="1:18" x14ac:dyDescent="0.2">
      <c r="A524" s="8" t="s">
        <v>507</v>
      </c>
      <c r="B524" s="9">
        <v>2628</v>
      </c>
      <c r="C524" s="40" t="s">
        <v>139</v>
      </c>
      <c r="D524" s="40" t="s">
        <v>76</v>
      </c>
      <c r="E524" s="40" t="s">
        <v>37</v>
      </c>
      <c r="F524" s="40" t="s">
        <v>38</v>
      </c>
      <c r="G524" s="40" t="s">
        <v>39</v>
      </c>
      <c r="H524" s="40" t="s">
        <v>40</v>
      </c>
      <c r="I524" s="11">
        <v>41729</v>
      </c>
      <c r="J524" s="11">
        <v>41969</v>
      </c>
      <c r="K524" s="12">
        <v>42.89</v>
      </c>
      <c r="L524" s="1" t="str">
        <f>_xlfn.IFNA(MATCH(D524,{"AR","FL","IN","MI"},0),"YES")</f>
        <v>YES</v>
      </c>
      <c r="M524" t="str">
        <f t="shared" si="57"/>
        <v>Electric</v>
      </c>
      <c r="N524" s="1">
        <f t="shared" si="58"/>
        <v>2014</v>
      </c>
      <c r="O524" s="13">
        <f t="shared" si="59"/>
        <v>0.4289</v>
      </c>
      <c r="P524" s="13">
        <f t="shared" si="60"/>
        <v>0.4289</v>
      </c>
      <c r="Q524" s="13" t="str">
        <f t="shared" si="61"/>
        <v/>
      </c>
      <c r="R524" s="13" t="str">
        <f t="shared" si="62"/>
        <v/>
      </c>
    </row>
    <row r="525" spans="1:18" x14ac:dyDescent="0.2">
      <c r="A525" s="8" t="s">
        <v>1512</v>
      </c>
      <c r="B525" s="9">
        <v>2641</v>
      </c>
      <c r="C525" s="40" t="s">
        <v>218</v>
      </c>
      <c r="D525" s="40" t="s">
        <v>219</v>
      </c>
      <c r="E525" s="40" t="s">
        <v>2163</v>
      </c>
      <c r="F525" s="40" t="s">
        <v>66</v>
      </c>
      <c r="G525" s="40" t="s">
        <v>39</v>
      </c>
      <c r="H525" s="40" t="s">
        <v>40</v>
      </c>
      <c r="I525" s="11">
        <v>41746</v>
      </c>
      <c r="J525" s="11">
        <v>41969</v>
      </c>
      <c r="K525" s="16">
        <v>58.96</v>
      </c>
      <c r="L525" s="1" t="str">
        <f>_xlfn.IFNA(MATCH(D525,{"AR","FL","IN","MI"},0),"YES")</f>
        <v>YES</v>
      </c>
      <c r="M525" t="str">
        <f t="shared" si="57"/>
        <v>Natural Gas</v>
      </c>
      <c r="N525" s="1">
        <f t="shared" si="58"/>
        <v>2014</v>
      </c>
      <c r="O525" s="13" t="str">
        <f t="shared" si="59"/>
        <v/>
      </c>
      <c r="P525" s="13" t="str">
        <f t="shared" si="60"/>
        <v/>
      </c>
      <c r="Q525" s="13">
        <f t="shared" si="61"/>
        <v>0.58960000000000001</v>
      </c>
      <c r="R525" s="13">
        <f t="shared" si="62"/>
        <v>0.58960000000000001</v>
      </c>
    </row>
    <row r="526" spans="1:18" x14ac:dyDescent="0.2">
      <c r="A526" s="8" t="s">
        <v>1513</v>
      </c>
      <c r="B526" s="9">
        <v>2600</v>
      </c>
      <c r="C526" s="40" t="s">
        <v>2178</v>
      </c>
      <c r="D526" s="40" t="s">
        <v>114</v>
      </c>
      <c r="E526" s="40" t="s">
        <v>2163</v>
      </c>
      <c r="F526" s="40" t="s">
        <v>66</v>
      </c>
      <c r="G526" s="40" t="s">
        <v>44</v>
      </c>
      <c r="H526" s="40" t="s">
        <v>40</v>
      </c>
      <c r="I526" s="11">
        <v>41676</v>
      </c>
      <c r="J526" s="11">
        <v>41976</v>
      </c>
      <c r="K526" s="16">
        <v>45.89</v>
      </c>
      <c r="L526" s="1" t="str">
        <f>_xlfn.IFNA(MATCH(D526,{"AR","FL","IN","MI"},0),"YES")</f>
        <v>YES</v>
      </c>
      <c r="M526" t="str">
        <f t="shared" si="57"/>
        <v>Natural Gas</v>
      </c>
      <c r="N526" s="1">
        <f t="shared" si="58"/>
        <v>2014</v>
      </c>
      <c r="O526" s="13" t="str">
        <f t="shared" si="59"/>
        <v/>
      </c>
      <c r="P526" s="13" t="str">
        <f t="shared" si="60"/>
        <v/>
      </c>
      <c r="Q526" s="13">
        <f t="shared" si="61"/>
        <v>0.45890000000000003</v>
      </c>
      <c r="R526" s="13">
        <f t="shared" si="62"/>
        <v>0.45890000000000003</v>
      </c>
    </row>
    <row r="527" spans="1:18" x14ac:dyDescent="0.2">
      <c r="A527" s="8" t="s">
        <v>508</v>
      </c>
      <c r="B527" s="9">
        <v>2602</v>
      </c>
      <c r="C527" s="40" t="s">
        <v>50</v>
      </c>
      <c r="D527" s="40" t="s">
        <v>51</v>
      </c>
      <c r="E527" s="40" t="s">
        <v>37</v>
      </c>
      <c r="F527" s="40" t="s">
        <v>38</v>
      </c>
      <c r="G527" s="40" t="s">
        <v>44</v>
      </c>
      <c r="H527" s="40" t="s">
        <v>40</v>
      </c>
      <c r="I527" s="11">
        <v>41683</v>
      </c>
      <c r="J527" s="11">
        <v>41977</v>
      </c>
      <c r="K527" s="12">
        <v>50</v>
      </c>
      <c r="L527" s="1" t="str">
        <f>_xlfn.IFNA(MATCH(D527,{"AR","FL","IN","MI"},0),"YES")</f>
        <v>YES</v>
      </c>
      <c r="M527" t="str">
        <f t="shared" si="57"/>
        <v>Electric</v>
      </c>
      <c r="N527" s="1">
        <f t="shared" si="58"/>
        <v>2014</v>
      </c>
      <c r="O527" s="13">
        <f t="shared" si="59"/>
        <v>0.5</v>
      </c>
      <c r="P527" s="13">
        <f t="shared" si="60"/>
        <v>0.5</v>
      </c>
      <c r="Q527" s="13" t="str">
        <f t="shared" si="61"/>
        <v/>
      </c>
      <c r="R527" s="13" t="str">
        <f t="shared" si="62"/>
        <v/>
      </c>
    </row>
    <row r="528" spans="1:18" x14ac:dyDescent="0.2">
      <c r="A528" s="8" t="s">
        <v>1514</v>
      </c>
      <c r="B528" s="9">
        <v>2725</v>
      </c>
      <c r="C528" s="40" t="s">
        <v>2167</v>
      </c>
      <c r="D528" s="40" t="s">
        <v>576</v>
      </c>
      <c r="E528" s="40" t="s">
        <v>2163</v>
      </c>
      <c r="F528" s="40" t="s">
        <v>52</v>
      </c>
      <c r="G528" s="40"/>
      <c r="H528" s="40" t="s">
        <v>40</v>
      </c>
      <c r="I528" s="11">
        <v>41879</v>
      </c>
      <c r="J528" s="11">
        <v>41981</v>
      </c>
      <c r="K528" s="12" t="s">
        <v>45</v>
      </c>
      <c r="L528" s="1" t="str">
        <f>_xlfn.IFNA(MATCH(D528,{"AR","FL","IN","MI"},0),"YES")</f>
        <v>YES</v>
      </c>
      <c r="M528" t="str">
        <f t="shared" si="57"/>
        <v>Natural Gas</v>
      </c>
      <c r="N528" s="1">
        <f t="shared" si="58"/>
        <v>2014</v>
      </c>
      <c r="O528" s="13" t="str">
        <f t="shared" si="59"/>
        <v/>
      </c>
      <c r="P528" s="13" t="str">
        <f t="shared" si="60"/>
        <v/>
      </c>
      <c r="Q528" s="13" t="str">
        <f t="shared" si="61"/>
        <v/>
      </c>
      <c r="R528" s="13" t="str">
        <f t="shared" si="62"/>
        <v/>
      </c>
    </row>
    <row r="529" spans="1:18" x14ac:dyDescent="0.2">
      <c r="A529" s="8" t="s">
        <v>509</v>
      </c>
      <c r="B529" s="9">
        <v>2638</v>
      </c>
      <c r="C529" s="40" t="s">
        <v>256</v>
      </c>
      <c r="D529" s="40" t="s">
        <v>100</v>
      </c>
      <c r="E529" s="40" t="s">
        <v>37</v>
      </c>
      <c r="F529" s="40" t="s">
        <v>66</v>
      </c>
      <c r="G529" s="40" t="s">
        <v>39</v>
      </c>
      <c r="H529" s="40" t="s">
        <v>40</v>
      </c>
      <c r="I529" s="11">
        <v>41745</v>
      </c>
      <c r="J529" s="11">
        <v>41983</v>
      </c>
      <c r="K529" s="16">
        <v>45.77</v>
      </c>
      <c r="L529" s="1" t="str">
        <f>_xlfn.IFNA(MATCH(D529,{"AR","FL","IN","MI"},0),"YES")</f>
        <v>YES</v>
      </c>
      <c r="M529" t="str">
        <f t="shared" si="57"/>
        <v>Electric</v>
      </c>
      <c r="N529" s="1">
        <f t="shared" si="58"/>
        <v>2014</v>
      </c>
      <c r="O529" s="13">
        <f t="shared" si="59"/>
        <v>0.45770000000000005</v>
      </c>
      <c r="P529" s="13">
        <f t="shared" si="60"/>
        <v>0.45770000000000005</v>
      </c>
      <c r="Q529" s="13" t="str">
        <f t="shared" si="61"/>
        <v/>
      </c>
      <c r="R529" s="13" t="str">
        <f t="shared" si="62"/>
        <v/>
      </c>
    </row>
    <row r="530" spans="1:18" x14ac:dyDescent="0.2">
      <c r="A530" s="8" t="s">
        <v>510</v>
      </c>
      <c r="B530" s="9">
        <v>2644</v>
      </c>
      <c r="C530" s="40" t="s">
        <v>99</v>
      </c>
      <c r="D530" s="40" t="s">
        <v>100</v>
      </c>
      <c r="E530" s="40" t="s">
        <v>37</v>
      </c>
      <c r="F530" s="40" t="s">
        <v>66</v>
      </c>
      <c r="G530" s="40" t="s">
        <v>39</v>
      </c>
      <c r="H530" s="40" t="s">
        <v>40</v>
      </c>
      <c r="I530" s="11">
        <v>41746</v>
      </c>
      <c r="J530" s="11">
        <v>41983</v>
      </c>
      <c r="K530" s="12">
        <v>51</v>
      </c>
      <c r="L530" s="1" t="str">
        <f>_xlfn.IFNA(MATCH(D530,{"AR","FL","IN","MI"},0),"YES")</f>
        <v>YES</v>
      </c>
      <c r="M530" t="str">
        <f t="shared" si="57"/>
        <v>Electric</v>
      </c>
      <c r="N530" s="1">
        <f t="shared" si="58"/>
        <v>2014</v>
      </c>
      <c r="O530" s="13">
        <f t="shared" si="59"/>
        <v>0.51</v>
      </c>
      <c r="P530" s="13">
        <f t="shared" si="60"/>
        <v>0.51</v>
      </c>
      <c r="Q530" s="13" t="str">
        <f t="shared" si="61"/>
        <v/>
      </c>
      <c r="R530" s="13" t="str">
        <f t="shared" si="62"/>
        <v/>
      </c>
    </row>
    <row r="531" spans="1:18" x14ac:dyDescent="0.2">
      <c r="A531" s="8" t="s">
        <v>511</v>
      </c>
      <c r="B531" s="9">
        <v>2682</v>
      </c>
      <c r="C531" s="40" t="s">
        <v>512</v>
      </c>
      <c r="D531" s="40" t="s">
        <v>341</v>
      </c>
      <c r="E531" s="40" t="s">
        <v>37</v>
      </c>
      <c r="F531" s="40" t="s">
        <v>38</v>
      </c>
      <c r="G531" s="40" t="s">
        <v>44</v>
      </c>
      <c r="H531" s="40" t="s">
        <v>40</v>
      </c>
      <c r="I531" s="11">
        <v>41800</v>
      </c>
      <c r="J531" s="11">
        <v>41984</v>
      </c>
      <c r="K531" s="16" t="s">
        <v>45</v>
      </c>
      <c r="L531" s="1" t="str">
        <f>_xlfn.IFNA(MATCH(D531,{"AR","FL","IN","MI"},0),"YES")</f>
        <v>YES</v>
      </c>
      <c r="M531" t="str">
        <f t="shared" si="57"/>
        <v>Electric</v>
      </c>
      <c r="N531" s="1">
        <f t="shared" si="58"/>
        <v>2014</v>
      </c>
      <c r="O531" s="13" t="str">
        <f t="shared" si="59"/>
        <v/>
      </c>
      <c r="P531" s="13" t="str">
        <f t="shared" si="60"/>
        <v/>
      </c>
      <c r="Q531" s="13" t="str">
        <f t="shared" si="61"/>
        <v/>
      </c>
      <c r="R531" s="13" t="str">
        <f t="shared" si="62"/>
        <v/>
      </c>
    </row>
    <row r="532" spans="1:18" x14ac:dyDescent="0.2">
      <c r="A532" s="8" t="s">
        <v>1515</v>
      </c>
      <c r="B532" s="9">
        <v>2704</v>
      </c>
      <c r="C532" s="40" t="s">
        <v>189</v>
      </c>
      <c r="D532" s="40" t="s">
        <v>154</v>
      </c>
      <c r="E532" s="40" t="s">
        <v>2163</v>
      </c>
      <c r="F532" s="40" t="s">
        <v>66</v>
      </c>
      <c r="G532" s="40" t="s">
        <v>44</v>
      </c>
      <c r="H532" s="40" t="s">
        <v>40</v>
      </c>
      <c r="I532" s="11">
        <v>41822</v>
      </c>
      <c r="J532" s="11">
        <v>41985</v>
      </c>
      <c r="K532" s="16" t="s">
        <v>45</v>
      </c>
      <c r="L532" s="1" t="str">
        <f>_xlfn.IFNA(MATCH(D532,{"AR","FL","IN","MI"},0),"YES")</f>
        <v>YES</v>
      </c>
      <c r="M532" t="str">
        <f t="shared" si="57"/>
        <v>Natural Gas</v>
      </c>
      <c r="N532" s="1">
        <f t="shared" si="58"/>
        <v>2014</v>
      </c>
      <c r="O532" s="13" t="str">
        <f t="shared" si="59"/>
        <v/>
      </c>
      <c r="P532" s="13" t="str">
        <f t="shared" si="60"/>
        <v/>
      </c>
      <c r="Q532" s="13" t="str">
        <f t="shared" si="61"/>
        <v/>
      </c>
      <c r="R532" s="13" t="str">
        <f t="shared" si="62"/>
        <v/>
      </c>
    </row>
    <row r="533" spans="1:18" x14ac:dyDescent="0.2">
      <c r="A533" s="8" t="s">
        <v>514</v>
      </c>
      <c r="B533" s="9">
        <v>2663</v>
      </c>
      <c r="C533" s="40" t="s">
        <v>42</v>
      </c>
      <c r="D533" s="40" t="s">
        <v>219</v>
      </c>
      <c r="E533" s="40" t="s">
        <v>37</v>
      </c>
      <c r="F533" s="40" t="s">
        <v>38</v>
      </c>
      <c r="G533" s="40" t="s">
        <v>39</v>
      </c>
      <c r="H533" s="40" t="s">
        <v>40</v>
      </c>
      <c r="I533" s="11">
        <v>41789</v>
      </c>
      <c r="J533" s="11">
        <v>41985</v>
      </c>
      <c r="K533" s="12">
        <v>52.54</v>
      </c>
      <c r="L533" s="1" t="str">
        <f>_xlfn.IFNA(MATCH(D533,{"AR","FL","IN","MI"},0),"YES")</f>
        <v>YES</v>
      </c>
      <c r="M533" t="str">
        <f t="shared" si="57"/>
        <v>Electric</v>
      </c>
      <c r="N533" s="1">
        <f t="shared" si="58"/>
        <v>2014</v>
      </c>
      <c r="O533" s="13">
        <f t="shared" si="59"/>
        <v>0.52539999999999998</v>
      </c>
      <c r="P533" s="13">
        <f t="shared" si="60"/>
        <v>0.52539999999999998</v>
      </c>
      <c r="Q533" s="13" t="str">
        <f t="shared" si="61"/>
        <v/>
      </c>
      <c r="R533" s="13" t="str">
        <f t="shared" si="62"/>
        <v/>
      </c>
    </row>
    <row r="534" spans="1:18" x14ac:dyDescent="0.2">
      <c r="A534" s="8" t="s">
        <v>513</v>
      </c>
      <c r="B534" s="9">
        <v>2703</v>
      </c>
      <c r="C534" s="40" t="s">
        <v>189</v>
      </c>
      <c r="D534" s="40" t="s">
        <v>154</v>
      </c>
      <c r="E534" s="40" t="s">
        <v>37</v>
      </c>
      <c r="F534" s="40" t="s">
        <v>66</v>
      </c>
      <c r="G534" s="40" t="s">
        <v>44</v>
      </c>
      <c r="H534" s="40" t="s">
        <v>40</v>
      </c>
      <c r="I534" s="11">
        <v>41822</v>
      </c>
      <c r="J534" s="11">
        <v>41985</v>
      </c>
      <c r="K534" s="12" t="s">
        <v>45</v>
      </c>
      <c r="L534" s="1" t="str">
        <f>_xlfn.IFNA(MATCH(D534,{"AR","FL","IN","MI"},0),"YES")</f>
        <v>YES</v>
      </c>
      <c r="M534" t="str">
        <f t="shared" si="57"/>
        <v>Electric</v>
      </c>
      <c r="N534" s="1">
        <f t="shared" si="58"/>
        <v>2014</v>
      </c>
      <c r="O534" s="13" t="str">
        <f t="shared" si="59"/>
        <v/>
      </c>
      <c r="P534" s="13" t="str">
        <f t="shared" si="60"/>
        <v/>
      </c>
      <c r="Q534" s="13" t="str">
        <f t="shared" si="61"/>
        <v/>
      </c>
      <c r="R534" s="13" t="str">
        <f t="shared" si="62"/>
        <v/>
      </c>
    </row>
    <row r="535" spans="1:18" x14ac:dyDescent="0.2">
      <c r="A535" s="8" t="s">
        <v>1516</v>
      </c>
      <c r="B535" s="9">
        <v>2660</v>
      </c>
      <c r="C535" s="40" t="s">
        <v>2208</v>
      </c>
      <c r="D535" s="40" t="s">
        <v>60</v>
      </c>
      <c r="E535" s="40" t="s">
        <v>2163</v>
      </c>
      <c r="F535" s="40" t="s">
        <v>66</v>
      </c>
      <c r="G535" s="40" t="s">
        <v>44</v>
      </c>
      <c r="H535" s="40" t="s">
        <v>40</v>
      </c>
      <c r="I535" s="11">
        <v>41758</v>
      </c>
      <c r="J535" s="11">
        <v>41989</v>
      </c>
      <c r="K535" s="16" t="s">
        <v>45</v>
      </c>
      <c r="L535" s="1" t="str">
        <f>_xlfn.IFNA(MATCH(D535,{"AR","FL","IN","MI"},0),"YES")</f>
        <v>YES</v>
      </c>
      <c r="M535" t="str">
        <f t="shared" si="57"/>
        <v>Natural Gas</v>
      </c>
      <c r="N535" s="1">
        <f t="shared" si="58"/>
        <v>2014</v>
      </c>
      <c r="O535" s="13" t="str">
        <f t="shared" si="59"/>
        <v/>
      </c>
      <c r="P535" s="13" t="str">
        <f t="shared" si="60"/>
        <v/>
      </c>
      <c r="Q535" s="13" t="str">
        <f t="shared" si="61"/>
        <v/>
      </c>
      <c r="R535" s="13" t="str">
        <f t="shared" si="62"/>
        <v/>
      </c>
    </row>
    <row r="536" spans="1:18" x14ac:dyDescent="0.2">
      <c r="A536" s="8" t="s">
        <v>515</v>
      </c>
      <c r="B536" s="9">
        <v>2653</v>
      </c>
      <c r="C536" s="40" t="s">
        <v>132</v>
      </c>
      <c r="D536" s="40" t="s">
        <v>133</v>
      </c>
      <c r="E536" s="40" t="s">
        <v>37</v>
      </c>
      <c r="F536" s="40" t="s">
        <v>66</v>
      </c>
      <c r="G536" s="40" t="s">
        <v>39</v>
      </c>
      <c r="H536" s="40" t="s">
        <v>40</v>
      </c>
      <c r="I536" s="11">
        <v>41799</v>
      </c>
      <c r="J536" s="11">
        <v>41990</v>
      </c>
      <c r="K536" s="12">
        <v>50.38</v>
      </c>
      <c r="L536" s="1" t="str">
        <f>_xlfn.IFNA(MATCH(D536,{"AR","FL","IN","MI"},0),"YES")</f>
        <v>YES</v>
      </c>
      <c r="M536" t="str">
        <f t="shared" si="57"/>
        <v>Electric</v>
      </c>
      <c r="N536" s="1">
        <f t="shared" si="58"/>
        <v>2014</v>
      </c>
      <c r="O536" s="13">
        <f t="shared" si="59"/>
        <v>0.50380000000000003</v>
      </c>
      <c r="P536" s="13">
        <f t="shared" si="60"/>
        <v>0.50380000000000003</v>
      </c>
      <c r="Q536" s="13" t="str">
        <f t="shared" si="61"/>
        <v/>
      </c>
      <c r="R536" s="13" t="str">
        <f t="shared" si="62"/>
        <v/>
      </c>
    </row>
    <row r="537" spans="1:18" x14ac:dyDescent="0.2">
      <c r="A537" s="8" t="s">
        <v>517</v>
      </c>
      <c r="B537" s="9">
        <v>2754</v>
      </c>
      <c r="C537" s="40" t="s">
        <v>211</v>
      </c>
      <c r="D537" s="40" t="s">
        <v>212</v>
      </c>
      <c r="E537" s="40" t="s">
        <v>37</v>
      </c>
      <c r="F537" s="40" t="s">
        <v>52</v>
      </c>
      <c r="G537" s="40" t="s">
        <v>39</v>
      </c>
      <c r="H537" s="40" t="s">
        <v>40</v>
      </c>
      <c r="I537" s="11">
        <v>41943</v>
      </c>
      <c r="J537" s="11">
        <v>41991</v>
      </c>
      <c r="K537" s="12" t="s">
        <v>45</v>
      </c>
      <c r="L537" s="1" t="str">
        <f>_xlfn.IFNA(MATCH(D537,{"AR","FL","IN","MI"},0),"YES")</f>
        <v>YES</v>
      </c>
      <c r="M537" t="str">
        <f t="shared" si="57"/>
        <v>Electric</v>
      </c>
      <c r="N537" s="1">
        <f t="shared" si="58"/>
        <v>2014</v>
      </c>
      <c r="O537" s="13" t="str">
        <f t="shared" si="59"/>
        <v/>
      </c>
      <c r="P537" s="13" t="str">
        <f t="shared" si="60"/>
        <v/>
      </c>
      <c r="Q537" s="13" t="str">
        <f t="shared" si="61"/>
        <v/>
      </c>
      <c r="R537" s="13" t="str">
        <f t="shared" si="62"/>
        <v/>
      </c>
    </row>
    <row r="538" spans="1:18" x14ac:dyDescent="0.2">
      <c r="A538" s="8" t="s">
        <v>519</v>
      </c>
      <c r="B538" s="9">
        <v>2646</v>
      </c>
      <c r="C538" s="40" t="s">
        <v>151</v>
      </c>
      <c r="D538" s="40" t="s">
        <v>152</v>
      </c>
      <c r="E538" s="40" t="s">
        <v>37</v>
      </c>
      <c r="F538" s="40" t="s">
        <v>38</v>
      </c>
      <c r="G538" s="40" t="s">
        <v>39</v>
      </c>
      <c r="H538" s="40" t="s">
        <v>40</v>
      </c>
      <c r="I538" s="11">
        <v>41759</v>
      </c>
      <c r="J538" s="11">
        <v>41991</v>
      </c>
      <c r="K538" s="12">
        <v>49.83</v>
      </c>
      <c r="L538" s="1" t="str">
        <f>_xlfn.IFNA(MATCH(D538,{"AR","FL","IN","MI"},0),"YES")</f>
        <v>YES</v>
      </c>
      <c r="M538" t="str">
        <f t="shared" si="57"/>
        <v>Electric</v>
      </c>
      <c r="N538" s="1">
        <f t="shared" si="58"/>
        <v>2014</v>
      </c>
      <c r="O538" s="13">
        <f t="shared" si="59"/>
        <v>0.49829999999999997</v>
      </c>
      <c r="P538" s="13">
        <f t="shared" si="60"/>
        <v>0.49829999999999997</v>
      </c>
      <c r="Q538" s="13" t="str">
        <f t="shared" si="61"/>
        <v/>
      </c>
      <c r="R538" s="13" t="str">
        <f t="shared" si="62"/>
        <v/>
      </c>
    </row>
    <row r="539" spans="1:18" x14ac:dyDescent="0.2">
      <c r="A539" s="8" t="s">
        <v>518</v>
      </c>
      <c r="B539" s="9">
        <v>2627</v>
      </c>
      <c r="C539" s="40" t="s">
        <v>329</v>
      </c>
      <c r="D539" s="40" t="s">
        <v>173</v>
      </c>
      <c r="E539" s="40" t="s">
        <v>37</v>
      </c>
      <c r="F539" s="40" t="s">
        <v>52</v>
      </c>
      <c r="G539" s="40" t="s">
        <v>39</v>
      </c>
      <c r="H539" s="40" t="s">
        <v>40</v>
      </c>
      <c r="I539" s="11">
        <v>41638</v>
      </c>
      <c r="J539" s="11">
        <v>41991</v>
      </c>
      <c r="K539" s="12" t="s">
        <v>45</v>
      </c>
      <c r="L539" s="1" t="str">
        <f>_xlfn.IFNA(MATCH(D539,{"AR","FL","IN","MI"},0),"YES")</f>
        <v>YES</v>
      </c>
      <c r="M539" t="str">
        <f t="shared" si="57"/>
        <v>Electric</v>
      </c>
      <c r="N539" s="1">
        <f t="shared" si="58"/>
        <v>2014</v>
      </c>
      <c r="O539" s="13" t="str">
        <f t="shared" si="59"/>
        <v/>
      </c>
      <c r="P539" s="13" t="str">
        <f t="shared" si="60"/>
        <v/>
      </c>
      <c r="Q539" s="13" t="str">
        <f t="shared" si="61"/>
        <v/>
      </c>
      <c r="R539" s="13" t="str">
        <f t="shared" si="62"/>
        <v/>
      </c>
    </row>
    <row r="540" spans="1:18" x14ac:dyDescent="0.2">
      <c r="A540" s="8" t="s">
        <v>516</v>
      </c>
      <c r="B540" s="9">
        <v>2586</v>
      </c>
      <c r="C540" s="40" t="s">
        <v>240</v>
      </c>
      <c r="D540" s="40" t="s">
        <v>94</v>
      </c>
      <c r="E540" s="40" t="s">
        <v>37</v>
      </c>
      <c r="F540" s="40" t="s">
        <v>38</v>
      </c>
      <c r="G540" s="40" t="s">
        <v>44</v>
      </c>
      <c r="H540" s="40" t="s">
        <v>40</v>
      </c>
      <c r="I540" s="11">
        <v>41646</v>
      </c>
      <c r="J540" s="11">
        <v>41991</v>
      </c>
      <c r="K540" s="16" t="s">
        <v>45</v>
      </c>
      <c r="L540" s="1" t="str">
        <f>_xlfn.IFNA(MATCH(D540,{"AR","FL","IN","MI"},0),"YES")</f>
        <v>YES</v>
      </c>
      <c r="M540" t="str">
        <f t="shared" si="57"/>
        <v>Electric</v>
      </c>
      <c r="N540" s="1">
        <f t="shared" si="58"/>
        <v>2014</v>
      </c>
      <c r="O540" s="13" t="str">
        <f t="shared" si="59"/>
        <v/>
      </c>
      <c r="P540" s="13" t="str">
        <f t="shared" si="60"/>
        <v/>
      </c>
      <c r="Q540" s="13" t="str">
        <f t="shared" si="61"/>
        <v/>
      </c>
      <c r="R540" s="13" t="str">
        <f t="shared" si="62"/>
        <v/>
      </c>
    </row>
    <row r="541" spans="1:18" x14ac:dyDescent="0.2">
      <c r="A541" s="8" t="s">
        <v>1517</v>
      </c>
      <c r="B541" s="9">
        <v>2705</v>
      </c>
      <c r="C541" s="40" t="s">
        <v>182</v>
      </c>
      <c r="D541" s="40" t="s">
        <v>48</v>
      </c>
      <c r="E541" s="40" t="s">
        <v>2163</v>
      </c>
      <c r="F541" s="40" t="s">
        <v>66</v>
      </c>
      <c r="G541" s="40" t="s">
        <v>44</v>
      </c>
      <c r="H541" s="40" t="s">
        <v>40</v>
      </c>
      <c r="I541" s="11">
        <v>41821</v>
      </c>
      <c r="J541" s="11">
        <v>42017</v>
      </c>
      <c r="K541" s="12" t="s">
        <v>45</v>
      </c>
      <c r="L541" s="1">
        <f>_xlfn.IFNA(MATCH(D541,{"AR","FL","IN","MI"},0),"YES")</f>
        <v>4</v>
      </c>
      <c r="M541" t="str">
        <f t="shared" si="57"/>
        <v>Natural Gas</v>
      </c>
      <c r="N541" s="1">
        <f t="shared" si="58"/>
        <v>2015</v>
      </c>
      <c r="O541" s="13" t="str">
        <f t="shared" si="59"/>
        <v/>
      </c>
      <c r="P541" s="13" t="str">
        <f t="shared" si="60"/>
        <v/>
      </c>
      <c r="Q541" s="13" t="str">
        <f t="shared" si="61"/>
        <v/>
      </c>
      <c r="R541" s="13" t="str">
        <f t="shared" si="62"/>
        <v/>
      </c>
    </row>
    <row r="542" spans="1:18" x14ac:dyDescent="0.2">
      <c r="A542" s="8" t="s">
        <v>1518</v>
      </c>
      <c r="B542" s="9">
        <v>2743</v>
      </c>
      <c r="C542" s="40" t="s">
        <v>2219</v>
      </c>
      <c r="D542" s="40" t="s">
        <v>158</v>
      </c>
      <c r="E542" s="40" t="s">
        <v>2163</v>
      </c>
      <c r="F542" s="40" t="s">
        <v>52</v>
      </c>
      <c r="G542" s="40" t="s">
        <v>39</v>
      </c>
      <c r="H542" s="40" t="s">
        <v>40</v>
      </c>
      <c r="I542" s="11">
        <v>41913</v>
      </c>
      <c r="J542" s="11">
        <v>42018</v>
      </c>
      <c r="K542" s="12" t="s">
        <v>45</v>
      </c>
      <c r="L542" s="1">
        <f>_xlfn.IFNA(MATCH(D542,{"AR","FL","IN","MI"},0),"YES")</f>
        <v>3</v>
      </c>
      <c r="M542" t="str">
        <f t="shared" si="57"/>
        <v>Natural Gas</v>
      </c>
      <c r="N542" s="1">
        <f t="shared" si="58"/>
        <v>2015</v>
      </c>
      <c r="O542" s="13" t="str">
        <f t="shared" si="59"/>
        <v/>
      </c>
      <c r="P542" s="13" t="str">
        <f t="shared" si="60"/>
        <v/>
      </c>
      <c r="Q542" s="13" t="str">
        <f t="shared" si="61"/>
        <v/>
      </c>
      <c r="R542" s="13" t="str">
        <f t="shared" si="62"/>
        <v/>
      </c>
    </row>
    <row r="543" spans="1:18" x14ac:dyDescent="0.2">
      <c r="A543" s="8" t="s">
        <v>1519</v>
      </c>
      <c r="B543" s="9">
        <v>2742</v>
      </c>
      <c r="C543" s="40" t="s">
        <v>249</v>
      </c>
      <c r="D543" s="40" t="s">
        <v>158</v>
      </c>
      <c r="E543" s="40" t="s">
        <v>2163</v>
      </c>
      <c r="F543" s="40" t="s">
        <v>52</v>
      </c>
      <c r="G543" s="40" t="s">
        <v>39</v>
      </c>
      <c r="H543" s="40" t="s">
        <v>40</v>
      </c>
      <c r="I543" s="11">
        <v>41913</v>
      </c>
      <c r="J543" s="11">
        <v>42018</v>
      </c>
      <c r="K543" s="12" t="s">
        <v>45</v>
      </c>
      <c r="L543" s="1">
        <f>_xlfn.IFNA(MATCH(D543,{"AR","FL","IN","MI"},0),"YES")</f>
        <v>3</v>
      </c>
      <c r="M543" t="str">
        <f t="shared" si="57"/>
        <v>Natural Gas</v>
      </c>
      <c r="N543" s="1">
        <f t="shared" si="58"/>
        <v>2015</v>
      </c>
      <c r="O543" s="13" t="str">
        <f t="shared" si="59"/>
        <v/>
      </c>
      <c r="P543" s="13" t="str">
        <f t="shared" si="60"/>
        <v/>
      </c>
      <c r="Q543" s="13" t="str">
        <f t="shared" si="61"/>
        <v/>
      </c>
      <c r="R543" s="13" t="str">
        <f t="shared" si="62"/>
        <v/>
      </c>
    </row>
    <row r="544" spans="1:18" x14ac:dyDescent="0.2">
      <c r="A544" s="8" t="s">
        <v>1520</v>
      </c>
      <c r="B544" s="9">
        <v>2606</v>
      </c>
      <c r="C544" s="40" t="s">
        <v>2165</v>
      </c>
      <c r="D544" s="40" t="s">
        <v>100</v>
      </c>
      <c r="E544" s="40" t="s">
        <v>2163</v>
      </c>
      <c r="F544" s="40" t="s">
        <v>66</v>
      </c>
      <c r="G544" s="40" t="s">
        <v>39</v>
      </c>
      <c r="H544" s="40" t="s">
        <v>40</v>
      </c>
      <c r="I544" s="11">
        <v>41696</v>
      </c>
      <c r="J544" s="11">
        <v>42025</v>
      </c>
      <c r="K544" s="12">
        <v>50.48</v>
      </c>
      <c r="L544" s="1" t="str">
        <f>_xlfn.IFNA(MATCH(D544,{"AR","FL","IN","MI"},0),"YES")</f>
        <v>YES</v>
      </c>
      <c r="M544" t="str">
        <f t="shared" si="57"/>
        <v>Natural Gas</v>
      </c>
      <c r="N544" s="1">
        <f t="shared" si="58"/>
        <v>2015</v>
      </c>
      <c r="O544" s="13" t="str">
        <f t="shared" si="59"/>
        <v/>
      </c>
      <c r="P544" s="13" t="str">
        <f t="shared" si="60"/>
        <v/>
      </c>
      <c r="Q544" s="13">
        <f t="shared" si="61"/>
        <v>0.50479999999999992</v>
      </c>
      <c r="R544" s="13">
        <f t="shared" si="62"/>
        <v>0.50479999999999992</v>
      </c>
    </row>
    <row r="545" spans="1:18" x14ac:dyDescent="0.2">
      <c r="A545" s="8" t="s">
        <v>1521</v>
      </c>
      <c r="B545" s="9">
        <v>2605</v>
      </c>
      <c r="C545" s="40" t="s">
        <v>2166</v>
      </c>
      <c r="D545" s="40" t="s">
        <v>100</v>
      </c>
      <c r="E545" s="40" t="s">
        <v>2163</v>
      </c>
      <c r="F545" s="40" t="s">
        <v>66</v>
      </c>
      <c r="G545" s="40" t="s">
        <v>39</v>
      </c>
      <c r="H545" s="40" t="s">
        <v>40</v>
      </c>
      <c r="I545" s="11">
        <v>41696</v>
      </c>
      <c r="J545" s="11">
        <v>42025</v>
      </c>
      <c r="K545" s="12">
        <v>50.33</v>
      </c>
      <c r="L545" s="1" t="str">
        <f>_xlfn.IFNA(MATCH(D545,{"AR","FL","IN","MI"},0),"YES")</f>
        <v>YES</v>
      </c>
      <c r="M545" t="str">
        <f t="shared" si="57"/>
        <v>Natural Gas</v>
      </c>
      <c r="N545" s="1">
        <f t="shared" si="58"/>
        <v>2015</v>
      </c>
      <c r="O545" s="13" t="str">
        <f t="shared" si="59"/>
        <v/>
      </c>
      <c r="P545" s="13" t="str">
        <f t="shared" si="60"/>
        <v/>
      </c>
      <c r="Q545" s="13">
        <f t="shared" si="61"/>
        <v>0.50329999999999997</v>
      </c>
      <c r="R545" s="13">
        <f t="shared" si="62"/>
        <v>0.50329999999999997</v>
      </c>
    </row>
    <row r="546" spans="1:18" x14ac:dyDescent="0.2">
      <c r="A546" s="8" t="s">
        <v>520</v>
      </c>
      <c r="B546" s="9">
        <v>2613</v>
      </c>
      <c r="C546" s="40" t="s">
        <v>54</v>
      </c>
      <c r="D546" s="40" t="s">
        <v>97</v>
      </c>
      <c r="E546" s="40" t="s">
        <v>37</v>
      </c>
      <c r="F546" s="40" t="s">
        <v>38</v>
      </c>
      <c r="G546" s="40" t="s">
        <v>39</v>
      </c>
      <c r="H546" s="40" t="s">
        <v>40</v>
      </c>
      <c r="I546" s="11">
        <v>41701</v>
      </c>
      <c r="J546" s="11">
        <v>42027</v>
      </c>
      <c r="K546" s="16">
        <v>51.43</v>
      </c>
      <c r="L546" s="1" t="str">
        <f>_xlfn.IFNA(MATCH(D546,{"AR","FL","IN","MI"},0),"YES")</f>
        <v>YES</v>
      </c>
      <c r="M546" t="str">
        <f t="shared" si="57"/>
        <v>Electric</v>
      </c>
      <c r="N546" s="1">
        <f t="shared" si="58"/>
        <v>2015</v>
      </c>
      <c r="O546" s="13">
        <f t="shared" si="59"/>
        <v>0.51429999999999998</v>
      </c>
      <c r="P546" s="13">
        <f t="shared" si="60"/>
        <v>0.51429999999999998</v>
      </c>
      <c r="Q546" s="13" t="str">
        <f t="shared" si="61"/>
        <v/>
      </c>
      <c r="R546" s="13" t="str">
        <f t="shared" si="62"/>
        <v/>
      </c>
    </row>
    <row r="547" spans="1:18" x14ac:dyDescent="0.2">
      <c r="A547" s="8" t="s">
        <v>1522</v>
      </c>
      <c r="B547" s="9">
        <v>2756</v>
      </c>
      <c r="C547" s="40" t="s">
        <v>2200</v>
      </c>
      <c r="D547" s="40" t="s">
        <v>194</v>
      </c>
      <c r="E547" s="40" t="s">
        <v>2163</v>
      </c>
      <c r="F547" s="40" t="s">
        <v>52</v>
      </c>
      <c r="G547" s="40" t="s">
        <v>39</v>
      </c>
      <c r="H547" s="40" t="s">
        <v>40</v>
      </c>
      <c r="I547" s="11">
        <v>41974</v>
      </c>
      <c r="J547" s="11">
        <v>42030</v>
      </c>
      <c r="K547" s="12" t="s">
        <v>45</v>
      </c>
      <c r="L547" s="1" t="str">
        <f>_xlfn.IFNA(MATCH(D547,{"AR","FL","IN","MI"},0),"YES")</f>
        <v>YES</v>
      </c>
      <c r="M547" t="str">
        <f t="shared" si="57"/>
        <v>Natural Gas</v>
      </c>
      <c r="N547" s="1">
        <f t="shared" si="58"/>
        <v>2015</v>
      </c>
      <c r="O547" s="13" t="str">
        <f t="shared" si="59"/>
        <v/>
      </c>
      <c r="P547" s="13" t="str">
        <f t="shared" si="60"/>
        <v/>
      </c>
      <c r="Q547" s="13" t="str">
        <f t="shared" si="61"/>
        <v/>
      </c>
      <c r="R547" s="13" t="str">
        <f t="shared" si="62"/>
        <v/>
      </c>
    </row>
    <row r="548" spans="1:18" x14ac:dyDescent="0.2">
      <c r="A548" s="8" t="s">
        <v>1523</v>
      </c>
      <c r="B548" s="9">
        <v>2775</v>
      </c>
      <c r="C548" s="40" t="s">
        <v>42</v>
      </c>
      <c r="D548" s="40" t="s">
        <v>180</v>
      </c>
      <c r="E548" s="40" t="s">
        <v>2163</v>
      </c>
      <c r="F548" s="40" t="s">
        <v>52</v>
      </c>
      <c r="G548" s="40" t="s">
        <v>39</v>
      </c>
      <c r="H548" s="40" t="s">
        <v>40</v>
      </c>
      <c r="I548" s="11">
        <v>41852</v>
      </c>
      <c r="J548" s="11">
        <v>42031</v>
      </c>
      <c r="K548" s="12" t="s">
        <v>45</v>
      </c>
      <c r="L548" s="1" t="str">
        <f>_xlfn.IFNA(MATCH(D548,{"AR","FL","IN","MI"},0),"YES")</f>
        <v>YES</v>
      </c>
      <c r="M548" t="str">
        <f t="shared" si="57"/>
        <v>Natural Gas</v>
      </c>
      <c r="N548" s="1">
        <f t="shared" si="58"/>
        <v>2015</v>
      </c>
      <c r="O548" s="13" t="str">
        <f t="shared" si="59"/>
        <v/>
      </c>
      <c r="P548" s="13" t="str">
        <f t="shared" si="60"/>
        <v/>
      </c>
      <c r="Q548" s="13" t="str">
        <f t="shared" si="61"/>
        <v/>
      </c>
      <c r="R548" s="13" t="str">
        <f t="shared" si="62"/>
        <v/>
      </c>
    </row>
    <row r="549" spans="1:18" x14ac:dyDescent="0.2">
      <c r="A549" s="8" t="s">
        <v>1524</v>
      </c>
      <c r="B549" s="9">
        <v>2758</v>
      </c>
      <c r="C549" s="40" t="s">
        <v>2167</v>
      </c>
      <c r="D549" s="40" t="s">
        <v>60</v>
      </c>
      <c r="E549" s="40" t="s">
        <v>2163</v>
      </c>
      <c r="F549" s="40" t="s">
        <v>52</v>
      </c>
      <c r="G549" s="40" t="s">
        <v>39</v>
      </c>
      <c r="H549" s="40" t="s">
        <v>40</v>
      </c>
      <c r="I549" s="11">
        <v>41957</v>
      </c>
      <c r="J549" s="11">
        <v>42031</v>
      </c>
      <c r="K549" s="16" t="s">
        <v>45</v>
      </c>
      <c r="L549" s="1" t="str">
        <f>_xlfn.IFNA(MATCH(D549,{"AR","FL","IN","MI"},0),"YES")</f>
        <v>YES</v>
      </c>
      <c r="M549" t="str">
        <f t="shared" si="57"/>
        <v>Natural Gas</v>
      </c>
      <c r="N549" s="1">
        <f t="shared" si="58"/>
        <v>2015</v>
      </c>
      <c r="O549" s="13" t="str">
        <f t="shared" si="59"/>
        <v/>
      </c>
      <c r="P549" s="13" t="str">
        <f t="shared" si="60"/>
        <v/>
      </c>
      <c r="Q549" s="13" t="str">
        <f t="shared" si="61"/>
        <v/>
      </c>
      <c r="R549" s="13" t="str">
        <f t="shared" si="62"/>
        <v/>
      </c>
    </row>
    <row r="550" spans="1:18" x14ac:dyDescent="0.2">
      <c r="A550" s="8" t="s">
        <v>1525</v>
      </c>
      <c r="B550" s="9">
        <v>2741</v>
      </c>
      <c r="C550" s="40" t="s">
        <v>157</v>
      </c>
      <c r="D550" s="40" t="s">
        <v>158</v>
      </c>
      <c r="E550" s="40" t="s">
        <v>2163</v>
      </c>
      <c r="F550" s="40" t="s">
        <v>52</v>
      </c>
      <c r="G550" s="40" t="s">
        <v>39</v>
      </c>
      <c r="H550" s="40" t="s">
        <v>40</v>
      </c>
      <c r="I550" s="11">
        <v>41879</v>
      </c>
      <c r="J550" s="11">
        <v>42032</v>
      </c>
      <c r="K550" s="12" t="s">
        <v>45</v>
      </c>
      <c r="L550" s="1">
        <f>_xlfn.IFNA(MATCH(D550,{"AR","FL","IN","MI"},0),"YES")</f>
        <v>3</v>
      </c>
      <c r="M550" t="str">
        <f t="shared" si="57"/>
        <v>Natural Gas</v>
      </c>
      <c r="N550" s="1">
        <f t="shared" si="58"/>
        <v>2015</v>
      </c>
      <c r="O550" s="13" t="str">
        <f t="shared" si="59"/>
        <v/>
      </c>
      <c r="P550" s="13" t="str">
        <f t="shared" si="60"/>
        <v/>
      </c>
      <c r="Q550" s="13" t="str">
        <f t="shared" si="61"/>
        <v/>
      </c>
      <c r="R550" s="13" t="str">
        <f t="shared" si="62"/>
        <v/>
      </c>
    </row>
    <row r="551" spans="1:18" x14ac:dyDescent="0.2">
      <c r="A551" s="8" t="s">
        <v>521</v>
      </c>
      <c r="B551" s="9">
        <v>2645</v>
      </c>
      <c r="C551" s="40" t="s">
        <v>123</v>
      </c>
      <c r="D551" s="40" t="s">
        <v>124</v>
      </c>
      <c r="E551" s="40" t="s">
        <v>37</v>
      </c>
      <c r="F551" s="40" t="s">
        <v>38</v>
      </c>
      <c r="G551" s="40" t="s">
        <v>44</v>
      </c>
      <c r="H551" s="40" t="s">
        <v>40</v>
      </c>
      <c r="I551" s="11">
        <v>41759</v>
      </c>
      <c r="J551" s="11">
        <v>42039</v>
      </c>
      <c r="K551" s="16" t="s">
        <v>45</v>
      </c>
      <c r="L551" s="1" t="str">
        <f>_xlfn.IFNA(MATCH(D551,{"AR","FL","IN","MI"},0),"YES")</f>
        <v>YES</v>
      </c>
      <c r="M551" t="str">
        <f t="shared" si="57"/>
        <v>Electric</v>
      </c>
      <c r="N551" s="1">
        <f t="shared" si="58"/>
        <v>2015</v>
      </c>
      <c r="O551" s="13" t="str">
        <f t="shared" si="59"/>
        <v/>
      </c>
      <c r="P551" s="13" t="str">
        <f t="shared" si="60"/>
        <v/>
      </c>
      <c r="Q551" s="13" t="str">
        <f t="shared" si="61"/>
        <v/>
      </c>
      <c r="R551" s="13" t="str">
        <f t="shared" si="62"/>
        <v/>
      </c>
    </row>
    <row r="552" spans="1:18" x14ac:dyDescent="0.2">
      <c r="A552" s="8" t="s">
        <v>522</v>
      </c>
      <c r="B552" s="9">
        <v>2680</v>
      </c>
      <c r="C552" s="40" t="s">
        <v>81</v>
      </c>
      <c r="D552" s="40" t="s">
        <v>76</v>
      </c>
      <c r="E552" s="40" t="s">
        <v>37</v>
      </c>
      <c r="F552" s="40" t="s">
        <v>52</v>
      </c>
      <c r="G552" s="40" t="s">
        <v>44</v>
      </c>
      <c r="H552" s="40" t="s">
        <v>40</v>
      </c>
      <c r="I552" s="11">
        <v>41789</v>
      </c>
      <c r="J552" s="11">
        <v>42053</v>
      </c>
      <c r="K552" s="16">
        <v>52.03</v>
      </c>
      <c r="L552" s="1" t="str">
        <f>_xlfn.IFNA(MATCH(D552,{"AR","FL","IN","MI"},0),"YES")</f>
        <v>YES</v>
      </c>
      <c r="M552" t="str">
        <f t="shared" si="57"/>
        <v>Electric</v>
      </c>
      <c r="N552" s="1">
        <f t="shared" si="58"/>
        <v>2015</v>
      </c>
      <c r="O552" s="13">
        <f t="shared" si="59"/>
        <v>0.52029999999999998</v>
      </c>
      <c r="P552" s="13">
        <f t="shared" si="60"/>
        <v>0.52029999999999998</v>
      </c>
      <c r="Q552" s="13" t="str">
        <f t="shared" si="61"/>
        <v/>
      </c>
      <c r="R552" s="13" t="str">
        <f t="shared" si="62"/>
        <v/>
      </c>
    </row>
    <row r="553" spans="1:18" x14ac:dyDescent="0.2">
      <c r="A553" s="8" t="s">
        <v>523</v>
      </c>
      <c r="B553" s="9">
        <v>2692</v>
      </c>
      <c r="C553" s="40" t="s">
        <v>325</v>
      </c>
      <c r="D553" s="40" t="s">
        <v>152</v>
      </c>
      <c r="E553" s="40" t="s">
        <v>37</v>
      </c>
      <c r="F553" s="40" t="s">
        <v>38</v>
      </c>
      <c r="G553" s="40" t="s">
        <v>44</v>
      </c>
      <c r="H553" s="40" t="s">
        <v>40</v>
      </c>
      <c r="I553" s="11">
        <v>41807</v>
      </c>
      <c r="J553" s="11">
        <v>42059</v>
      </c>
      <c r="K553" s="12">
        <v>56</v>
      </c>
      <c r="L553" s="1" t="str">
        <f>_xlfn.IFNA(MATCH(D553,{"AR","FL","IN","MI"},0),"YES")</f>
        <v>YES</v>
      </c>
      <c r="M553" t="str">
        <f t="shared" si="57"/>
        <v>Electric</v>
      </c>
      <c r="N553" s="1">
        <f t="shared" si="58"/>
        <v>2015</v>
      </c>
      <c r="O553" s="13">
        <f t="shared" si="59"/>
        <v>0.56000000000000005</v>
      </c>
      <c r="P553" s="13">
        <f t="shared" si="60"/>
        <v>0.56000000000000005</v>
      </c>
      <c r="Q553" s="13" t="str">
        <f t="shared" si="61"/>
        <v/>
      </c>
      <c r="R553" s="13" t="str">
        <f t="shared" si="62"/>
        <v/>
      </c>
    </row>
    <row r="554" spans="1:18" x14ac:dyDescent="0.2">
      <c r="A554" s="8" t="s">
        <v>524</v>
      </c>
      <c r="B554" s="9">
        <v>2629</v>
      </c>
      <c r="C554" s="40" t="s">
        <v>137</v>
      </c>
      <c r="D554" s="40" t="s">
        <v>43</v>
      </c>
      <c r="E554" s="40" t="s">
        <v>37</v>
      </c>
      <c r="F554" s="40" t="s">
        <v>38</v>
      </c>
      <c r="G554" s="40" t="s">
        <v>44</v>
      </c>
      <c r="H554" s="40" t="s">
        <v>40</v>
      </c>
      <c r="I554" s="11">
        <v>41729</v>
      </c>
      <c r="J554" s="11">
        <v>42065</v>
      </c>
      <c r="K554" s="12" t="s">
        <v>45</v>
      </c>
      <c r="L554" s="1" t="str">
        <f>_xlfn.IFNA(MATCH(D554,{"AR","FL","IN","MI"},0),"YES")</f>
        <v>YES</v>
      </c>
      <c r="M554" t="str">
        <f t="shared" si="57"/>
        <v>Electric</v>
      </c>
      <c r="N554" s="1">
        <f t="shared" si="58"/>
        <v>2015</v>
      </c>
      <c r="O554" s="13" t="str">
        <f t="shared" si="59"/>
        <v/>
      </c>
      <c r="P554" s="13" t="str">
        <f t="shared" si="60"/>
        <v/>
      </c>
      <c r="Q554" s="13" t="str">
        <f t="shared" si="61"/>
        <v/>
      </c>
      <c r="R554" s="13" t="str">
        <f t="shared" si="62"/>
        <v/>
      </c>
    </row>
    <row r="555" spans="1:18" x14ac:dyDescent="0.2">
      <c r="A555" s="8" t="s">
        <v>527</v>
      </c>
      <c r="B555" s="9">
        <v>2698</v>
      </c>
      <c r="C555" s="40" t="s">
        <v>81</v>
      </c>
      <c r="D555" s="40" t="s">
        <v>76</v>
      </c>
      <c r="E555" s="40" t="s">
        <v>37</v>
      </c>
      <c r="F555" s="40" t="s">
        <v>52</v>
      </c>
      <c r="G555" s="40" t="s">
        <v>44</v>
      </c>
      <c r="H555" s="40" t="s">
        <v>40</v>
      </c>
      <c r="I555" s="11">
        <v>41806</v>
      </c>
      <c r="J555" s="11">
        <v>42075</v>
      </c>
      <c r="K555" s="12">
        <v>52.03</v>
      </c>
      <c r="L555" s="1" t="str">
        <f>_xlfn.IFNA(MATCH(D555,{"AR","FL","IN","MI"},0),"YES")</f>
        <v>YES</v>
      </c>
      <c r="M555" t="str">
        <f t="shared" si="57"/>
        <v>Electric</v>
      </c>
      <c r="N555" s="1">
        <f t="shared" si="58"/>
        <v>2015</v>
      </c>
      <c r="O555" s="13">
        <f t="shared" si="59"/>
        <v>0.52029999999999998</v>
      </c>
      <c r="P555" s="13">
        <f t="shared" si="60"/>
        <v>0.52029999999999998</v>
      </c>
      <c r="Q555" s="13" t="str">
        <f t="shared" si="61"/>
        <v/>
      </c>
      <c r="R555" s="13" t="str">
        <f t="shared" si="62"/>
        <v/>
      </c>
    </row>
    <row r="556" spans="1:18" x14ac:dyDescent="0.2">
      <c r="A556" s="8" t="s">
        <v>526</v>
      </c>
      <c r="B556" s="9">
        <v>2697</v>
      </c>
      <c r="C556" s="40" t="s">
        <v>81</v>
      </c>
      <c r="D556" s="40" t="s">
        <v>76</v>
      </c>
      <c r="E556" s="40" t="s">
        <v>37</v>
      </c>
      <c r="F556" s="40" t="s">
        <v>52</v>
      </c>
      <c r="G556" s="40" t="s">
        <v>44</v>
      </c>
      <c r="H556" s="40" t="s">
        <v>40</v>
      </c>
      <c r="I556" s="11">
        <v>41806</v>
      </c>
      <c r="J556" s="11">
        <v>42075</v>
      </c>
      <c r="K556" s="12">
        <v>52.03</v>
      </c>
      <c r="L556" s="1" t="str">
        <f>_xlfn.IFNA(MATCH(D556,{"AR","FL","IN","MI"},0),"YES")</f>
        <v>YES</v>
      </c>
      <c r="M556" t="str">
        <f t="shared" si="57"/>
        <v>Electric</v>
      </c>
      <c r="N556" s="1">
        <f t="shared" si="58"/>
        <v>2015</v>
      </c>
      <c r="O556" s="13">
        <f t="shared" si="59"/>
        <v>0.52029999999999998</v>
      </c>
      <c r="P556" s="13">
        <f t="shared" si="60"/>
        <v>0.52029999999999998</v>
      </c>
      <c r="Q556" s="13" t="str">
        <f t="shared" si="61"/>
        <v/>
      </c>
      <c r="R556" s="13" t="str">
        <f t="shared" si="62"/>
        <v/>
      </c>
    </row>
    <row r="557" spans="1:18" x14ac:dyDescent="0.2">
      <c r="A557" s="8" t="s">
        <v>525</v>
      </c>
      <c r="B557" s="9">
        <v>2699</v>
      </c>
      <c r="C557" s="40" t="s">
        <v>81</v>
      </c>
      <c r="D557" s="40" t="s">
        <v>76</v>
      </c>
      <c r="E557" s="40" t="s">
        <v>37</v>
      </c>
      <c r="F557" s="40" t="s">
        <v>52</v>
      </c>
      <c r="G557" s="40" t="s">
        <v>44</v>
      </c>
      <c r="H557" s="40" t="s">
        <v>40</v>
      </c>
      <c r="I557" s="11">
        <v>41806</v>
      </c>
      <c r="J557" s="11">
        <v>42075</v>
      </c>
      <c r="K557" s="12">
        <v>52.03</v>
      </c>
      <c r="L557" s="1" t="str">
        <f>_xlfn.IFNA(MATCH(D557,{"AR","FL","IN","MI"},0),"YES")</f>
        <v>YES</v>
      </c>
      <c r="M557" t="str">
        <f t="shared" si="57"/>
        <v>Electric</v>
      </c>
      <c r="N557" s="1">
        <f t="shared" si="58"/>
        <v>2015</v>
      </c>
      <c r="O557" s="13">
        <f t="shared" si="59"/>
        <v>0.52029999999999998</v>
      </c>
      <c r="P557" s="13">
        <f t="shared" si="60"/>
        <v>0.52029999999999998</v>
      </c>
      <c r="Q557" s="13" t="str">
        <f t="shared" si="61"/>
        <v/>
      </c>
      <c r="R557" s="13" t="str">
        <f t="shared" si="62"/>
        <v/>
      </c>
    </row>
    <row r="558" spans="1:18" x14ac:dyDescent="0.2">
      <c r="A558" s="8" t="s">
        <v>528</v>
      </c>
      <c r="B558" s="9">
        <v>2243</v>
      </c>
      <c r="C558" s="40" t="s">
        <v>529</v>
      </c>
      <c r="D558" s="40" t="s">
        <v>105</v>
      </c>
      <c r="E558" s="40" t="s">
        <v>37</v>
      </c>
      <c r="F558" s="40" t="s">
        <v>66</v>
      </c>
      <c r="G558" s="40" t="s">
        <v>39</v>
      </c>
      <c r="H558" s="40" t="s">
        <v>40</v>
      </c>
      <c r="I558" s="11">
        <v>41243</v>
      </c>
      <c r="J558" s="11">
        <v>42081</v>
      </c>
      <c r="K558" s="12">
        <v>50</v>
      </c>
      <c r="L558" s="1" t="str">
        <f>_xlfn.IFNA(MATCH(D558,{"AR","FL","IN","MI"},0),"YES")</f>
        <v>YES</v>
      </c>
      <c r="M558" t="str">
        <f t="shared" si="57"/>
        <v>Electric</v>
      </c>
      <c r="N558" s="1">
        <f t="shared" si="58"/>
        <v>2015</v>
      </c>
      <c r="O558" s="13">
        <f t="shared" si="59"/>
        <v>0.5</v>
      </c>
      <c r="P558" s="13">
        <f t="shared" si="60"/>
        <v>0.5</v>
      </c>
      <c r="Q558" s="13" t="str">
        <f t="shared" si="61"/>
        <v/>
      </c>
      <c r="R558" s="13" t="str">
        <f t="shared" si="62"/>
        <v/>
      </c>
    </row>
    <row r="559" spans="1:18" x14ac:dyDescent="0.2">
      <c r="A559" s="8" t="s">
        <v>530</v>
      </c>
      <c r="B559" s="9">
        <v>2655</v>
      </c>
      <c r="C559" s="40" t="s">
        <v>54</v>
      </c>
      <c r="D559" s="40" t="s">
        <v>91</v>
      </c>
      <c r="E559" s="40" t="s">
        <v>37</v>
      </c>
      <c r="F559" s="40" t="s">
        <v>38</v>
      </c>
      <c r="G559" s="40" t="s">
        <v>39</v>
      </c>
      <c r="H559" s="40" t="s">
        <v>40</v>
      </c>
      <c r="I559" s="11">
        <v>41760</v>
      </c>
      <c r="J559" s="11">
        <v>42088</v>
      </c>
      <c r="K559" s="12">
        <v>49.1</v>
      </c>
      <c r="L559" s="1" t="str">
        <f>_xlfn.IFNA(MATCH(D559,{"AR","FL","IN","MI"},0),"YES")</f>
        <v>YES</v>
      </c>
      <c r="M559" t="str">
        <f t="shared" si="57"/>
        <v>Electric</v>
      </c>
      <c r="N559" s="1">
        <f t="shared" si="58"/>
        <v>2015</v>
      </c>
      <c r="O559" s="13">
        <f t="shared" si="59"/>
        <v>0.49099999999999999</v>
      </c>
      <c r="P559" s="13">
        <f t="shared" si="60"/>
        <v>0.49099999999999999</v>
      </c>
      <c r="Q559" s="13" t="str">
        <f t="shared" si="61"/>
        <v/>
      </c>
      <c r="R559" s="13" t="str">
        <f t="shared" si="62"/>
        <v/>
      </c>
    </row>
    <row r="560" spans="1:18" x14ac:dyDescent="0.2">
      <c r="A560" s="8" t="s">
        <v>531</v>
      </c>
      <c r="B560" s="9">
        <v>2569</v>
      </c>
      <c r="C560" s="40" t="s">
        <v>42</v>
      </c>
      <c r="D560" s="40" t="s">
        <v>180</v>
      </c>
      <c r="E560" s="40" t="s">
        <v>37</v>
      </c>
      <c r="F560" s="40" t="s">
        <v>38</v>
      </c>
      <c r="G560" s="40" t="s">
        <v>39</v>
      </c>
      <c r="H560" s="40" t="s">
        <v>40</v>
      </c>
      <c r="I560" s="11">
        <v>41582</v>
      </c>
      <c r="J560" s="11">
        <v>42089</v>
      </c>
      <c r="K560" s="12">
        <v>52.5</v>
      </c>
      <c r="L560" s="1" t="str">
        <f>_xlfn.IFNA(MATCH(D560,{"AR","FL","IN","MI"},0),"YES")</f>
        <v>YES</v>
      </c>
      <c r="M560" t="str">
        <f t="shared" si="57"/>
        <v>Electric</v>
      </c>
      <c r="N560" s="1">
        <f t="shared" si="58"/>
        <v>2015</v>
      </c>
      <c r="O560" s="13">
        <f t="shared" si="59"/>
        <v>0.52500000000000002</v>
      </c>
      <c r="P560" s="13">
        <f t="shared" si="60"/>
        <v>0.52500000000000002</v>
      </c>
      <c r="Q560" s="13" t="str">
        <f t="shared" si="61"/>
        <v/>
      </c>
      <c r="R560" s="13" t="str">
        <f t="shared" si="62"/>
        <v/>
      </c>
    </row>
    <row r="561" spans="1:18" x14ac:dyDescent="0.2">
      <c r="A561" s="8" t="s">
        <v>1526</v>
      </c>
      <c r="B561" s="9">
        <v>2848</v>
      </c>
      <c r="C561" s="40" t="s">
        <v>2182</v>
      </c>
      <c r="D561" s="40" t="s">
        <v>127</v>
      </c>
      <c r="E561" s="40" t="s">
        <v>2163</v>
      </c>
      <c r="F561" s="40" t="s">
        <v>52</v>
      </c>
      <c r="G561" s="40" t="s">
        <v>39</v>
      </c>
      <c r="H561" s="40" t="s">
        <v>40</v>
      </c>
      <c r="I561" s="11">
        <v>42062</v>
      </c>
      <c r="J561" s="11">
        <v>42101</v>
      </c>
      <c r="K561" s="12" t="s">
        <v>45</v>
      </c>
      <c r="L561" s="1" t="str">
        <f>_xlfn.IFNA(MATCH(D561,{"AR","FL","IN","MI"},0),"YES")</f>
        <v>YES</v>
      </c>
      <c r="M561" t="str">
        <f t="shared" si="57"/>
        <v>Natural Gas</v>
      </c>
      <c r="N561" s="1">
        <f t="shared" si="58"/>
        <v>2015</v>
      </c>
      <c r="O561" s="13" t="str">
        <f t="shared" si="59"/>
        <v/>
      </c>
      <c r="P561" s="13" t="str">
        <f t="shared" si="60"/>
        <v/>
      </c>
      <c r="Q561" s="13" t="str">
        <f t="shared" si="61"/>
        <v/>
      </c>
      <c r="R561" s="13" t="str">
        <f t="shared" si="62"/>
        <v/>
      </c>
    </row>
    <row r="562" spans="1:18" x14ac:dyDescent="0.2">
      <c r="A562" s="8" t="s">
        <v>534</v>
      </c>
      <c r="B562" s="9">
        <v>2713</v>
      </c>
      <c r="C562" s="40" t="s">
        <v>535</v>
      </c>
      <c r="D562" s="40" t="s">
        <v>199</v>
      </c>
      <c r="E562" s="40" t="s">
        <v>37</v>
      </c>
      <c r="F562" s="40" t="s">
        <v>66</v>
      </c>
      <c r="G562" s="40" t="s">
        <v>44</v>
      </c>
      <c r="H562" s="40" t="s">
        <v>40</v>
      </c>
      <c r="I562" s="11">
        <v>41855</v>
      </c>
      <c r="J562" s="11">
        <v>42103</v>
      </c>
      <c r="K562" s="12" t="s">
        <v>45</v>
      </c>
      <c r="L562" s="1" t="str">
        <f>_xlfn.IFNA(MATCH(D562,{"AR","FL","IN","MI"},0),"YES")</f>
        <v>YES</v>
      </c>
      <c r="M562" t="str">
        <f t="shared" si="57"/>
        <v>Electric</v>
      </c>
      <c r="N562" s="1">
        <f t="shared" si="58"/>
        <v>2015</v>
      </c>
      <c r="O562" s="13" t="str">
        <f t="shared" si="59"/>
        <v/>
      </c>
      <c r="P562" s="13" t="str">
        <f t="shared" si="60"/>
        <v/>
      </c>
      <c r="Q562" s="13" t="str">
        <f t="shared" si="61"/>
        <v/>
      </c>
      <c r="R562" s="13" t="str">
        <f t="shared" si="62"/>
        <v/>
      </c>
    </row>
    <row r="563" spans="1:18" x14ac:dyDescent="0.2">
      <c r="A563" s="8" t="s">
        <v>1527</v>
      </c>
      <c r="B563" s="9">
        <v>2721</v>
      </c>
      <c r="C563" s="40" t="s">
        <v>168</v>
      </c>
      <c r="D563" s="40" t="s">
        <v>51</v>
      </c>
      <c r="E563" s="40" t="s">
        <v>2163</v>
      </c>
      <c r="F563" s="40" t="s">
        <v>66</v>
      </c>
      <c r="G563" s="40" t="s">
        <v>44</v>
      </c>
      <c r="H563" s="40" t="s">
        <v>40</v>
      </c>
      <c r="I563" s="11">
        <v>41884</v>
      </c>
      <c r="J563" s="11">
        <v>42103</v>
      </c>
      <c r="K563" s="12">
        <v>51</v>
      </c>
      <c r="L563" s="1" t="str">
        <f>_xlfn.IFNA(MATCH(D563,{"AR","FL","IN","MI"},0),"YES")</f>
        <v>YES</v>
      </c>
      <c r="M563" t="str">
        <f t="shared" si="57"/>
        <v>Natural Gas</v>
      </c>
      <c r="N563" s="1">
        <f t="shared" si="58"/>
        <v>2015</v>
      </c>
      <c r="O563" s="13" t="str">
        <f t="shared" si="59"/>
        <v/>
      </c>
      <c r="P563" s="13" t="str">
        <f t="shared" si="60"/>
        <v/>
      </c>
      <c r="Q563" s="13">
        <f t="shared" si="61"/>
        <v>0.51</v>
      </c>
      <c r="R563" s="13">
        <f t="shared" si="62"/>
        <v>0.51</v>
      </c>
    </row>
    <row r="564" spans="1:18" x14ac:dyDescent="0.2">
      <c r="A564" s="8" t="s">
        <v>532</v>
      </c>
      <c r="B564" s="9">
        <v>2715</v>
      </c>
      <c r="C564" s="40" t="s">
        <v>533</v>
      </c>
      <c r="D564" s="40" t="s">
        <v>199</v>
      </c>
      <c r="E564" s="40" t="s">
        <v>37</v>
      </c>
      <c r="F564" s="40" t="s">
        <v>66</v>
      </c>
      <c r="G564" s="40" t="s">
        <v>44</v>
      </c>
      <c r="H564" s="40" t="s">
        <v>40</v>
      </c>
      <c r="I564" s="11">
        <v>41855</v>
      </c>
      <c r="J564" s="11">
        <v>42103</v>
      </c>
      <c r="K564" s="16" t="s">
        <v>45</v>
      </c>
      <c r="L564" s="1" t="str">
        <f>_xlfn.IFNA(MATCH(D564,{"AR","FL","IN","MI"},0),"YES")</f>
        <v>YES</v>
      </c>
      <c r="M564" t="str">
        <f t="shared" si="57"/>
        <v>Electric</v>
      </c>
      <c r="N564" s="1">
        <f t="shared" si="58"/>
        <v>2015</v>
      </c>
      <c r="O564" s="13" t="str">
        <f t="shared" si="59"/>
        <v/>
      </c>
      <c r="P564" s="13" t="str">
        <f t="shared" si="60"/>
        <v/>
      </c>
      <c r="Q564" s="13" t="str">
        <f t="shared" si="61"/>
        <v/>
      </c>
      <c r="R564" s="13" t="str">
        <f t="shared" si="62"/>
        <v/>
      </c>
    </row>
    <row r="565" spans="1:18" x14ac:dyDescent="0.2">
      <c r="A565" s="8" t="s">
        <v>536</v>
      </c>
      <c r="B565" s="9">
        <v>2712</v>
      </c>
      <c r="C565" s="40" t="s">
        <v>537</v>
      </c>
      <c r="D565" s="40" t="s">
        <v>199</v>
      </c>
      <c r="E565" s="40" t="s">
        <v>37</v>
      </c>
      <c r="F565" s="40" t="s">
        <v>66</v>
      </c>
      <c r="G565" s="40" t="s">
        <v>44</v>
      </c>
      <c r="H565" s="40" t="s">
        <v>40</v>
      </c>
      <c r="I565" s="11">
        <v>41855</v>
      </c>
      <c r="J565" s="11">
        <v>42103</v>
      </c>
      <c r="K565" s="16" t="s">
        <v>45</v>
      </c>
      <c r="L565" s="1" t="str">
        <f>_xlfn.IFNA(MATCH(D565,{"AR","FL","IN","MI"},0),"YES")</f>
        <v>YES</v>
      </c>
      <c r="M565" t="str">
        <f t="shared" si="57"/>
        <v>Electric</v>
      </c>
      <c r="N565" s="1">
        <f t="shared" si="58"/>
        <v>2015</v>
      </c>
      <c r="O565" s="13" t="str">
        <f t="shared" si="59"/>
        <v/>
      </c>
      <c r="P565" s="13" t="str">
        <f t="shared" si="60"/>
        <v/>
      </c>
      <c r="Q565" s="13" t="str">
        <f t="shared" si="61"/>
        <v/>
      </c>
      <c r="R565" s="13" t="str">
        <f t="shared" si="62"/>
        <v/>
      </c>
    </row>
    <row r="566" spans="1:18" x14ac:dyDescent="0.2">
      <c r="A566" s="8" t="s">
        <v>538</v>
      </c>
      <c r="B566" s="9">
        <v>2714</v>
      </c>
      <c r="C566" s="40" t="s">
        <v>539</v>
      </c>
      <c r="D566" s="40" t="s">
        <v>199</v>
      </c>
      <c r="E566" s="40" t="s">
        <v>37</v>
      </c>
      <c r="F566" s="40" t="s">
        <v>66</v>
      </c>
      <c r="G566" s="40" t="s">
        <v>44</v>
      </c>
      <c r="H566" s="40" t="s">
        <v>40</v>
      </c>
      <c r="I566" s="11">
        <v>41855</v>
      </c>
      <c r="J566" s="11">
        <v>42103</v>
      </c>
      <c r="K566" s="12" t="s">
        <v>45</v>
      </c>
      <c r="L566" s="1" t="str">
        <f>_xlfn.IFNA(MATCH(D566,{"AR","FL","IN","MI"},0),"YES")</f>
        <v>YES</v>
      </c>
      <c r="M566" t="str">
        <f t="shared" si="57"/>
        <v>Electric</v>
      </c>
      <c r="N566" s="1">
        <f t="shared" si="58"/>
        <v>2015</v>
      </c>
      <c r="O566" s="13" t="str">
        <f t="shared" si="59"/>
        <v/>
      </c>
      <c r="P566" s="13" t="str">
        <f t="shared" si="60"/>
        <v/>
      </c>
      <c r="Q566" s="13" t="str">
        <f t="shared" si="61"/>
        <v/>
      </c>
      <c r="R566" s="13" t="str">
        <f t="shared" si="62"/>
        <v/>
      </c>
    </row>
    <row r="567" spans="1:18" x14ac:dyDescent="0.2">
      <c r="A567" s="8" t="s">
        <v>540</v>
      </c>
      <c r="B567" s="9">
        <v>2593</v>
      </c>
      <c r="C567" s="40" t="s">
        <v>215</v>
      </c>
      <c r="D567" s="40" t="s">
        <v>216</v>
      </c>
      <c r="E567" s="40" t="s">
        <v>37</v>
      </c>
      <c r="F567" s="40" t="s">
        <v>38</v>
      </c>
      <c r="G567" s="40" t="s">
        <v>44</v>
      </c>
      <c r="H567" s="40" t="s">
        <v>40</v>
      </c>
      <c r="I567" s="11">
        <v>41656</v>
      </c>
      <c r="J567" s="11">
        <v>42108</v>
      </c>
      <c r="K567" s="12" t="s">
        <v>45</v>
      </c>
      <c r="L567" s="1" t="str">
        <f>_xlfn.IFNA(MATCH(D567,{"AR","FL","IN","MI"},0),"YES")</f>
        <v>YES</v>
      </c>
      <c r="M567" t="str">
        <f t="shared" si="57"/>
        <v>Electric</v>
      </c>
      <c r="N567" s="1">
        <f t="shared" si="58"/>
        <v>2015</v>
      </c>
      <c r="O567" s="13" t="str">
        <f t="shared" si="59"/>
        <v/>
      </c>
      <c r="P567" s="13" t="str">
        <f t="shared" si="60"/>
        <v/>
      </c>
      <c r="Q567" s="13" t="str">
        <f t="shared" si="61"/>
        <v/>
      </c>
      <c r="R567" s="13" t="str">
        <f t="shared" si="62"/>
        <v/>
      </c>
    </row>
    <row r="568" spans="1:18" x14ac:dyDescent="0.2">
      <c r="A568" s="8" t="s">
        <v>1528</v>
      </c>
      <c r="B568" s="9">
        <v>2759</v>
      </c>
      <c r="C568" s="40" t="s">
        <v>2179</v>
      </c>
      <c r="D568" s="40" t="s">
        <v>114</v>
      </c>
      <c r="E568" s="40" t="s">
        <v>2163</v>
      </c>
      <c r="F568" s="40" t="s">
        <v>52</v>
      </c>
      <c r="G568" s="40"/>
      <c r="H568" s="40" t="s">
        <v>40</v>
      </c>
      <c r="I568" s="11">
        <v>42034</v>
      </c>
      <c r="J568" s="11">
        <v>42110</v>
      </c>
      <c r="K568" s="12" t="s">
        <v>45</v>
      </c>
      <c r="L568" s="1" t="str">
        <f>_xlfn.IFNA(MATCH(D568,{"AR","FL","IN","MI"},0),"YES")</f>
        <v>YES</v>
      </c>
      <c r="M568" t="str">
        <f t="shared" si="57"/>
        <v>Natural Gas</v>
      </c>
      <c r="N568" s="1">
        <f t="shared" si="58"/>
        <v>2015</v>
      </c>
      <c r="O568" s="13" t="str">
        <f t="shared" si="59"/>
        <v/>
      </c>
      <c r="P568" s="13" t="str">
        <f t="shared" si="60"/>
        <v/>
      </c>
      <c r="Q568" s="13" t="str">
        <f t="shared" si="61"/>
        <v/>
      </c>
      <c r="R568" s="13" t="str">
        <f t="shared" si="62"/>
        <v/>
      </c>
    </row>
    <row r="569" spans="1:18" x14ac:dyDescent="0.2">
      <c r="A569" s="8" t="s">
        <v>1529</v>
      </c>
      <c r="B569" s="9">
        <v>2760</v>
      </c>
      <c r="C569" s="40" t="s">
        <v>2168</v>
      </c>
      <c r="D569" s="40" t="s">
        <v>114</v>
      </c>
      <c r="E569" s="40" t="s">
        <v>2163</v>
      </c>
      <c r="F569" s="40" t="s">
        <v>52</v>
      </c>
      <c r="G569" s="40"/>
      <c r="H569" s="40" t="s">
        <v>40</v>
      </c>
      <c r="I569" s="11">
        <v>42034</v>
      </c>
      <c r="J569" s="11">
        <v>42110</v>
      </c>
      <c r="K569" s="12" t="s">
        <v>45</v>
      </c>
      <c r="L569" s="1" t="str">
        <f>_xlfn.IFNA(MATCH(D569,{"AR","FL","IN","MI"},0),"YES")</f>
        <v>YES</v>
      </c>
      <c r="M569" t="str">
        <f t="shared" si="57"/>
        <v>Natural Gas</v>
      </c>
      <c r="N569" s="1">
        <f t="shared" si="58"/>
        <v>2015</v>
      </c>
      <c r="O569" s="13" t="str">
        <f t="shared" si="59"/>
        <v/>
      </c>
      <c r="P569" s="13" t="str">
        <f t="shared" si="60"/>
        <v/>
      </c>
      <c r="Q569" s="13" t="str">
        <f t="shared" si="61"/>
        <v/>
      </c>
      <c r="R569" s="13" t="str">
        <f t="shared" si="62"/>
        <v/>
      </c>
    </row>
    <row r="570" spans="1:18" x14ac:dyDescent="0.2">
      <c r="A570" s="8" t="s">
        <v>541</v>
      </c>
      <c r="B570" s="9">
        <v>2825</v>
      </c>
      <c r="C570" s="40" t="s">
        <v>81</v>
      </c>
      <c r="D570" s="40" t="s">
        <v>76</v>
      </c>
      <c r="E570" s="40" t="s">
        <v>37</v>
      </c>
      <c r="F570" s="40" t="s">
        <v>52</v>
      </c>
      <c r="G570" s="40" t="s">
        <v>44</v>
      </c>
      <c r="H570" s="40" t="s">
        <v>40</v>
      </c>
      <c r="I570" s="11">
        <v>41943</v>
      </c>
      <c r="J570" s="11">
        <v>42115</v>
      </c>
      <c r="K570" s="16">
        <v>52.03</v>
      </c>
      <c r="L570" s="1" t="str">
        <f>_xlfn.IFNA(MATCH(D570,{"AR","FL","IN","MI"},0),"YES")</f>
        <v>YES</v>
      </c>
      <c r="M570" t="str">
        <f t="shared" si="57"/>
        <v>Electric</v>
      </c>
      <c r="N570" s="1">
        <f t="shared" si="58"/>
        <v>2015</v>
      </c>
      <c r="O570" s="13">
        <f t="shared" si="59"/>
        <v>0.52029999999999998</v>
      </c>
      <c r="P570" s="13">
        <f t="shared" si="60"/>
        <v>0.52029999999999998</v>
      </c>
      <c r="Q570" s="13" t="str">
        <f t="shared" si="61"/>
        <v/>
      </c>
      <c r="R570" s="13" t="str">
        <f t="shared" si="62"/>
        <v/>
      </c>
    </row>
    <row r="571" spans="1:18" x14ac:dyDescent="0.2">
      <c r="A571" s="8" t="s">
        <v>542</v>
      </c>
      <c r="B571" s="9">
        <v>2728</v>
      </c>
      <c r="C571" s="40" t="s">
        <v>221</v>
      </c>
      <c r="D571" s="40" t="s">
        <v>48</v>
      </c>
      <c r="E571" s="40" t="s">
        <v>37</v>
      </c>
      <c r="F571" s="40" t="s">
        <v>38</v>
      </c>
      <c r="G571" s="40" t="s">
        <v>44</v>
      </c>
      <c r="H571" s="40" t="s">
        <v>40</v>
      </c>
      <c r="I571" s="11">
        <v>41929</v>
      </c>
      <c r="J571" s="11">
        <v>42117</v>
      </c>
      <c r="K571" s="12" t="s">
        <v>45</v>
      </c>
      <c r="L571" s="1">
        <f>_xlfn.IFNA(MATCH(D571,{"AR","FL","IN","MI"},0),"YES")</f>
        <v>4</v>
      </c>
      <c r="M571" t="str">
        <f t="shared" si="57"/>
        <v>Electric</v>
      </c>
      <c r="N571" s="1">
        <f t="shared" si="58"/>
        <v>2015</v>
      </c>
      <c r="O571" s="13" t="str">
        <f t="shared" si="59"/>
        <v/>
      </c>
      <c r="P571" s="13" t="str">
        <f t="shared" si="60"/>
        <v/>
      </c>
      <c r="Q571" s="13" t="str">
        <f t="shared" si="61"/>
        <v/>
      </c>
      <c r="R571" s="13" t="str">
        <f t="shared" si="62"/>
        <v/>
      </c>
    </row>
    <row r="572" spans="1:18" x14ac:dyDescent="0.2">
      <c r="A572" s="8" t="s">
        <v>543</v>
      </c>
      <c r="B572" s="9">
        <v>2681</v>
      </c>
      <c r="C572" s="40" t="s">
        <v>113</v>
      </c>
      <c r="D572" s="40" t="s">
        <v>114</v>
      </c>
      <c r="E572" s="40" t="s">
        <v>37</v>
      </c>
      <c r="F572" s="40" t="s">
        <v>38</v>
      </c>
      <c r="G572" s="40" t="s">
        <v>39</v>
      </c>
      <c r="H572" s="40" t="s">
        <v>40</v>
      </c>
      <c r="I572" s="11">
        <v>41823</v>
      </c>
      <c r="J572" s="11">
        <v>42123</v>
      </c>
      <c r="K572" s="12">
        <v>51.76</v>
      </c>
      <c r="L572" s="1" t="str">
        <f>_xlfn.IFNA(MATCH(D572,{"AR","FL","IN","MI"},0),"YES")</f>
        <v>YES</v>
      </c>
      <c r="M572" t="str">
        <f t="shared" si="57"/>
        <v>Electric</v>
      </c>
      <c r="N572" s="1">
        <f t="shared" si="58"/>
        <v>2015</v>
      </c>
      <c r="O572" s="13">
        <f t="shared" si="59"/>
        <v>0.51759999999999995</v>
      </c>
      <c r="P572" s="13">
        <f t="shared" si="60"/>
        <v>0.51759999999999995</v>
      </c>
      <c r="Q572" s="13" t="str">
        <f t="shared" si="61"/>
        <v/>
      </c>
      <c r="R572" s="13" t="str">
        <f t="shared" si="62"/>
        <v/>
      </c>
    </row>
    <row r="573" spans="1:18" x14ac:dyDescent="0.2">
      <c r="A573" s="8" t="s">
        <v>544</v>
      </c>
      <c r="B573" s="9">
        <v>2772</v>
      </c>
      <c r="C573" s="40" t="s">
        <v>393</v>
      </c>
      <c r="D573" s="40" t="s">
        <v>94</v>
      </c>
      <c r="E573" s="40" t="s">
        <v>37</v>
      </c>
      <c r="F573" s="40" t="s">
        <v>357</v>
      </c>
      <c r="G573" s="40" t="s">
        <v>44</v>
      </c>
      <c r="H573" s="40" t="s">
        <v>40</v>
      </c>
      <c r="I573" s="11">
        <v>41996</v>
      </c>
      <c r="J573" s="11">
        <v>42125</v>
      </c>
      <c r="K573" s="12">
        <v>40</v>
      </c>
      <c r="L573" s="1" t="str">
        <f>_xlfn.IFNA(MATCH(D573,{"AR","FL","IN","MI"},0),"YES")</f>
        <v>YES</v>
      </c>
      <c r="M573" t="str">
        <f t="shared" si="57"/>
        <v>Electric</v>
      </c>
      <c r="N573" s="1">
        <f t="shared" si="58"/>
        <v>2015</v>
      </c>
      <c r="O573" s="13">
        <f t="shared" si="59"/>
        <v>0.4</v>
      </c>
      <c r="P573" s="13">
        <f t="shared" si="60"/>
        <v>0.4</v>
      </c>
      <c r="Q573" s="13" t="str">
        <f t="shared" si="61"/>
        <v/>
      </c>
      <c r="R573" s="13" t="str">
        <f t="shared" si="62"/>
        <v/>
      </c>
    </row>
    <row r="574" spans="1:18" x14ac:dyDescent="0.2">
      <c r="A574" s="8" t="s">
        <v>1530</v>
      </c>
      <c r="B574" s="9">
        <v>2744</v>
      </c>
      <c r="C574" s="40" t="s">
        <v>2167</v>
      </c>
      <c r="D574" s="40" t="s">
        <v>576</v>
      </c>
      <c r="E574" s="40" t="s">
        <v>2163</v>
      </c>
      <c r="F574" s="40" t="s">
        <v>66</v>
      </c>
      <c r="G574" s="40" t="s">
        <v>44</v>
      </c>
      <c r="H574" s="40" t="s">
        <v>40</v>
      </c>
      <c r="I574" s="11">
        <v>41968</v>
      </c>
      <c r="J574" s="11">
        <v>42135</v>
      </c>
      <c r="K574" s="12">
        <v>53.13</v>
      </c>
      <c r="L574" s="1" t="str">
        <f>_xlfn.IFNA(MATCH(D574,{"AR","FL","IN","MI"},0),"YES")</f>
        <v>YES</v>
      </c>
      <c r="M574" t="str">
        <f t="shared" si="57"/>
        <v>Natural Gas</v>
      </c>
      <c r="N574" s="1">
        <f t="shared" si="58"/>
        <v>2015</v>
      </c>
      <c r="O574" s="13" t="str">
        <f t="shared" si="59"/>
        <v/>
      </c>
      <c r="P574" s="13" t="str">
        <f t="shared" si="60"/>
        <v/>
      </c>
      <c r="Q574" s="13">
        <f t="shared" si="61"/>
        <v>0.53129999999999999</v>
      </c>
      <c r="R574" s="13">
        <f t="shared" si="62"/>
        <v>0.53129999999999999</v>
      </c>
    </row>
    <row r="575" spans="1:18" x14ac:dyDescent="0.2">
      <c r="A575" s="8" t="s">
        <v>545</v>
      </c>
      <c r="B575" s="9">
        <v>2747</v>
      </c>
      <c r="C575" s="40" t="s">
        <v>270</v>
      </c>
      <c r="D575" s="40" t="s">
        <v>271</v>
      </c>
      <c r="E575" s="40" t="s">
        <v>37</v>
      </c>
      <c r="F575" s="40" t="s">
        <v>38</v>
      </c>
      <c r="G575" s="40" t="s">
        <v>39</v>
      </c>
      <c r="H575" s="40" t="s">
        <v>40</v>
      </c>
      <c r="I575" s="11">
        <v>41984</v>
      </c>
      <c r="J575" s="11">
        <v>42137</v>
      </c>
      <c r="K575" s="12" t="s">
        <v>45</v>
      </c>
      <c r="L575" s="1" t="str">
        <f>_xlfn.IFNA(MATCH(D575,{"AR","FL","IN","MI"},0),"YES")</f>
        <v>YES</v>
      </c>
      <c r="M575" t="str">
        <f t="shared" si="57"/>
        <v>Electric</v>
      </c>
      <c r="N575" s="1">
        <f t="shared" si="58"/>
        <v>2015</v>
      </c>
      <c r="O575" s="13" t="str">
        <f t="shared" si="59"/>
        <v/>
      </c>
      <c r="P575" s="13" t="str">
        <f t="shared" si="60"/>
        <v/>
      </c>
      <c r="Q575" s="13" t="str">
        <f t="shared" si="61"/>
        <v/>
      </c>
      <c r="R575" s="13" t="str">
        <f t="shared" si="62"/>
        <v/>
      </c>
    </row>
    <row r="576" spans="1:18" x14ac:dyDescent="0.2">
      <c r="A576" s="8" t="s">
        <v>1531</v>
      </c>
      <c r="B576" s="9">
        <v>2800</v>
      </c>
      <c r="C576" s="40" t="s">
        <v>2168</v>
      </c>
      <c r="D576" s="40" t="s">
        <v>114</v>
      </c>
      <c r="E576" s="40" t="s">
        <v>2163</v>
      </c>
      <c r="F576" s="40" t="s">
        <v>52</v>
      </c>
      <c r="G576" s="40" t="s">
        <v>39</v>
      </c>
      <c r="H576" s="40" t="s">
        <v>40</v>
      </c>
      <c r="I576" s="11">
        <v>42111</v>
      </c>
      <c r="J576" s="11">
        <v>42137</v>
      </c>
      <c r="K576" s="12" t="s">
        <v>45</v>
      </c>
      <c r="L576" s="1" t="str">
        <f>_xlfn.IFNA(MATCH(D576,{"AR","FL","IN","MI"},0),"YES")</f>
        <v>YES</v>
      </c>
      <c r="M576" t="str">
        <f t="shared" si="57"/>
        <v>Natural Gas</v>
      </c>
      <c r="N576" s="1">
        <f t="shared" si="58"/>
        <v>2015</v>
      </c>
      <c r="O576" s="13" t="str">
        <f t="shared" si="59"/>
        <v/>
      </c>
      <c r="P576" s="13" t="str">
        <f t="shared" si="60"/>
        <v/>
      </c>
      <c r="Q576" s="13" t="str">
        <f t="shared" si="61"/>
        <v/>
      </c>
      <c r="R576" s="13" t="str">
        <f t="shared" si="62"/>
        <v/>
      </c>
    </row>
    <row r="577" spans="1:18" x14ac:dyDescent="0.2">
      <c r="A577" s="8" t="s">
        <v>1532</v>
      </c>
      <c r="B577" s="9">
        <v>2801</v>
      </c>
      <c r="C577" s="40" t="s">
        <v>2179</v>
      </c>
      <c r="D577" s="40" t="s">
        <v>114</v>
      </c>
      <c r="E577" s="40" t="s">
        <v>2163</v>
      </c>
      <c r="F577" s="40" t="s">
        <v>52</v>
      </c>
      <c r="G577" s="40" t="s">
        <v>39</v>
      </c>
      <c r="H577" s="40" t="s">
        <v>40</v>
      </c>
      <c r="I577" s="11">
        <v>42111</v>
      </c>
      <c r="J577" s="11">
        <v>42144</v>
      </c>
      <c r="K577" s="12" t="s">
        <v>45</v>
      </c>
      <c r="L577" s="1" t="str">
        <f>_xlfn.IFNA(MATCH(D577,{"AR","FL","IN","MI"},0),"YES")</f>
        <v>YES</v>
      </c>
      <c r="M577" t="str">
        <f t="shared" si="57"/>
        <v>Natural Gas</v>
      </c>
      <c r="N577" s="1">
        <f t="shared" si="58"/>
        <v>2015</v>
      </c>
      <c r="O577" s="13" t="str">
        <f t="shared" si="59"/>
        <v/>
      </c>
      <c r="P577" s="13" t="str">
        <f t="shared" si="60"/>
        <v/>
      </c>
      <c r="Q577" s="13" t="str">
        <f t="shared" si="61"/>
        <v/>
      </c>
      <c r="R577" s="13" t="str">
        <f t="shared" si="62"/>
        <v/>
      </c>
    </row>
    <row r="578" spans="1:18" x14ac:dyDescent="0.2">
      <c r="A578" s="8" t="s">
        <v>546</v>
      </c>
      <c r="B578" s="9">
        <v>2700</v>
      </c>
      <c r="C578" s="40" t="s">
        <v>139</v>
      </c>
      <c r="D578" s="40" t="s">
        <v>124</v>
      </c>
      <c r="E578" s="40" t="s">
        <v>37</v>
      </c>
      <c r="F578" s="40" t="s">
        <v>38</v>
      </c>
      <c r="G578" s="40" t="s">
        <v>39</v>
      </c>
      <c r="H578" s="40" t="s">
        <v>40</v>
      </c>
      <c r="I578" s="11">
        <v>41820</v>
      </c>
      <c r="J578" s="11">
        <v>42150</v>
      </c>
      <c r="K578" s="12">
        <v>47.16</v>
      </c>
      <c r="L578" s="1" t="str">
        <f>_xlfn.IFNA(MATCH(D578,{"AR","FL","IN","MI"},0),"YES")</f>
        <v>YES</v>
      </c>
      <c r="M578" t="str">
        <f t="shared" si="57"/>
        <v>Electric</v>
      </c>
      <c r="N578" s="1">
        <f t="shared" si="58"/>
        <v>2015</v>
      </c>
      <c r="O578" s="13">
        <f t="shared" si="59"/>
        <v>0.47159999999999996</v>
      </c>
      <c r="P578" s="13">
        <f t="shared" si="60"/>
        <v>0.47159999999999996</v>
      </c>
      <c r="Q578" s="13" t="str">
        <f t="shared" si="61"/>
        <v/>
      </c>
      <c r="R578" s="13" t="str">
        <f t="shared" si="62"/>
        <v/>
      </c>
    </row>
    <row r="579" spans="1:18" x14ac:dyDescent="0.2">
      <c r="A579" s="8" t="s">
        <v>547</v>
      </c>
      <c r="B579" s="9">
        <v>2695</v>
      </c>
      <c r="C579" s="40" t="s">
        <v>42</v>
      </c>
      <c r="D579" s="40" t="s">
        <v>43</v>
      </c>
      <c r="E579" s="40" t="s">
        <v>37</v>
      </c>
      <c r="F579" s="40" t="s">
        <v>38</v>
      </c>
      <c r="G579" s="40" t="s">
        <v>44</v>
      </c>
      <c r="H579" s="40" t="s">
        <v>40</v>
      </c>
      <c r="I579" s="11">
        <v>41813</v>
      </c>
      <c r="J579" s="11">
        <v>42170</v>
      </c>
      <c r="K579" s="12" t="s">
        <v>45</v>
      </c>
      <c r="L579" s="1" t="str">
        <f>_xlfn.IFNA(MATCH(D579,{"AR","FL","IN","MI"},0),"YES")</f>
        <v>YES</v>
      </c>
      <c r="M579" t="str">
        <f t="shared" si="57"/>
        <v>Electric</v>
      </c>
      <c r="N579" s="1">
        <f t="shared" si="58"/>
        <v>2015</v>
      </c>
      <c r="O579" s="13" t="str">
        <f t="shared" si="59"/>
        <v/>
      </c>
      <c r="P579" s="13" t="str">
        <f t="shared" si="60"/>
        <v/>
      </c>
      <c r="Q579" s="13" t="str">
        <f t="shared" si="61"/>
        <v/>
      </c>
      <c r="R579" s="13" t="str">
        <f t="shared" si="62"/>
        <v/>
      </c>
    </row>
    <row r="580" spans="1:18" x14ac:dyDescent="0.2">
      <c r="A580" s="8" t="s">
        <v>1533</v>
      </c>
      <c r="B580" s="9">
        <v>2709</v>
      </c>
      <c r="C580" s="40" t="s">
        <v>119</v>
      </c>
      <c r="D580" s="40" t="s">
        <v>88</v>
      </c>
      <c r="E580" s="40" t="s">
        <v>2163</v>
      </c>
      <c r="F580" s="40" t="s">
        <v>66</v>
      </c>
      <c r="G580" s="40" t="s">
        <v>44</v>
      </c>
      <c r="H580" s="40" t="s">
        <v>40</v>
      </c>
      <c r="I580" s="11">
        <v>41845</v>
      </c>
      <c r="J580" s="11">
        <v>42172</v>
      </c>
      <c r="K580" s="12">
        <v>48</v>
      </c>
      <c r="L580" s="1" t="str">
        <f>_xlfn.IFNA(MATCH(D580,{"AR","FL","IN","MI"},0),"YES")</f>
        <v>YES</v>
      </c>
      <c r="M580" t="str">
        <f t="shared" si="57"/>
        <v>Natural Gas</v>
      </c>
      <c r="N580" s="1">
        <f t="shared" si="58"/>
        <v>2015</v>
      </c>
      <c r="O580" s="13" t="str">
        <f t="shared" si="59"/>
        <v/>
      </c>
      <c r="P580" s="13" t="str">
        <f t="shared" si="60"/>
        <v/>
      </c>
      <c r="Q580" s="13">
        <f t="shared" si="61"/>
        <v>0.48</v>
      </c>
      <c r="R580" s="13">
        <f t="shared" si="62"/>
        <v>0.48</v>
      </c>
    </row>
    <row r="581" spans="1:18" x14ac:dyDescent="0.2">
      <c r="A581" s="8" t="s">
        <v>548</v>
      </c>
      <c r="B581" s="9">
        <v>2708</v>
      </c>
      <c r="C581" s="40" t="s">
        <v>119</v>
      </c>
      <c r="D581" s="40" t="s">
        <v>88</v>
      </c>
      <c r="E581" s="40" t="s">
        <v>37</v>
      </c>
      <c r="F581" s="40" t="s">
        <v>66</v>
      </c>
      <c r="G581" s="40" t="s">
        <v>44</v>
      </c>
      <c r="H581" s="40" t="s">
        <v>40</v>
      </c>
      <c r="I581" s="11">
        <v>41845</v>
      </c>
      <c r="J581" s="11">
        <v>42172</v>
      </c>
      <c r="K581" s="12">
        <v>48</v>
      </c>
      <c r="L581" s="1" t="str">
        <f>_xlfn.IFNA(MATCH(D581,{"AR","FL","IN","MI"},0),"YES")</f>
        <v>YES</v>
      </c>
      <c r="M581" t="str">
        <f t="shared" si="57"/>
        <v>Electric</v>
      </c>
      <c r="N581" s="1">
        <f t="shared" si="58"/>
        <v>2015</v>
      </c>
      <c r="O581" s="13">
        <f t="shared" si="59"/>
        <v>0.48</v>
      </c>
      <c r="P581" s="13">
        <f t="shared" si="60"/>
        <v>0.48</v>
      </c>
      <c r="Q581" s="13" t="str">
        <f t="shared" si="61"/>
        <v/>
      </c>
      <c r="R581" s="13" t="str">
        <f t="shared" si="62"/>
        <v/>
      </c>
    </row>
    <row r="582" spans="1:18" x14ac:dyDescent="0.2">
      <c r="A582" s="8" t="s">
        <v>549</v>
      </c>
      <c r="B582" s="9">
        <v>2757</v>
      </c>
      <c r="C582" s="40" t="s">
        <v>87</v>
      </c>
      <c r="D582" s="40" t="s">
        <v>88</v>
      </c>
      <c r="E582" s="40" t="s">
        <v>37</v>
      </c>
      <c r="F582" s="40" t="s">
        <v>66</v>
      </c>
      <c r="G582" s="40" t="s">
        <v>44</v>
      </c>
      <c r="H582" s="40" t="s">
        <v>40</v>
      </c>
      <c r="I582" s="11">
        <v>42034</v>
      </c>
      <c r="J582" s="11">
        <v>42172</v>
      </c>
      <c r="K582" s="12">
        <v>48</v>
      </c>
      <c r="L582" s="1" t="str">
        <f>_xlfn.IFNA(MATCH(D582,{"AR","FL","IN","MI"},0),"YES")</f>
        <v>YES</v>
      </c>
      <c r="M582" t="str">
        <f t="shared" si="57"/>
        <v>Electric</v>
      </c>
      <c r="N582" s="1">
        <f t="shared" si="58"/>
        <v>2015</v>
      </c>
      <c r="O582" s="13">
        <f t="shared" si="59"/>
        <v>0.48</v>
      </c>
      <c r="P582" s="13">
        <f t="shared" si="60"/>
        <v>0.48</v>
      </c>
      <c r="Q582" s="13" t="str">
        <f t="shared" si="61"/>
        <v/>
      </c>
      <c r="R582" s="13" t="str">
        <f t="shared" si="62"/>
        <v/>
      </c>
    </row>
    <row r="583" spans="1:18" x14ac:dyDescent="0.2">
      <c r="A583" s="8" t="s">
        <v>550</v>
      </c>
      <c r="B583" s="9">
        <v>2738</v>
      </c>
      <c r="C583" s="40" t="s">
        <v>126</v>
      </c>
      <c r="D583" s="40" t="s">
        <v>127</v>
      </c>
      <c r="E583" s="40" t="s">
        <v>37</v>
      </c>
      <c r="F583" s="40" t="s">
        <v>38</v>
      </c>
      <c r="G583" s="40" t="s">
        <v>44</v>
      </c>
      <c r="H583" s="40" t="s">
        <v>40</v>
      </c>
      <c r="I583" s="11">
        <v>41996</v>
      </c>
      <c r="J583" s="11">
        <v>42177</v>
      </c>
      <c r="K583" s="12" t="s">
        <v>45</v>
      </c>
      <c r="L583" s="1" t="str">
        <f>_xlfn.IFNA(MATCH(D583,{"AR","FL","IN","MI"},0),"YES")</f>
        <v>YES</v>
      </c>
      <c r="M583" t="str">
        <f t="shared" si="57"/>
        <v>Electric</v>
      </c>
      <c r="N583" s="1">
        <f t="shared" si="58"/>
        <v>2015</v>
      </c>
      <c r="O583" s="13" t="str">
        <f t="shared" si="59"/>
        <v/>
      </c>
      <c r="P583" s="13" t="str">
        <f t="shared" si="60"/>
        <v/>
      </c>
      <c r="Q583" s="13" t="str">
        <f t="shared" si="61"/>
        <v/>
      </c>
      <c r="R583" s="13" t="str">
        <f t="shared" si="62"/>
        <v/>
      </c>
    </row>
    <row r="584" spans="1:18" x14ac:dyDescent="0.2">
      <c r="A584" s="8" t="s">
        <v>551</v>
      </c>
      <c r="B584" s="9">
        <v>2824</v>
      </c>
      <c r="C584" s="40" t="s">
        <v>240</v>
      </c>
      <c r="D584" s="40" t="s">
        <v>271</v>
      </c>
      <c r="E584" s="40" t="s">
        <v>37</v>
      </c>
      <c r="F584" s="40" t="s">
        <v>38</v>
      </c>
      <c r="G584" s="40" t="s">
        <v>39</v>
      </c>
      <c r="H584" s="40" t="s">
        <v>40</v>
      </c>
      <c r="I584" s="11">
        <v>42163</v>
      </c>
      <c r="J584" s="11">
        <v>42179</v>
      </c>
      <c r="K584" s="16" t="s">
        <v>45</v>
      </c>
      <c r="L584" s="1" t="str">
        <f>_xlfn.IFNA(MATCH(D584,{"AR","FL","IN","MI"},0),"YES")</f>
        <v>YES</v>
      </c>
      <c r="M584" t="str">
        <f t="shared" ref="M584:M647" si="63">E584</f>
        <v>Electric</v>
      </c>
      <c r="N584" s="1">
        <f t="shared" ref="N584:N647" si="64">YEAR(J584)</f>
        <v>2015</v>
      </c>
      <c r="O584" s="13" t="str">
        <f t="shared" ref="O584:O647" si="65">IF(AND(M584="Electric",K584&lt;&gt;"NA"),K584/100,"")</f>
        <v/>
      </c>
      <c r="P584" s="13" t="str">
        <f t="shared" ref="P584:P647" si="66">IF(AND(M584="Electric",K584&lt;&gt;"NA",L584="YES"),K584/100,"")</f>
        <v/>
      </c>
      <c r="Q584" s="13" t="str">
        <f t="shared" ref="Q584:Q647" si="67">IF(AND(M584="Natural Gas",K584&lt;&gt;"NA"),K584/100,"")</f>
        <v/>
      </c>
      <c r="R584" s="13" t="str">
        <f t="shared" ref="R584:R647" si="68">IF(AND(M584="Natural Gas",K584&lt;&gt;"NA",L584="YES"),K584/100,"")</f>
        <v/>
      </c>
    </row>
    <row r="585" spans="1:18" x14ac:dyDescent="0.2">
      <c r="A585" s="8" t="s">
        <v>552</v>
      </c>
      <c r="B585" s="9">
        <v>2693</v>
      </c>
      <c r="C585" s="40" t="s">
        <v>121</v>
      </c>
      <c r="D585" s="40" t="s">
        <v>114</v>
      </c>
      <c r="E585" s="40" t="s">
        <v>37</v>
      </c>
      <c r="F585" s="40" t="s">
        <v>38</v>
      </c>
      <c r="G585" s="40" t="s">
        <v>44</v>
      </c>
      <c r="H585" s="40" t="s">
        <v>40</v>
      </c>
      <c r="I585" s="11">
        <v>41880</v>
      </c>
      <c r="J585" s="11">
        <v>42179</v>
      </c>
      <c r="K585" s="12" t="s">
        <v>45</v>
      </c>
      <c r="L585" s="1" t="str">
        <f>_xlfn.IFNA(MATCH(D585,{"AR","FL","IN","MI"},0),"YES")</f>
        <v>YES</v>
      </c>
      <c r="M585" t="str">
        <f t="shared" si="63"/>
        <v>Electric</v>
      </c>
      <c r="N585" s="1">
        <f t="shared" si="64"/>
        <v>2015</v>
      </c>
      <c r="O585" s="13" t="str">
        <f t="shared" si="65"/>
        <v/>
      </c>
      <c r="P585" s="13" t="str">
        <f t="shared" si="66"/>
        <v/>
      </c>
      <c r="Q585" s="13" t="str">
        <f t="shared" si="67"/>
        <v/>
      </c>
      <c r="R585" s="13" t="str">
        <f t="shared" si="68"/>
        <v/>
      </c>
    </row>
    <row r="586" spans="1:18" x14ac:dyDescent="0.2">
      <c r="A586" s="8" t="s">
        <v>1534</v>
      </c>
      <c r="B586" s="9">
        <v>2724</v>
      </c>
      <c r="C586" s="40" t="s">
        <v>2190</v>
      </c>
      <c r="D586" s="40" t="s">
        <v>130</v>
      </c>
      <c r="E586" s="40" t="s">
        <v>2163</v>
      </c>
      <c r="F586" s="40" t="s">
        <v>66</v>
      </c>
      <c r="G586" s="40" t="s">
        <v>44</v>
      </c>
      <c r="H586" s="40" t="s">
        <v>40</v>
      </c>
      <c r="I586" s="11">
        <v>41852</v>
      </c>
      <c r="J586" s="11">
        <v>42181</v>
      </c>
      <c r="K586" s="12" t="s">
        <v>45</v>
      </c>
      <c r="L586" s="1" t="str">
        <f>_xlfn.IFNA(MATCH(D586,{"AR","FL","IN","MI"},0),"YES")</f>
        <v>YES</v>
      </c>
      <c r="M586" t="str">
        <f t="shared" si="63"/>
        <v>Natural Gas</v>
      </c>
      <c r="N586" s="1">
        <f t="shared" si="64"/>
        <v>2015</v>
      </c>
      <c r="O586" s="13" t="str">
        <f t="shared" si="65"/>
        <v/>
      </c>
      <c r="P586" s="13" t="str">
        <f t="shared" si="66"/>
        <v/>
      </c>
      <c r="Q586" s="13" t="str">
        <f t="shared" si="67"/>
        <v/>
      </c>
      <c r="R586" s="13" t="str">
        <f t="shared" si="68"/>
        <v/>
      </c>
    </row>
    <row r="587" spans="1:18" x14ac:dyDescent="0.2">
      <c r="A587" s="8" t="s">
        <v>554</v>
      </c>
      <c r="B587" s="9">
        <v>2732</v>
      </c>
      <c r="C587" s="40" t="s">
        <v>75</v>
      </c>
      <c r="D587" s="40" t="s">
        <v>127</v>
      </c>
      <c r="E587" s="40" t="s">
        <v>37</v>
      </c>
      <c r="F587" s="40" t="s">
        <v>38</v>
      </c>
      <c r="G587" s="40" t="s">
        <v>44</v>
      </c>
      <c r="H587" s="40" t="s">
        <v>40</v>
      </c>
      <c r="I587" s="11">
        <v>41969</v>
      </c>
      <c r="J587" s="11">
        <v>42185</v>
      </c>
      <c r="K587" s="12" t="s">
        <v>45</v>
      </c>
      <c r="L587" s="1" t="str">
        <f>_xlfn.IFNA(MATCH(D587,{"AR","FL","IN","MI"},0),"YES")</f>
        <v>YES</v>
      </c>
      <c r="M587" t="str">
        <f t="shared" si="63"/>
        <v>Electric</v>
      </c>
      <c r="N587" s="1">
        <f t="shared" si="64"/>
        <v>2015</v>
      </c>
      <c r="O587" s="13" t="str">
        <f t="shared" si="65"/>
        <v/>
      </c>
      <c r="P587" s="13" t="str">
        <f t="shared" si="66"/>
        <v/>
      </c>
      <c r="Q587" s="13" t="str">
        <f t="shared" si="67"/>
        <v/>
      </c>
      <c r="R587" s="13" t="str">
        <f t="shared" si="68"/>
        <v/>
      </c>
    </row>
    <row r="588" spans="1:18" x14ac:dyDescent="0.2">
      <c r="A588" s="8" t="s">
        <v>1535</v>
      </c>
      <c r="B588" s="9">
        <v>2731</v>
      </c>
      <c r="C588" s="40" t="s">
        <v>149</v>
      </c>
      <c r="D588" s="40" t="s">
        <v>127</v>
      </c>
      <c r="E588" s="40" t="s">
        <v>2163</v>
      </c>
      <c r="F588" s="40" t="s">
        <v>66</v>
      </c>
      <c r="G588" s="40" t="s">
        <v>44</v>
      </c>
      <c r="H588" s="40" t="s">
        <v>40</v>
      </c>
      <c r="I588" s="11">
        <v>41969</v>
      </c>
      <c r="J588" s="11">
        <v>42185</v>
      </c>
      <c r="K588" s="16" t="s">
        <v>45</v>
      </c>
      <c r="L588" s="1" t="str">
        <f>_xlfn.IFNA(MATCH(D588,{"AR","FL","IN","MI"},0),"YES")</f>
        <v>YES</v>
      </c>
      <c r="M588" t="str">
        <f t="shared" si="63"/>
        <v>Natural Gas</v>
      </c>
      <c r="N588" s="1">
        <f t="shared" si="64"/>
        <v>2015</v>
      </c>
      <c r="O588" s="13" t="str">
        <f t="shared" si="65"/>
        <v/>
      </c>
      <c r="P588" s="13" t="str">
        <f t="shared" si="66"/>
        <v/>
      </c>
      <c r="Q588" s="13" t="str">
        <f t="shared" si="67"/>
        <v/>
      </c>
      <c r="R588" s="13" t="str">
        <f t="shared" si="68"/>
        <v/>
      </c>
    </row>
    <row r="589" spans="1:18" x14ac:dyDescent="0.2">
      <c r="A589" s="8" t="s">
        <v>553</v>
      </c>
      <c r="B589" s="9">
        <v>2730</v>
      </c>
      <c r="C589" s="40" t="s">
        <v>149</v>
      </c>
      <c r="D589" s="40" t="s">
        <v>127</v>
      </c>
      <c r="E589" s="40" t="s">
        <v>37</v>
      </c>
      <c r="F589" s="40" t="s">
        <v>38</v>
      </c>
      <c r="G589" s="40" t="s">
        <v>44</v>
      </c>
      <c r="H589" s="40" t="s">
        <v>40</v>
      </c>
      <c r="I589" s="11">
        <v>41969</v>
      </c>
      <c r="J589" s="11">
        <v>42185</v>
      </c>
      <c r="K589" s="12" t="s">
        <v>45</v>
      </c>
      <c r="L589" s="1" t="str">
        <f>_xlfn.IFNA(MATCH(D589,{"AR","FL","IN","MI"},0),"YES")</f>
        <v>YES</v>
      </c>
      <c r="M589" t="str">
        <f t="shared" si="63"/>
        <v>Electric</v>
      </c>
      <c r="N589" s="1">
        <f t="shared" si="64"/>
        <v>2015</v>
      </c>
      <c r="O589" s="13" t="str">
        <f t="shared" si="65"/>
        <v/>
      </c>
      <c r="P589" s="13" t="str">
        <f t="shared" si="66"/>
        <v/>
      </c>
      <c r="Q589" s="13" t="str">
        <f t="shared" si="67"/>
        <v/>
      </c>
      <c r="R589" s="13" t="str">
        <f t="shared" si="68"/>
        <v/>
      </c>
    </row>
    <row r="590" spans="1:18" x14ac:dyDescent="0.2">
      <c r="A590" s="8" t="s">
        <v>555</v>
      </c>
      <c r="B590" s="9">
        <v>2454</v>
      </c>
      <c r="C590" s="40" t="s">
        <v>340</v>
      </c>
      <c r="D590" s="40" t="s">
        <v>341</v>
      </c>
      <c r="E590" s="40" t="s">
        <v>37</v>
      </c>
      <c r="F590" s="40" t="s">
        <v>52</v>
      </c>
      <c r="G590" s="40" t="s">
        <v>39</v>
      </c>
      <c r="H590" s="40" t="s">
        <v>40</v>
      </c>
      <c r="I590" s="11">
        <v>41299</v>
      </c>
      <c r="J590" s="11">
        <v>42192</v>
      </c>
      <c r="K590" s="16" t="s">
        <v>45</v>
      </c>
      <c r="L590" s="1" t="str">
        <f>_xlfn.IFNA(MATCH(D590,{"AR","FL","IN","MI"},0),"YES")</f>
        <v>YES</v>
      </c>
      <c r="M590" t="str">
        <f t="shared" si="63"/>
        <v>Electric</v>
      </c>
      <c r="N590" s="1">
        <f t="shared" si="64"/>
        <v>2015</v>
      </c>
      <c r="O590" s="13" t="str">
        <f t="shared" si="65"/>
        <v/>
      </c>
      <c r="P590" s="13" t="str">
        <f t="shared" si="66"/>
        <v/>
      </c>
      <c r="Q590" s="13" t="str">
        <f t="shared" si="67"/>
        <v/>
      </c>
      <c r="R590" s="13" t="str">
        <f t="shared" si="68"/>
        <v/>
      </c>
    </row>
    <row r="591" spans="1:18" x14ac:dyDescent="0.2">
      <c r="A591" s="8" t="s">
        <v>556</v>
      </c>
      <c r="B591" s="9">
        <v>2832</v>
      </c>
      <c r="C591" s="40" t="s">
        <v>187</v>
      </c>
      <c r="D591" s="40" t="s">
        <v>94</v>
      </c>
      <c r="E591" s="40" t="s">
        <v>37</v>
      </c>
      <c r="F591" s="40" t="s">
        <v>38</v>
      </c>
      <c r="G591" s="40"/>
      <c r="H591" s="40" t="s">
        <v>40</v>
      </c>
      <c r="I591" s="11">
        <v>42167</v>
      </c>
      <c r="J591" s="11">
        <v>42205</v>
      </c>
      <c r="K591" s="12" t="s">
        <v>45</v>
      </c>
      <c r="L591" s="1" t="str">
        <f>_xlfn.IFNA(MATCH(D591,{"AR","FL","IN","MI"},0),"YES")</f>
        <v>YES</v>
      </c>
      <c r="M591" t="str">
        <f t="shared" si="63"/>
        <v>Electric</v>
      </c>
      <c r="N591" s="1">
        <f t="shared" si="64"/>
        <v>2015</v>
      </c>
      <c r="O591" s="13" t="str">
        <f t="shared" si="65"/>
        <v/>
      </c>
      <c r="P591" s="13" t="str">
        <f t="shared" si="66"/>
        <v/>
      </c>
      <c r="Q591" s="13" t="str">
        <f t="shared" si="67"/>
        <v/>
      </c>
      <c r="R591" s="13" t="str">
        <f t="shared" si="68"/>
        <v/>
      </c>
    </row>
    <row r="592" spans="1:18" x14ac:dyDescent="0.2">
      <c r="A592" s="8" t="s">
        <v>1536</v>
      </c>
      <c r="B592" s="9">
        <v>2822</v>
      </c>
      <c r="C592" s="40" t="s">
        <v>249</v>
      </c>
      <c r="D592" s="40" t="s">
        <v>158</v>
      </c>
      <c r="E592" s="40" t="s">
        <v>2163</v>
      </c>
      <c r="F592" s="40" t="s">
        <v>52</v>
      </c>
      <c r="G592" s="40" t="s">
        <v>39</v>
      </c>
      <c r="H592" s="40" t="s">
        <v>40</v>
      </c>
      <c r="I592" s="11">
        <v>42095</v>
      </c>
      <c r="J592" s="11">
        <v>42207</v>
      </c>
      <c r="K592" s="12" t="s">
        <v>45</v>
      </c>
      <c r="L592" s="1">
        <f>_xlfn.IFNA(MATCH(D592,{"AR","FL","IN","MI"},0),"YES")</f>
        <v>3</v>
      </c>
      <c r="M592" t="str">
        <f t="shared" si="63"/>
        <v>Natural Gas</v>
      </c>
      <c r="N592" s="1">
        <f t="shared" si="64"/>
        <v>2015</v>
      </c>
      <c r="O592" s="13" t="str">
        <f t="shared" si="65"/>
        <v/>
      </c>
      <c r="P592" s="13" t="str">
        <f t="shared" si="66"/>
        <v/>
      </c>
      <c r="Q592" s="13" t="str">
        <f t="shared" si="67"/>
        <v/>
      </c>
      <c r="R592" s="13" t="str">
        <f t="shared" si="68"/>
        <v/>
      </c>
    </row>
    <row r="593" spans="1:18" x14ac:dyDescent="0.2">
      <c r="A593" s="8" t="s">
        <v>1537</v>
      </c>
      <c r="B593" s="9">
        <v>2823</v>
      </c>
      <c r="C593" s="40" t="s">
        <v>2219</v>
      </c>
      <c r="D593" s="40" t="s">
        <v>158</v>
      </c>
      <c r="E593" s="40" t="s">
        <v>2163</v>
      </c>
      <c r="F593" s="40" t="s">
        <v>52</v>
      </c>
      <c r="G593" s="40" t="s">
        <v>39</v>
      </c>
      <c r="H593" s="40" t="s">
        <v>40</v>
      </c>
      <c r="I593" s="11">
        <v>42095</v>
      </c>
      <c r="J593" s="11">
        <v>42207</v>
      </c>
      <c r="K593" s="12" t="s">
        <v>45</v>
      </c>
      <c r="L593" s="1">
        <f>_xlfn.IFNA(MATCH(D593,{"AR","FL","IN","MI"},0),"YES")</f>
        <v>3</v>
      </c>
      <c r="M593" t="str">
        <f t="shared" si="63"/>
        <v>Natural Gas</v>
      </c>
      <c r="N593" s="1">
        <f t="shared" si="64"/>
        <v>2015</v>
      </c>
      <c r="O593" s="13" t="str">
        <f t="shared" si="65"/>
        <v/>
      </c>
      <c r="P593" s="13" t="str">
        <f t="shared" si="66"/>
        <v/>
      </c>
      <c r="Q593" s="13" t="str">
        <f t="shared" si="67"/>
        <v/>
      </c>
      <c r="R593" s="13" t="str">
        <f t="shared" si="68"/>
        <v/>
      </c>
    </row>
    <row r="594" spans="1:18" x14ac:dyDescent="0.2">
      <c r="A594" s="8" t="s">
        <v>1538</v>
      </c>
      <c r="B594" s="9">
        <v>2707</v>
      </c>
      <c r="C594" s="40" t="s">
        <v>2167</v>
      </c>
      <c r="D594" s="40" t="s">
        <v>94</v>
      </c>
      <c r="E594" s="40" t="s">
        <v>2163</v>
      </c>
      <c r="F594" s="40" t="s">
        <v>66</v>
      </c>
      <c r="G594" s="40" t="s">
        <v>44</v>
      </c>
      <c r="H594" s="40" t="s">
        <v>40</v>
      </c>
      <c r="I594" s="11">
        <v>41789</v>
      </c>
      <c r="J594" s="11">
        <v>42213</v>
      </c>
      <c r="K594" s="16" t="s">
        <v>45</v>
      </c>
      <c r="L594" s="1" t="str">
        <f>_xlfn.IFNA(MATCH(D594,{"AR","FL","IN","MI"},0),"YES")</f>
        <v>YES</v>
      </c>
      <c r="M594" t="str">
        <f t="shared" si="63"/>
        <v>Natural Gas</v>
      </c>
      <c r="N594" s="1">
        <f t="shared" si="64"/>
        <v>2015</v>
      </c>
      <c r="O594" s="13" t="str">
        <f t="shared" si="65"/>
        <v/>
      </c>
      <c r="P594" s="13" t="str">
        <f t="shared" si="66"/>
        <v/>
      </c>
      <c r="Q594" s="13" t="str">
        <f t="shared" si="67"/>
        <v/>
      </c>
      <c r="R594" s="13" t="str">
        <f t="shared" si="68"/>
        <v/>
      </c>
    </row>
    <row r="595" spans="1:18" x14ac:dyDescent="0.2">
      <c r="A595" s="8" t="s">
        <v>1539</v>
      </c>
      <c r="B595" s="9">
        <v>2661</v>
      </c>
      <c r="C595" s="40" t="s">
        <v>2187</v>
      </c>
      <c r="D595" s="40" t="s">
        <v>76</v>
      </c>
      <c r="E595" s="40" t="s">
        <v>2163</v>
      </c>
      <c r="F595" s="40" t="s">
        <v>66</v>
      </c>
      <c r="G595" s="40" t="s">
        <v>44</v>
      </c>
      <c r="H595" s="40" t="s">
        <v>40</v>
      </c>
      <c r="I595" s="11">
        <v>41759</v>
      </c>
      <c r="J595" s="11">
        <v>42237</v>
      </c>
      <c r="K595" s="16">
        <v>42.01</v>
      </c>
      <c r="L595" s="1" t="str">
        <f>_xlfn.IFNA(MATCH(D595,{"AR","FL","IN","MI"},0),"YES")</f>
        <v>YES</v>
      </c>
      <c r="M595" t="str">
        <f t="shared" si="63"/>
        <v>Natural Gas</v>
      </c>
      <c r="N595" s="1">
        <f t="shared" si="64"/>
        <v>2015</v>
      </c>
      <c r="O595" s="13" t="str">
        <f t="shared" si="65"/>
        <v/>
      </c>
      <c r="P595" s="13" t="str">
        <f t="shared" si="66"/>
        <v/>
      </c>
      <c r="Q595" s="13">
        <f t="shared" si="67"/>
        <v>0.42009999999999997</v>
      </c>
      <c r="R595" s="13">
        <f t="shared" si="68"/>
        <v>0.42009999999999997</v>
      </c>
    </row>
    <row r="596" spans="1:18" x14ac:dyDescent="0.2">
      <c r="A596" s="8" t="s">
        <v>1540</v>
      </c>
      <c r="B596" s="9">
        <v>2826</v>
      </c>
      <c r="C596" s="40" t="s">
        <v>2162</v>
      </c>
      <c r="D596" s="40" t="s">
        <v>94</v>
      </c>
      <c r="E596" s="40" t="s">
        <v>2163</v>
      </c>
      <c r="F596" s="40" t="s">
        <v>66</v>
      </c>
      <c r="G596" s="40" t="s">
        <v>44</v>
      </c>
      <c r="H596" s="40" t="s">
        <v>40</v>
      </c>
      <c r="I596" s="11">
        <v>42090</v>
      </c>
      <c r="J596" s="11">
        <v>42241</v>
      </c>
      <c r="K596" s="12" t="s">
        <v>45</v>
      </c>
      <c r="L596" s="1" t="str">
        <f>_xlfn.IFNA(MATCH(D596,{"AR","FL","IN","MI"},0),"YES")</f>
        <v>YES</v>
      </c>
      <c r="M596" t="str">
        <f t="shared" si="63"/>
        <v>Natural Gas</v>
      </c>
      <c r="N596" s="1">
        <f t="shared" si="64"/>
        <v>2015</v>
      </c>
      <c r="O596" s="13" t="str">
        <f t="shared" si="65"/>
        <v/>
      </c>
      <c r="P596" s="13" t="str">
        <f t="shared" si="66"/>
        <v/>
      </c>
      <c r="Q596" s="13" t="str">
        <f t="shared" si="67"/>
        <v/>
      </c>
      <c r="R596" s="13" t="str">
        <f t="shared" si="68"/>
        <v/>
      </c>
    </row>
    <row r="597" spans="1:18" x14ac:dyDescent="0.2">
      <c r="A597" s="8" t="s">
        <v>557</v>
      </c>
      <c r="B597" s="9">
        <v>2720</v>
      </c>
      <c r="C597" s="40" t="s">
        <v>185</v>
      </c>
      <c r="D597" s="40" t="s">
        <v>114</v>
      </c>
      <c r="E597" s="40" t="s">
        <v>37</v>
      </c>
      <c r="F597" s="40" t="s">
        <v>38</v>
      </c>
      <c r="G597" s="40" t="s">
        <v>39</v>
      </c>
      <c r="H597" s="40" t="s">
        <v>40</v>
      </c>
      <c r="I597" s="11">
        <v>41942</v>
      </c>
      <c r="J597" s="11">
        <v>42249</v>
      </c>
      <c r="K597" s="12">
        <v>50.09</v>
      </c>
      <c r="L597" s="1" t="str">
        <f>_xlfn.IFNA(MATCH(D597,{"AR","FL","IN","MI"},0),"YES")</f>
        <v>YES</v>
      </c>
      <c r="M597" t="str">
        <f t="shared" si="63"/>
        <v>Electric</v>
      </c>
      <c r="N597" s="1">
        <f t="shared" si="64"/>
        <v>2015</v>
      </c>
      <c r="O597" s="13">
        <f t="shared" si="65"/>
        <v>0.50090000000000001</v>
      </c>
      <c r="P597" s="13">
        <f t="shared" si="66"/>
        <v>0.50090000000000001</v>
      </c>
      <c r="Q597" s="13" t="str">
        <f t="shared" si="67"/>
        <v/>
      </c>
      <c r="R597" s="13" t="str">
        <f t="shared" si="68"/>
        <v/>
      </c>
    </row>
    <row r="598" spans="1:18" x14ac:dyDescent="0.2">
      <c r="A598" s="8" t="s">
        <v>558</v>
      </c>
      <c r="B598" s="9">
        <v>2753</v>
      </c>
      <c r="C598" s="40" t="s">
        <v>185</v>
      </c>
      <c r="D598" s="40" t="s">
        <v>60</v>
      </c>
      <c r="E598" s="40" t="s">
        <v>37</v>
      </c>
      <c r="F598" s="40" t="s">
        <v>38</v>
      </c>
      <c r="G598" s="40" t="s">
        <v>39</v>
      </c>
      <c r="H598" s="40" t="s">
        <v>40</v>
      </c>
      <c r="I598" s="11">
        <v>42006</v>
      </c>
      <c r="J598" s="11">
        <v>42257</v>
      </c>
      <c r="K598" s="16">
        <v>50.48</v>
      </c>
      <c r="L598" s="1" t="str">
        <f>_xlfn.IFNA(MATCH(D598,{"AR","FL","IN","MI"},0),"YES")</f>
        <v>YES</v>
      </c>
      <c r="M598" t="str">
        <f t="shared" si="63"/>
        <v>Electric</v>
      </c>
      <c r="N598" s="1">
        <f t="shared" si="64"/>
        <v>2015</v>
      </c>
      <c r="O598" s="13">
        <f t="shared" si="65"/>
        <v>0.50479999999999992</v>
      </c>
      <c r="P598" s="13">
        <f t="shared" si="66"/>
        <v>0.50479999999999992</v>
      </c>
      <c r="Q598" s="13" t="str">
        <f t="shared" si="67"/>
        <v/>
      </c>
      <c r="R598" s="13" t="str">
        <f t="shared" si="68"/>
        <v/>
      </c>
    </row>
    <row r="599" spans="1:18" x14ac:dyDescent="0.2">
      <c r="A599" s="8" t="s">
        <v>1541</v>
      </c>
      <c r="B599" s="9">
        <v>2838</v>
      </c>
      <c r="C599" s="40" t="s">
        <v>2178</v>
      </c>
      <c r="D599" s="40" t="s">
        <v>114</v>
      </c>
      <c r="E599" s="40" t="s">
        <v>2163</v>
      </c>
      <c r="F599" s="40" t="s">
        <v>52</v>
      </c>
      <c r="G599" s="40" t="s">
        <v>39</v>
      </c>
      <c r="H599" s="40" t="s">
        <v>40</v>
      </c>
      <c r="I599" s="11">
        <v>42185</v>
      </c>
      <c r="J599" s="11">
        <v>42263</v>
      </c>
      <c r="K599" s="12" t="s">
        <v>45</v>
      </c>
      <c r="L599" s="1" t="str">
        <f>_xlfn.IFNA(MATCH(D599,{"AR","FL","IN","MI"},0),"YES")</f>
        <v>YES</v>
      </c>
      <c r="M599" t="str">
        <f t="shared" si="63"/>
        <v>Natural Gas</v>
      </c>
      <c r="N599" s="1">
        <f t="shared" si="64"/>
        <v>2015</v>
      </c>
      <c r="O599" s="13" t="str">
        <f t="shared" si="65"/>
        <v/>
      </c>
      <c r="P599" s="13" t="str">
        <f t="shared" si="66"/>
        <v/>
      </c>
      <c r="Q599" s="13" t="str">
        <f t="shared" si="67"/>
        <v/>
      </c>
      <c r="R599" s="13" t="str">
        <f t="shared" si="68"/>
        <v/>
      </c>
    </row>
    <row r="600" spans="1:18" x14ac:dyDescent="0.2">
      <c r="A600" s="8" t="s">
        <v>1542</v>
      </c>
      <c r="B600" s="9">
        <v>2847</v>
      </c>
      <c r="C600" s="40" t="s">
        <v>2167</v>
      </c>
      <c r="D600" s="40" t="s">
        <v>127</v>
      </c>
      <c r="E600" s="40" t="s">
        <v>2163</v>
      </c>
      <c r="F600" s="40" t="s">
        <v>52</v>
      </c>
      <c r="G600" s="40" t="s">
        <v>39</v>
      </c>
      <c r="H600" s="40" t="s">
        <v>40</v>
      </c>
      <c r="I600" s="11">
        <v>42216</v>
      </c>
      <c r="J600" s="11">
        <v>42270</v>
      </c>
      <c r="K600" s="12" t="s">
        <v>45</v>
      </c>
      <c r="L600" s="1" t="str">
        <f>_xlfn.IFNA(MATCH(D600,{"AR","FL","IN","MI"},0),"YES")</f>
        <v>YES</v>
      </c>
      <c r="M600" t="str">
        <f t="shared" si="63"/>
        <v>Natural Gas</v>
      </c>
      <c r="N600" s="1">
        <f t="shared" si="64"/>
        <v>2015</v>
      </c>
      <c r="O600" s="13" t="str">
        <f t="shared" si="65"/>
        <v/>
      </c>
      <c r="P600" s="13" t="str">
        <f t="shared" si="66"/>
        <v/>
      </c>
      <c r="Q600" s="13" t="str">
        <f t="shared" si="67"/>
        <v/>
      </c>
      <c r="R600" s="13" t="str">
        <f t="shared" si="68"/>
        <v/>
      </c>
    </row>
    <row r="601" spans="1:18" x14ac:dyDescent="0.2">
      <c r="A601" s="8" t="s">
        <v>559</v>
      </c>
      <c r="B601" s="9">
        <v>2815</v>
      </c>
      <c r="C601" s="40" t="s">
        <v>141</v>
      </c>
      <c r="D601" s="40" t="s">
        <v>57</v>
      </c>
      <c r="E601" s="40" t="s">
        <v>37</v>
      </c>
      <c r="F601" s="40" t="s">
        <v>52</v>
      </c>
      <c r="G601" s="40" t="s">
        <v>39</v>
      </c>
      <c r="H601" s="40" t="s">
        <v>40</v>
      </c>
      <c r="I601" s="11">
        <v>42153</v>
      </c>
      <c r="J601" s="11">
        <v>42270</v>
      </c>
      <c r="K601" s="12">
        <v>52.66</v>
      </c>
      <c r="L601" s="1" t="str">
        <f>_xlfn.IFNA(MATCH(D601,{"AR","FL","IN","MI"},0),"YES")</f>
        <v>YES</v>
      </c>
      <c r="M601" t="str">
        <f t="shared" si="63"/>
        <v>Electric</v>
      </c>
      <c r="N601" s="1">
        <f t="shared" si="64"/>
        <v>2015</v>
      </c>
      <c r="O601" s="13">
        <f t="shared" si="65"/>
        <v>0.52659999999999996</v>
      </c>
      <c r="P601" s="13">
        <f t="shared" si="66"/>
        <v>0.52659999999999996</v>
      </c>
      <c r="Q601" s="13" t="str">
        <f t="shared" si="67"/>
        <v/>
      </c>
      <c r="R601" s="13" t="str">
        <f t="shared" si="68"/>
        <v/>
      </c>
    </row>
    <row r="602" spans="1:18" x14ac:dyDescent="0.2">
      <c r="A602" s="8" t="s">
        <v>560</v>
      </c>
      <c r="B602" s="9">
        <v>2769</v>
      </c>
      <c r="C602" s="40" t="s">
        <v>62</v>
      </c>
      <c r="D602" s="40" t="s">
        <v>60</v>
      </c>
      <c r="E602" s="40" t="s">
        <v>37</v>
      </c>
      <c r="F602" s="40" t="s">
        <v>38</v>
      </c>
      <c r="G602" s="40" t="s">
        <v>44</v>
      </c>
      <c r="H602" s="40" t="s">
        <v>40</v>
      </c>
      <c r="I602" s="11">
        <v>42065</v>
      </c>
      <c r="J602" s="11">
        <v>42271</v>
      </c>
      <c r="K602" s="12" t="s">
        <v>45</v>
      </c>
      <c r="L602" s="1" t="str">
        <f>_xlfn.IFNA(MATCH(D602,{"AR","FL","IN","MI"},0),"YES")</f>
        <v>YES</v>
      </c>
      <c r="M602" t="str">
        <f t="shared" si="63"/>
        <v>Electric</v>
      </c>
      <c r="N602" s="1">
        <f t="shared" si="64"/>
        <v>2015</v>
      </c>
      <c r="O602" s="13" t="str">
        <f t="shared" si="65"/>
        <v/>
      </c>
      <c r="P602" s="13" t="str">
        <f t="shared" si="66"/>
        <v/>
      </c>
      <c r="Q602" s="13" t="str">
        <f t="shared" si="67"/>
        <v/>
      </c>
      <c r="R602" s="13" t="str">
        <f t="shared" si="68"/>
        <v/>
      </c>
    </row>
    <row r="603" spans="1:18" x14ac:dyDescent="0.2">
      <c r="A603" s="8" t="s">
        <v>561</v>
      </c>
      <c r="B603" s="9">
        <v>3692</v>
      </c>
      <c r="C603" s="40" t="s">
        <v>391</v>
      </c>
      <c r="D603" s="40" t="s">
        <v>94</v>
      </c>
      <c r="E603" s="40" t="s">
        <v>37</v>
      </c>
      <c r="F603" s="40" t="s">
        <v>357</v>
      </c>
      <c r="G603" s="40" t="s">
        <v>44</v>
      </c>
      <c r="H603" s="40" t="s">
        <v>40</v>
      </c>
      <c r="I603" s="11">
        <v>42152</v>
      </c>
      <c r="J603" s="11">
        <v>42272</v>
      </c>
      <c r="K603" s="12">
        <v>40</v>
      </c>
      <c r="L603" s="1" t="str">
        <f>_xlfn.IFNA(MATCH(D603,{"AR","FL","IN","MI"},0),"YES")</f>
        <v>YES</v>
      </c>
      <c r="M603" t="str">
        <f t="shared" si="63"/>
        <v>Electric</v>
      </c>
      <c r="N603" s="1">
        <f t="shared" si="64"/>
        <v>2015</v>
      </c>
      <c r="O603" s="13">
        <f t="shared" si="65"/>
        <v>0.4</v>
      </c>
      <c r="P603" s="13">
        <f t="shared" si="66"/>
        <v>0.4</v>
      </c>
      <c r="Q603" s="13" t="str">
        <f t="shared" si="67"/>
        <v/>
      </c>
      <c r="R603" s="13" t="str">
        <f t="shared" si="68"/>
        <v/>
      </c>
    </row>
    <row r="604" spans="1:18" x14ac:dyDescent="0.2">
      <c r="A604" s="8" t="s">
        <v>1543</v>
      </c>
      <c r="B604" s="9">
        <v>2774</v>
      </c>
      <c r="C604" s="40" t="s">
        <v>2176</v>
      </c>
      <c r="D604" s="40" t="s">
        <v>278</v>
      </c>
      <c r="E604" s="40" t="s">
        <v>2163</v>
      </c>
      <c r="F604" s="40" t="s">
        <v>66</v>
      </c>
      <c r="G604" s="40" t="s">
        <v>44</v>
      </c>
      <c r="H604" s="40" t="s">
        <v>40</v>
      </c>
      <c r="I604" s="11">
        <v>41893</v>
      </c>
      <c r="J604" s="11">
        <v>42276</v>
      </c>
      <c r="K604" s="16" t="s">
        <v>45</v>
      </c>
      <c r="L604" s="1" t="str">
        <f>_xlfn.IFNA(MATCH(D604,{"AR","FL","IN","MI"},0),"YES")</f>
        <v>YES</v>
      </c>
      <c r="M604" t="str">
        <f t="shared" si="63"/>
        <v>Natural Gas</v>
      </c>
      <c r="N604" s="1">
        <f t="shared" si="64"/>
        <v>2015</v>
      </c>
      <c r="O604" s="13" t="str">
        <f t="shared" si="65"/>
        <v/>
      </c>
      <c r="P604" s="13" t="str">
        <f t="shared" si="66"/>
        <v/>
      </c>
      <c r="Q604" s="13" t="str">
        <f t="shared" si="67"/>
        <v/>
      </c>
      <c r="R604" s="13" t="str">
        <f t="shared" si="68"/>
        <v/>
      </c>
    </row>
    <row r="605" spans="1:18" x14ac:dyDescent="0.2">
      <c r="A605" s="8" t="s">
        <v>1544</v>
      </c>
      <c r="B605" s="9">
        <v>2789</v>
      </c>
      <c r="C605" s="40" t="s">
        <v>2205</v>
      </c>
      <c r="D605" s="40" t="s">
        <v>231</v>
      </c>
      <c r="E605" s="40" t="s">
        <v>2163</v>
      </c>
      <c r="F605" s="40" t="s">
        <v>66</v>
      </c>
      <c r="G605" s="40" t="s">
        <v>44</v>
      </c>
      <c r="H605" s="40" t="s">
        <v>40</v>
      </c>
      <c r="I605" s="11">
        <v>42110</v>
      </c>
      <c r="J605" s="11">
        <v>42284</v>
      </c>
      <c r="K605" s="16">
        <v>53.54</v>
      </c>
      <c r="L605" s="1" t="str">
        <f>_xlfn.IFNA(MATCH(D605,{"AR","FL","IN","MI"},0),"YES")</f>
        <v>YES</v>
      </c>
      <c r="M605" t="str">
        <f t="shared" si="63"/>
        <v>Natural Gas</v>
      </c>
      <c r="N605" s="1">
        <f t="shared" si="64"/>
        <v>2015</v>
      </c>
      <c r="O605" s="13" t="str">
        <f t="shared" si="65"/>
        <v/>
      </c>
      <c r="P605" s="13" t="str">
        <f t="shared" si="66"/>
        <v/>
      </c>
      <c r="Q605" s="13">
        <f t="shared" si="67"/>
        <v>0.53539999999999999</v>
      </c>
      <c r="R605" s="13">
        <f t="shared" si="68"/>
        <v>0.53539999999999999</v>
      </c>
    </row>
    <row r="606" spans="1:18" x14ac:dyDescent="0.2">
      <c r="A606" s="8" t="s">
        <v>1545</v>
      </c>
      <c r="B606" s="9">
        <v>2797</v>
      </c>
      <c r="C606" s="40" t="s">
        <v>2171</v>
      </c>
      <c r="D606" s="40" t="s">
        <v>124</v>
      </c>
      <c r="E606" s="40" t="s">
        <v>2163</v>
      </c>
      <c r="F606" s="40" t="s">
        <v>66</v>
      </c>
      <c r="G606" s="40" t="s">
        <v>44</v>
      </c>
      <c r="H606" s="40" t="s">
        <v>40</v>
      </c>
      <c r="I606" s="11">
        <v>42009</v>
      </c>
      <c r="J606" s="11">
        <v>42290</v>
      </c>
      <c r="K606" s="12">
        <v>45.5</v>
      </c>
      <c r="L606" s="1" t="str">
        <f>_xlfn.IFNA(MATCH(D606,{"AR","FL","IN","MI"},0),"YES")</f>
        <v>YES</v>
      </c>
      <c r="M606" t="str">
        <f t="shared" si="63"/>
        <v>Natural Gas</v>
      </c>
      <c r="N606" s="1">
        <f t="shared" si="64"/>
        <v>2015</v>
      </c>
      <c r="O606" s="13" t="str">
        <f t="shared" si="65"/>
        <v/>
      </c>
      <c r="P606" s="13" t="str">
        <f t="shared" si="66"/>
        <v/>
      </c>
      <c r="Q606" s="13">
        <f t="shared" si="67"/>
        <v>0.45500000000000002</v>
      </c>
      <c r="R606" s="13">
        <f t="shared" si="68"/>
        <v>0.45500000000000002</v>
      </c>
    </row>
    <row r="607" spans="1:18" x14ac:dyDescent="0.2">
      <c r="A607" s="8" t="s">
        <v>1546</v>
      </c>
      <c r="B607" s="9">
        <v>2736</v>
      </c>
      <c r="C607" s="40" t="s">
        <v>261</v>
      </c>
      <c r="D607" s="40" t="s">
        <v>88</v>
      </c>
      <c r="E607" s="40" t="s">
        <v>2163</v>
      </c>
      <c r="F607" s="40" t="s">
        <v>66</v>
      </c>
      <c r="G607" s="40" t="s">
        <v>44</v>
      </c>
      <c r="H607" s="40" t="s">
        <v>40</v>
      </c>
      <c r="I607" s="11">
        <v>41957</v>
      </c>
      <c r="J607" s="11">
        <v>42292</v>
      </c>
      <c r="K607" s="12">
        <v>48</v>
      </c>
      <c r="L607" s="1" t="str">
        <f>_xlfn.IFNA(MATCH(D607,{"AR","FL","IN","MI"},0),"YES")</f>
        <v>YES</v>
      </c>
      <c r="M607" t="str">
        <f t="shared" si="63"/>
        <v>Natural Gas</v>
      </c>
      <c r="N607" s="1">
        <f t="shared" si="64"/>
        <v>2015</v>
      </c>
      <c r="O607" s="13" t="str">
        <f t="shared" si="65"/>
        <v/>
      </c>
      <c r="P607" s="13" t="str">
        <f t="shared" si="66"/>
        <v/>
      </c>
      <c r="Q607" s="13">
        <f t="shared" si="67"/>
        <v>0.48</v>
      </c>
      <c r="R607" s="13">
        <f t="shared" si="68"/>
        <v>0.48</v>
      </c>
    </row>
    <row r="608" spans="1:18" x14ac:dyDescent="0.2">
      <c r="A608" s="8" t="s">
        <v>562</v>
      </c>
      <c r="B608" s="9">
        <v>2735</v>
      </c>
      <c r="C608" s="40" t="s">
        <v>261</v>
      </c>
      <c r="D608" s="40" t="s">
        <v>88</v>
      </c>
      <c r="E608" s="40" t="s">
        <v>37</v>
      </c>
      <c r="F608" s="40" t="s">
        <v>66</v>
      </c>
      <c r="G608" s="40" t="s">
        <v>44</v>
      </c>
      <c r="H608" s="40" t="s">
        <v>40</v>
      </c>
      <c r="I608" s="11">
        <v>41957</v>
      </c>
      <c r="J608" s="11">
        <v>42292</v>
      </c>
      <c r="K608" s="12">
        <v>48</v>
      </c>
      <c r="L608" s="1" t="str">
        <f>_xlfn.IFNA(MATCH(D608,{"AR","FL","IN","MI"},0),"YES")</f>
        <v>YES</v>
      </c>
      <c r="M608" t="str">
        <f t="shared" si="63"/>
        <v>Electric</v>
      </c>
      <c r="N608" s="1">
        <f t="shared" si="64"/>
        <v>2015</v>
      </c>
      <c r="O608" s="13">
        <f t="shared" si="65"/>
        <v>0.48</v>
      </c>
      <c r="P608" s="13">
        <f t="shared" si="66"/>
        <v>0.48</v>
      </c>
      <c r="Q608" s="13" t="str">
        <f t="shared" si="67"/>
        <v/>
      </c>
      <c r="R608" s="13" t="str">
        <f t="shared" si="68"/>
        <v/>
      </c>
    </row>
    <row r="609" spans="1:18" x14ac:dyDescent="0.2">
      <c r="A609" s="8" t="s">
        <v>563</v>
      </c>
      <c r="B609" s="9">
        <v>2750</v>
      </c>
      <c r="C609" s="40" t="s">
        <v>191</v>
      </c>
      <c r="D609" s="40" t="s">
        <v>43</v>
      </c>
      <c r="E609" s="40" t="s">
        <v>37</v>
      </c>
      <c r="F609" s="40" t="s">
        <v>38</v>
      </c>
      <c r="G609" s="40" t="s">
        <v>44</v>
      </c>
      <c r="H609" s="40" t="s">
        <v>40</v>
      </c>
      <c r="I609" s="11">
        <v>41992</v>
      </c>
      <c r="J609" s="11">
        <v>42306</v>
      </c>
      <c r="K609" s="12" t="s">
        <v>45</v>
      </c>
      <c r="L609" s="1" t="str">
        <f>_xlfn.IFNA(MATCH(D609,{"AR","FL","IN","MI"},0),"YES")</f>
        <v>YES</v>
      </c>
      <c r="M609" t="str">
        <f t="shared" si="63"/>
        <v>Electric</v>
      </c>
      <c r="N609" s="1">
        <f t="shared" si="64"/>
        <v>2015</v>
      </c>
      <c r="O609" s="13" t="str">
        <f t="shared" si="65"/>
        <v/>
      </c>
      <c r="P609" s="13" t="str">
        <f t="shared" si="66"/>
        <v/>
      </c>
      <c r="Q609" s="13" t="str">
        <f t="shared" si="67"/>
        <v/>
      </c>
      <c r="R609" s="13" t="str">
        <f t="shared" si="68"/>
        <v/>
      </c>
    </row>
    <row r="610" spans="1:18" x14ac:dyDescent="0.2">
      <c r="A610" s="8" t="s">
        <v>1547</v>
      </c>
      <c r="B610" s="9">
        <v>2748</v>
      </c>
      <c r="C610" s="40" t="s">
        <v>2220</v>
      </c>
      <c r="D610" s="40" t="s">
        <v>231</v>
      </c>
      <c r="E610" s="40" t="s">
        <v>2163</v>
      </c>
      <c r="F610" s="40" t="s">
        <v>66</v>
      </c>
      <c r="G610" s="40" t="s">
        <v>39</v>
      </c>
      <c r="H610" s="40" t="s">
        <v>40</v>
      </c>
      <c r="I610" s="11">
        <v>41990</v>
      </c>
      <c r="J610" s="11">
        <v>42307</v>
      </c>
      <c r="K610" s="12">
        <v>52.1</v>
      </c>
      <c r="L610" s="1" t="str">
        <f>_xlfn.IFNA(MATCH(D610,{"AR","FL","IN","MI"},0),"YES")</f>
        <v>YES</v>
      </c>
      <c r="M610" t="str">
        <f t="shared" si="63"/>
        <v>Natural Gas</v>
      </c>
      <c r="N610" s="1">
        <f t="shared" si="64"/>
        <v>2015</v>
      </c>
      <c r="O610" s="13" t="str">
        <f t="shared" si="65"/>
        <v/>
      </c>
      <c r="P610" s="13" t="str">
        <f t="shared" si="66"/>
        <v/>
      </c>
      <c r="Q610" s="13">
        <f t="shared" si="67"/>
        <v>0.52100000000000002</v>
      </c>
      <c r="R610" s="13">
        <f t="shared" si="68"/>
        <v>0.52100000000000002</v>
      </c>
    </row>
    <row r="611" spans="1:18" x14ac:dyDescent="0.2">
      <c r="A611" s="8" t="s">
        <v>1548</v>
      </c>
      <c r="B611" s="9">
        <v>2816</v>
      </c>
      <c r="C611" s="40" t="s">
        <v>2162</v>
      </c>
      <c r="D611" s="40" t="s">
        <v>216</v>
      </c>
      <c r="E611" s="40" t="s">
        <v>2163</v>
      </c>
      <c r="F611" s="40" t="s">
        <v>66</v>
      </c>
      <c r="G611" s="40" t="s">
        <v>39</v>
      </c>
      <c r="H611" s="40" t="s">
        <v>40</v>
      </c>
      <c r="I611" s="11">
        <v>42076</v>
      </c>
      <c r="J611" s="11">
        <v>42312</v>
      </c>
      <c r="K611" s="16">
        <v>49.86</v>
      </c>
      <c r="L611" s="1" t="str">
        <f>_xlfn.IFNA(MATCH(D611,{"AR","FL","IN","MI"},0),"YES")</f>
        <v>YES</v>
      </c>
      <c r="M611" t="str">
        <f t="shared" si="63"/>
        <v>Natural Gas</v>
      </c>
      <c r="N611" s="1">
        <f t="shared" si="64"/>
        <v>2015</v>
      </c>
      <c r="O611" s="13" t="str">
        <f t="shared" si="65"/>
        <v/>
      </c>
      <c r="P611" s="13" t="str">
        <f t="shared" si="66"/>
        <v/>
      </c>
      <c r="Q611" s="13">
        <f t="shared" si="67"/>
        <v>0.49859999999999999</v>
      </c>
      <c r="R611" s="13">
        <f t="shared" si="68"/>
        <v>0.49859999999999999</v>
      </c>
    </row>
    <row r="612" spans="1:18" x14ac:dyDescent="0.2">
      <c r="A612" s="8" t="s">
        <v>1549</v>
      </c>
      <c r="B612" s="9">
        <v>2854</v>
      </c>
      <c r="C612" s="40" t="s">
        <v>2206</v>
      </c>
      <c r="D612" s="40" t="s">
        <v>60</v>
      </c>
      <c r="E612" s="40" t="s">
        <v>2163</v>
      </c>
      <c r="F612" s="40" t="s">
        <v>52</v>
      </c>
      <c r="G612" s="40" t="s">
        <v>39</v>
      </c>
      <c r="H612" s="40" t="s">
        <v>40</v>
      </c>
      <c r="I612" s="11">
        <v>42242</v>
      </c>
      <c r="J612" s="11">
        <v>42313</v>
      </c>
      <c r="K612" s="16" t="s">
        <v>45</v>
      </c>
      <c r="L612" s="1" t="str">
        <f>_xlfn.IFNA(MATCH(D612,{"AR","FL","IN","MI"},0),"YES")</f>
        <v>YES</v>
      </c>
      <c r="M612" t="str">
        <f t="shared" si="63"/>
        <v>Natural Gas</v>
      </c>
      <c r="N612" s="1">
        <f t="shared" si="64"/>
        <v>2015</v>
      </c>
      <c r="O612" s="13" t="str">
        <f t="shared" si="65"/>
        <v/>
      </c>
      <c r="P612" s="13" t="str">
        <f t="shared" si="66"/>
        <v/>
      </c>
      <c r="Q612" s="13" t="str">
        <f t="shared" si="67"/>
        <v/>
      </c>
      <c r="R612" s="13" t="str">
        <f t="shared" si="68"/>
        <v/>
      </c>
    </row>
    <row r="613" spans="1:18" x14ac:dyDescent="0.2">
      <c r="A613" s="8" t="s">
        <v>564</v>
      </c>
      <c r="B613" s="9">
        <v>2543</v>
      </c>
      <c r="C613" s="40" t="s">
        <v>363</v>
      </c>
      <c r="D613" s="40" t="s">
        <v>160</v>
      </c>
      <c r="E613" s="40" t="s">
        <v>37</v>
      </c>
      <c r="F613" s="40" t="s">
        <v>38</v>
      </c>
      <c r="G613" s="40" t="s">
        <v>39</v>
      </c>
      <c r="H613" s="40" t="s">
        <v>40</v>
      </c>
      <c r="I613" s="11">
        <v>41590</v>
      </c>
      <c r="J613" s="11">
        <v>42313</v>
      </c>
      <c r="K613" s="12" t="s">
        <v>45</v>
      </c>
      <c r="L613" s="1" t="str">
        <f>_xlfn.IFNA(MATCH(D613,{"AR","FL","IN","MI"},0),"YES")</f>
        <v>YES</v>
      </c>
      <c r="M613" t="str">
        <f t="shared" si="63"/>
        <v>Electric</v>
      </c>
      <c r="N613" s="1">
        <f t="shared" si="64"/>
        <v>2015</v>
      </c>
      <c r="O613" s="13" t="str">
        <f t="shared" si="65"/>
        <v/>
      </c>
      <c r="P613" s="13" t="str">
        <f t="shared" si="66"/>
        <v/>
      </c>
      <c r="Q613" s="13" t="str">
        <f t="shared" si="67"/>
        <v/>
      </c>
      <c r="R613" s="13" t="str">
        <f t="shared" si="68"/>
        <v/>
      </c>
    </row>
    <row r="614" spans="1:18" x14ac:dyDescent="0.2">
      <c r="A614" s="8" t="s">
        <v>1550</v>
      </c>
      <c r="B614" s="9">
        <v>2955</v>
      </c>
      <c r="C614" s="40" t="s">
        <v>2179</v>
      </c>
      <c r="D614" s="40" t="s">
        <v>114</v>
      </c>
      <c r="E614" s="40" t="s">
        <v>2163</v>
      </c>
      <c r="F614" s="40" t="s">
        <v>52</v>
      </c>
      <c r="G614" s="40" t="s">
        <v>39</v>
      </c>
      <c r="H614" s="40" t="s">
        <v>40</v>
      </c>
      <c r="I614" s="11">
        <v>42219</v>
      </c>
      <c r="J614" s="11">
        <v>42320</v>
      </c>
      <c r="K614" s="12" t="s">
        <v>45</v>
      </c>
      <c r="L614" s="1" t="str">
        <f>_xlfn.IFNA(MATCH(D614,{"AR","FL","IN","MI"},0),"YES")</f>
        <v>YES</v>
      </c>
      <c r="M614" t="str">
        <f t="shared" si="63"/>
        <v>Natural Gas</v>
      </c>
      <c r="N614" s="1">
        <f t="shared" si="64"/>
        <v>2015</v>
      </c>
      <c r="O614" s="13" t="str">
        <f t="shared" si="65"/>
        <v/>
      </c>
      <c r="P614" s="13" t="str">
        <f t="shared" si="66"/>
        <v/>
      </c>
      <c r="Q614" s="13" t="str">
        <f t="shared" si="67"/>
        <v/>
      </c>
      <c r="R614" s="13" t="str">
        <f t="shared" si="68"/>
        <v/>
      </c>
    </row>
    <row r="615" spans="1:18" x14ac:dyDescent="0.2">
      <c r="A615" s="8" t="s">
        <v>1551</v>
      </c>
      <c r="B615" s="9">
        <v>2957</v>
      </c>
      <c r="C615" s="40" t="s">
        <v>2168</v>
      </c>
      <c r="D615" s="40" t="s">
        <v>114</v>
      </c>
      <c r="E615" s="40" t="s">
        <v>2163</v>
      </c>
      <c r="F615" s="40" t="s">
        <v>52</v>
      </c>
      <c r="G615" s="40" t="s">
        <v>39</v>
      </c>
      <c r="H615" s="40" t="s">
        <v>40</v>
      </c>
      <c r="I615" s="11">
        <v>42219</v>
      </c>
      <c r="J615" s="11">
        <v>42320</v>
      </c>
      <c r="K615" s="16" t="s">
        <v>45</v>
      </c>
      <c r="L615" s="1" t="str">
        <f>_xlfn.IFNA(MATCH(D615,{"AR","FL","IN","MI"},0),"YES")</f>
        <v>YES</v>
      </c>
      <c r="M615" t="str">
        <f t="shared" si="63"/>
        <v>Natural Gas</v>
      </c>
      <c r="N615" s="1">
        <f t="shared" si="64"/>
        <v>2015</v>
      </c>
      <c r="O615" s="13" t="str">
        <f t="shared" si="65"/>
        <v/>
      </c>
      <c r="P615" s="13" t="str">
        <f t="shared" si="66"/>
        <v/>
      </c>
      <c r="Q615" s="13" t="str">
        <f t="shared" si="67"/>
        <v/>
      </c>
      <c r="R615" s="13" t="str">
        <f t="shared" si="68"/>
        <v/>
      </c>
    </row>
    <row r="616" spans="1:18" x14ac:dyDescent="0.2">
      <c r="A616" s="8" t="s">
        <v>565</v>
      </c>
      <c r="B616" s="9">
        <v>2786</v>
      </c>
      <c r="C616" s="40" t="s">
        <v>221</v>
      </c>
      <c r="D616" s="40" t="s">
        <v>219</v>
      </c>
      <c r="E616" s="40" t="s">
        <v>37</v>
      </c>
      <c r="F616" s="40" t="s">
        <v>38</v>
      </c>
      <c r="G616" s="40" t="s">
        <v>39</v>
      </c>
      <c r="H616" s="40" t="s">
        <v>40</v>
      </c>
      <c r="I616" s="11">
        <v>42111</v>
      </c>
      <c r="J616" s="11">
        <v>42327</v>
      </c>
      <c r="K616" s="12">
        <v>50.47</v>
      </c>
      <c r="L616" s="1" t="str">
        <f>_xlfn.IFNA(MATCH(D616,{"AR","FL","IN","MI"},0),"YES")</f>
        <v>YES</v>
      </c>
      <c r="M616" t="str">
        <f t="shared" si="63"/>
        <v>Electric</v>
      </c>
      <c r="N616" s="1">
        <f t="shared" si="64"/>
        <v>2015</v>
      </c>
      <c r="O616" s="13">
        <f t="shared" si="65"/>
        <v>0.50470000000000004</v>
      </c>
      <c r="P616" s="13">
        <f t="shared" si="66"/>
        <v>0.50470000000000004</v>
      </c>
      <c r="Q616" s="13" t="str">
        <f t="shared" si="67"/>
        <v/>
      </c>
      <c r="R616" s="13" t="str">
        <f t="shared" si="68"/>
        <v/>
      </c>
    </row>
    <row r="617" spans="1:18" x14ac:dyDescent="0.2">
      <c r="A617" s="8" t="s">
        <v>1552</v>
      </c>
      <c r="B617" s="9">
        <v>2787</v>
      </c>
      <c r="C617" s="40" t="s">
        <v>221</v>
      </c>
      <c r="D617" s="40" t="s">
        <v>219</v>
      </c>
      <c r="E617" s="40" t="s">
        <v>2163</v>
      </c>
      <c r="F617" s="40" t="s">
        <v>66</v>
      </c>
      <c r="G617" s="40" t="s">
        <v>39</v>
      </c>
      <c r="H617" s="40" t="s">
        <v>40</v>
      </c>
      <c r="I617" s="11">
        <v>42111</v>
      </c>
      <c r="J617" s="11">
        <v>42327</v>
      </c>
      <c r="K617" s="12">
        <v>50.47</v>
      </c>
      <c r="L617" s="1" t="str">
        <f>_xlfn.IFNA(MATCH(D617,{"AR","FL","IN","MI"},0),"YES")</f>
        <v>YES</v>
      </c>
      <c r="M617" t="str">
        <f t="shared" si="63"/>
        <v>Natural Gas</v>
      </c>
      <c r="N617" s="1">
        <f t="shared" si="64"/>
        <v>2015</v>
      </c>
      <c r="O617" s="13" t="str">
        <f t="shared" si="65"/>
        <v/>
      </c>
      <c r="P617" s="13" t="str">
        <f t="shared" si="66"/>
        <v/>
      </c>
      <c r="Q617" s="13">
        <f t="shared" si="67"/>
        <v>0.50470000000000004</v>
      </c>
      <c r="R617" s="13">
        <f t="shared" si="68"/>
        <v>0.50470000000000004</v>
      </c>
    </row>
    <row r="618" spans="1:18" x14ac:dyDescent="0.2">
      <c r="A618" s="8" t="s">
        <v>566</v>
      </c>
      <c r="B618" s="9">
        <v>2777</v>
      </c>
      <c r="C618" s="40" t="s">
        <v>198</v>
      </c>
      <c r="D618" s="40" t="s">
        <v>199</v>
      </c>
      <c r="E618" s="40" t="s">
        <v>37</v>
      </c>
      <c r="F618" s="40" t="s">
        <v>66</v>
      </c>
      <c r="G618" s="40" t="s">
        <v>44</v>
      </c>
      <c r="H618" s="40" t="s">
        <v>40</v>
      </c>
      <c r="I618" s="11">
        <v>42094</v>
      </c>
      <c r="J618" s="11">
        <v>42327</v>
      </c>
      <c r="K618" s="12" t="s">
        <v>45</v>
      </c>
      <c r="L618" s="1" t="str">
        <f>_xlfn.IFNA(MATCH(D618,{"AR","FL","IN","MI"},0),"YES")</f>
        <v>YES</v>
      </c>
      <c r="M618" t="str">
        <f t="shared" si="63"/>
        <v>Electric</v>
      </c>
      <c r="N618" s="1">
        <f t="shared" si="64"/>
        <v>2015</v>
      </c>
      <c r="O618" s="13" t="str">
        <f t="shared" si="65"/>
        <v/>
      </c>
      <c r="P618" s="13" t="str">
        <f t="shared" si="66"/>
        <v/>
      </c>
      <c r="Q618" s="13" t="str">
        <f t="shared" si="67"/>
        <v/>
      </c>
      <c r="R618" s="13" t="str">
        <f t="shared" si="68"/>
        <v/>
      </c>
    </row>
    <row r="619" spans="1:18" x14ac:dyDescent="0.2">
      <c r="A619" s="8" t="s">
        <v>567</v>
      </c>
      <c r="B619" s="9">
        <v>2745</v>
      </c>
      <c r="C619" s="40" t="s">
        <v>182</v>
      </c>
      <c r="D619" s="40" t="s">
        <v>48</v>
      </c>
      <c r="E619" s="40" t="s">
        <v>37</v>
      </c>
      <c r="F619" s="40" t="s">
        <v>38</v>
      </c>
      <c r="G619" s="40" t="s">
        <v>39</v>
      </c>
      <c r="H619" s="40" t="s">
        <v>40</v>
      </c>
      <c r="I619" s="11">
        <v>41978</v>
      </c>
      <c r="J619" s="11">
        <v>42327</v>
      </c>
      <c r="K619" s="12">
        <v>41.5</v>
      </c>
      <c r="L619" s="1">
        <f>_xlfn.IFNA(MATCH(D619,{"AR","FL","IN","MI"},0),"YES")</f>
        <v>4</v>
      </c>
      <c r="M619" t="str">
        <f t="shared" si="63"/>
        <v>Electric</v>
      </c>
      <c r="N619" s="1">
        <f t="shared" si="64"/>
        <v>2015</v>
      </c>
      <c r="O619" s="13">
        <f t="shared" si="65"/>
        <v>0.41499999999999998</v>
      </c>
      <c r="P619" s="13" t="str">
        <f t="shared" si="66"/>
        <v/>
      </c>
      <c r="Q619" s="13" t="str">
        <f t="shared" si="67"/>
        <v/>
      </c>
      <c r="R619" s="13" t="str">
        <f t="shared" si="68"/>
        <v/>
      </c>
    </row>
    <row r="620" spans="1:18" x14ac:dyDescent="0.2">
      <c r="A620" s="8" t="s">
        <v>568</v>
      </c>
      <c r="B620" s="9">
        <v>2781</v>
      </c>
      <c r="C620" s="40" t="s">
        <v>81</v>
      </c>
      <c r="D620" s="40" t="s">
        <v>76</v>
      </c>
      <c r="E620" s="40" t="s">
        <v>37</v>
      </c>
      <c r="F620" s="40" t="s">
        <v>38</v>
      </c>
      <c r="G620" s="40" t="s">
        <v>39</v>
      </c>
      <c r="H620" s="40" t="s">
        <v>40</v>
      </c>
      <c r="I620" s="11">
        <v>42094</v>
      </c>
      <c r="J620" s="11">
        <v>42331</v>
      </c>
      <c r="K620" s="12" t="s">
        <v>45</v>
      </c>
      <c r="L620" s="1" t="str">
        <f>_xlfn.IFNA(MATCH(D620,{"AR","FL","IN","MI"},0),"YES")</f>
        <v>YES</v>
      </c>
      <c r="M620" t="str">
        <f t="shared" si="63"/>
        <v>Electric</v>
      </c>
      <c r="N620" s="1">
        <f t="shared" si="64"/>
        <v>2015</v>
      </c>
      <c r="O620" s="13" t="str">
        <f t="shared" si="65"/>
        <v/>
      </c>
      <c r="P620" s="13" t="str">
        <f t="shared" si="66"/>
        <v/>
      </c>
      <c r="Q620" s="13" t="str">
        <f t="shared" si="67"/>
        <v/>
      </c>
      <c r="R620" s="13" t="str">
        <f t="shared" si="68"/>
        <v/>
      </c>
    </row>
    <row r="621" spans="1:18" x14ac:dyDescent="0.2">
      <c r="A621" s="8" t="s">
        <v>1553</v>
      </c>
      <c r="B621" s="9">
        <v>2885</v>
      </c>
      <c r="C621" s="40" t="s">
        <v>2200</v>
      </c>
      <c r="D621" s="40" t="s">
        <v>194</v>
      </c>
      <c r="E621" s="40" t="s">
        <v>2163</v>
      </c>
      <c r="F621" s="40" t="s">
        <v>52</v>
      </c>
      <c r="G621" s="40" t="s">
        <v>39</v>
      </c>
      <c r="H621" s="40" t="s">
        <v>40</v>
      </c>
      <c r="I621" s="11">
        <v>42324</v>
      </c>
      <c r="J621" s="11">
        <v>42339</v>
      </c>
      <c r="K621" s="12" t="s">
        <v>45</v>
      </c>
      <c r="L621" s="1" t="str">
        <f>_xlfn.IFNA(MATCH(D621,{"AR","FL","IN","MI"},0),"YES")</f>
        <v>YES</v>
      </c>
      <c r="M621" t="str">
        <f t="shared" si="63"/>
        <v>Natural Gas</v>
      </c>
      <c r="N621" s="1">
        <f t="shared" si="64"/>
        <v>2015</v>
      </c>
      <c r="O621" s="13" t="str">
        <f t="shared" si="65"/>
        <v/>
      </c>
      <c r="P621" s="13" t="str">
        <f t="shared" si="66"/>
        <v/>
      </c>
      <c r="Q621" s="13" t="str">
        <f t="shared" si="67"/>
        <v/>
      </c>
      <c r="R621" s="13" t="str">
        <f t="shared" si="68"/>
        <v/>
      </c>
    </row>
    <row r="622" spans="1:18" x14ac:dyDescent="0.2">
      <c r="A622" s="8" t="s">
        <v>1554</v>
      </c>
      <c r="B622" s="9">
        <v>2814</v>
      </c>
      <c r="C622" s="40" t="s">
        <v>42</v>
      </c>
      <c r="D622" s="40" t="s">
        <v>219</v>
      </c>
      <c r="E622" s="40" t="s">
        <v>2163</v>
      </c>
      <c r="F622" s="40" t="s">
        <v>66</v>
      </c>
      <c r="G622" s="40" t="s">
        <v>39</v>
      </c>
      <c r="H622" s="40" t="s">
        <v>40</v>
      </c>
      <c r="I622" s="11">
        <v>42153</v>
      </c>
      <c r="J622" s="11">
        <v>42341</v>
      </c>
      <c r="K622" s="12">
        <v>52.49</v>
      </c>
      <c r="L622" s="1" t="str">
        <f>_xlfn.IFNA(MATCH(D622,{"AR","FL","IN","MI"},0),"YES")</f>
        <v>YES</v>
      </c>
      <c r="M622" t="str">
        <f t="shared" si="63"/>
        <v>Natural Gas</v>
      </c>
      <c r="N622" s="1">
        <f t="shared" si="64"/>
        <v>2015</v>
      </c>
      <c r="O622" s="13" t="str">
        <f t="shared" si="65"/>
        <v/>
      </c>
      <c r="P622" s="13" t="str">
        <f t="shared" si="66"/>
        <v/>
      </c>
      <c r="Q622" s="13">
        <f t="shared" si="67"/>
        <v>0.52490000000000003</v>
      </c>
      <c r="R622" s="13">
        <f t="shared" si="68"/>
        <v>0.52490000000000003</v>
      </c>
    </row>
    <row r="623" spans="1:18" x14ac:dyDescent="0.2">
      <c r="A623" s="8" t="s">
        <v>570</v>
      </c>
      <c r="B623" s="9">
        <v>2813</v>
      </c>
      <c r="C623" s="40" t="s">
        <v>42</v>
      </c>
      <c r="D623" s="40" t="s">
        <v>219</v>
      </c>
      <c r="E623" s="40" t="s">
        <v>37</v>
      </c>
      <c r="F623" s="40" t="s">
        <v>38</v>
      </c>
      <c r="G623" s="40" t="s">
        <v>39</v>
      </c>
      <c r="H623" s="40" t="s">
        <v>40</v>
      </c>
      <c r="I623" s="11">
        <v>42153</v>
      </c>
      <c r="J623" s="11">
        <v>42341</v>
      </c>
      <c r="K623" s="16">
        <v>52.49</v>
      </c>
      <c r="L623" s="1" t="str">
        <f>_xlfn.IFNA(MATCH(D623,{"AR","FL","IN","MI"},0),"YES")</f>
        <v>YES</v>
      </c>
      <c r="M623" t="str">
        <f t="shared" si="63"/>
        <v>Electric</v>
      </c>
      <c r="N623" s="1">
        <f t="shared" si="64"/>
        <v>2015</v>
      </c>
      <c r="O623" s="13">
        <f t="shared" si="65"/>
        <v>0.52490000000000003</v>
      </c>
      <c r="P623" s="13">
        <f t="shared" si="66"/>
        <v>0.52490000000000003</v>
      </c>
      <c r="Q623" s="13" t="str">
        <f t="shared" si="67"/>
        <v/>
      </c>
      <c r="R623" s="13" t="str">
        <f t="shared" si="68"/>
        <v/>
      </c>
    </row>
    <row r="624" spans="1:18" x14ac:dyDescent="0.2">
      <c r="A624" s="8" t="s">
        <v>1555</v>
      </c>
      <c r="B624" s="9">
        <v>2780</v>
      </c>
      <c r="C624" s="40" t="s">
        <v>2180</v>
      </c>
      <c r="D624" s="40" t="s">
        <v>199</v>
      </c>
      <c r="E624" s="40" t="s">
        <v>2163</v>
      </c>
      <c r="F624" s="40" t="s">
        <v>66</v>
      </c>
      <c r="G624" s="40" t="s">
        <v>44</v>
      </c>
      <c r="H624" s="40" t="s">
        <v>40</v>
      </c>
      <c r="I624" s="11">
        <v>42082</v>
      </c>
      <c r="J624" s="11">
        <v>42341</v>
      </c>
      <c r="K624" s="12" t="s">
        <v>45</v>
      </c>
      <c r="L624" s="1" t="str">
        <f>_xlfn.IFNA(MATCH(D624,{"AR","FL","IN","MI"},0),"YES")</f>
        <v>YES</v>
      </c>
      <c r="M624" t="str">
        <f t="shared" si="63"/>
        <v>Natural Gas</v>
      </c>
      <c r="N624" s="1">
        <f t="shared" si="64"/>
        <v>2015</v>
      </c>
      <c r="O624" s="13" t="str">
        <f t="shared" si="65"/>
        <v/>
      </c>
      <c r="P624" s="13" t="str">
        <f t="shared" si="66"/>
        <v/>
      </c>
      <c r="Q624" s="13" t="str">
        <f t="shared" si="67"/>
        <v/>
      </c>
      <c r="R624" s="13" t="str">
        <f t="shared" si="68"/>
        <v/>
      </c>
    </row>
    <row r="625" spans="1:18" x14ac:dyDescent="0.2">
      <c r="A625" s="8" t="s">
        <v>569</v>
      </c>
      <c r="B625" s="9">
        <v>2802</v>
      </c>
      <c r="C625" s="40" t="s">
        <v>340</v>
      </c>
      <c r="D625" s="40" t="s">
        <v>341</v>
      </c>
      <c r="E625" s="40" t="s">
        <v>37</v>
      </c>
      <c r="F625" s="40" t="s">
        <v>52</v>
      </c>
      <c r="G625" s="40" t="s">
        <v>44</v>
      </c>
      <c r="H625" s="40" t="s">
        <v>40</v>
      </c>
      <c r="I625" s="11">
        <v>42139</v>
      </c>
      <c r="J625" s="11">
        <v>42341</v>
      </c>
      <c r="K625" s="16">
        <v>49.73</v>
      </c>
      <c r="L625" s="1" t="str">
        <f>_xlfn.IFNA(MATCH(D625,{"AR","FL","IN","MI"},0),"YES")</f>
        <v>YES</v>
      </c>
      <c r="M625" t="str">
        <f t="shared" si="63"/>
        <v>Electric</v>
      </c>
      <c r="N625" s="1">
        <f t="shared" si="64"/>
        <v>2015</v>
      </c>
      <c r="O625" s="13">
        <f t="shared" si="65"/>
        <v>0.49729999999999996</v>
      </c>
      <c r="P625" s="13">
        <f t="shared" si="66"/>
        <v>0.49729999999999996</v>
      </c>
      <c r="Q625" s="13" t="str">
        <f t="shared" si="67"/>
        <v/>
      </c>
      <c r="R625" s="13" t="str">
        <f t="shared" si="68"/>
        <v/>
      </c>
    </row>
    <row r="626" spans="1:18" x14ac:dyDescent="0.2">
      <c r="A626" s="8" t="s">
        <v>571</v>
      </c>
      <c r="B626" s="9">
        <v>2785</v>
      </c>
      <c r="C626" s="40" t="s">
        <v>256</v>
      </c>
      <c r="D626" s="40" t="s">
        <v>100</v>
      </c>
      <c r="E626" s="40" t="s">
        <v>37</v>
      </c>
      <c r="F626" s="40" t="s">
        <v>66</v>
      </c>
      <c r="G626" s="40" t="s">
        <v>39</v>
      </c>
      <c r="H626" s="40" t="s">
        <v>40</v>
      </c>
      <c r="I626" s="11">
        <v>42109</v>
      </c>
      <c r="J626" s="11">
        <v>42347</v>
      </c>
      <c r="K626" s="12">
        <v>46.25</v>
      </c>
      <c r="L626" s="1" t="str">
        <f>_xlfn.IFNA(MATCH(D626,{"AR","FL","IN","MI"},0),"YES")</f>
        <v>YES</v>
      </c>
      <c r="M626" t="str">
        <f t="shared" si="63"/>
        <v>Electric</v>
      </c>
      <c r="N626" s="1">
        <f t="shared" si="64"/>
        <v>2015</v>
      </c>
      <c r="O626" s="13">
        <f t="shared" si="65"/>
        <v>0.46250000000000002</v>
      </c>
      <c r="P626" s="13">
        <f t="shared" si="66"/>
        <v>0.46250000000000002</v>
      </c>
      <c r="Q626" s="13" t="str">
        <f t="shared" si="67"/>
        <v/>
      </c>
      <c r="R626" s="13" t="str">
        <f t="shared" si="68"/>
        <v/>
      </c>
    </row>
    <row r="627" spans="1:18" x14ac:dyDescent="0.2">
      <c r="A627" s="8" t="s">
        <v>1556</v>
      </c>
      <c r="B627" s="9">
        <v>2755</v>
      </c>
      <c r="C627" s="40" t="s">
        <v>99</v>
      </c>
      <c r="D627" s="40" t="s">
        <v>100</v>
      </c>
      <c r="E627" s="40" t="s">
        <v>2163</v>
      </c>
      <c r="F627" s="40" t="s">
        <v>66</v>
      </c>
      <c r="G627" s="40" t="s">
        <v>44</v>
      </c>
      <c r="H627" s="40" t="s">
        <v>40</v>
      </c>
      <c r="I627" s="11">
        <v>42027</v>
      </c>
      <c r="J627" s="11">
        <v>42347</v>
      </c>
      <c r="K627" s="12">
        <v>50</v>
      </c>
      <c r="L627" s="1" t="str">
        <f>_xlfn.IFNA(MATCH(D627,{"AR","FL","IN","MI"},0),"YES")</f>
        <v>YES</v>
      </c>
      <c r="M627" t="str">
        <f t="shared" si="63"/>
        <v>Natural Gas</v>
      </c>
      <c r="N627" s="1">
        <f t="shared" si="64"/>
        <v>2015</v>
      </c>
      <c r="O627" s="13" t="str">
        <f t="shared" si="65"/>
        <v/>
      </c>
      <c r="P627" s="13" t="str">
        <f t="shared" si="66"/>
        <v/>
      </c>
      <c r="Q627" s="13">
        <f t="shared" si="67"/>
        <v>0.5</v>
      </c>
      <c r="R627" s="13">
        <f t="shared" si="68"/>
        <v>0.5</v>
      </c>
    </row>
    <row r="628" spans="1:18" x14ac:dyDescent="0.2">
      <c r="A628" s="8" t="s">
        <v>572</v>
      </c>
      <c r="B628" s="9">
        <v>2791</v>
      </c>
      <c r="C628" s="40" t="s">
        <v>99</v>
      </c>
      <c r="D628" s="40" t="s">
        <v>100</v>
      </c>
      <c r="E628" s="40" t="s">
        <v>37</v>
      </c>
      <c r="F628" s="40" t="s">
        <v>66</v>
      </c>
      <c r="G628" s="40" t="s">
        <v>39</v>
      </c>
      <c r="H628" s="40" t="s">
        <v>40</v>
      </c>
      <c r="I628" s="11">
        <v>42118</v>
      </c>
      <c r="J628" s="11">
        <v>42347</v>
      </c>
      <c r="K628" s="12">
        <v>50</v>
      </c>
      <c r="L628" s="1" t="str">
        <f>_xlfn.IFNA(MATCH(D628,{"AR","FL","IN","MI"},0),"YES")</f>
        <v>YES</v>
      </c>
      <c r="M628" t="str">
        <f t="shared" si="63"/>
        <v>Electric</v>
      </c>
      <c r="N628" s="1">
        <f t="shared" si="64"/>
        <v>2015</v>
      </c>
      <c r="O628" s="13">
        <f t="shared" si="65"/>
        <v>0.5</v>
      </c>
      <c r="P628" s="13">
        <f t="shared" si="66"/>
        <v>0.5</v>
      </c>
      <c r="Q628" s="13" t="str">
        <f t="shared" si="67"/>
        <v/>
      </c>
      <c r="R628" s="13" t="str">
        <f t="shared" si="68"/>
        <v/>
      </c>
    </row>
    <row r="629" spans="1:18" x14ac:dyDescent="0.2">
      <c r="A629" s="8" t="s">
        <v>573</v>
      </c>
      <c r="B629" s="9">
        <v>2749</v>
      </c>
      <c r="C629" s="40" t="s">
        <v>47</v>
      </c>
      <c r="D629" s="40" t="s">
        <v>48</v>
      </c>
      <c r="E629" s="40" t="s">
        <v>37</v>
      </c>
      <c r="F629" s="40" t="s">
        <v>38</v>
      </c>
      <c r="G629" s="40" t="s">
        <v>39</v>
      </c>
      <c r="H629" s="40" t="s">
        <v>40</v>
      </c>
      <c r="I629" s="11">
        <v>41992</v>
      </c>
      <c r="J629" s="11">
        <v>42349</v>
      </c>
      <c r="K629" s="16">
        <v>38.03</v>
      </c>
      <c r="L629" s="1">
        <f>_xlfn.IFNA(MATCH(D629,{"AR","FL","IN","MI"},0),"YES")</f>
        <v>4</v>
      </c>
      <c r="M629" t="str">
        <f t="shared" si="63"/>
        <v>Electric</v>
      </c>
      <c r="N629" s="1">
        <f t="shared" si="64"/>
        <v>2015</v>
      </c>
      <c r="O629" s="13">
        <f t="shared" si="65"/>
        <v>0.38030000000000003</v>
      </c>
      <c r="P629" s="13" t="str">
        <f t="shared" si="66"/>
        <v/>
      </c>
      <c r="Q629" s="13" t="str">
        <f t="shared" si="67"/>
        <v/>
      </c>
      <c r="R629" s="13" t="str">
        <f t="shared" si="68"/>
        <v/>
      </c>
    </row>
    <row r="630" spans="1:18" x14ac:dyDescent="0.2">
      <c r="A630" s="8" t="s">
        <v>1557</v>
      </c>
      <c r="B630" s="9">
        <v>2835</v>
      </c>
      <c r="C630" s="40" t="s">
        <v>2212</v>
      </c>
      <c r="D630" s="40" t="s">
        <v>48</v>
      </c>
      <c r="E630" s="40" t="s">
        <v>2163</v>
      </c>
      <c r="F630" s="40" t="s">
        <v>66</v>
      </c>
      <c r="G630" s="40" t="s">
        <v>44</v>
      </c>
      <c r="H630" s="40" t="s">
        <v>40</v>
      </c>
      <c r="I630" s="11">
        <v>42177</v>
      </c>
      <c r="J630" s="11">
        <v>42349</v>
      </c>
      <c r="K630" s="12">
        <v>52</v>
      </c>
      <c r="L630" s="1">
        <f>_xlfn.IFNA(MATCH(D630,{"AR","FL","IN","MI"},0),"YES")</f>
        <v>4</v>
      </c>
      <c r="M630" t="str">
        <f t="shared" si="63"/>
        <v>Natural Gas</v>
      </c>
      <c r="N630" s="1">
        <f t="shared" si="64"/>
        <v>2015</v>
      </c>
      <c r="O630" s="13" t="str">
        <f t="shared" si="65"/>
        <v/>
      </c>
      <c r="P630" s="13" t="str">
        <f t="shared" si="66"/>
        <v/>
      </c>
      <c r="Q630" s="13">
        <f t="shared" si="67"/>
        <v>0.52</v>
      </c>
      <c r="R630" s="13" t="str">
        <f t="shared" si="68"/>
        <v/>
      </c>
    </row>
    <row r="631" spans="1:18" x14ac:dyDescent="0.2">
      <c r="A631" s="8" t="s">
        <v>577</v>
      </c>
      <c r="B631" s="9">
        <v>2765</v>
      </c>
      <c r="C631" s="40" t="s">
        <v>50</v>
      </c>
      <c r="D631" s="40" t="s">
        <v>51</v>
      </c>
      <c r="E631" s="40" t="s">
        <v>37</v>
      </c>
      <c r="F631" s="40" t="s">
        <v>38</v>
      </c>
      <c r="G631" s="40" t="s">
        <v>44</v>
      </c>
      <c r="H631" s="40" t="s">
        <v>40</v>
      </c>
      <c r="I631" s="11">
        <v>42047</v>
      </c>
      <c r="J631" s="11">
        <v>42353</v>
      </c>
      <c r="K631" s="12">
        <v>50</v>
      </c>
      <c r="L631" s="1" t="str">
        <f>_xlfn.IFNA(MATCH(D631,{"AR","FL","IN","MI"},0),"YES")</f>
        <v>YES</v>
      </c>
      <c r="M631" t="str">
        <f t="shared" si="63"/>
        <v>Electric</v>
      </c>
      <c r="N631" s="1">
        <f t="shared" si="64"/>
        <v>2015</v>
      </c>
      <c r="O631" s="13">
        <f t="shared" si="65"/>
        <v>0.5</v>
      </c>
      <c r="P631" s="13">
        <f t="shared" si="66"/>
        <v>0.5</v>
      </c>
      <c r="Q631" s="13" t="str">
        <f t="shared" si="67"/>
        <v/>
      </c>
      <c r="R631" s="13" t="str">
        <f t="shared" si="68"/>
        <v/>
      </c>
    </row>
    <row r="632" spans="1:18" x14ac:dyDescent="0.2">
      <c r="A632" s="8" t="s">
        <v>574</v>
      </c>
      <c r="B632" s="9">
        <v>2855</v>
      </c>
      <c r="C632" s="40" t="s">
        <v>575</v>
      </c>
      <c r="D632" s="40" t="s">
        <v>576</v>
      </c>
      <c r="E632" s="40" t="s">
        <v>37</v>
      </c>
      <c r="F632" s="40" t="s">
        <v>38</v>
      </c>
      <c r="G632" s="40"/>
      <c r="H632" s="40" t="s">
        <v>40</v>
      </c>
      <c r="I632" s="11">
        <v>42275</v>
      </c>
      <c r="J632" s="11">
        <v>42353</v>
      </c>
      <c r="K632" s="16" t="s">
        <v>45</v>
      </c>
      <c r="L632" s="1" t="str">
        <f>_xlfn.IFNA(MATCH(D632,{"AR","FL","IN","MI"},0),"YES")</f>
        <v>YES</v>
      </c>
      <c r="M632" t="str">
        <f t="shared" si="63"/>
        <v>Electric</v>
      </c>
      <c r="N632" s="1">
        <f t="shared" si="64"/>
        <v>2015</v>
      </c>
      <c r="O632" s="13" t="str">
        <f t="shared" si="65"/>
        <v/>
      </c>
      <c r="P632" s="13" t="str">
        <f t="shared" si="66"/>
        <v/>
      </c>
      <c r="Q632" s="13" t="str">
        <f t="shared" si="67"/>
        <v/>
      </c>
      <c r="R632" s="13" t="str">
        <f t="shared" si="68"/>
        <v/>
      </c>
    </row>
    <row r="633" spans="1:18" x14ac:dyDescent="0.2">
      <c r="A633" s="8" t="s">
        <v>579</v>
      </c>
      <c r="B633" s="9">
        <v>2776</v>
      </c>
      <c r="C633" s="40" t="s">
        <v>201</v>
      </c>
      <c r="D633" s="40" t="s">
        <v>199</v>
      </c>
      <c r="E633" s="40" t="s">
        <v>37</v>
      </c>
      <c r="F633" s="40" t="s">
        <v>66</v>
      </c>
      <c r="G633" s="40" t="s">
        <v>44</v>
      </c>
      <c r="H633" s="40" t="s">
        <v>40</v>
      </c>
      <c r="I633" s="11">
        <v>42090</v>
      </c>
      <c r="J633" s="11">
        <v>42355</v>
      </c>
      <c r="K633" s="16" t="s">
        <v>45</v>
      </c>
      <c r="L633" s="1" t="str">
        <f>_xlfn.IFNA(MATCH(D633,{"AR","FL","IN","MI"},0),"YES")</f>
        <v>YES</v>
      </c>
      <c r="M633" t="str">
        <f t="shared" si="63"/>
        <v>Electric</v>
      </c>
      <c r="N633" s="1">
        <f t="shared" si="64"/>
        <v>2015</v>
      </c>
      <c r="O633" s="13" t="str">
        <f t="shared" si="65"/>
        <v/>
      </c>
      <c r="P633" s="13" t="str">
        <f t="shared" si="66"/>
        <v/>
      </c>
      <c r="Q633" s="13" t="str">
        <f t="shared" si="67"/>
        <v/>
      </c>
      <c r="R633" s="13" t="str">
        <f t="shared" si="68"/>
        <v/>
      </c>
    </row>
    <row r="634" spans="1:18" x14ac:dyDescent="0.2">
      <c r="A634" s="8" t="s">
        <v>578</v>
      </c>
      <c r="B634" s="9">
        <v>2746</v>
      </c>
      <c r="C634" s="40" t="s">
        <v>240</v>
      </c>
      <c r="D634" s="40" t="s">
        <v>94</v>
      </c>
      <c r="E634" s="40" t="s">
        <v>37</v>
      </c>
      <c r="F634" s="40" t="s">
        <v>38</v>
      </c>
      <c r="G634" s="40" t="s">
        <v>39</v>
      </c>
      <c r="H634" s="40" t="s">
        <v>40</v>
      </c>
      <c r="I634" s="11">
        <v>41981</v>
      </c>
      <c r="J634" s="11">
        <v>42355</v>
      </c>
      <c r="K634" s="12">
        <v>51</v>
      </c>
      <c r="L634" s="1" t="str">
        <f>_xlfn.IFNA(MATCH(D634,{"AR","FL","IN","MI"},0),"YES")</f>
        <v>YES</v>
      </c>
      <c r="M634" t="str">
        <f t="shared" si="63"/>
        <v>Electric</v>
      </c>
      <c r="N634" s="1">
        <f t="shared" si="64"/>
        <v>2015</v>
      </c>
      <c r="O634" s="13">
        <f t="shared" si="65"/>
        <v>0.51</v>
      </c>
      <c r="P634" s="13">
        <f t="shared" si="66"/>
        <v>0.51</v>
      </c>
      <c r="Q634" s="13" t="str">
        <f t="shared" si="67"/>
        <v/>
      </c>
      <c r="R634" s="13" t="str">
        <f t="shared" si="68"/>
        <v/>
      </c>
    </row>
    <row r="635" spans="1:18" x14ac:dyDescent="0.2">
      <c r="A635" s="8" t="s">
        <v>1558</v>
      </c>
      <c r="B635" s="9">
        <v>2818</v>
      </c>
      <c r="C635" s="40" t="s">
        <v>168</v>
      </c>
      <c r="D635" s="40" t="s">
        <v>169</v>
      </c>
      <c r="E635" s="40" t="s">
        <v>2163</v>
      </c>
      <c r="F635" s="40" t="s">
        <v>66</v>
      </c>
      <c r="G635" s="40" t="s">
        <v>44</v>
      </c>
      <c r="H635" s="40" t="s">
        <v>40</v>
      </c>
      <c r="I635" s="11">
        <v>42156</v>
      </c>
      <c r="J635" s="11">
        <v>42356</v>
      </c>
      <c r="K635" s="12">
        <v>50</v>
      </c>
      <c r="L635" s="1" t="str">
        <f>_xlfn.IFNA(MATCH(D635,{"AR","FL","IN","MI"},0),"YES")</f>
        <v>YES</v>
      </c>
      <c r="M635" t="str">
        <f t="shared" si="63"/>
        <v>Natural Gas</v>
      </c>
      <c r="N635" s="1">
        <f t="shared" si="64"/>
        <v>2015</v>
      </c>
      <c r="O635" s="13" t="str">
        <f t="shared" si="65"/>
        <v/>
      </c>
      <c r="P635" s="13" t="str">
        <f t="shared" si="66"/>
        <v/>
      </c>
      <c r="Q635" s="13">
        <f t="shared" si="67"/>
        <v>0.5</v>
      </c>
      <c r="R635" s="13">
        <f t="shared" si="68"/>
        <v>0.5</v>
      </c>
    </row>
    <row r="636" spans="1:18" x14ac:dyDescent="0.2">
      <c r="A636" s="8" t="s">
        <v>580</v>
      </c>
      <c r="B636" s="9">
        <v>2817</v>
      </c>
      <c r="C636" s="40" t="s">
        <v>168</v>
      </c>
      <c r="D636" s="40" t="s">
        <v>169</v>
      </c>
      <c r="E636" s="40" t="s">
        <v>37</v>
      </c>
      <c r="F636" s="40" t="s">
        <v>38</v>
      </c>
      <c r="G636" s="40" t="s">
        <v>44</v>
      </c>
      <c r="H636" s="40" t="s">
        <v>40</v>
      </c>
      <c r="I636" s="11">
        <v>42156</v>
      </c>
      <c r="J636" s="11">
        <v>42356</v>
      </c>
      <c r="K636" s="12">
        <v>50</v>
      </c>
      <c r="L636" s="1" t="str">
        <f>_xlfn.IFNA(MATCH(D636,{"AR","FL","IN","MI"},0),"YES")</f>
        <v>YES</v>
      </c>
      <c r="M636" t="str">
        <f t="shared" si="63"/>
        <v>Electric</v>
      </c>
      <c r="N636" s="1">
        <f t="shared" si="64"/>
        <v>2015</v>
      </c>
      <c r="O636" s="13">
        <f t="shared" si="65"/>
        <v>0.5</v>
      </c>
      <c r="P636" s="13">
        <f t="shared" si="66"/>
        <v>0.5</v>
      </c>
      <c r="Q636" s="13" t="str">
        <f t="shared" si="67"/>
        <v/>
      </c>
      <c r="R636" s="13" t="str">
        <f t="shared" si="68"/>
        <v/>
      </c>
    </row>
    <row r="637" spans="1:18" x14ac:dyDescent="0.2">
      <c r="A637" s="8" t="s">
        <v>581</v>
      </c>
      <c r="B637" s="9">
        <v>2883</v>
      </c>
      <c r="C637" s="40" t="s">
        <v>211</v>
      </c>
      <c r="D637" s="40" t="s">
        <v>212</v>
      </c>
      <c r="E637" s="40" t="s">
        <v>37</v>
      </c>
      <c r="F637" s="40" t="s">
        <v>52</v>
      </c>
      <c r="G637" s="40" t="s">
        <v>39</v>
      </c>
      <c r="H637" s="40" t="s">
        <v>40</v>
      </c>
      <c r="I637" s="11">
        <v>42307</v>
      </c>
      <c r="J637" s="11">
        <v>42360</v>
      </c>
      <c r="K637" s="16" t="s">
        <v>45</v>
      </c>
      <c r="L637" s="1" t="str">
        <f>_xlfn.IFNA(MATCH(D637,{"AR","FL","IN","MI"},0),"YES")</f>
        <v>YES</v>
      </c>
      <c r="M637" t="str">
        <f t="shared" si="63"/>
        <v>Electric</v>
      </c>
      <c r="N637" s="1">
        <f t="shared" si="64"/>
        <v>2015</v>
      </c>
      <c r="O637" s="13" t="str">
        <f t="shared" si="65"/>
        <v/>
      </c>
      <c r="P637" s="13" t="str">
        <f t="shared" si="66"/>
        <v/>
      </c>
      <c r="Q637" s="13" t="str">
        <f t="shared" si="67"/>
        <v/>
      </c>
      <c r="R637" s="13" t="str">
        <f t="shared" si="68"/>
        <v/>
      </c>
    </row>
    <row r="638" spans="1:18" x14ac:dyDescent="0.2">
      <c r="A638" s="8" t="s">
        <v>582</v>
      </c>
      <c r="B638" s="9">
        <v>2853</v>
      </c>
      <c r="C638" s="40" t="s">
        <v>54</v>
      </c>
      <c r="D638" s="40" t="s">
        <v>169</v>
      </c>
      <c r="E638" s="40" t="s">
        <v>37</v>
      </c>
      <c r="F638" s="40" t="s">
        <v>52</v>
      </c>
      <c r="G638" s="40" t="s">
        <v>44</v>
      </c>
      <c r="H638" s="40" t="s">
        <v>40</v>
      </c>
      <c r="I638" s="11">
        <v>42151</v>
      </c>
      <c r="J638" s="11">
        <v>42361</v>
      </c>
      <c r="K638" s="16" t="s">
        <v>45</v>
      </c>
      <c r="L638" s="1" t="str">
        <f>_xlfn.IFNA(MATCH(D638,{"AR","FL","IN","MI"},0),"YES")</f>
        <v>YES</v>
      </c>
      <c r="M638" t="str">
        <f t="shared" si="63"/>
        <v>Electric</v>
      </c>
      <c r="N638" s="1">
        <f t="shared" si="64"/>
        <v>2015</v>
      </c>
      <c r="O638" s="13" t="str">
        <f t="shared" si="65"/>
        <v/>
      </c>
      <c r="P638" s="13" t="str">
        <f t="shared" si="66"/>
        <v/>
      </c>
      <c r="Q638" s="13" t="str">
        <f t="shared" si="67"/>
        <v/>
      </c>
      <c r="R638" s="13" t="str">
        <f t="shared" si="68"/>
        <v/>
      </c>
    </row>
    <row r="639" spans="1:18" x14ac:dyDescent="0.2">
      <c r="A639" s="8" t="s">
        <v>583</v>
      </c>
      <c r="B639" s="9">
        <v>2770</v>
      </c>
      <c r="C639" s="40" t="s">
        <v>54</v>
      </c>
      <c r="D639" s="40" t="s">
        <v>97</v>
      </c>
      <c r="E639" s="40" t="s">
        <v>37</v>
      </c>
      <c r="F639" s="40" t="s">
        <v>38</v>
      </c>
      <c r="G639" s="40" t="s">
        <v>39</v>
      </c>
      <c r="H639" s="40" t="s">
        <v>40</v>
      </c>
      <c r="I639" s="11">
        <v>42065</v>
      </c>
      <c r="J639" s="11">
        <v>42368</v>
      </c>
      <c r="K639" s="16">
        <v>51.44</v>
      </c>
      <c r="L639" s="1" t="str">
        <f>_xlfn.IFNA(MATCH(D639,{"AR","FL","IN","MI"},0),"YES")</f>
        <v>YES</v>
      </c>
      <c r="M639" t="str">
        <f t="shared" si="63"/>
        <v>Electric</v>
      </c>
      <c r="N639" s="1">
        <f t="shared" si="64"/>
        <v>2015</v>
      </c>
      <c r="O639" s="13">
        <f t="shared" si="65"/>
        <v>0.51439999999999997</v>
      </c>
      <c r="P639" s="13">
        <f t="shared" si="66"/>
        <v>0.51439999999999997</v>
      </c>
      <c r="Q639" s="13" t="str">
        <f t="shared" si="67"/>
        <v/>
      </c>
      <c r="R639" s="13" t="str">
        <f t="shared" si="68"/>
        <v/>
      </c>
    </row>
    <row r="640" spans="1:18" x14ac:dyDescent="0.2">
      <c r="A640" s="8" t="s">
        <v>584</v>
      </c>
      <c r="B640" s="9">
        <v>2964</v>
      </c>
      <c r="C640" s="40" t="s">
        <v>96</v>
      </c>
      <c r="D640" s="40" t="s">
        <v>259</v>
      </c>
      <c r="E640" s="40" t="s">
        <v>37</v>
      </c>
      <c r="F640" s="40" t="s">
        <v>52</v>
      </c>
      <c r="G640" s="40" t="s">
        <v>44</v>
      </c>
      <c r="H640" s="40" t="s">
        <v>40</v>
      </c>
      <c r="I640" s="11">
        <v>42303</v>
      </c>
      <c r="J640" s="11">
        <v>42374</v>
      </c>
      <c r="K640" s="16">
        <v>50.27</v>
      </c>
      <c r="L640" s="1" t="str">
        <f>_xlfn.IFNA(MATCH(D640,{"AR","FL","IN","MI"},0),"YES")</f>
        <v>YES</v>
      </c>
      <c r="M640" t="str">
        <f t="shared" si="63"/>
        <v>Electric</v>
      </c>
      <c r="N640" s="1">
        <f t="shared" si="64"/>
        <v>2016</v>
      </c>
      <c r="O640" s="13">
        <f t="shared" si="65"/>
        <v>0.50270000000000004</v>
      </c>
      <c r="P640" s="13">
        <f t="shared" si="66"/>
        <v>0.50270000000000004</v>
      </c>
      <c r="Q640" s="13" t="str">
        <f t="shared" si="67"/>
        <v/>
      </c>
      <c r="R640" s="13" t="str">
        <f t="shared" si="68"/>
        <v/>
      </c>
    </row>
    <row r="641" spans="1:18" x14ac:dyDescent="0.2">
      <c r="A641" s="8" t="s">
        <v>585</v>
      </c>
      <c r="B641" s="9">
        <v>2763</v>
      </c>
      <c r="C641" s="40" t="s">
        <v>168</v>
      </c>
      <c r="D641" s="40" t="s">
        <v>91</v>
      </c>
      <c r="E641" s="40" t="s">
        <v>37</v>
      </c>
      <c r="F641" s="40" t="s">
        <v>38</v>
      </c>
      <c r="G641" s="40" t="s">
        <v>44</v>
      </c>
      <c r="H641" s="40" t="s">
        <v>40</v>
      </c>
      <c r="I641" s="11">
        <v>42044</v>
      </c>
      <c r="J641" s="11">
        <v>42375</v>
      </c>
      <c r="K641" s="12">
        <v>48.5</v>
      </c>
      <c r="L641" s="1" t="str">
        <f>_xlfn.IFNA(MATCH(D641,{"AR","FL","IN","MI"},0),"YES")</f>
        <v>YES</v>
      </c>
      <c r="M641" t="str">
        <f t="shared" si="63"/>
        <v>Electric</v>
      </c>
      <c r="N641" s="1">
        <f t="shared" si="64"/>
        <v>2016</v>
      </c>
      <c r="O641" s="13">
        <f t="shared" si="65"/>
        <v>0.48499999999999999</v>
      </c>
      <c r="P641" s="13">
        <f t="shared" si="66"/>
        <v>0.48499999999999999</v>
      </c>
      <c r="Q641" s="13" t="str">
        <f t="shared" si="67"/>
        <v/>
      </c>
      <c r="R641" s="13" t="str">
        <f t="shared" si="68"/>
        <v/>
      </c>
    </row>
    <row r="642" spans="1:18" x14ac:dyDescent="0.2">
      <c r="A642" s="8" t="s">
        <v>1559</v>
      </c>
      <c r="B642" s="9">
        <v>2764</v>
      </c>
      <c r="C642" s="40" t="s">
        <v>168</v>
      </c>
      <c r="D642" s="40" t="s">
        <v>91</v>
      </c>
      <c r="E642" s="40" t="s">
        <v>2163</v>
      </c>
      <c r="F642" s="40" t="s">
        <v>66</v>
      </c>
      <c r="G642" s="40" t="s">
        <v>44</v>
      </c>
      <c r="H642" s="40" t="s">
        <v>40</v>
      </c>
      <c r="I642" s="11">
        <v>42044</v>
      </c>
      <c r="J642" s="11">
        <v>42375</v>
      </c>
      <c r="K642" s="12">
        <v>48.5</v>
      </c>
      <c r="L642" s="1" t="str">
        <f>_xlfn.IFNA(MATCH(D642,{"AR","FL","IN","MI"},0),"YES")</f>
        <v>YES</v>
      </c>
      <c r="M642" t="str">
        <f t="shared" si="63"/>
        <v>Natural Gas</v>
      </c>
      <c r="N642" s="1">
        <f t="shared" si="64"/>
        <v>2016</v>
      </c>
      <c r="O642" s="13" t="str">
        <f t="shared" si="65"/>
        <v/>
      </c>
      <c r="P642" s="13" t="str">
        <f t="shared" si="66"/>
        <v/>
      </c>
      <c r="Q642" s="13">
        <f t="shared" si="67"/>
        <v>0.48499999999999999</v>
      </c>
      <c r="R642" s="13">
        <f t="shared" si="68"/>
        <v>0.48499999999999999</v>
      </c>
    </row>
    <row r="643" spans="1:18" x14ac:dyDescent="0.2">
      <c r="A643" s="8" t="s">
        <v>1560</v>
      </c>
      <c r="B643" s="9">
        <v>2834</v>
      </c>
      <c r="C643" s="40" t="s">
        <v>2203</v>
      </c>
      <c r="D643" s="40" t="s">
        <v>216</v>
      </c>
      <c r="E643" s="40" t="s">
        <v>2163</v>
      </c>
      <c r="F643" s="40" t="s">
        <v>66</v>
      </c>
      <c r="G643" s="40" t="s">
        <v>44</v>
      </c>
      <c r="H643" s="40" t="s">
        <v>40</v>
      </c>
      <c r="I643" s="11">
        <v>42193</v>
      </c>
      <c r="J643" s="11">
        <v>42375</v>
      </c>
      <c r="K643" s="12">
        <v>60.5</v>
      </c>
      <c r="L643" s="1" t="str">
        <f>_xlfn.IFNA(MATCH(D643,{"AR","FL","IN","MI"},0),"YES")</f>
        <v>YES</v>
      </c>
      <c r="M643" t="str">
        <f t="shared" si="63"/>
        <v>Natural Gas</v>
      </c>
      <c r="N643" s="1">
        <f t="shared" si="64"/>
        <v>2016</v>
      </c>
      <c r="O643" s="13" t="str">
        <f t="shared" si="65"/>
        <v/>
      </c>
      <c r="P643" s="13" t="str">
        <f t="shared" si="66"/>
        <v/>
      </c>
      <c r="Q643" s="13">
        <f t="shared" si="67"/>
        <v>0.60499999999999998</v>
      </c>
      <c r="R643" s="13">
        <f t="shared" si="68"/>
        <v>0.60499999999999998</v>
      </c>
    </row>
    <row r="644" spans="1:18" x14ac:dyDescent="0.2">
      <c r="A644" s="8" t="s">
        <v>1561</v>
      </c>
      <c r="B644" s="9">
        <v>2807</v>
      </c>
      <c r="C644" s="40" t="s">
        <v>2216</v>
      </c>
      <c r="D644" s="40" t="s">
        <v>111</v>
      </c>
      <c r="E644" s="40" t="s">
        <v>2163</v>
      </c>
      <c r="F644" s="40" t="s">
        <v>66</v>
      </c>
      <c r="G644" s="40" t="s">
        <v>44</v>
      </c>
      <c r="H644" s="40" t="s">
        <v>40</v>
      </c>
      <c r="I644" s="11">
        <v>42095</v>
      </c>
      <c r="J644" s="11">
        <v>42397</v>
      </c>
      <c r="K644" s="12">
        <v>39.46</v>
      </c>
      <c r="L644" s="1">
        <f>_xlfn.IFNA(MATCH(D644,{"AR","FL","IN","MI"},0),"YES")</f>
        <v>1</v>
      </c>
      <c r="M644" t="str">
        <f t="shared" si="63"/>
        <v>Natural Gas</v>
      </c>
      <c r="N644" s="1">
        <f t="shared" si="64"/>
        <v>2016</v>
      </c>
      <c r="O644" s="13" t="str">
        <f t="shared" si="65"/>
        <v/>
      </c>
      <c r="P644" s="13" t="str">
        <f t="shared" si="66"/>
        <v/>
      </c>
      <c r="Q644" s="13">
        <f t="shared" si="67"/>
        <v>0.39460000000000001</v>
      </c>
      <c r="R644" s="13" t="str">
        <f t="shared" si="68"/>
        <v/>
      </c>
    </row>
    <row r="645" spans="1:18" x14ac:dyDescent="0.2">
      <c r="A645" s="8" t="s">
        <v>586</v>
      </c>
      <c r="B645" s="9">
        <v>2784</v>
      </c>
      <c r="C645" s="40" t="s">
        <v>157</v>
      </c>
      <c r="D645" s="40" t="s">
        <v>158</v>
      </c>
      <c r="E645" s="40" t="s">
        <v>37</v>
      </c>
      <c r="F645" s="40" t="s">
        <v>52</v>
      </c>
      <c r="G645" s="40"/>
      <c r="H645" s="40" t="s">
        <v>40</v>
      </c>
      <c r="I645" s="11">
        <v>42061</v>
      </c>
      <c r="J645" s="11">
        <v>42397</v>
      </c>
      <c r="K645" s="12" t="s">
        <v>45</v>
      </c>
      <c r="L645" s="1">
        <f>_xlfn.IFNA(MATCH(D645,{"AR","FL","IN","MI"},0),"YES")</f>
        <v>3</v>
      </c>
      <c r="M645" t="str">
        <f t="shared" si="63"/>
        <v>Electric</v>
      </c>
      <c r="N645" s="1">
        <f t="shared" si="64"/>
        <v>2016</v>
      </c>
      <c r="O645" s="13" t="str">
        <f t="shared" si="65"/>
        <v/>
      </c>
      <c r="P645" s="13" t="str">
        <f t="shared" si="66"/>
        <v/>
      </c>
      <c r="Q645" s="13" t="str">
        <f t="shared" si="67"/>
        <v/>
      </c>
      <c r="R645" s="13" t="str">
        <f t="shared" si="68"/>
        <v/>
      </c>
    </row>
    <row r="646" spans="1:18" x14ac:dyDescent="0.2">
      <c r="A646" s="8" t="s">
        <v>587</v>
      </c>
      <c r="B646" s="9">
        <v>2831</v>
      </c>
      <c r="C646" s="40" t="s">
        <v>75</v>
      </c>
      <c r="D646" s="40" t="s">
        <v>76</v>
      </c>
      <c r="E646" s="40" t="s">
        <v>37</v>
      </c>
      <c r="F646" s="40" t="s">
        <v>38</v>
      </c>
      <c r="G646" s="40" t="s">
        <v>44</v>
      </c>
      <c r="H646" s="40" t="s">
        <v>40</v>
      </c>
      <c r="I646" s="11">
        <v>42185</v>
      </c>
      <c r="J646" s="11">
        <v>42402</v>
      </c>
      <c r="K646" s="16" t="s">
        <v>45</v>
      </c>
      <c r="L646" s="1" t="str">
        <f>_xlfn.IFNA(MATCH(D646,{"AR","FL","IN","MI"},0),"YES")</f>
        <v>YES</v>
      </c>
      <c r="M646" t="str">
        <f t="shared" si="63"/>
        <v>Electric</v>
      </c>
      <c r="N646" s="1">
        <f t="shared" si="64"/>
        <v>2016</v>
      </c>
      <c r="O646" s="13" t="str">
        <f t="shared" si="65"/>
        <v/>
      </c>
      <c r="P646" s="13" t="str">
        <f t="shared" si="66"/>
        <v/>
      </c>
      <c r="Q646" s="13" t="str">
        <f t="shared" si="67"/>
        <v/>
      </c>
      <c r="R646" s="13" t="str">
        <f t="shared" si="68"/>
        <v/>
      </c>
    </row>
    <row r="647" spans="1:18" x14ac:dyDescent="0.2">
      <c r="A647" s="8" t="s">
        <v>1562</v>
      </c>
      <c r="B647" s="9">
        <v>2804</v>
      </c>
      <c r="C647" s="40" t="s">
        <v>2191</v>
      </c>
      <c r="D647" s="40" t="s">
        <v>231</v>
      </c>
      <c r="E647" s="40" t="s">
        <v>2163</v>
      </c>
      <c r="F647" s="40" t="s">
        <v>66</v>
      </c>
      <c r="G647" s="40" t="s">
        <v>44</v>
      </c>
      <c r="H647" s="40" t="s">
        <v>40</v>
      </c>
      <c r="I647" s="11">
        <v>42200</v>
      </c>
      <c r="J647" s="11">
        <v>42410</v>
      </c>
      <c r="K647" s="12">
        <v>50</v>
      </c>
      <c r="L647" s="1" t="str">
        <f>_xlfn.IFNA(MATCH(D647,{"AR","FL","IN","MI"},0),"YES")</f>
        <v>YES</v>
      </c>
      <c r="M647" t="str">
        <f t="shared" si="63"/>
        <v>Natural Gas</v>
      </c>
      <c r="N647" s="1">
        <f t="shared" si="64"/>
        <v>2016</v>
      </c>
      <c r="O647" s="13" t="str">
        <f t="shared" si="65"/>
        <v/>
      </c>
      <c r="P647" s="13" t="str">
        <f t="shared" si="66"/>
        <v/>
      </c>
      <c r="Q647" s="13">
        <f t="shared" si="67"/>
        <v>0.5</v>
      </c>
      <c r="R647" s="13">
        <f t="shared" si="68"/>
        <v>0.5</v>
      </c>
    </row>
    <row r="648" spans="1:18" x14ac:dyDescent="0.2">
      <c r="A648" s="8" t="s">
        <v>1563</v>
      </c>
      <c r="B648" s="9">
        <v>2771</v>
      </c>
      <c r="C648" s="40" t="s">
        <v>325</v>
      </c>
      <c r="D648" s="40" t="s">
        <v>152</v>
      </c>
      <c r="E648" s="40" t="s">
        <v>2163</v>
      </c>
      <c r="F648" s="40" t="s">
        <v>66</v>
      </c>
      <c r="G648" s="40" t="s">
        <v>39</v>
      </c>
      <c r="H648" s="40" t="s">
        <v>40</v>
      </c>
      <c r="I648" s="11">
        <v>42066</v>
      </c>
      <c r="J648" s="11">
        <v>42416</v>
      </c>
      <c r="K648" s="12">
        <v>56.51</v>
      </c>
      <c r="L648" s="1" t="str">
        <f>_xlfn.IFNA(MATCH(D648,{"AR","FL","IN","MI"},0),"YES")</f>
        <v>YES</v>
      </c>
      <c r="M648" t="str">
        <f t="shared" ref="M648:M711" si="69">E648</f>
        <v>Natural Gas</v>
      </c>
      <c r="N648" s="1">
        <f t="shared" ref="N648:N711" si="70">YEAR(J648)</f>
        <v>2016</v>
      </c>
      <c r="O648" s="13" t="str">
        <f t="shared" ref="O648:O711" si="71">IF(AND(M648="Electric",K648&lt;&gt;"NA"),K648/100,"")</f>
        <v/>
      </c>
      <c r="P648" s="13" t="str">
        <f t="shared" ref="P648:P711" si="72">IF(AND(M648="Electric",K648&lt;&gt;"NA",L648="YES"),K648/100,"")</f>
        <v/>
      </c>
      <c r="Q648" s="13">
        <f t="shared" ref="Q648:Q711" si="73">IF(AND(M648="Natural Gas",K648&lt;&gt;"NA"),K648/100,"")</f>
        <v>0.56509999999999994</v>
      </c>
      <c r="R648" s="13">
        <f t="shared" ref="R648:R711" si="74">IF(AND(M648="Natural Gas",K648&lt;&gt;"NA",L648="YES"),K648/100,"")</f>
        <v>0.56509999999999994</v>
      </c>
    </row>
    <row r="649" spans="1:18" x14ac:dyDescent="0.2">
      <c r="A649" s="8" t="s">
        <v>588</v>
      </c>
      <c r="B649" s="9">
        <v>2790</v>
      </c>
      <c r="C649" s="40" t="s">
        <v>110</v>
      </c>
      <c r="D649" s="40" t="s">
        <v>111</v>
      </c>
      <c r="E649" s="40" t="s">
        <v>37</v>
      </c>
      <c r="F649" s="40" t="s">
        <v>38</v>
      </c>
      <c r="G649" s="40" t="s">
        <v>44</v>
      </c>
      <c r="H649" s="40" t="s">
        <v>40</v>
      </c>
      <c r="I649" s="11">
        <v>42118</v>
      </c>
      <c r="J649" s="11">
        <v>42423</v>
      </c>
      <c r="K649" s="12">
        <v>28.46</v>
      </c>
      <c r="L649" s="1">
        <f>_xlfn.IFNA(MATCH(D649,{"AR","FL","IN","MI"},0),"YES")</f>
        <v>1</v>
      </c>
      <c r="M649" t="str">
        <f t="shared" si="69"/>
        <v>Electric</v>
      </c>
      <c r="N649" s="1">
        <f t="shared" si="70"/>
        <v>2016</v>
      </c>
      <c r="O649" s="13">
        <f t="shared" si="71"/>
        <v>0.28460000000000002</v>
      </c>
      <c r="P649" s="13" t="str">
        <f t="shared" si="72"/>
        <v/>
      </c>
      <c r="Q649" s="13" t="str">
        <f t="shared" si="73"/>
        <v/>
      </c>
      <c r="R649" s="13" t="str">
        <f t="shared" si="74"/>
        <v/>
      </c>
    </row>
    <row r="650" spans="1:18" x14ac:dyDescent="0.2">
      <c r="A650" s="8" t="s">
        <v>1564</v>
      </c>
      <c r="B650" s="9">
        <v>2911</v>
      </c>
      <c r="C650" s="40" t="s">
        <v>2208</v>
      </c>
      <c r="D650" s="40" t="s">
        <v>60</v>
      </c>
      <c r="E650" s="40" t="s">
        <v>2163</v>
      </c>
      <c r="F650" s="40" t="s">
        <v>66</v>
      </c>
      <c r="G650" s="40" t="s">
        <v>39</v>
      </c>
      <c r="H650" s="40" t="s">
        <v>40</v>
      </c>
      <c r="I650" s="11">
        <v>42348</v>
      </c>
      <c r="J650" s="11">
        <v>42425</v>
      </c>
      <c r="K650" s="12" t="s">
        <v>45</v>
      </c>
      <c r="L650" s="1" t="str">
        <f>_xlfn.IFNA(MATCH(D650,{"AR","FL","IN","MI"},0),"YES")</f>
        <v>YES</v>
      </c>
      <c r="M650" t="str">
        <f t="shared" si="69"/>
        <v>Natural Gas</v>
      </c>
      <c r="N650" s="1">
        <f t="shared" si="70"/>
        <v>2016</v>
      </c>
      <c r="O650" s="13" t="str">
        <f t="shared" si="71"/>
        <v/>
      </c>
      <c r="P650" s="13" t="str">
        <f t="shared" si="72"/>
        <v/>
      </c>
      <c r="Q650" s="13" t="str">
        <f t="shared" si="73"/>
        <v/>
      </c>
      <c r="R650" s="13" t="str">
        <f t="shared" si="74"/>
        <v/>
      </c>
    </row>
    <row r="651" spans="1:18" x14ac:dyDescent="0.2">
      <c r="A651" s="8" t="s">
        <v>591</v>
      </c>
      <c r="B651" s="9">
        <v>2829</v>
      </c>
      <c r="C651" s="40" t="s">
        <v>81</v>
      </c>
      <c r="D651" s="40" t="s">
        <v>76</v>
      </c>
      <c r="E651" s="40" t="s">
        <v>37</v>
      </c>
      <c r="F651" s="40" t="s">
        <v>52</v>
      </c>
      <c r="G651" s="40" t="s">
        <v>39</v>
      </c>
      <c r="H651" s="40" t="s">
        <v>40</v>
      </c>
      <c r="I651" s="11">
        <v>42156</v>
      </c>
      <c r="J651" s="11">
        <v>42429</v>
      </c>
      <c r="K651" s="12">
        <v>49.99</v>
      </c>
      <c r="L651" s="1" t="str">
        <f>_xlfn.IFNA(MATCH(D651,{"AR","FL","IN","MI"},0),"YES")</f>
        <v>YES</v>
      </c>
      <c r="M651" t="str">
        <f t="shared" si="69"/>
        <v>Electric</v>
      </c>
      <c r="N651" s="1">
        <f t="shared" si="70"/>
        <v>2016</v>
      </c>
      <c r="O651" s="13">
        <f t="shared" si="71"/>
        <v>0.49990000000000001</v>
      </c>
      <c r="P651" s="13">
        <f t="shared" si="72"/>
        <v>0.49990000000000001</v>
      </c>
      <c r="Q651" s="13" t="str">
        <f t="shared" si="73"/>
        <v/>
      </c>
      <c r="R651" s="13" t="str">
        <f t="shared" si="74"/>
        <v/>
      </c>
    </row>
    <row r="652" spans="1:18" x14ac:dyDescent="0.2">
      <c r="A652" s="8" t="s">
        <v>589</v>
      </c>
      <c r="B652" s="9">
        <v>2830</v>
      </c>
      <c r="C652" s="40" t="s">
        <v>81</v>
      </c>
      <c r="D652" s="40" t="s">
        <v>76</v>
      </c>
      <c r="E652" s="40" t="s">
        <v>37</v>
      </c>
      <c r="F652" s="40" t="s">
        <v>52</v>
      </c>
      <c r="G652" s="40" t="s">
        <v>39</v>
      </c>
      <c r="H652" s="40" t="s">
        <v>40</v>
      </c>
      <c r="I652" s="11">
        <v>42156</v>
      </c>
      <c r="J652" s="11">
        <v>42429</v>
      </c>
      <c r="K652" s="12">
        <v>49.99</v>
      </c>
      <c r="L652" s="1" t="str">
        <f>_xlfn.IFNA(MATCH(D652,{"AR","FL","IN","MI"},0),"YES")</f>
        <v>YES</v>
      </c>
      <c r="M652" t="str">
        <f t="shared" si="69"/>
        <v>Electric</v>
      </c>
      <c r="N652" s="1">
        <f t="shared" si="70"/>
        <v>2016</v>
      </c>
      <c r="O652" s="13">
        <f t="shared" si="71"/>
        <v>0.49990000000000001</v>
      </c>
      <c r="P652" s="13">
        <f t="shared" si="72"/>
        <v>0.49990000000000001</v>
      </c>
      <c r="Q652" s="13" t="str">
        <f t="shared" si="73"/>
        <v/>
      </c>
      <c r="R652" s="13" t="str">
        <f t="shared" si="74"/>
        <v/>
      </c>
    </row>
    <row r="653" spans="1:18" x14ac:dyDescent="0.2">
      <c r="A653" s="8" t="s">
        <v>1565</v>
      </c>
      <c r="B653" s="9">
        <v>2792</v>
      </c>
      <c r="C653" s="40" t="s">
        <v>168</v>
      </c>
      <c r="D653" s="40" t="s">
        <v>51</v>
      </c>
      <c r="E653" s="40" t="s">
        <v>2163</v>
      </c>
      <c r="F653" s="40" t="s">
        <v>66</v>
      </c>
      <c r="G653" s="40" t="s">
        <v>39</v>
      </c>
      <c r="H653" s="40" t="s">
        <v>40</v>
      </c>
      <c r="I653" s="11">
        <v>42125</v>
      </c>
      <c r="J653" s="11">
        <v>42429</v>
      </c>
      <c r="K653" s="12">
        <v>50</v>
      </c>
      <c r="L653" s="1" t="str">
        <f>_xlfn.IFNA(MATCH(D653,{"AR","FL","IN","MI"},0),"YES")</f>
        <v>YES</v>
      </c>
      <c r="M653" t="str">
        <f t="shared" si="69"/>
        <v>Natural Gas</v>
      </c>
      <c r="N653" s="1">
        <f t="shared" si="70"/>
        <v>2016</v>
      </c>
      <c r="O653" s="13" t="str">
        <f t="shared" si="71"/>
        <v/>
      </c>
      <c r="P653" s="13" t="str">
        <f t="shared" si="72"/>
        <v/>
      </c>
      <c r="Q653" s="13">
        <f t="shared" si="73"/>
        <v>0.5</v>
      </c>
      <c r="R653" s="13">
        <f t="shared" si="74"/>
        <v>0.5</v>
      </c>
    </row>
    <row r="654" spans="1:18" x14ac:dyDescent="0.2">
      <c r="A654" s="8" t="s">
        <v>592</v>
      </c>
      <c r="B654" s="9">
        <v>2827</v>
      </c>
      <c r="C654" s="40" t="s">
        <v>81</v>
      </c>
      <c r="D654" s="40" t="s">
        <v>76</v>
      </c>
      <c r="E654" s="40" t="s">
        <v>37</v>
      </c>
      <c r="F654" s="40" t="s">
        <v>52</v>
      </c>
      <c r="G654" s="40" t="s">
        <v>39</v>
      </c>
      <c r="H654" s="40" t="s">
        <v>40</v>
      </c>
      <c r="I654" s="11">
        <v>42156</v>
      </c>
      <c r="J654" s="11">
        <v>42429</v>
      </c>
      <c r="K654" s="12">
        <v>49.99</v>
      </c>
      <c r="L654" s="1" t="str">
        <f>_xlfn.IFNA(MATCH(D654,{"AR","FL","IN","MI"},0),"YES")</f>
        <v>YES</v>
      </c>
      <c r="M654" t="str">
        <f t="shared" si="69"/>
        <v>Electric</v>
      </c>
      <c r="N654" s="1">
        <f t="shared" si="70"/>
        <v>2016</v>
      </c>
      <c r="O654" s="13">
        <f t="shared" si="71"/>
        <v>0.49990000000000001</v>
      </c>
      <c r="P654" s="13">
        <f t="shared" si="72"/>
        <v>0.49990000000000001</v>
      </c>
      <c r="Q654" s="13" t="str">
        <f t="shared" si="73"/>
        <v/>
      </c>
      <c r="R654" s="13" t="str">
        <f t="shared" si="74"/>
        <v/>
      </c>
    </row>
    <row r="655" spans="1:18" x14ac:dyDescent="0.2">
      <c r="A655" s="8" t="s">
        <v>590</v>
      </c>
      <c r="B655" s="9">
        <v>2828</v>
      </c>
      <c r="C655" s="40" t="s">
        <v>81</v>
      </c>
      <c r="D655" s="40" t="s">
        <v>76</v>
      </c>
      <c r="E655" s="40" t="s">
        <v>37</v>
      </c>
      <c r="F655" s="40" t="s">
        <v>52</v>
      </c>
      <c r="G655" s="40" t="s">
        <v>39</v>
      </c>
      <c r="H655" s="40" t="s">
        <v>40</v>
      </c>
      <c r="I655" s="11">
        <v>42156</v>
      </c>
      <c r="J655" s="11">
        <v>42429</v>
      </c>
      <c r="K655" s="12">
        <v>49.99</v>
      </c>
      <c r="L655" s="1" t="str">
        <f>_xlfn.IFNA(MATCH(D655,{"AR","FL","IN","MI"},0),"YES")</f>
        <v>YES</v>
      </c>
      <c r="M655" t="str">
        <f t="shared" si="69"/>
        <v>Electric</v>
      </c>
      <c r="N655" s="1">
        <f t="shared" si="70"/>
        <v>2016</v>
      </c>
      <c r="O655" s="13">
        <f t="shared" si="71"/>
        <v>0.49990000000000001</v>
      </c>
      <c r="P655" s="13">
        <f t="shared" si="72"/>
        <v>0.49990000000000001</v>
      </c>
      <c r="Q655" s="13" t="str">
        <f t="shared" si="73"/>
        <v/>
      </c>
      <c r="R655" s="13" t="str">
        <f t="shared" si="74"/>
        <v/>
      </c>
    </row>
    <row r="656" spans="1:18" x14ac:dyDescent="0.2">
      <c r="A656" s="8" t="s">
        <v>593</v>
      </c>
      <c r="B656" s="9">
        <v>2751</v>
      </c>
      <c r="C656" s="40" t="s">
        <v>594</v>
      </c>
      <c r="D656" s="40" t="s">
        <v>158</v>
      </c>
      <c r="E656" s="40" t="s">
        <v>37</v>
      </c>
      <c r="F656" s="40" t="s">
        <v>38</v>
      </c>
      <c r="G656" s="40" t="s">
        <v>39</v>
      </c>
      <c r="H656" s="40" t="s">
        <v>40</v>
      </c>
      <c r="I656" s="11">
        <v>42002</v>
      </c>
      <c r="J656" s="11">
        <v>42445</v>
      </c>
      <c r="K656" s="12">
        <v>37.33</v>
      </c>
      <c r="L656" s="1">
        <f>_xlfn.IFNA(MATCH(D656,{"AR","FL","IN","MI"},0),"YES")</f>
        <v>3</v>
      </c>
      <c r="M656" t="str">
        <f t="shared" si="69"/>
        <v>Electric</v>
      </c>
      <c r="N656" s="1">
        <f t="shared" si="70"/>
        <v>2016</v>
      </c>
      <c r="O656" s="13">
        <f t="shared" si="71"/>
        <v>0.37329999999999997</v>
      </c>
      <c r="P656" s="13" t="str">
        <f t="shared" si="72"/>
        <v/>
      </c>
      <c r="Q656" s="13" t="str">
        <f t="shared" si="73"/>
        <v/>
      </c>
      <c r="R656" s="13" t="str">
        <f t="shared" si="74"/>
        <v/>
      </c>
    </row>
    <row r="657" spans="1:18" x14ac:dyDescent="0.2">
      <c r="A657" s="8" t="s">
        <v>1566</v>
      </c>
      <c r="B657" s="9">
        <v>2845</v>
      </c>
      <c r="C657" s="40" t="s">
        <v>2167</v>
      </c>
      <c r="D657" s="40" t="s">
        <v>60</v>
      </c>
      <c r="E657" s="40" t="s">
        <v>2163</v>
      </c>
      <c r="F657" s="40" t="s">
        <v>66</v>
      </c>
      <c r="G657" s="40" t="s">
        <v>44</v>
      </c>
      <c r="H657" s="40" t="s">
        <v>40</v>
      </c>
      <c r="I657" s="11">
        <v>42229</v>
      </c>
      <c r="J657" s="11">
        <v>42446</v>
      </c>
      <c r="K657" s="16" t="s">
        <v>45</v>
      </c>
      <c r="L657" s="1" t="str">
        <f>_xlfn.IFNA(MATCH(D657,{"AR","FL","IN","MI"},0),"YES")</f>
        <v>YES</v>
      </c>
      <c r="M657" t="str">
        <f t="shared" si="69"/>
        <v>Natural Gas</v>
      </c>
      <c r="N657" s="1">
        <f t="shared" si="70"/>
        <v>2016</v>
      </c>
      <c r="O657" s="13" t="str">
        <f t="shared" si="71"/>
        <v/>
      </c>
      <c r="P657" s="13" t="str">
        <f t="shared" si="72"/>
        <v/>
      </c>
      <c r="Q657" s="13" t="str">
        <f t="shared" si="73"/>
        <v/>
      </c>
      <c r="R657" s="13" t="str">
        <f t="shared" si="74"/>
        <v/>
      </c>
    </row>
    <row r="658" spans="1:18" x14ac:dyDescent="0.2">
      <c r="A658" s="8" t="s">
        <v>595</v>
      </c>
      <c r="B658" s="9">
        <v>2837</v>
      </c>
      <c r="C658" s="40" t="s">
        <v>96</v>
      </c>
      <c r="D658" s="40" t="s">
        <v>192</v>
      </c>
      <c r="E658" s="40" t="s">
        <v>37</v>
      </c>
      <c r="F658" s="40" t="s">
        <v>38</v>
      </c>
      <c r="G658" s="40" t="s">
        <v>44</v>
      </c>
      <c r="H658" s="40" t="s">
        <v>40</v>
      </c>
      <c r="I658" s="11">
        <v>42180</v>
      </c>
      <c r="J658" s="11">
        <v>42454</v>
      </c>
      <c r="K658" s="16" t="s">
        <v>45</v>
      </c>
      <c r="L658" s="1" t="str">
        <f>_xlfn.IFNA(MATCH(D658,{"AR","FL","IN","MI"},0),"YES")</f>
        <v>YES</v>
      </c>
      <c r="M658" t="str">
        <f t="shared" si="69"/>
        <v>Electric</v>
      </c>
      <c r="N658" s="1">
        <f t="shared" si="70"/>
        <v>2016</v>
      </c>
      <c r="O658" s="13" t="str">
        <f t="shared" si="71"/>
        <v/>
      </c>
      <c r="P658" s="13" t="str">
        <f t="shared" si="72"/>
        <v/>
      </c>
      <c r="Q658" s="13" t="str">
        <f t="shared" si="73"/>
        <v/>
      </c>
      <c r="R658" s="13" t="str">
        <f t="shared" si="74"/>
        <v/>
      </c>
    </row>
    <row r="659" spans="1:18" x14ac:dyDescent="0.2">
      <c r="A659" s="8" t="s">
        <v>596</v>
      </c>
      <c r="B659" s="9">
        <v>2844</v>
      </c>
      <c r="C659" s="40" t="s">
        <v>81</v>
      </c>
      <c r="D659" s="40" t="s">
        <v>76</v>
      </c>
      <c r="E659" s="40" t="s">
        <v>37</v>
      </c>
      <c r="F659" s="40" t="s">
        <v>52</v>
      </c>
      <c r="G659" s="40" t="s">
        <v>39</v>
      </c>
      <c r="H659" s="40" t="s">
        <v>40</v>
      </c>
      <c r="I659" s="11">
        <v>42186</v>
      </c>
      <c r="J659" s="11">
        <v>42458</v>
      </c>
      <c r="K659" s="12">
        <v>49.99</v>
      </c>
      <c r="L659" s="1" t="str">
        <f>_xlfn.IFNA(MATCH(D659,{"AR","FL","IN","MI"},0),"YES")</f>
        <v>YES</v>
      </c>
      <c r="M659" t="str">
        <f t="shared" si="69"/>
        <v>Electric</v>
      </c>
      <c r="N659" s="1">
        <f t="shared" si="70"/>
        <v>2016</v>
      </c>
      <c r="O659" s="13">
        <f t="shared" si="71"/>
        <v>0.49990000000000001</v>
      </c>
      <c r="P659" s="13">
        <f t="shared" si="72"/>
        <v>0.49990000000000001</v>
      </c>
      <c r="Q659" s="13" t="str">
        <f t="shared" si="73"/>
        <v/>
      </c>
      <c r="R659" s="13" t="str">
        <f t="shared" si="74"/>
        <v/>
      </c>
    </row>
    <row r="660" spans="1:18" x14ac:dyDescent="0.2">
      <c r="A660" s="8" t="s">
        <v>1567</v>
      </c>
      <c r="B660" s="9">
        <v>2920</v>
      </c>
      <c r="C660" s="40" t="s">
        <v>157</v>
      </c>
      <c r="D660" s="40" t="s">
        <v>158</v>
      </c>
      <c r="E660" s="40" t="s">
        <v>2163</v>
      </c>
      <c r="F660" s="40" t="s">
        <v>52</v>
      </c>
      <c r="G660" s="40" t="s">
        <v>39</v>
      </c>
      <c r="H660" s="40" t="s">
        <v>40</v>
      </c>
      <c r="I660" s="11">
        <v>42247</v>
      </c>
      <c r="J660" s="11">
        <v>42459</v>
      </c>
      <c r="K660" s="12" t="s">
        <v>45</v>
      </c>
      <c r="L660" s="1">
        <f>_xlfn.IFNA(MATCH(D660,{"AR","FL","IN","MI"},0),"YES")</f>
        <v>3</v>
      </c>
      <c r="M660" t="str">
        <f t="shared" si="69"/>
        <v>Natural Gas</v>
      </c>
      <c r="N660" s="1">
        <f t="shared" si="70"/>
        <v>2016</v>
      </c>
      <c r="O660" s="13" t="str">
        <f t="shared" si="71"/>
        <v/>
      </c>
      <c r="P660" s="13" t="str">
        <f t="shared" si="72"/>
        <v/>
      </c>
      <c r="Q660" s="13" t="str">
        <f t="shared" si="73"/>
        <v/>
      </c>
      <c r="R660" s="13" t="str">
        <f t="shared" si="74"/>
        <v/>
      </c>
    </row>
    <row r="661" spans="1:18" x14ac:dyDescent="0.2">
      <c r="A661" s="8" t="s">
        <v>1568</v>
      </c>
      <c r="B661" s="9">
        <v>2877</v>
      </c>
      <c r="C661" s="40" t="s">
        <v>249</v>
      </c>
      <c r="D661" s="40" t="s">
        <v>158</v>
      </c>
      <c r="E661" s="40" t="s">
        <v>2163</v>
      </c>
      <c r="F661" s="40" t="s">
        <v>52</v>
      </c>
      <c r="G661" s="40" t="s">
        <v>39</v>
      </c>
      <c r="H661" s="40" t="s">
        <v>40</v>
      </c>
      <c r="I661" s="11">
        <v>42278</v>
      </c>
      <c r="J661" s="11">
        <v>42459</v>
      </c>
      <c r="K661" s="12" t="s">
        <v>45</v>
      </c>
      <c r="L661" s="1">
        <f>_xlfn.IFNA(MATCH(D661,{"AR","FL","IN","MI"},0),"YES")</f>
        <v>3</v>
      </c>
      <c r="M661" t="str">
        <f t="shared" si="69"/>
        <v>Natural Gas</v>
      </c>
      <c r="N661" s="1">
        <f t="shared" si="70"/>
        <v>2016</v>
      </c>
      <c r="O661" s="13" t="str">
        <f t="shared" si="71"/>
        <v/>
      </c>
      <c r="P661" s="13" t="str">
        <f t="shared" si="72"/>
        <v/>
      </c>
      <c r="Q661" s="13" t="str">
        <f t="shared" si="73"/>
        <v/>
      </c>
      <c r="R661" s="13" t="str">
        <f t="shared" si="74"/>
        <v/>
      </c>
    </row>
    <row r="662" spans="1:18" x14ac:dyDescent="0.2">
      <c r="A662" s="8" t="s">
        <v>1569</v>
      </c>
      <c r="B662" s="9">
        <v>2878</v>
      </c>
      <c r="C662" s="40" t="s">
        <v>2219</v>
      </c>
      <c r="D662" s="40" t="s">
        <v>158</v>
      </c>
      <c r="E662" s="40" t="s">
        <v>2163</v>
      </c>
      <c r="F662" s="40" t="s">
        <v>52</v>
      </c>
      <c r="G662" s="40" t="s">
        <v>39</v>
      </c>
      <c r="H662" s="40" t="s">
        <v>40</v>
      </c>
      <c r="I662" s="11">
        <v>42278</v>
      </c>
      <c r="J662" s="11">
        <v>42459</v>
      </c>
      <c r="K662" s="12" t="s">
        <v>45</v>
      </c>
      <c r="L662" s="1">
        <f>_xlfn.IFNA(MATCH(D662,{"AR","FL","IN","MI"},0),"YES")</f>
        <v>3</v>
      </c>
      <c r="M662" t="str">
        <f t="shared" si="69"/>
        <v>Natural Gas</v>
      </c>
      <c r="N662" s="1">
        <f t="shared" si="70"/>
        <v>2016</v>
      </c>
      <c r="O662" s="13" t="str">
        <f t="shared" si="71"/>
        <v/>
      </c>
      <c r="P662" s="13" t="str">
        <f t="shared" si="72"/>
        <v/>
      </c>
      <c r="Q662" s="13" t="str">
        <f t="shared" si="73"/>
        <v/>
      </c>
      <c r="R662" s="13" t="str">
        <f t="shared" si="74"/>
        <v/>
      </c>
    </row>
    <row r="663" spans="1:18" x14ac:dyDescent="0.2">
      <c r="A663" s="8" t="s">
        <v>1570</v>
      </c>
      <c r="B663" s="9">
        <v>2839</v>
      </c>
      <c r="C663" s="40" t="s">
        <v>182</v>
      </c>
      <c r="D663" s="40" t="s">
        <v>48</v>
      </c>
      <c r="E663" s="40" t="s">
        <v>2163</v>
      </c>
      <c r="F663" s="40" t="s">
        <v>66</v>
      </c>
      <c r="G663" s="40" t="s">
        <v>44</v>
      </c>
      <c r="H663" s="40" t="s">
        <v>40</v>
      </c>
      <c r="I663" s="11">
        <v>42202</v>
      </c>
      <c r="J663" s="11">
        <v>42481</v>
      </c>
      <c r="K663" s="12" t="s">
        <v>45</v>
      </c>
      <c r="L663" s="1">
        <f>_xlfn.IFNA(MATCH(D663,{"AR","FL","IN","MI"},0),"YES")</f>
        <v>4</v>
      </c>
      <c r="M663" t="str">
        <f t="shared" si="69"/>
        <v>Natural Gas</v>
      </c>
      <c r="N663" s="1">
        <f t="shared" si="70"/>
        <v>2016</v>
      </c>
      <c r="O663" s="13" t="str">
        <f t="shared" si="71"/>
        <v/>
      </c>
      <c r="P663" s="13" t="str">
        <f t="shared" si="72"/>
        <v/>
      </c>
      <c r="Q663" s="13" t="str">
        <f t="shared" si="73"/>
        <v/>
      </c>
      <c r="R663" s="13" t="str">
        <f t="shared" si="74"/>
        <v/>
      </c>
    </row>
    <row r="664" spans="1:18" x14ac:dyDescent="0.2">
      <c r="A664" s="8" t="s">
        <v>597</v>
      </c>
      <c r="B664" s="9">
        <v>2806</v>
      </c>
      <c r="C664" s="40" t="s">
        <v>267</v>
      </c>
      <c r="D664" s="40" t="s">
        <v>231</v>
      </c>
      <c r="E664" s="40" t="s">
        <v>37</v>
      </c>
      <c r="F664" s="40" t="s">
        <v>66</v>
      </c>
      <c r="G664" s="40" t="s">
        <v>39</v>
      </c>
      <c r="H664" s="40" t="s">
        <v>40</v>
      </c>
      <c r="I664" s="11">
        <v>42171</v>
      </c>
      <c r="J664" s="11">
        <v>42489</v>
      </c>
      <c r="K664" s="16">
        <v>52.17</v>
      </c>
      <c r="L664" s="1" t="str">
        <f>_xlfn.IFNA(MATCH(D664,{"AR","FL","IN","MI"},0),"YES")</f>
        <v>YES</v>
      </c>
      <c r="M664" t="str">
        <f t="shared" si="69"/>
        <v>Electric</v>
      </c>
      <c r="N664" s="1">
        <f t="shared" si="70"/>
        <v>2016</v>
      </c>
      <c r="O664" s="13">
        <f t="shared" si="71"/>
        <v>0.52170000000000005</v>
      </c>
      <c r="P664" s="13">
        <f t="shared" si="72"/>
        <v>0.52170000000000005</v>
      </c>
      <c r="Q664" s="13" t="str">
        <f t="shared" si="73"/>
        <v/>
      </c>
      <c r="R664" s="13" t="str">
        <f t="shared" si="74"/>
        <v/>
      </c>
    </row>
    <row r="665" spans="1:18" x14ac:dyDescent="0.2">
      <c r="A665" s="8" t="s">
        <v>1571</v>
      </c>
      <c r="B665" s="9">
        <v>2805</v>
      </c>
      <c r="C665" s="40" t="s">
        <v>267</v>
      </c>
      <c r="D665" s="40" t="s">
        <v>231</v>
      </c>
      <c r="E665" s="40" t="s">
        <v>2163</v>
      </c>
      <c r="F665" s="40" t="s">
        <v>66</v>
      </c>
      <c r="G665" s="40" t="s">
        <v>39</v>
      </c>
      <c r="H665" s="40" t="s">
        <v>40</v>
      </c>
      <c r="I665" s="11">
        <v>42171</v>
      </c>
      <c r="J665" s="11">
        <v>42489</v>
      </c>
      <c r="K665" s="16">
        <v>52.17</v>
      </c>
      <c r="L665" s="1" t="str">
        <f>_xlfn.IFNA(MATCH(D665,{"AR","FL","IN","MI"},0),"YES")</f>
        <v>YES</v>
      </c>
      <c r="M665" t="str">
        <f t="shared" si="69"/>
        <v>Natural Gas</v>
      </c>
      <c r="N665" s="1">
        <f t="shared" si="70"/>
        <v>2016</v>
      </c>
      <c r="O665" s="13" t="str">
        <f t="shared" si="71"/>
        <v/>
      </c>
      <c r="P665" s="13" t="str">
        <f t="shared" si="72"/>
        <v/>
      </c>
      <c r="Q665" s="13">
        <f t="shared" si="73"/>
        <v>0.52170000000000005</v>
      </c>
      <c r="R665" s="13">
        <f t="shared" si="74"/>
        <v>0.52170000000000005</v>
      </c>
    </row>
    <row r="666" spans="1:18" x14ac:dyDescent="0.2">
      <c r="A666" s="8" t="s">
        <v>1572</v>
      </c>
      <c r="B666" s="9">
        <v>2840</v>
      </c>
      <c r="C666" s="40" t="s">
        <v>2162</v>
      </c>
      <c r="D666" s="40" t="s">
        <v>180</v>
      </c>
      <c r="E666" s="40" t="s">
        <v>2163</v>
      </c>
      <c r="F666" s="40" t="s">
        <v>66</v>
      </c>
      <c r="G666" s="40" t="s">
        <v>39</v>
      </c>
      <c r="H666" s="40" t="s">
        <v>40</v>
      </c>
      <c r="I666" s="11">
        <v>42219</v>
      </c>
      <c r="J666" s="11">
        <v>42495</v>
      </c>
      <c r="K666" s="12">
        <v>50</v>
      </c>
      <c r="L666" s="1" t="str">
        <f>_xlfn.IFNA(MATCH(D666,{"AR","FL","IN","MI"},0),"YES")</f>
        <v>YES</v>
      </c>
      <c r="M666" t="str">
        <f t="shared" si="69"/>
        <v>Natural Gas</v>
      </c>
      <c r="N666" s="1">
        <f t="shared" si="70"/>
        <v>2016</v>
      </c>
      <c r="O666" s="13" t="str">
        <f t="shared" si="71"/>
        <v/>
      </c>
      <c r="P666" s="13" t="str">
        <f t="shared" si="72"/>
        <v/>
      </c>
      <c r="Q666" s="13">
        <f t="shared" si="73"/>
        <v>0.5</v>
      </c>
      <c r="R666" s="13">
        <f t="shared" si="74"/>
        <v>0.5</v>
      </c>
    </row>
    <row r="667" spans="1:18" x14ac:dyDescent="0.2">
      <c r="A667" s="8" t="s">
        <v>1573</v>
      </c>
      <c r="B667" s="9">
        <v>2973</v>
      </c>
      <c r="C667" s="40" t="s">
        <v>2178</v>
      </c>
      <c r="D667" s="40" t="s">
        <v>114</v>
      </c>
      <c r="E667" s="40" t="s">
        <v>2163</v>
      </c>
      <c r="F667" s="40" t="s">
        <v>52</v>
      </c>
      <c r="G667" s="40" t="s">
        <v>39</v>
      </c>
      <c r="H667" s="40" t="s">
        <v>40</v>
      </c>
      <c r="I667" s="11">
        <v>42419</v>
      </c>
      <c r="J667" s="11">
        <v>42501</v>
      </c>
      <c r="K667" s="12" t="s">
        <v>45</v>
      </c>
      <c r="L667" s="1" t="str">
        <f>_xlfn.IFNA(MATCH(D667,{"AR","FL","IN","MI"},0),"YES")</f>
        <v>YES</v>
      </c>
      <c r="M667" t="str">
        <f t="shared" si="69"/>
        <v>Natural Gas</v>
      </c>
      <c r="N667" s="1">
        <f t="shared" si="70"/>
        <v>2016</v>
      </c>
      <c r="O667" s="13" t="str">
        <f t="shared" si="71"/>
        <v/>
      </c>
      <c r="P667" s="13" t="str">
        <f t="shared" si="72"/>
        <v/>
      </c>
      <c r="Q667" s="13" t="str">
        <f t="shared" si="73"/>
        <v/>
      </c>
      <c r="R667" s="13" t="str">
        <f t="shared" si="74"/>
        <v/>
      </c>
    </row>
    <row r="668" spans="1:18" x14ac:dyDescent="0.2">
      <c r="A668" s="8" t="s">
        <v>1574</v>
      </c>
      <c r="B668" s="9">
        <v>3018</v>
      </c>
      <c r="C668" s="40" t="s">
        <v>2182</v>
      </c>
      <c r="D668" s="40" t="s">
        <v>127</v>
      </c>
      <c r="E668" s="40" t="s">
        <v>2163</v>
      </c>
      <c r="F668" s="40" t="s">
        <v>52</v>
      </c>
      <c r="G668" s="40" t="s">
        <v>39</v>
      </c>
      <c r="H668" s="40" t="s">
        <v>40</v>
      </c>
      <c r="I668" s="11">
        <v>42431</v>
      </c>
      <c r="J668" s="11">
        <v>42509</v>
      </c>
      <c r="K668" s="16" t="s">
        <v>45</v>
      </c>
      <c r="L668" s="1" t="str">
        <f>_xlfn.IFNA(MATCH(D668,{"AR","FL","IN","MI"},0),"YES")</f>
        <v>YES</v>
      </c>
      <c r="M668" t="str">
        <f t="shared" si="69"/>
        <v>Natural Gas</v>
      </c>
      <c r="N668" s="1">
        <f t="shared" si="70"/>
        <v>2016</v>
      </c>
      <c r="O668" s="13" t="str">
        <f t="shared" si="71"/>
        <v/>
      </c>
      <c r="P668" s="13" t="str">
        <f t="shared" si="72"/>
        <v/>
      </c>
      <c r="Q668" s="13" t="str">
        <f t="shared" si="73"/>
        <v/>
      </c>
      <c r="R668" s="13" t="str">
        <f t="shared" si="74"/>
        <v/>
      </c>
    </row>
    <row r="669" spans="1:18" x14ac:dyDescent="0.2">
      <c r="A669" s="8" t="s">
        <v>1575</v>
      </c>
      <c r="B669" s="9">
        <v>2956</v>
      </c>
      <c r="C669" s="40" t="s">
        <v>2179</v>
      </c>
      <c r="D669" s="40" t="s">
        <v>114</v>
      </c>
      <c r="E669" s="40" t="s">
        <v>2163</v>
      </c>
      <c r="F669" s="40" t="s">
        <v>52</v>
      </c>
      <c r="G669" s="40" t="s">
        <v>39</v>
      </c>
      <c r="H669" s="40" t="s">
        <v>40</v>
      </c>
      <c r="I669" s="11">
        <v>42401</v>
      </c>
      <c r="J669" s="11">
        <v>42509</v>
      </c>
      <c r="K669" s="12" t="s">
        <v>45</v>
      </c>
      <c r="L669" s="1" t="str">
        <f>_xlfn.IFNA(MATCH(D669,{"AR","FL","IN","MI"},0),"YES")</f>
        <v>YES</v>
      </c>
      <c r="M669" t="str">
        <f t="shared" si="69"/>
        <v>Natural Gas</v>
      </c>
      <c r="N669" s="1">
        <f t="shared" si="70"/>
        <v>2016</v>
      </c>
      <c r="O669" s="13" t="str">
        <f t="shared" si="71"/>
        <v/>
      </c>
      <c r="P669" s="13" t="str">
        <f t="shared" si="72"/>
        <v/>
      </c>
      <c r="Q669" s="13" t="str">
        <f t="shared" si="73"/>
        <v/>
      </c>
      <c r="R669" s="13" t="str">
        <f t="shared" si="74"/>
        <v/>
      </c>
    </row>
    <row r="670" spans="1:18" x14ac:dyDescent="0.2">
      <c r="A670" s="8" t="s">
        <v>1576</v>
      </c>
      <c r="B670" s="9">
        <v>2958</v>
      </c>
      <c r="C670" s="40" t="s">
        <v>2168</v>
      </c>
      <c r="D670" s="40" t="s">
        <v>114</v>
      </c>
      <c r="E670" s="40" t="s">
        <v>2163</v>
      </c>
      <c r="F670" s="40" t="s">
        <v>52</v>
      </c>
      <c r="G670" s="40" t="s">
        <v>39</v>
      </c>
      <c r="H670" s="40" t="s">
        <v>40</v>
      </c>
      <c r="I670" s="11">
        <v>42401</v>
      </c>
      <c r="J670" s="11">
        <v>42509</v>
      </c>
      <c r="K670" s="12" t="s">
        <v>45</v>
      </c>
      <c r="L670" s="1" t="str">
        <f>_xlfn.IFNA(MATCH(D670,{"AR","FL","IN","MI"},0),"YES")</f>
        <v>YES</v>
      </c>
      <c r="M670" t="str">
        <f t="shared" si="69"/>
        <v>Natural Gas</v>
      </c>
      <c r="N670" s="1">
        <f t="shared" si="70"/>
        <v>2016</v>
      </c>
      <c r="O670" s="13" t="str">
        <f t="shared" si="71"/>
        <v/>
      </c>
      <c r="P670" s="13" t="str">
        <f t="shared" si="72"/>
        <v/>
      </c>
      <c r="Q670" s="13" t="str">
        <f t="shared" si="73"/>
        <v/>
      </c>
      <c r="R670" s="13" t="str">
        <f t="shared" si="74"/>
        <v/>
      </c>
    </row>
    <row r="671" spans="1:18" x14ac:dyDescent="0.2">
      <c r="A671" s="8" t="s">
        <v>1577</v>
      </c>
      <c r="B671" s="9">
        <v>2803</v>
      </c>
      <c r="C671" s="40" t="s">
        <v>2221</v>
      </c>
      <c r="D671" s="40" t="s">
        <v>478</v>
      </c>
      <c r="E671" s="40" t="s">
        <v>2163</v>
      </c>
      <c r="F671" s="40" t="s">
        <v>66</v>
      </c>
      <c r="G671" s="40" t="s">
        <v>44</v>
      </c>
      <c r="H671" s="40" t="s">
        <v>40</v>
      </c>
      <c r="I671" s="11">
        <v>42068</v>
      </c>
      <c r="J671" s="11">
        <v>42522</v>
      </c>
      <c r="K671" s="12">
        <v>50</v>
      </c>
      <c r="L671" s="1" t="str">
        <f>_xlfn.IFNA(MATCH(D671,{"AR","FL","IN","MI"},0),"YES")</f>
        <v>YES</v>
      </c>
      <c r="M671" t="str">
        <f t="shared" si="69"/>
        <v>Natural Gas</v>
      </c>
      <c r="N671" s="1">
        <f t="shared" si="70"/>
        <v>2016</v>
      </c>
      <c r="O671" s="13" t="str">
        <f t="shared" si="71"/>
        <v/>
      </c>
      <c r="P671" s="13" t="str">
        <f t="shared" si="72"/>
        <v/>
      </c>
      <c r="Q671" s="13">
        <f t="shared" si="73"/>
        <v>0.5</v>
      </c>
      <c r="R671" s="13">
        <f t="shared" si="74"/>
        <v>0.5</v>
      </c>
    </row>
    <row r="672" spans="1:18" x14ac:dyDescent="0.2">
      <c r="A672" s="8" t="s">
        <v>1578</v>
      </c>
      <c r="B672" s="9">
        <v>2870</v>
      </c>
      <c r="C672" s="40" t="s">
        <v>189</v>
      </c>
      <c r="D672" s="40" t="s">
        <v>154</v>
      </c>
      <c r="E672" s="40" t="s">
        <v>2163</v>
      </c>
      <c r="F672" s="40" t="s">
        <v>66</v>
      </c>
      <c r="G672" s="40" t="s">
        <v>39</v>
      </c>
      <c r="H672" s="40" t="s">
        <v>40</v>
      </c>
      <c r="I672" s="11">
        <v>42314</v>
      </c>
      <c r="J672" s="11">
        <v>42524</v>
      </c>
      <c r="K672" s="12">
        <v>51.9</v>
      </c>
      <c r="L672" s="1" t="str">
        <f>_xlfn.IFNA(MATCH(D672,{"AR","FL","IN","MI"},0),"YES")</f>
        <v>YES</v>
      </c>
      <c r="M672" t="str">
        <f t="shared" si="69"/>
        <v>Natural Gas</v>
      </c>
      <c r="N672" s="1">
        <f t="shared" si="70"/>
        <v>2016</v>
      </c>
      <c r="O672" s="13" t="str">
        <f t="shared" si="71"/>
        <v/>
      </c>
      <c r="P672" s="13" t="str">
        <f t="shared" si="72"/>
        <v/>
      </c>
      <c r="Q672" s="13">
        <f t="shared" si="73"/>
        <v>0.51900000000000002</v>
      </c>
      <c r="R672" s="13">
        <f t="shared" si="74"/>
        <v>0.51900000000000002</v>
      </c>
    </row>
    <row r="673" spans="1:18" x14ac:dyDescent="0.2">
      <c r="A673" s="8" t="s">
        <v>598</v>
      </c>
      <c r="B673" s="9">
        <v>2869</v>
      </c>
      <c r="C673" s="40" t="s">
        <v>189</v>
      </c>
      <c r="D673" s="40" t="s">
        <v>154</v>
      </c>
      <c r="E673" s="40" t="s">
        <v>37</v>
      </c>
      <c r="F673" s="40" t="s">
        <v>66</v>
      </c>
      <c r="G673" s="40" t="s">
        <v>39</v>
      </c>
      <c r="H673" s="40" t="s">
        <v>40</v>
      </c>
      <c r="I673" s="11">
        <v>42314</v>
      </c>
      <c r="J673" s="11">
        <v>42524</v>
      </c>
      <c r="K673" s="12">
        <v>51.9</v>
      </c>
      <c r="L673" s="1" t="str">
        <f>_xlfn.IFNA(MATCH(D673,{"AR","FL","IN","MI"},0),"YES")</f>
        <v>YES</v>
      </c>
      <c r="M673" t="str">
        <f t="shared" si="69"/>
        <v>Electric</v>
      </c>
      <c r="N673" s="1">
        <f t="shared" si="70"/>
        <v>2016</v>
      </c>
      <c r="O673" s="13">
        <f t="shared" si="71"/>
        <v>0.51900000000000002</v>
      </c>
      <c r="P673" s="13">
        <f t="shared" si="72"/>
        <v>0.51900000000000002</v>
      </c>
      <c r="Q673" s="13" t="str">
        <f t="shared" si="73"/>
        <v/>
      </c>
      <c r="R673" s="13" t="str">
        <f t="shared" si="74"/>
        <v/>
      </c>
    </row>
    <row r="674" spans="1:18" x14ac:dyDescent="0.2">
      <c r="A674" s="8" t="s">
        <v>599</v>
      </c>
      <c r="B674" s="9">
        <v>2798</v>
      </c>
      <c r="C674" s="40" t="s">
        <v>146</v>
      </c>
      <c r="D674" s="40" t="s">
        <v>271</v>
      </c>
      <c r="E674" s="40" t="s">
        <v>37</v>
      </c>
      <c r="F674" s="40" t="s">
        <v>38</v>
      </c>
      <c r="G674" s="40" t="s">
        <v>39</v>
      </c>
      <c r="H674" s="40" t="s">
        <v>40</v>
      </c>
      <c r="I674" s="11">
        <v>42135</v>
      </c>
      <c r="J674" s="11">
        <v>42529</v>
      </c>
      <c r="K674" s="12">
        <v>49.29</v>
      </c>
      <c r="L674" s="1" t="str">
        <f>_xlfn.IFNA(MATCH(D674,{"AR","FL","IN","MI"},0),"YES")</f>
        <v>YES</v>
      </c>
      <c r="M674" t="str">
        <f t="shared" si="69"/>
        <v>Electric</v>
      </c>
      <c r="N674" s="1">
        <f t="shared" si="70"/>
        <v>2016</v>
      </c>
      <c r="O674" s="13">
        <f t="shared" si="71"/>
        <v>0.4929</v>
      </c>
      <c r="P674" s="13">
        <f t="shared" si="72"/>
        <v>0.4929</v>
      </c>
      <c r="Q674" s="13" t="str">
        <f t="shared" si="73"/>
        <v/>
      </c>
      <c r="R674" s="13" t="str">
        <f t="shared" si="74"/>
        <v/>
      </c>
    </row>
    <row r="675" spans="1:18" x14ac:dyDescent="0.2">
      <c r="A675" s="8" t="s">
        <v>1579</v>
      </c>
      <c r="B675" s="9">
        <v>2809</v>
      </c>
      <c r="C675" s="40" t="s">
        <v>164</v>
      </c>
      <c r="D675" s="40" t="s">
        <v>88</v>
      </c>
      <c r="E675" s="40" t="s">
        <v>2163</v>
      </c>
      <c r="F675" s="40" t="s">
        <v>66</v>
      </c>
      <c r="G675" s="40" t="s">
        <v>44</v>
      </c>
      <c r="H675" s="40" t="s">
        <v>40</v>
      </c>
      <c r="I675" s="11">
        <v>42144</v>
      </c>
      <c r="J675" s="11">
        <v>42536</v>
      </c>
      <c r="K675" s="12">
        <v>48</v>
      </c>
      <c r="L675" s="1" t="str">
        <f>_xlfn.IFNA(MATCH(D675,{"AR","FL","IN","MI"},0),"YES")</f>
        <v>YES</v>
      </c>
      <c r="M675" t="str">
        <f t="shared" si="69"/>
        <v>Natural Gas</v>
      </c>
      <c r="N675" s="1">
        <f t="shared" si="70"/>
        <v>2016</v>
      </c>
      <c r="O675" s="13" t="str">
        <f t="shared" si="71"/>
        <v/>
      </c>
      <c r="P675" s="13" t="str">
        <f t="shared" si="72"/>
        <v/>
      </c>
      <c r="Q675" s="13">
        <f t="shared" si="73"/>
        <v>0.48</v>
      </c>
      <c r="R675" s="13">
        <f t="shared" si="74"/>
        <v>0.48</v>
      </c>
    </row>
    <row r="676" spans="1:18" x14ac:dyDescent="0.2">
      <c r="A676" s="8" t="s">
        <v>601</v>
      </c>
      <c r="B676" s="9">
        <v>2808</v>
      </c>
      <c r="C676" s="40" t="s">
        <v>164</v>
      </c>
      <c r="D676" s="40" t="s">
        <v>88</v>
      </c>
      <c r="E676" s="40" t="s">
        <v>37</v>
      </c>
      <c r="F676" s="40" t="s">
        <v>66</v>
      </c>
      <c r="G676" s="40" t="s">
        <v>44</v>
      </c>
      <c r="H676" s="40" t="s">
        <v>40</v>
      </c>
      <c r="I676" s="11">
        <v>42144</v>
      </c>
      <c r="J676" s="11">
        <v>42536</v>
      </c>
      <c r="K676" s="12">
        <v>48</v>
      </c>
      <c r="L676" s="1" t="str">
        <f>_xlfn.IFNA(MATCH(D676,{"AR","FL","IN","MI"},0),"YES")</f>
        <v>YES</v>
      </c>
      <c r="M676" t="str">
        <f t="shared" si="69"/>
        <v>Electric</v>
      </c>
      <c r="N676" s="1">
        <f t="shared" si="70"/>
        <v>2016</v>
      </c>
      <c r="O676" s="13">
        <f t="shared" si="71"/>
        <v>0.48</v>
      </c>
      <c r="P676" s="13">
        <f t="shared" si="72"/>
        <v>0.48</v>
      </c>
      <c r="Q676" s="13" t="str">
        <f t="shared" si="73"/>
        <v/>
      </c>
      <c r="R676" s="13" t="str">
        <f t="shared" si="74"/>
        <v/>
      </c>
    </row>
    <row r="677" spans="1:18" x14ac:dyDescent="0.2">
      <c r="A677" s="8" t="s">
        <v>600</v>
      </c>
      <c r="B677" s="9">
        <v>2810</v>
      </c>
      <c r="C677" s="40" t="s">
        <v>166</v>
      </c>
      <c r="D677" s="40" t="s">
        <v>88</v>
      </c>
      <c r="E677" s="40" t="s">
        <v>37</v>
      </c>
      <c r="F677" s="40" t="s">
        <v>66</v>
      </c>
      <c r="G677" s="40" t="s">
        <v>44</v>
      </c>
      <c r="H677" s="40" t="s">
        <v>40</v>
      </c>
      <c r="I677" s="11">
        <v>42144</v>
      </c>
      <c r="J677" s="11">
        <v>42536</v>
      </c>
      <c r="K677" s="12">
        <v>48</v>
      </c>
      <c r="L677" s="1" t="str">
        <f>_xlfn.IFNA(MATCH(D677,{"AR","FL","IN","MI"},0),"YES")</f>
        <v>YES</v>
      </c>
      <c r="M677" t="str">
        <f t="shared" si="69"/>
        <v>Electric</v>
      </c>
      <c r="N677" s="1">
        <f t="shared" si="70"/>
        <v>2016</v>
      </c>
      <c r="O677" s="13">
        <f t="shared" si="71"/>
        <v>0.48</v>
      </c>
      <c r="P677" s="13">
        <f t="shared" si="72"/>
        <v>0.48</v>
      </c>
      <c r="Q677" s="13" t="str">
        <f t="shared" si="73"/>
        <v/>
      </c>
      <c r="R677" s="13" t="str">
        <f t="shared" si="74"/>
        <v/>
      </c>
    </row>
    <row r="678" spans="1:18" x14ac:dyDescent="0.2">
      <c r="A678" s="8" t="s">
        <v>1580</v>
      </c>
      <c r="B678" s="9">
        <v>2811</v>
      </c>
      <c r="C678" s="40" t="s">
        <v>166</v>
      </c>
      <c r="D678" s="40" t="s">
        <v>88</v>
      </c>
      <c r="E678" s="40" t="s">
        <v>2163</v>
      </c>
      <c r="F678" s="40" t="s">
        <v>66</v>
      </c>
      <c r="G678" s="40" t="s">
        <v>44</v>
      </c>
      <c r="H678" s="40" t="s">
        <v>40</v>
      </c>
      <c r="I678" s="11">
        <v>42144</v>
      </c>
      <c r="J678" s="11">
        <v>42536</v>
      </c>
      <c r="K678" s="12">
        <v>48</v>
      </c>
      <c r="L678" s="1" t="str">
        <f>_xlfn.IFNA(MATCH(D678,{"AR","FL","IN","MI"},0),"YES")</f>
        <v>YES</v>
      </c>
      <c r="M678" t="str">
        <f t="shared" si="69"/>
        <v>Natural Gas</v>
      </c>
      <c r="N678" s="1">
        <f t="shared" si="70"/>
        <v>2016</v>
      </c>
      <c r="O678" s="13" t="str">
        <f t="shared" si="71"/>
        <v/>
      </c>
      <c r="P678" s="13" t="str">
        <f t="shared" si="72"/>
        <v/>
      </c>
      <c r="Q678" s="13">
        <f t="shared" si="73"/>
        <v>0.48</v>
      </c>
      <c r="R678" s="13">
        <f t="shared" si="74"/>
        <v>0.48</v>
      </c>
    </row>
    <row r="679" spans="1:18" x14ac:dyDescent="0.2">
      <c r="A679" s="8" t="s">
        <v>1581</v>
      </c>
      <c r="B679" s="9">
        <v>2921</v>
      </c>
      <c r="C679" s="40" t="s">
        <v>157</v>
      </c>
      <c r="D679" s="40" t="s">
        <v>158</v>
      </c>
      <c r="E679" s="40" t="s">
        <v>2163</v>
      </c>
      <c r="F679" s="40" t="s">
        <v>52</v>
      </c>
      <c r="G679" s="40" t="s">
        <v>39</v>
      </c>
      <c r="H679" s="40" t="s">
        <v>40</v>
      </c>
      <c r="I679" s="11">
        <v>42429</v>
      </c>
      <c r="J679" s="11">
        <v>42543</v>
      </c>
      <c r="K679" s="12" t="s">
        <v>45</v>
      </c>
      <c r="L679" s="1">
        <f>_xlfn.IFNA(MATCH(D679,{"AR","FL","IN","MI"},0),"YES")</f>
        <v>3</v>
      </c>
      <c r="M679" t="str">
        <f t="shared" si="69"/>
        <v>Natural Gas</v>
      </c>
      <c r="N679" s="1">
        <f t="shared" si="70"/>
        <v>2016</v>
      </c>
      <c r="O679" s="13" t="str">
        <f t="shared" si="71"/>
        <v/>
      </c>
      <c r="P679" s="13" t="str">
        <f t="shared" si="72"/>
        <v/>
      </c>
      <c r="Q679" s="13" t="str">
        <f t="shared" si="73"/>
        <v/>
      </c>
      <c r="R679" s="13" t="str">
        <f t="shared" si="74"/>
        <v/>
      </c>
    </row>
    <row r="680" spans="1:18" x14ac:dyDescent="0.2">
      <c r="A680" s="8" t="s">
        <v>1582</v>
      </c>
      <c r="B680" s="9">
        <v>2795</v>
      </c>
      <c r="C680" s="40" t="s">
        <v>381</v>
      </c>
      <c r="D680" s="40" t="s">
        <v>160</v>
      </c>
      <c r="E680" s="40" t="s">
        <v>2163</v>
      </c>
      <c r="F680" s="40" t="s">
        <v>66</v>
      </c>
      <c r="G680" s="40" t="s">
        <v>44</v>
      </c>
      <c r="H680" s="40" t="s">
        <v>40</v>
      </c>
      <c r="I680" s="11">
        <v>41957</v>
      </c>
      <c r="J680" s="11">
        <v>42544</v>
      </c>
      <c r="K680" s="12" t="s">
        <v>45</v>
      </c>
      <c r="L680" s="1" t="str">
        <f>_xlfn.IFNA(MATCH(D680,{"AR","FL","IN","MI"},0),"YES")</f>
        <v>YES</v>
      </c>
      <c r="M680" t="str">
        <f t="shared" si="69"/>
        <v>Natural Gas</v>
      </c>
      <c r="N680" s="1">
        <f t="shared" si="70"/>
        <v>2016</v>
      </c>
      <c r="O680" s="13" t="str">
        <f t="shared" si="71"/>
        <v/>
      </c>
      <c r="P680" s="13" t="str">
        <f t="shared" si="72"/>
        <v/>
      </c>
      <c r="Q680" s="13" t="str">
        <f t="shared" si="73"/>
        <v/>
      </c>
      <c r="R680" s="13" t="str">
        <f t="shared" si="74"/>
        <v/>
      </c>
    </row>
    <row r="681" spans="1:18" x14ac:dyDescent="0.2">
      <c r="A681" s="8" t="s">
        <v>1583</v>
      </c>
      <c r="B681" s="9">
        <v>2726</v>
      </c>
      <c r="C681" s="40" t="s">
        <v>2207</v>
      </c>
      <c r="D681" s="40" t="s">
        <v>160</v>
      </c>
      <c r="E681" s="40" t="s">
        <v>2163</v>
      </c>
      <c r="F681" s="40" t="s">
        <v>66</v>
      </c>
      <c r="G681" s="40" t="s">
        <v>44</v>
      </c>
      <c r="H681" s="40" t="s">
        <v>40</v>
      </c>
      <c r="I681" s="11">
        <v>41957</v>
      </c>
      <c r="J681" s="11">
        <v>42544</v>
      </c>
      <c r="K681" s="12" t="s">
        <v>45</v>
      </c>
      <c r="L681" s="1" t="str">
        <f>_xlfn.IFNA(MATCH(D681,{"AR","FL","IN","MI"},0),"YES")</f>
        <v>YES</v>
      </c>
      <c r="M681" t="str">
        <f t="shared" si="69"/>
        <v>Natural Gas</v>
      </c>
      <c r="N681" s="1">
        <f t="shared" si="70"/>
        <v>2016</v>
      </c>
      <c r="O681" s="13" t="str">
        <f t="shared" si="71"/>
        <v/>
      </c>
      <c r="P681" s="13" t="str">
        <f t="shared" si="72"/>
        <v/>
      </c>
      <c r="Q681" s="13" t="str">
        <f t="shared" si="73"/>
        <v/>
      </c>
      <c r="R681" s="13" t="str">
        <f t="shared" si="74"/>
        <v/>
      </c>
    </row>
    <row r="682" spans="1:18" x14ac:dyDescent="0.2">
      <c r="A682" s="8" t="s">
        <v>602</v>
      </c>
      <c r="B682" s="9">
        <v>2794</v>
      </c>
      <c r="C682" s="40" t="s">
        <v>381</v>
      </c>
      <c r="D682" s="40" t="s">
        <v>160</v>
      </c>
      <c r="E682" s="40" t="s">
        <v>37</v>
      </c>
      <c r="F682" s="40" t="s">
        <v>38</v>
      </c>
      <c r="G682" s="40" t="s">
        <v>44</v>
      </c>
      <c r="H682" s="40" t="s">
        <v>40</v>
      </c>
      <c r="I682" s="11">
        <v>41957</v>
      </c>
      <c r="J682" s="11">
        <v>42544</v>
      </c>
      <c r="K682" s="12" t="s">
        <v>45</v>
      </c>
      <c r="L682" s="1" t="str">
        <f>_xlfn.IFNA(MATCH(D682,{"AR","FL","IN","MI"},0),"YES")</f>
        <v>YES</v>
      </c>
      <c r="M682" t="str">
        <f t="shared" si="69"/>
        <v>Electric</v>
      </c>
      <c r="N682" s="1">
        <f t="shared" si="70"/>
        <v>2016</v>
      </c>
      <c r="O682" s="13" t="str">
        <f t="shared" si="71"/>
        <v/>
      </c>
      <c r="P682" s="13" t="str">
        <f t="shared" si="72"/>
        <v/>
      </c>
      <c r="Q682" s="13" t="str">
        <f t="shared" si="73"/>
        <v/>
      </c>
      <c r="R682" s="13" t="str">
        <f t="shared" si="74"/>
        <v/>
      </c>
    </row>
    <row r="683" spans="1:18" x14ac:dyDescent="0.2">
      <c r="A683" s="8" t="s">
        <v>1584</v>
      </c>
      <c r="B683" s="9">
        <v>2975</v>
      </c>
      <c r="C683" s="40" t="s">
        <v>249</v>
      </c>
      <c r="D683" s="40" t="s">
        <v>158</v>
      </c>
      <c r="E683" s="40" t="s">
        <v>2163</v>
      </c>
      <c r="F683" s="40" t="s">
        <v>52</v>
      </c>
      <c r="G683" s="40" t="s">
        <v>39</v>
      </c>
      <c r="H683" s="40" t="s">
        <v>40</v>
      </c>
      <c r="I683" s="11">
        <v>42466</v>
      </c>
      <c r="J683" s="11">
        <v>42550</v>
      </c>
      <c r="K683" s="12" t="s">
        <v>45</v>
      </c>
      <c r="L683" s="1">
        <f>_xlfn.IFNA(MATCH(D683,{"AR","FL","IN","MI"},0),"YES")</f>
        <v>3</v>
      </c>
      <c r="M683" t="str">
        <f t="shared" si="69"/>
        <v>Natural Gas</v>
      </c>
      <c r="N683" s="1">
        <f t="shared" si="70"/>
        <v>2016</v>
      </c>
      <c r="O683" s="13" t="str">
        <f t="shared" si="71"/>
        <v/>
      </c>
      <c r="P683" s="13" t="str">
        <f t="shared" si="72"/>
        <v/>
      </c>
      <c r="Q683" s="13" t="str">
        <f t="shared" si="73"/>
        <v/>
      </c>
      <c r="R683" s="13" t="str">
        <f t="shared" si="74"/>
        <v/>
      </c>
    </row>
    <row r="684" spans="1:18" x14ac:dyDescent="0.2">
      <c r="A684" s="8" t="s">
        <v>1585</v>
      </c>
      <c r="B684" s="9">
        <v>2974</v>
      </c>
      <c r="C684" s="40" t="s">
        <v>2219</v>
      </c>
      <c r="D684" s="40" t="s">
        <v>158</v>
      </c>
      <c r="E684" s="40" t="s">
        <v>2163</v>
      </c>
      <c r="F684" s="40" t="s">
        <v>52</v>
      </c>
      <c r="G684" s="40" t="s">
        <v>39</v>
      </c>
      <c r="H684" s="40" t="s">
        <v>40</v>
      </c>
      <c r="I684" s="11">
        <v>42466</v>
      </c>
      <c r="J684" s="11">
        <v>42550</v>
      </c>
      <c r="K684" s="12" t="s">
        <v>45</v>
      </c>
      <c r="L684" s="1">
        <f>_xlfn.IFNA(MATCH(D684,{"AR","FL","IN","MI"},0),"YES")</f>
        <v>3</v>
      </c>
      <c r="M684" t="str">
        <f t="shared" si="69"/>
        <v>Natural Gas</v>
      </c>
      <c r="N684" s="1">
        <f t="shared" si="70"/>
        <v>2016</v>
      </c>
      <c r="O684" s="13" t="str">
        <f t="shared" si="71"/>
        <v/>
      </c>
      <c r="P684" s="13" t="str">
        <f t="shared" si="72"/>
        <v/>
      </c>
      <c r="Q684" s="13" t="str">
        <f t="shared" si="73"/>
        <v/>
      </c>
      <c r="R684" s="13" t="str">
        <f t="shared" si="74"/>
        <v/>
      </c>
    </row>
    <row r="685" spans="1:18" x14ac:dyDescent="0.2">
      <c r="A685" s="8" t="s">
        <v>605</v>
      </c>
      <c r="B685" s="9">
        <v>2909</v>
      </c>
      <c r="C685" s="40" t="s">
        <v>139</v>
      </c>
      <c r="D685" s="40" t="s">
        <v>124</v>
      </c>
      <c r="E685" s="40" t="s">
        <v>37</v>
      </c>
      <c r="F685" s="40" t="s">
        <v>52</v>
      </c>
      <c r="G685" s="40" t="s">
        <v>44</v>
      </c>
      <c r="H685" s="40" t="s">
        <v>40</v>
      </c>
      <c r="I685" s="11">
        <v>42430</v>
      </c>
      <c r="J685" s="11">
        <v>42551</v>
      </c>
      <c r="K685" s="12" t="s">
        <v>45</v>
      </c>
      <c r="L685" s="1" t="str">
        <f>_xlfn.IFNA(MATCH(D685,{"AR","FL","IN","MI"},0),"YES")</f>
        <v>YES</v>
      </c>
      <c r="M685" t="str">
        <f t="shared" si="69"/>
        <v>Electric</v>
      </c>
      <c r="N685" s="1">
        <f t="shared" si="70"/>
        <v>2016</v>
      </c>
      <c r="O685" s="13" t="str">
        <f t="shared" si="71"/>
        <v/>
      </c>
      <c r="P685" s="13" t="str">
        <f t="shared" si="72"/>
        <v/>
      </c>
      <c r="Q685" s="13" t="str">
        <f t="shared" si="73"/>
        <v/>
      </c>
      <c r="R685" s="13" t="str">
        <f t="shared" si="74"/>
        <v/>
      </c>
    </row>
    <row r="686" spans="1:18" x14ac:dyDescent="0.2">
      <c r="A686" s="8" t="s">
        <v>604</v>
      </c>
      <c r="B686" s="9">
        <v>2996</v>
      </c>
      <c r="C686" s="40" t="s">
        <v>81</v>
      </c>
      <c r="D686" s="40" t="s">
        <v>76</v>
      </c>
      <c r="E686" s="40" t="s">
        <v>37</v>
      </c>
      <c r="F686" s="40" t="s">
        <v>52</v>
      </c>
      <c r="G686" s="40" t="s">
        <v>39</v>
      </c>
      <c r="H686" s="40" t="s">
        <v>40</v>
      </c>
      <c r="I686" s="11">
        <v>42278</v>
      </c>
      <c r="J686" s="11">
        <v>42551</v>
      </c>
      <c r="K686" s="16">
        <v>49.99</v>
      </c>
      <c r="L686" s="1" t="str">
        <f>_xlfn.IFNA(MATCH(D686,{"AR","FL","IN","MI"},0),"YES")</f>
        <v>YES</v>
      </c>
      <c r="M686" t="str">
        <f t="shared" si="69"/>
        <v>Electric</v>
      </c>
      <c r="N686" s="1">
        <f t="shared" si="70"/>
        <v>2016</v>
      </c>
      <c r="O686" s="13">
        <f t="shared" si="71"/>
        <v>0.49990000000000001</v>
      </c>
      <c r="P686" s="13">
        <f t="shared" si="72"/>
        <v>0.49990000000000001</v>
      </c>
      <c r="Q686" s="13" t="str">
        <f t="shared" si="73"/>
        <v/>
      </c>
      <c r="R686" s="13" t="str">
        <f t="shared" si="74"/>
        <v/>
      </c>
    </row>
    <row r="687" spans="1:18" x14ac:dyDescent="0.2">
      <c r="A687" s="8" t="s">
        <v>603</v>
      </c>
      <c r="B687" s="9">
        <v>2860</v>
      </c>
      <c r="C687" s="40" t="s">
        <v>81</v>
      </c>
      <c r="D687" s="40" t="s">
        <v>76</v>
      </c>
      <c r="E687" s="40" t="s">
        <v>37</v>
      </c>
      <c r="F687" s="40" t="s">
        <v>52</v>
      </c>
      <c r="G687" s="40" t="s">
        <v>39</v>
      </c>
      <c r="H687" s="40" t="s">
        <v>40</v>
      </c>
      <c r="I687" s="11">
        <v>42278</v>
      </c>
      <c r="J687" s="11">
        <v>42551</v>
      </c>
      <c r="K687" s="12">
        <v>49.99</v>
      </c>
      <c r="L687" s="1" t="str">
        <f>_xlfn.IFNA(MATCH(D687,{"AR","FL","IN","MI"},0),"YES")</f>
        <v>YES</v>
      </c>
      <c r="M687" t="str">
        <f t="shared" si="69"/>
        <v>Electric</v>
      </c>
      <c r="N687" s="1">
        <f t="shared" si="70"/>
        <v>2016</v>
      </c>
      <c r="O687" s="13">
        <f t="shared" si="71"/>
        <v>0.49990000000000001</v>
      </c>
      <c r="P687" s="13">
        <f t="shared" si="72"/>
        <v>0.49990000000000001</v>
      </c>
      <c r="Q687" s="13" t="str">
        <f t="shared" si="73"/>
        <v/>
      </c>
      <c r="R687" s="13" t="str">
        <f t="shared" si="74"/>
        <v/>
      </c>
    </row>
    <row r="688" spans="1:18" x14ac:dyDescent="0.2">
      <c r="A688" s="8" t="s">
        <v>1586</v>
      </c>
      <c r="B688" s="9">
        <v>2876</v>
      </c>
      <c r="C688" s="40" t="s">
        <v>2222</v>
      </c>
      <c r="D688" s="40" t="s">
        <v>91</v>
      </c>
      <c r="E688" s="40" t="s">
        <v>2163</v>
      </c>
      <c r="F688" s="40" t="s">
        <v>66</v>
      </c>
      <c r="G688" s="40" t="s">
        <v>44</v>
      </c>
      <c r="H688" s="40" t="s">
        <v>40</v>
      </c>
      <c r="I688" s="11">
        <v>42339</v>
      </c>
      <c r="J688" s="11">
        <v>42558</v>
      </c>
      <c r="K688" s="16" t="s">
        <v>45</v>
      </c>
      <c r="L688" s="1" t="str">
        <f>_xlfn.IFNA(MATCH(D688,{"AR","FL","IN","MI"},0),"YES")</f>
        <v>YES</v>
      </c>
      <c r="M688" t="str">
        <f t="shared" si="69"/>
        <v>Natural Gas</v>
      </c>
      <c r="N688" s="1">
        <f t="shared" si="70"/>
        <v>2016</v>
      </c>
      <c r="O688" s="13" t="str">
        <f t="shared" si="71"/>
        <v/>
      </c>
      <c r="P688" s="13" t="str">
        <f t="shared" si="72"/>
        <v/>
      </c>
      <c r="Q688" s="13" t="str">
        <f t="shared" si="73"/>
        <v/>
      </c>
      <c r="R688" s="13" t="str">
        <f t="shared" si="74"/>
        <v/>
      </c>
    </row>
    <row r="689" spans="1:18" x14ac:dyDescent="0.2">
      <c r="A689" s="8" t="s">
        <v>606</v>
      </c>
      <c r="B689" s="9">
        <v>2857</v>
      </c>
      <c r="C689" s="40" t="s">
        <v>157</v>
      </c>
      <c r="D689" s="40" t="s">
        <v>158</v>
      </c>
      <c r="E689" s="40" t="s">
        <v>37</v>
      </c>
      <c r="F689" s="40" t="s">
        <v>38</v>
      </c>
      <c r="G689" s="40" t="s">
        <v>44</v>
      </c>
      <c r="H689" s="40" t="s">
        <v>40</v>
      </c>
      <c r="I689" s="11">
        <v>42278</v>
      </c>
      <c r="J689" s="11">
        <v>42569</v>
      </c>
      <c r="K689" s="12">
        <v>47.42</v>
      </c>
      <c r="L689" s="1">
        <f>_xlfn.IFNA(MATCH(D689,{"AR","FL","IN","MI"},0),"YES")</f>
        <v>3</v>
      </c>
      <c r="M689" t="str">
        <f t="shared" si="69"/>
        <v>Electric</v>
      </c>
      <c r="N689" s="1">
        <f t="shared" si="70"/>
        <v>2016</v>
      </c>
      <c r="O689" s="13">
        <f t="shared" si="71"/>
        <v>0.47420000000000001</v>
      </c>
      <c r="P689" s="13" t="str">
        <f t="shared" si="72"/>
        <v/>
      </c>
      <c r="Q689" s="13" t="str">
        <f t="shared" si="73"/>
        <v/>
      </c>
      <c r="R689" s="13" t="str">
        <f t="shared" si="74"/>
        <v/>
      </c>
    </row>
    <row r="690" spans="1:18" x14ac:dyDescent="0.2">
      <c r="A690" s="8" t="s">
        <v>1587</v>
      </c>
      <c r="B690" s="9">
        <v>2972</v>
      </c>
      <c r="C690" s="40" t="s">
        <v>2162</v>
      </c>
      <c r="D690" s="40" t="s">
        <v>216</v>
      </c>
      <c r="E690" s="40" t="s">
        <v>2163</v>
      </c>
      <c r="F690" s="40" t="s">
        <v>66</v>
      </c>
      <c r="G690" s="40" t="s">
        <v>44</v>
      </c>
      <c r="H690" s="40" t="s">
        <v>40</v>
      </c>
      <c r="I690" s="11">
        <v>42444</v>
      </c>
      <c r="J690" s="11">
        <v>42570</v>
      </c>
      <c r="K690" s="16" t="s">
        <v>45</v>
      </c>
      <c r="L690" s="1" t="str">
        <f>_xlfn.IFNA(MATCH(D690,{"AR","FL","IN","MI"},0),"YES")</f>
        <v>YES</v>
      </c>
      <c r="M690" t="str">
        <f t="shared" si="69"/>
        <v>Natural Gas</v>
      </c>
      <c r="N690" s="1">
        <f t="shared" si="70"/>
        <v>2016</v>
      </c>
      <c r="O690" s="13" t="str">
        <f t="shared" si="71"/>
        <v/>
      </c>
      <c r="P690" s="13" t="str">
        <f t="shared" si="72"/>
        <v/>
      </c>
      <c r="Q690" s="13" t="str">
        <f t="shared" si="73"/>
        <v/>
      </c>
      <c r="R690" s="13" t="str">
        <f t="shared" si="74"/>
        <v/>
      </c>
    </row>
    <row r="691" spans="1:18" x14ac:dyDescent="0.2">
      <c r="A691" s="8" t="s">
        <v>1588</v>
      </c>
      <c r="B691" s="9">
        <v>2863</v>
      </c>
      <c r="C691" s="40" t="s">
        <v>2167</v>
      </c>
      <c r="D691" s="40" t="s">
        <v>127</v>
      </c>
      <c r="E691" s="40" t="s">
        <v>2163</v>
      </c>
      <c r="F691" s="40" t="s">
        <v>66</v>
      </c>
      <c r="G691" s="40" t="s">
        <v>44</v>
      </c>
      <c r="H691" s="40" t="s">
        <v>40</v>
      </c>
      <c r="I691" s="11">
        <v>42331</v>
      </c>
      <c r="J691" s="11">
        <v>42586</v>
      </c>
      <c r="K691" s="16" t="s">
        <v>45</v>
      </c>
      <c r="L691" s="1" t="str">
        <f>_xlfn.IFNA(MATCH(D691,{"AR","FL","IN","MI"},0),"YES")</f>
        <v>YES</v>
      </c>
      <c r="M691" t="str">
        <f t="shared" si="69"/>
        <v>Natural Gas</v>
      </c>
      <c r="N691" s="1">
        <f t="shared" si="70"/>
        <v>2016</v>
      </c>
      <c r="O691" s="13" t="str">
        <f t="shared" si="71"/>
        <v/>
      </c>
      <c r="P691" s="13" t="str">
        <f t="shared" si="72"/>
        <v/>
      </c>
      <c r="Q691" s="13" t="str">
        <f t="shared" si="73"/>
        <v/>
      </c>
      <c r="R691" s="13" t="str">
        <f t="shared" si="74"/>
        <v/>
      </c>
    </row>
    <row r="692" spans="1:18" x14ac:dyDescent="0.2">
      <c r="A692" s="8" t="s">
        <v>607</v>
      </c>
      <c r="B692" s="9">
        <v>2891</v>
      </c>
      <c r="C692" s="40" t="s">
        <v>575</v>
      </c>
      <c r="D692" s="40" t="s">
        <v>576</v>
      </c>
      <c r="E692" s="40" t="s">
        <v>37</v>
      </c>
      <c r="F692" s="40" t="s">
        <v>38</v>
      </c>
      <c r="G692" s="40" t="s">
        <v>44</v>
      </c>
      <c r="H692" s="40" t="s">
        <v>40</v>
      </c>
      <c r="I692" s="11">
        <v>42373</v>
      </c>
      <c r="J692" s="11">
        <v>42591</v>
      </c>
      <c r="K692" s="16">
        <v>40.25</v>
      </c>
      <c r="L692" s="1" t="str">
        <f>_xlfn.IFNA(MATCH(D692,{"AR","FL","IN","MI"},0),"YES")</f>
        <v>YES</v>
      </c>
      <c r="M692" t="str">
        <f t="shared" si="69"/>
        <v>Electric</v>
      </c>
      <c r="N692" s="1">
        <f t="shared" si="70"/>
        <v>2016</v>
      </c>
      <c r="O692" s="13">
        <f t="shared" si="71"/>
        <v>0.40250000000000002</v>
      </c>
      <c r="P692" s="13">
        <f t="shared" si="72"/>
        <v>0.40250000000000002</v>
      </c>
      <c r="Q692" s="13" t="str">
        <f t="shared" si="73"/>
        <v/>
      </c>
      <c r="R692" s="13" t="str">
        <f t="shared" si="74"/>
        <v/>
      </c>
    </row>
    <row r="693" spans="1:18" x14ac:dyDescent="0.2">
      <c r="A693" s="8" t="s">
        <v>609</v>
      </c>
      <c r="B693" s="9">
        <v>2862</v>
      </c>
      <c r="C693" s="40" t="s">
        <v>240</v>
      </c>
      <c r="D693" s="40" t="s">
        <v>271</v>
      </c>
      <c r="E693" s="40" t="s">
        <v>37</v>
      </c>
      <c r="F693" s="40" t="s">
        <v>38</v>
      </c>
      <c r="G693" s="40" t="s">
        <v>44</v>
      </c>
      <c r="H693" s="40" t="s">
        <v>40</v>
      </c>
      <c r="I693" s="11">
        <v>42293</v>
      </c>
      <c r="J693" s="11">
        <v>42592</v>
      </c>
      <c r="K693" s="12" t="s">
        <v>45</v>
      </c>
      <c r="L693" s="1" t="str">
        <f>_xlfn.IFNA(MATCH(D693,{"AR","FL","IN","MI"},0),"YES")</f>
        <v>YES</v>
      </c>
      <c r="M693" t="str">
        <f t="shared" si="69"/>
        <v>Electric</v>
      </c>
      <c r="N693" s="1">
        <f t="shared" si="70"/>
        <v>2016</v>
      </c>
      <c r="O693" s="13" t="str">
        <f t="shared" si="71"/>
        <v/>
      </c>
      <c r="P693" s="13" t="str">
        <f t="shared" si="72"/>
        <v/>
      </c>
      <c r="Q693" s="13" t="str">
        <f t="shared" si="73"/>
        <v/>
      </c>
      <c r="R693" s="13" t="str">
        <f t="shared" si="74"/>
        <v/>
      </c>
    </row>
    <row r="694" spans="1:18" x14ac:dyDescent="0.2">
      <c r="A694" s="8" t="s">
        <v>608</v>
      </c>
      <c r="B694" s="9">
        <v>2841</v>
      </c>
      <c r="C694" s="40" t="s">
        <v>121</v>
      </c>
      <c r="D694" s="40" t="s">
        <v>114</v>
      </c>
      <c r="E694" s="40" t="s">
        <v>37</v>
      </c>
      <c r="F694" s="40" t="s">
        <v>38</v>
      </c>
      <c r="G694" s="40" t="s">
        <v>44</v>
      </c>
      <c r="H694" s="40" t="s">
        <v>40</v>
      </c>
      <c r="I694" s="11">
        <v>42293</v>
      </c>
      <c r="J694" s="11">
        <v>42592</v>
      </c>
      <c r="K694" s="12" t="s">
        <v>45</v>
      </c>
      <c r="L694" s="1" t="str">
        <f>_xlfn.IFNA(MATCH(D694,{"AR","FL","IN","MI"},0),"YES")</f>
        <v>YES</v>
      </c>
      <c r="M694" t="str">
        <f t="shared" si="69"/>
        <v>Electric</v>
      </c>
      <c r="N694" s="1">
        <f t="shared" si="70"/>
        <v>2016</v>
      </c>
      <c r="O694" s="13" t="str">
        <f t="shared" si="71"/>
        <v/>
      </c>
      <c r="P694" s="13" t="str">
        <f t="shared" si="72"/>
        <v/>
      </c>
      <c r="Q694" s="13" t="str">
        <f t="shared" si="73"/>
        <v/>
      </c>
      <c r="R694" s="13" t="str">
        <f t="shared" si="74"/>
        <v/>
      </c>
    </row>
    <row r="695" spans="1:18" x14ac:dyDescent="0.2">
      <c r="A695" s="8" t="s">
        <v>610</v>
      </c>
      <c r="B695" s="9">
        <v>2843</v>
      </c>
      <c r="C695" s="40" t="s">
        <v>146</v>
      </c>
      <c r="D695" s="40" t="s">
        <v>94</v>
      </c>
      <c r="E695" s="40" t="s">
        <v>37</v>
      </c>
      <c r="F695" s="40" t="s">
        <v>38</v>
      </c>
      <c r="G695" s="40" t="s">
        <v>44</v>
      </c>
      <c r="H695" s="40" t="s">
        <v>40</v>
      </c>
      <c r="I695" s="11">
        <v>42226</v>
      </c>
      <c r="J695" s="11">
        <v>42600</v>
      </c>
      <c r="K695" s="12" t="s">
        <v>45</v>
      </c>
      <c r="L695" s="1" t="str">
        <f>_xlfn.IFNA(MATCH(D695,{"AR","FL","IN","MI"},0),"YES")</f>
        <v>YES</v>
      </c>
      <c r="M695" t="str">
        <f t="shared" si="69"/>
        <v>Electric</v>
      </c>
      <c r="N695" s="1">
        <f t="shared" si="70"/>
        <v>2016</v>
      </c>
      <c r="O695" s="13" t="str">
        <f t="shared" si="71"/>
        <v/>
      </c>
      <c r="P695" s="13" t="str">
        <f t="shared" si="72"/>
        <v/>
      </c>
      <c r="Q695" s="13" t="str">
        <f t="shared" si="73"/>
        <v/>
      </c>
      <c r="R695" s="13" t="str">
        <f t="shared" si="74"/>
        <v/>
      </c>
    </row>
    <row r="696" spans="1:18" x14ac:dyDescent="0.2">
      <c r="A696" s="8" t="s">
        <v>611</v>
      </c>
      <c r="B696" s="9">
        <v>2821</v>
      </c>
      <c r="C696" s="40" t="s">
        <v>172</v>
      </c>
      <c r="D696" s="40" t="s">
        <v>173</v>
      </c>
      <c r="E696" s="40" t="s">
        <v>37</v>
      </c>
      <c r="F696" s="40" t="s">
        <v>38</v>
      </c>
      <c r="G696" s="40" t="s">
        <v>39</v>
      </c>
      <c r="H696" s="40" t="s">
        <v>40</v>
      </c>
      <c r="I696" s="11">
        <v>42129</v>
      </c>
      <c r="J696" s="11">
        <v>42600</v>
      </c>
      <c r="K696" s="12">
        <v>52.83</v>
      </c>
      <c r="L696" s="1" t="str">
        <f>_xlfn.IFNA(MATCH(D696,{"AR","FL","IN","MI"},0),"YES")</f>
        <v>YES</v>
      </c>
      <c r="M696" t="str">
        <f t="shared" si="69"/>
        <v>Electric</v>
      </c>
      <c r="N696" s="1">
        <f t="shared" si="70"/>
        <v>2016</v>
      </c>
      <c r="O696" s="13">
        <f t="shared" si="71"/>
        <v>0.52829999999999999</v>
      </c>
      <c r="P696" s="13">
        <f t="shared" si="72"/>
        <v>0.52829999999999999</v>
      </c>
      <c r="Q696" s="13" t="str">
        <f t="shared" si="73"/>
        <v/>
      </c>
      <c r="R696" s="13" t="str">
        <f t="shared" si="74"/>
        <v/>
      </c>
    </row>
    <row r="697" spans="1:18" x14ac:dyDescent="0.2">
      <c r="A697" s="8" t="s">
        <v>612</v>
      </c>
      <c r="B697" s="9">
        <v>2900</v>
      </c>
      <c r="C697" s="40" t="s">
        <v>81</v>
      </c>
      <c r="D697" s="40" t="s">
        <v>76</v>
      </c>
      <c r="E697" s="40" t="s">
        <v>37</v>
      </c>
      <c r="F697" s="40" t="s">
        <v>52</v>
      </c>
      <c r="G697" s="40" t="s">
        <v>44</v>
      </c>
      <c r="H697" s="40" t="s">
        <v>40</v>
      </c>
      <c r="I697" s="11">
        <v>42339</v>
      </c>
      <c r="J697" s="11">
        <v>42604</v>
      </c>
      <c r="K697" s="12" t="s">
        <v>45</v>
      </c>
      <c r="L697" s="1" t="str">
        <f>_xlfn.IFNA(MATCH(D697,{"AR","FL","IN","MI"},0),"YES")</f>
        <v>YES</v>
      </c>
      <c r="M697" t="str">
        <f t="shared" si="69"/>
        <v>Electric</v>
      </c>
      <c r="N697" s="1">
        <f t="shared" si="70"/>
        <v>2016</v>
      </c>
      <c r="O697" s="13" t="str">
        <f t="shared" si="71"/>
        <v/>
      </c>
      <c r="P697" s="13" t="str">
        <f t="shared" si="72"/>
        <v/>
      </c>
      <c r="Q697" s="13" t="str">
        <f t="shared" si="73"/>
        <v/>
      </c>
      <c r="R697" s="13" t="str">
        <f t="shared" si="74"/>
        <v/>
      </c>
    </row>
    <row r="698" spans="1:18" x14ac:dyDescent="0.2">
      <c r="A698" s="8" t="s">
        <v>1589</v>
      </c>
      <c r="B698" s="9">
        <v>3012</v>
      </c>
      <c r="C698" s="40" t="s">
        <v>2173</v>
      </c>
      <c r="D698" s="40" t="s">
        <v>68</v>
      </c>
      <c r="E698" s="40" t="s">
        <v>2163</v>
      </c>
      <c r="F698" s="40" t="s">
        <v>66</v>
      </c>
      <c r="G698" s="40" t="s">
        <v>44</v>
      </c>
      <c r="H698" s="40" t="s">
        <v>40</v>
      </c>
      <c r="I698" s="11">
        <v>42552</v>
      </c>
      <c r="J698" s="11">
        <v>42604</v>
      </c>
      <c r="K698" s="12" t="s">
        <v>45</v>
      </c>
      <c r="L698" s="1" t="str">
        <f>_xlfn.IFNA(MATCH(D698,{"AR","FL","IN","MI"},0),"YES")</f>
        <v>YES</v>
      </c>
      <c r="M698" t="str">
        <f t="shared" si="69"/>
        <v>Natural Gas</v>
      </c>
      <c r="N698" s="1">
        <f t="shared" si="70"/>
        <v>2016</v>
      </c>
      <c r="O698" s="13" t="str">
        <f t="shared" si="71"/>
        <v/>
      </c>
      <c r="P698" s="13" t="str">
        <f t="shared" si="72"/>
        <v/>
      </c>
      <c r="Q698" s="13" t="str">
        <f t="shared" si="73"/>
        <v/>
      </c>
      <c r="R698" s="13" t="str">
        <f t="shared" si="74"/>
        <v/>
      </c>
    </row>
    <row r="699" spans="1:18" x14ac:dyDescent="0.2">
      <c r="A699" s="8" t="s">
        <v>613</v>
      </c>
      <c r="B699" s="9">
        <v>2918</v>
      </c>
      <c r="C699" s="40" t="s">
        <v>104</v>
      </c>
      <c r="D699" s="40" t="s">
        <v>105</v>
      </c>
      <c r="E699" s="40" t="s">
        <v>37</v>
      </c>
      <c r="F699" s="40" t="s">
        <v>66</v>
      </c>
      <c r="G699" s="40" t="s">
        <v>44</v>
      </c>
      <c r="H699" s="40" t="s">
        <v>40</v>
      </c>
      <c r="I699" s="11">
        <v>42451</v>
      </c>
      <c r="J699" s="11">
        <v>42606</v>
      </c>
      <c r="K699" s="16">
        <v>49.48</v>
      </c>
      <c r="L699" s="1" t="str">
        <f>_xlfn.IFNA(MATCH(D699,{"AR","FL","IN","MI"},0),"YES")</f>
        <v>YES</v>
      </c>
      <c r="M699" t="str">
        <f t="shared" si="69"/>
        <v>Electric</v>
      </c>
      <c r="N699" s="1">
        <f t="shared" si="70"/>
        <v>2016</v>
      </c>
      <c r="O699" s="13">
        <f t="shared" si="71"/>
        <v>0.49479999999999996</v>
      </c>
      <c r="P699" s="13">
        <f t="shared" si="72"/>
        <v>0.49479999999999996</v>
      </c>
      <c r="Q699" s="13" t="str">
        <f t="shared" si="73"/>
        <v/>
      </c>
      <c r="R699" s="13" t="str">
        <f t="shared" si="74"/>
        <v/>
      </c>
    </row>
    <row r="700" spans="1:18" x14ac:dyDescent="0.2">
      <c r="A700" s="8" t="s">
        <v>1590</v>
      </c>
      <c r="B700" s="9">
        <v>2899</v>
      </c>
      <c r="C700" s="40" t="s">
        <v>781</v>
      </c>
      <c r="D700" s="40" t="s">
        <v>199</v>
      </c>
      <c r="E700" s="40" t="s">
        <v>2163</v>
      </c>
      <c r="F700" s="40" t="s">
        <v>66</v>
      </c>
      <c r="G700" s="40" t="s">
        <v>44</v>
      </c>
      <c r="H700" s="40" t="s">
        <v>40</v>
      </c>
      <c r="I700" s="11">
        <v>42388</v>
      </c>
      <c r="J700" s="11">
        <v>42614</v>
      </c>
      <c r="K700" s="12" t="s">
        <v>45</v>
      </c>
      <c r="L700" s="1" t="str">
        <f>_xlfn.IFNA(MATCH(D700,{"AR","FL","IN","MI"},0),"YES")</f>
        <v>YES</v>
      </c>
      <c r="M700" t="str">
        <f t="shared" si="69"/>
        <v>Natural Gas</v>
      </c>
      <c r="N700" s="1">
        <f t="shared" si="70"/>
        <v>2016</v>
      </c>
      <c r="O700" s="13" t="str">
        <f t="shared" si="71"/>
        <v/>
      </c>
      <c r="P700" s="13" t="str">
        <f t="shared" si="72"/>
        <v/>
      </c>
      <c r="Q700" s="13" t="str">
        <f t="shared" si="73"/>
        <v/>
      </c>
      <c r="R700" s="13" t="str">
        <f t="shared" si="74"/>
        <v/>
      </c>
    </row>
    <row r="701" spans="1:18" x14ac:dyDescent="0.2">
      <c r="A701" s="8" t="s">
        <v>614</v>
      </c>
      <c r="B701" s="9">
        <v>2874</v>
      </c>
      <c r="C701" s="40" t="s">
        <v>54</v>
      </c>
      <c r="D701" s="40" t="s">
        <v>91</v>
      </c>
      <c r="E701" s="40" t="s">
        <v>37</v>
      </c>
      <c r="F701" s="40" t="s">
        <v>38</v>
      </c>
      <c r="G701" s="40" t="s">
        <v>39</v>
      </c>
      <c r="H701" s="40" t="s">
        <v>40</v>
      </c>
      <c r="I701" s="11">
        <v>42333</v>
      </c>
      <c r="J701" s="11">
        <v>42614</v>
      </c>
      <c r="K701" s="12">
        <v>49.1</v>
      </c>
      <c r="L701" s="1" t="str">
        <f>_xlfn.IFNA(MATCH(D701,{"AR","FL","IN","MI"},0),"YES")</f>
        <v>YES</v>
      </c>
      <c r="M701" t="str">
        <f t="shared" si="69"/>
        <v>Electric</v>
      </c>
      <c r="N701" s="1">
        <f t="shared" si="70"/>
        <v>2016</v>
      </c>
      <c r="O701" s="13">
        <f t="shared" si="71"/>
        <v>0.49099999999999999</v>
      </c>
      <c r="P701" s="13">
        <f t="shared" si="72"/>
        <v>0.49099999999999999</v>
      </c>
      <c r="Q701" s="13" t="str">
        <f t="shared" si="73"/>
        <v/>
      </c>
      <c r="R701" s="13" t="str">
        <f t="shared" si="74"/>
        <v/>
      </c>
    </row>
    <row r="702" spans="1:18" x14ac:dyDescent="0.2">
      <c r="A702" s="8" t="s">
        <v>1591</v>
      </c>
      <c r="B702" s="9">
        <v>2871</v>
      </c>
      <c r="C702" s="40" t="s">
        <v>2162</v>
      </c>
      <c r="D702" s="40" t="s">
        <v>111</v>
      </c>
      <c r="E702" s="40" t="s">
        <v>2163</v>
      </c>
      <c r="F702" s="40" t="s">
        <v>66</v>
      </c>
      <c r="G702" s="40" t="s">
        <v>44</v>
      </c>
      <c r="H702" s="40" t="s">
        <v>40</v>
      </c>
      <c r="I702" s="11">
        <v>42318</v>
      </c>
      <c r="J702" s="11">
        <v>42615</v>
      </c>
      <c r="K702" s="12">
        <v>30.85</v>
      </c>
      <c r="L702" s="1">
        <f>_xlfn.IFNA(MATCH(D702,{"AR","FL","IN","MI"},0),"YES")</f>
        <v>1</v>
      </c>
      <c r="M702" t="str">
        <f t="shared" si="69"/>
        <v>Natural Gas</v>
      </c>
      <c r="N702" s="1">
        <f t="shared" si="70"/>
        <v>2016</v>
      </c>
      <c r="O702" s="13" t="str">
        <f t="shared" si="71"/>
        <v/>
      </c>
      <c r="P702" s="13" t="str">
        <f t="shared" si="72"/>
        <v/>
      </c>
      <c r="Q702" s="13">
        <f t="shared" si="73"/>
        <v>0.3085</v>
      </c>
      <c r="R702" s="13" t="str">
        <f t="shared" si="74"/>
        <v/>
      </c>
    </row>
    <row r="703" spans="1:18" x14ac:dyDescent="0.2">
      <c r="A703" s="8" t="s">
        <v>615</v>
      </c>
      <c r="B703" s="9">
        <v>2879</v>
      </c>
      <c r="C703" s="40" t="s">
        <v>208</v>
      </c>
      <c r="D703" s="40" t="s">
        <v>48</v>
      </c>
      <c r="E703" s="40" t="s">
        <v>37</v>
      </c>
      <c r="F703" s="40" t="s">
        <v>38</v>
      </c>
      <c r="G703" s="40" t="s">
        <v>39</v>
      </c>
      <c r="H703" s="40" t="s">
        <v>40</v>
      </c>
      <c r="I703" s="11">
        <v>42265</v>
      </c>
      <c r="J703" s="11">
        <v>42621</v>
      </c>
      <c r="K703" s="12">
        <v>53.49</v>
      </c>
      <c r="L703" s="1">
        <f>_xlfn.IFNA(MATCH(D703,{"AR","FL","IN","MI"},0),"YES")</f>
        <v>4</v>
      </c>
      <c r="M703" t="str">
        <f t="shared" si="69"/>
        <v>Electric</v>
      </c>
      <c r="N703" s="1">
        <f t="shared" si="70"/>
        <v>2016</v>
      </c>
      <c r="O703" s="13">
        <f t="shared" si="71"/>
        <v>0.53490000000000004</v>
      </c>
      <c r="P703" s="13" t="str">
        <f t="shared" si="72"/>
        <v/>
      </c>
      <c r="Q703" s="13" t="str">
        <f t="shared" si="73"/>
        <v/>
      </c>
      <c r="R703" s="13" t="str">
        <f t="shared" si="74"/>
        <v/>
      </c>
    </row>
    <row r="704" spans="1:18" x14ac:dyDescent="0.2">
      <c r="A704" s="8" t="s">
        <v>1592</v>
      </c>
      <c r="B704" s="9">
        <v>2872</v>
      </c>
      <c r="C704" s="40" t="s">
        <v>2223</v>
      </c>
      <c r="D704" s="40" t="s">
        <v>105</v>
      </c>
      <c r="E704" s="40" t="s">
        <v>2163</v>
      </c>
      <c r="F704" s="40" t="s">
        <v>66</v>
      </c>
      <c r="G704" s="40" t="s">
        <v>44</v>
      </c>
      <c r="H704" s="40" t="s">
        <v>40</v>
      </c>
      <c r="I704" s="11">
        <v>42321</v>
      </c>
      <c r="J704" s="11">
        <v>42636</v>
      </c>
      <c r="K704" s="12">
        <v>52.5</v>
      </c>
      <c r="L704" s="1" t="str">
        <f>_xlfn.IFNA(MATCH(D704,{"AR","FL","IN","MI"},0),"YES")</f>
        <v>YES</v>
      </c>
      <c r="M704" t="str">
        <f t="shared" si="69"/>
        <v>Natural Gas</v>
      </c>
      <c r="N704" s="1">
        <f t="shared" si="70"/>
        <v>2016</v>
      </c>
      <c r="O704" s="13" t="str">
        <f t="shared" si="71"/>
        <v/>
      </c>
      <c r="P704" s="13" t="str">
        <f t="shared" si="72"/>
        <v/>
      </c>
      <c r="Q704" s="13">
        <f t="shared" si="73"/>
        <v>0.52500000000000002</v>
      </c>
      <c r="R704" s="13">
        <f t="shared" si="74"/>
        <v>0.52500000000000002</v>
      </c>
    </row>
    <row r="705" spans="1:18" x14ac:dyDescent="0.2">
      <c r="A705" s="8" t="s">
        <v>1593</v>
      </c>
      <c r="B705" s="9">
        <v>2987</v>
      </c>
      <c r="C705" s="40" t="s">
        <v>2186</v>
      </c>
      <c r="D705" s="40" t="s">
        <v>94</v>
      </c>
      <c r="E705" s="40" t="s">
        <v>2163</v>
      </c>
      <c r="F705" s="40" t="s">
        <v>66</v>
      </c>
      <c r="G705" s="40" t="s">
        <v>39</v>
      </c>
      <c r="H705" s="40" t="s">
        <v>40</v>
      </c>
      <c r="I705" s="11">
        <v>42460</v>
      </c>
      <c r="J705" s="11">
        <v>42640</v>
      </c>
      <c r="K705" s="12">
        <v>60.1</v>
      </c>
      <c r="L705" s="1" t="str">
        <f>_xlfn.IFNA(MATCH(D705,{"AR","FL","IN","MI"},0),"YES")</f>
        <v>YES</v>
      </c>
      <c r="M705" t="str">
        <f t="shared" si="69"/>
        <v>Natural Gas</v>
      </c>
      <c r="N705" s="1">
        <f t="shared" si="70"/>
        <v>2016</v>
      </c>
      <c r="O705" s="13" t="str">
        <f t="shared" si="71"/>
        <v/>
      </c>
      <c r="P705" s="13" t="str">
        <f t="shared" si="72"/>
        <v/>
      </c>
      <c r="Q705" s="13">
        <f t="shared" si="73"/>
        <v>0.60099999999999998</v>
      </c>
      <c r="R705" s="13">
        <f t="shared" si="74"/>
        <v>0.60099999999999998</v>
      </c>
    </row>
    <row r="706" spans="1:18" x14ac:dyDescent="0.2">
      <c r="A706" s="8" t="s">
        <v>616</v>
      </c>
      <c r="B706" s="9">
        <v>2846</v>
      </c>
      <c r="C706" s="40" t="s">
        <v>270</v>
      </c>
      <c r="D706" s="40" t="s">
        <v>271</v>
      </c>
      <c r="E706" s="40" t="s">
        <v>37</v>
      </c>
      <c r="F706" s="40" t="s">
        <v>38</v>
      </c>
      <c r="G706" s="40" t="s">
        <v>39</v>
      </c>
      <c r="H706" s="40" t="s">
        <v>40</v>
      </c>
      <c r="I706" s="11">
        <v>42243</v>
      </c>
      <c r="J706" s="11">
        <v>42641</v>
      </c>
      <c r="K706" s="16">
        <v>49.61</v>
      </c>
      <c r="L706" s="1" t="str">
        <f>_xlfn.IFNA(MATCH(D706,{"AR","FL","IN","MI"},0),"YES")</f>
        <v>YES</v>
      </c>
      <c r="M706" t="str">
        <f t="shared" si="69"/>
        <v>Electric</v>
      </c>
      <c r="N706" s="1">
        <f t="shared" si="70"/>
        <v>2016</v>
      </c>
      <c r="O706" s="13">
        <f t="shared" si="71"/>
        <v>0.49609999999999999</v>
      </c>
      <c r="P706" s="13">
        <f t="shared" si="72"/>
        <v>0.49609999999999999</v>
      </c>
      <c r="Q706" s="13" t="str">
        <f t="shared" si="73"/>
        <v/>
      </c>
      <c r="R706" s="13" t="str">
        <f t="shared" si="74"/>
        <v/>
      </c>
    </row>
    <row r="707" spans="1:18" x14ac:dyDescent="0.2">
      <c r="A707" s="8" t="s">
        <v>617</v>
      </c>
      <c r="B707" s="9">
        <v>2892</v>
      </c>
      <c r="C707" s="40" t="s">
        <v>251</v>
      </c>
      <c r="D707" s="40" t="s">
        <v>114</v>
      </c>
      <c r="E707" s="40" t="s">
        <v>37</v>
      </c>
      <c r="F707" s="40" t="s">
        <v>38</v>
      </c>
      <c r="G707" s="40" t="s">
        <v>44</v>
      </c>
      <c r="H707" s="40" t="s">
        <v>40</v>
      </c>
      <c r="I707" s="11">
        <v>42423</v>
      </c>
      <c r="J707" s="11">
        <v>42641</v>
      </c>
      <c r="K707" s="12" t="s">
        <v>45</v>
      </c>
      <c r="L707" s="1" t="str">
        <f>_xlfn.IFNA(MATCH(D707,{"AR","FL","IN","MI"},0),"YES")</f>
        <v>YES</v>
      </c>
      <c r="M707" t="str">
        <f t="shared" si="69"/>
        <v>Electric</v>
      </c>
      <c r="N707" s="1">
        <f t="shared" si="70"/>
        <v>2016</v>
      </c>
      <c r="O707" s="13" t="str">
        <f t="shared" si="71"/>
        <v/>
      </c>
      <c r="P707" s="13" t="str">
        <f t="shared" si="72"/>
        <v/>
      </c>
      <c r="Q707" s="13" t="str">
        <f t="shared" si="73"/>
        <v/>
      </c>
      <c r="R707" s="13" t="str">
        <f t="shared" si="74"/>
        <v/>
      </c>
    </row>
    <row r="708" spans="1:18" x14ac:dyDescent="0.2">
      <c r="A708" s="8" t="s">
        <v>1594</v>
      </c>
      <c r="B708" s="9">
        <v>2856</v>
      </c>
      <c r="C708" s="40" t="s">
        <v>2202</v>
      </c>
      <c r="D708" s="40" t="s">
        <v>180</v>
      </c>
      <c r="E708" s="40" t="s">
        <v>2163</v>
      </c>
      <c r="F708" s="40" t="s">
        <v>66</v>
      </c>
      <c r="G708" s="40" t="s">
        <v>39</v>
      </c>
      <c r="H708" s="40" t="s">
        <v>40</v>
      </c>
      <c r="I708" s="11">
        <v>42277</v>
      </c>
      <c r="J708" s="11">
        <v>42642</v>
      </c>
      <c r="K708" s="12">
        <v>50.32</v>
      </c>
      <c r="L708" s="1" t="str">
        <f>_xlfn.IFNA(MATCH(D708,{"AR","FL","IN","MI"},0),"YES")</f>
        <v>YES</v>
      </c>
      <c r="M708" t="str">
        <f t="shared" si="69"/>
        <v>Natural Gas</v>
      </c>
      <c r="N708" s="1">
        <f t="shared" si="70"/>
        <v>2016</v>
      </c>
      <c r="O708" s="13" t="str">
        <f t="shared" si="71"/>
        <v/>
      </c>
      <c r="P708" s="13" t="str">
        <f t="shared" si="72"/>
        <v/>
      </c>
      <c r="Q708" s="13">
        <f t="shared" si="73"/>
        <v>0.50319999999999998</v>
      </c>
      <c r="R708" s="13">
        <f t="shared" si="74"/>
        <v>0.50319999999999998</v>
      </c>
    </row>
    <row r="709" spans="1:18" x14ac:dyDescent="0.2">
      <c r="A709" s="8" t="s">
        <v>618</v>
      </c>
      <c r="B709" s="9">
        <v>2868</v>
      </c>
      <c r="C709" s="40" t="s">
        <v>619</v>
      </c>
      <c r="D709" s="40" t="s">
        <v>231</v>
      </c>
      <c r="E709" s="40" t="s">
        <v>37</v>
      </c>
      <c r="F709" s="40" t="s">
        <v>66</v>
      </c>
      <c r="G709" s="40" t="s">
        <v>39</v>
      </c>
      <c r="H709" s="40" t="s">
        <v>40</v>
      </c>
      <c r="I709" s="11">
        <v>42314</v>
      </c>
      <c r="J709" s="11">
        <v>42643</v>
      </c>
      <c r="K709" s="12">
        <v>50.7</v>
      </c>
      <c r="L709" s="1" t="str">
        <f>_xlfn.IFNA(MATCH(D709,{"AR","FL","IN","MI"},0),"YES")</f>
        <v>YES</v>
      </c>
      <c r="M709" t="str">
        <f t="shared" si="69"/>
        <v>Electric</v>
      </c>
      <c r="N709" s="1">
        <f t="shared" si="70"/>
        <v>2016</v>
      </c>
      <c r="O709" s="13">
        <f t="shared" si="71"/>
        <v>0.50700000000000001</v>
      </c>
      <c r="P709" s="13">
        <f t="shared" si="72"/>
        <v>0.50700000000000001</v>
      </c>
      <c r="Q709" s="13" t="str">
        <f t="shared" si="73"/>
        <v/>
      </c>
      <c r="R709" s="13" t="str">
        <f t="shared" si="74"/>
        <v/>
      </c>
    </row>
    <row r="710" spans="1:18" x14ac:dyDescent="0.2">
      <c r="A710" s="8" t="s">
        <v>620</v>
      </c>
      <c r="B710" s="9">
        <v>2982</v>
      </c>
      <c r="C710" s="40" t="s">
        <v>139</v>
      </c>
      <c r="D710" s="40" t="s">
        <v>76</v>
      </c>
      <c r="E710" s="40" t="s">
        <v>37</v>
      </c>
      <c r="F710" s="40" t="s">
        <v>52</v>
      </c>
      <c r="G710" s="40" t="s">
        <v>39</v>
      </c>
      <c r="H710" s="40" t="s">
        <v>40</v>
      </c>
      <c r="I710" s="11">
        <v>42460</v>
      </c>
      <c r="J710" s="11">
        <v>42649</v>
      </c>
      <c r="K710" s="16" t="s">
        <v>45</v>
      </c>
      <c r="L710" s="1" t="str">
        <f>_xlfn.IFNA(MATCH(D710,{"AR","FL","IN","MI"},0),"YES")</f>
        <v>YES</v>
      </c>
      <c r="M710" t="str">
        <f t="shared" si="69"/>
        <v>Electric</v>
      </c>
      <c r="N710" s="1">
        <f t="shared" si="70"/>
        <v>2016</v>
      </c>
      <c r="O710" s="13" t="str">
        <f t="shared" si="71"/>
        <v/>
      </c>
      <c r="P710" s="13" t="str">
        <f t="shared" si="72"/>
        <v/>
      </c>
      <c r="Q710" s="13" t="str">
        <f t="shared" si="73"/>
        <v/>
      </c>
      <c r="R710" s="13" t="str">
        <f t="shared" si="74"/>
        <v/>
      </c>
    </row>
    <row r="711" spans="1:18" x14ac:dyDescent="0.2">
      <c r="A711" s="8" t="s">
        <v>1595</v>
      </c>
      <c r="B711" s="9">
        <v>3155</v>
      </c>
      <c r="C711" s="40" t="s">
        <v>2200</v>
      </c>
      <c r="D711" s="40" t="s">
        <v>57</v>
      </c>
      <c r="E711" s="40" t="s">
        <v>2163</v>
      </c>
      <c r="F711" s="40" t="s">
        <v>66</v>
      </c>
      <c r="G711" s="40" t="s">
        <v>44</v>
      </c>
      <c r="H711" s="40" t="s">
        <v>40</v>
      </c>
      <c r="I711" s="11">
        <v>42536</v>
      </c>
      <c r="J711" s="11">
        <v>42656</v>
      </c>
      <c r="K711" s="12">
        <v>53</v>
      </c>
      <c r="L711" s="1" t="str">
        <f>_xlfn.IFNA(MATCH(D711,{"AR","FL","IN","MI"},0),"YES")</f>
        <v>YES</v>
      </c>
      <c r="M711" t="str">
        <f t="shared" si="69"/>
        <v>Natural Gas</v>
      </c>
      <c r="N711" s="1">
        <f t="shared" si="70"/>
        <v>2016</v>
      </c>
      <c r="O711" s="13" t="str">
        <f t="shared" si="71"/>
        <v/>
      </c>
      <c r="P711" s="13" t="str">
        <f t="shared" si="72"/>
        <v/>
      </c>
      <c r="Q711" s="13">
        <f t="shared" si="73"/>
        <v>0.53</v>
      </c>
      <c r="R711" s="13">
        <f t="shared" si="74"/>
        <v>0.53</v>
      </c>
    </row>
    <row r="712" spans="1:18" x14ac:dyDescent="0.2">
      <c r="A712" s="8" t="s">
        <v>1596</v>
      </c>
      <c r="B712" s="9">
        <v>3154</v>
      </c>
      <c r="C712" s="40" t="s">
        <v>141</v>
      </c>
      <c r="D712" s="40" t="s">
        <v>57</v>
      </c>
      <c r="E712" s="40" t="s">
        <v>2163</v>
      </c>
      <c r="F712" s="40" t="s">
        <v>66</v>
      </c>
      <c r="G712" s="40" t="s">
        <v>39</v>
      </c>
      <c r="H712" s="40" t="s">
        <v>40</v>
      </c>
      <c r="I712" s="11">
        <v>42536</v>
      </c>
      <c r="J712" s="11">
        <v>42656</v>
      </c>
      <c r="K712" s="12">
        <v>51.35</v>
      </c>
      <c r="L712" s="1" t="str">
        <f>_xlfn.IFNA(MATCH(D712,{"AR","FL","IN","MI"},0),"YES")</f>
        <v>YES</v>
      </c>
      <c r="M712" t="str">
        <f t="shared" ref="M712:M775" si="75">E712</f>
        <v>Natural Gas</v>
      </c>
      <c r="N712" s="1">
        <f t="shared" ref="N712:N775" si="76">YEAR(J712)</f>
        <v>2016</v>
      </c>
      <c r="O712" s="13" t="str">
        <f t="shared" ref="O712:O775" si="77">IF(AND(M712="Electric",K712&lt;&gt;"NA"),K712/100,"")</f>
        <v/>
      </c>
      <c r="P712" s="13" t="str">
        <f t="shared" ref="P712:P775" si="78">IF(AND(M712="Electric",K712&lt;&gt;"NA",L712="YES"),K712/100,"")</f>
        <v/>
      </c>
      <c r="Q712" s="13">
        <f t="shared" ref="Q712:Q775" si="79">IF(AND(M712="Natural Gas",K712&lt;&gt;"NA"),K712/100,"")</f>
        <v>0.51350000000000007</v>
      </c>
      <c r="R712" s="13">
        <f t="shared" ref="R712:R775" si="80">IF(AND(M712="Natural Gas",K712&lt;&gt;"NA",L712="YES"),K712/100,"")</f>
        <v>0.51350000000000007</v>
      </c>
    </row>
    <row r="713" spans="1:18" x14ac:dyDescent="0.2">
      <c r="A713" s="8" t="s">
        <v>621</v>
      </c>
      <c r="B713" s="9">
        <v>2989</v>
      </c>
      <c r="C713" s="40" t="s">
        <v>141</v>
      </c>
      <c r="D713" s="40" t="s">
        <v>57</v>
      </c>
      <c r="E713" s="40" t="s">
        <v>37</v>
      </c>
      <c r="F713" s="40" t="s">
        <v>52</v>
      </c>
      <c r="G713" s="40" t="s">
        <v>39</v>
      </c>
      <c r="H713" s="40" t="s">
        <v>40</v>
      </c>
      <c r="I713" s="11">
        <v>42548</v>
      </c>
      <c r="J713" s="11">
        <v>42662</v>
      </c>
      <c r="K713" s="12">
        <v>51.35</v>
      </c>
      <c r="L713" s="1" t="str">
        <f>_xlfn.IFNA(MATCH(D713,{"AR","FL","IN","MI"},0),"YES")</f>
        <v>YES</v>
      </c>
      <c r="M713" t="str">
        <f t="shared" si="75"/>
        <v>Electric</v>
      </c>
      <c r="N713" s="1">
        <f t="shared" si="76"/>
        <v>2016</v>
      </c>
      <c r="O713" s="13">
        <f t="shared" si="77"/>
        <v>0.51350000000000007</v>
      </c>
      <c r="P713" s="13">
        <f t="shared" si="78"/>
        <v>0.51350000000000007</v>
      </c>
      <c r="Q713" s="13" t="str">
        <f t="shared" si="79"/>
        <v/>
      </c>
      <c r="R713" s="13" t="str">
        <f t="shared" si="80"/>
        <v/>
      </c>
    </row>
    <row r="714" spans="1:18" x14ac:dyDescent="0.2">
      <c r="A714" s="8" t="s">
        <v>622</v>
      </c>
      <c r="B714" s="9">
        <v>2923</v>
      </c>
      <c r="C714" s="40" t="s">
        <v>42</v>
      </c>
      <c r="D714" s="40" t="s">
        <v>219</v>
      </c>
      <c r="E714" s="40" t="s">
        <v>37</v>
      </c>
      <c r="F714" s="40" t="s">
        <v>38</v>
      </c>
      <c r="G714" s="40" t="s">
        <v>39</v>
      </c>
      <c r="H714" s="40" t="s">
        <v>40</v>
      </c>
      <c r="I714" s="11">
        <v>42461</v>
      </c>
      <c r="J714" s="11">
        <v>42669</v>
      </c>
      <c r="K714" s="12" t="s">
        <v>45</v>
      </c>
      <c r="L714" s="1" t="str">
        <f>_xlfn.IFNA(MATCH(D714,{"AR","FL","IN","MI"},0),"YES")</f>
        <v>YES</v>
      </c>
      <c r="M714" t="str">
        <f t="shared" si="75"/>
        <v>Electric</v>
      </c>
      <c r="N714" s="1">
        <f t="shared" si="76"/>
        <v>2016</v>
      </c>
      <c r="O714" s="13" t="str">
        <f t="shared" si="77"/>
        <v/>
      </c>
      <c r="P714" s="13" t="str">
        <f t="shared" si="78"/>
        <v/>
      </c>
      <c r="Q714" s="13" t="str">
        <f t="shared" si="79"/>
        <v/>
      </c>
      <c r="R714" s="13" t="str">
        <f t="shared" si="80"/>
        <v/>
      </c>
    </row>
    <row r="715" spans="1:18" x14ac:dyDescent="0.2">
      <c r="A715" s="8" t="s">
        <v>1597</v>
      </c>
      <c r="B715" s="9">
        <v>2924</v>
      </c>
      <c r="C715" s="40" t="s">
        <v>42</v>
      </c>
      <c r="D715" s="40" t="s">
        <v>219</v>
      </c>
      <c r="E715" s="40" t="s">
        <v>2163</v>
      </c>
      <c r="F715" s="40" t="s">
        <v>66</v>
      </c>
      <c r="G715" s="40" t="s">
        <v>39</v>
      </c>
      <c r="H715" s="40" t="s">
        <v>40</v>
      </c>
      <c r="I715" s="11">
        <v>42461</v>
      </c>
      <c r="J715" s="11">
        <v>42669</v>
      </c>
      <c r="K715" s="16" t="s">
        <v>45</v>
      </c>
      <c r="L715" s="1" t="str">
        <f>_xlfn.IFNA(MATCH(D715,{"AR","FL","IN","MI"},0),"YES")</f>
        <v>YES</v>
      </c>
      <c r="M715" t="str">
        <f t="shared" si="75"/>
        <v>Natural Gas</v>
      </c>
      <c r="N715" s="1">
        <f t="shared" si="76"/>
        <v>2016</v>
      </c>
      <c r="O715" s="13" t="str">
        <f t="shared" si="77"/>
        <v/>
      </c>
      <c r="P715" s="13" t="str">
        <f t="shared" si="78"/>
        <v/>
      </c>
      <c r="Q715" s="13" t="str">
        <f t="shared" si="79"/>
        <v/>
      </c>
      <c r="R715" s="13" t="str">
        <f t="shared" si="80"/>
        <v/>
      </c>
    </row>
    <row r="716" spans="1:18" x14ac:dyDescent="0.2">
      <c r="A716" s="8" t="s">
        <v>1598</v>
      </c>
      <c r="B716" s="9">
        <v>2934</v>
      </c>
      <c r="C716" s="40" t="s">
        <v>2211</v>
      </c>
      <c r="D716" s="40" t="s">
        <v>154</v>
      </c>
      <c r="E716" s="40" t="s">
        <v>2163</v>
      </c>
      <c r="F716" s="40" t="s">
        <v>66</v>
      </c>
      <c r="G716" s="40" t="s">
        <v>44</v>
      </c>
      <c r="H716" s="40" t="s">
        <v>40</v>
      </c>
      <c r="I716" s="11">
        <v>42475</v>
      </c>
      <c r="J716" s="11">
        <v>42670</v>
      </c>
      <c r="K716" s="12" t="s">
        <v>45</v>
      </c>
      <c r="L716" s="1" t="str">
        <f>_xlfn.IFNA(MATCH(D716,{"AR","FL","IN","MI"},0),"YES")</f>
        <v>YES</v>
      </c>
      <c r="M716" t="str">
        <f t="shared" si="75"/>
        <v>Natural Gas</v>
      </c>
      <c r="N716" s="1">
        <f t="shared" si="76"/>
        <v>2016</v>
      </c>
      <c r="O716" s="13" t="str">
        <f t="shared" si="77"/>
        <v/>
      </c>
      <c r="P716" s="13" t="str">
        <f t="shared" si="78"/>
        <v/>
      </c>
      <c r="Q716" s="13" t="str">
        <f t="shared" si="79"/>
        <v/>
      </c>
      <c r="R716" s="13" t="str">
        <f t="shared" si="80"/>
        <v/>
      </c>
    </row>
    <row r="717" spans="1:18" x14ac:dyDescent="0.2">
      <c r="A717" s="8" t="s">
        <v>1599</v>
      </c>
      <c r="B717" s="9">
        <v>2916</v>
      </c>
      <c r="C717" s="40" t="s">
        <v>2180</v>
      </c>
      <c r="D717" s="40" t="s">
        <v>199</v>
      </c>
      <c r="E717" s="40" t="s">
        <v>2163</v>
      </c>
      <c r="F717" s="40" t="s">
        <v>66</v>
      </c>
      <c r="G717" s="40" t="s">
        <v>44</v>
      </c>
      <c r="H717" s="40" t="s">
        <v>40</v>
      </c>
      <c r="I717" s="11">
        <v>42447</v>
      </c>
      <c r="J717" s="11">
        <v>42670</v>
      </c>
      <c r="K717" s="12" t="s">
        <v>45</v>
      </c>
      <c r="L717" s="1" t="str">
        <f>_xlfn.IFNA(MATCH(D717,{"AR","FL","IN","MI"},0),"YES")</f>
        <v>YES</v>
      </c>
      <c r="M717" t="str">
        <f t="shared" si="75"/>
        <v>Natural Gas</v>
      </c>
      <c r="N717" s="1">
        <f t="shared" si="76"/>
        <v>2016</v>
      </c>
      <c r="O717" s="13" t="str">
        <f t="shared" si="77"/>
        <v/>
      </c>
      <c r="P717" s="13" t="str">
        <f t="shared" si="78"/>
        <v/>
      </c>
      <c r="Q717" s="13" t="str">
        <f t="shared" si="79"/>
        <v/>
      </c>
      <c r="R717" s="13" t="str">
        <f t="shared" si="80"/>
        <v/>
      </c>
    </row>
    <row r="718" spans="1:18" x14ac:dyDescent="0.2">
      <c r="A718" s="8" t="s">
        <v>1600</v>
      </c>
      <c r="B718" s="9">
        <v>2922</v>
      </c>
      <c r="C718" s="40" t="s">
        <v>2224</v>
      </c>
      <c r="D718" s="40" t="s">
        <v>194</v>
      </c>
      <c r="E718" s="40" t="s">
        <v>2163</v>
      </c>
      <c r="F718" s="40" t="s">
        <v>66</v>
      </c>
      <c r="G718" s="40" t="s">
        <v>44</v>
      </c>
      <c r="H718" s="40" t="s">
        <v>40</v>
      </c>
      <c r="I718" s="11">
        <v>42460</v>
      </c>
      <c r="J718" s="11">
        <v>42671</v>
      </c>
      <c r="K718" s="12">
        <v>52</v>
      </c>
      <c r="L718" s="1" t="str">
        <f>_xlfn.IFNA(MATCH(D718,{"AR","FL","IN","MI"},0),"YES")</f>
        <v>YES</v>
      </c>
      <c r="M718" t="str">
        <f t="shared" si="75"/>
        <v>Natural Gas</v>
      </c>
      <c r="N718" s="1">
        <f t="shared" si="76"/>
        <v>2016</v>
      </c>
      <c r="O718" s="13" t="str">
        <f t="shared" si="77"/>
        <v/>
      </c>
      <c r="P718" s="13" t="str">
        <f t="shared" si="78"/>
        <v/>
      </c>
      <c r="Q718" s="13">
        <f t="shared" si="79"/>
        <v>0.52</v>
      </c>
      <c r="R718" s="13">
        <f t="shared" si="80"/>
        <v>0.52</v>
      </c>
    </row>
    <row r="719" spans="1:18" x14ac:dyDescent="0.2">
      <c r="A719" s="8" t="s">
        <v>1601</v>
      </c>
      <c r="B719" s="9">
        <v>2927</v>
      </c>
      <c r="C719" s="40" t="s">
        <v>218</v>
      </c>
      <c r="D719" s="40" t="s">
        <v>219</v>
      </c>
      <c r="E719" s="40" t="s">
        <v>2163</v>
      </c>
      <c r="F719" s="40" t="s">
        <v>66</v>
      </c>
      <c r="G719" s="40" t="s">
        <v>39</v>
      </c>
      <c r="H719" s="40" t="s">
        <v>40</v>
      </c>
      <c r="I719" s="11">
        <v>42468</v>
      </c>
      <c r="J719" s="11">
        <v>42683</v>
      </c>
      <c r="K719" s="12">
        <v>57.16</v>
      </c>
      <c r="L719" s="1" t="str">
        <f>_xlfn.IFNA(MATCH(D719,{"AR","FL","IN","MI"},0),"YES")</f>
        <v>YES</v>
      </c>
      <c r="M719" t="str">
        <f t="shared" si="75"/>
        <v>Natural Gas</v>
      </c>
      <c r="N719" s="1">
        <f t="shared" si="76"/>
        <v>2016</v>
      </c>
      <c r="O719" s="13" t="str">
        <f t="shared" si="77"/>
        <v/>
      </c>
      <c r="P719" s="13" t="str">
        <f t="shared" si="78"/>
        <v/>
      </c>
      <c r="Q719" s="13">
        <f t="shared" si="79"/>
        <v>0.5716</v>
      </c>
      <c r="R719" s="13">
        <f t="shared" si="80"/>
        <v>0.5716</v>
      </c>
    </row>
    <row r="720" spans="1:18" x14ac:dyDescent="0.2">
      <c r="A720" s="8" t="s">
        <v>623</v>
      </c>
      <c r="B720" s="9">
        <v>2926</v>
      </c>
      <c r="C720" s="40" t="s">
        <v>218</v>
      </c>
      <c r="D720" s="40" t="s">
        <v>219</v>
      </c>
      <c r="E720" s="40" t="s">
        <v>37</v>
      </c>
      <c r="F720" s="40" t="s">
        <v>38</v>
      </c>
      <c r="G720" s="40" t="s">
        <v>39</v>
      </c>
      <c r="H720" s="40" t="s">
        <v>40</v>
      </c>
      <c r="I720" s="11">
        <v>42468</v>
      </c>
      <c r="J720" s="11">
        <v>42683</v>
      </c>
      <c r="K720" s="16">
        <v>57.16</v>
      </c>
      <c r="L720" s="1" t="str">
        <f>_xlfn.IFNA(MATCH(D720,{"AR","FL","IN","MI"},0),"YES")</f>
        <v>YES</v>
      </c>
      <c r="M720" t="str">
        <f t="shared" si="75"/>
        <v>Electric</v>
      </c>
      <c r="N720" s="1">
        <f t="shared" si="76"/>
        <v>2016</v>
      </c>
      <c r="O720" s="13">
        <f t="shared" si="77"/>
        <v>0.5716</v>
      </c>
      <c r="P720" s="13">
        <f t="shared" si="78"/>
        <v>0.5716</v>
      </c>
      <c r="Q720" s="13" t="str">
        <f t="shared" si="79"/>
        <v/>
      </c>
      <c r="R720" s="13" t="str">
        <f t="shared" si="80"/>
        <v/>
      </c>
    </row>
    <row r="721" spans="1:18" x14ac:dyDescent="0.2">
      <c r="A721" s="8" t="s">
        <v>624</v>
      </c>
      <c r="B721" s="9">
        <v>2833</v>
      </c>
      <c r="C721" s="40" t="s">
        <v>215</v>
      </c>
      <c r="D721" s="40" t="s">
        <v>216</v>
      </c>
      <c r="E721" s="40" t="s">
        <v>37</v>
      </c>
      <c r="F721" s="40" t="s">
        <v>38</v>
      </c>
      <c r="G721" s="40" t="s">
        <v>39</v>
      </c>
      <c r="H721" s="40" t="s">
        <v>40</v>
      </c>
      <c r="I721" s="11">
        <v>42186</v>
      </c>
      <c r="J721" s="11">
        <v>42684</v>
      </c>
      <c r="K721" s="12">
        <v>44</v>
      </c>
      <c r="L721" s="1" t="str">
        <f>_xlfn.IFNA(MATCH(D721,{"AR","FL","IN","MI"},0),"YES")</f>
        <v>YES</v>
      </c>
      <c r="M721" t="str">
        <f t="shared" si="75"/>
        <v>Electric</v>
      </c>
      <c r="N721" s="1">
        <f t="shared" si="76"/>
        <v>2016</v>
      </c>
      <c r="O721" s="13">
        <f t="shared" si="77"/>
        <v>0.44</v>
      </c>
      <c r="P721" s="13">
        <f t="shared" si="78"/>
        <v>0.44</v>
      </c>
      <c r="Q721" s="13" t="str">
        <f t="shared" si="79"/>
        <v/>
      </c>
      <c r="R721" s="13" t="str">
        <f t="shared" si="80"/>
        <v/>
      </c>
    </row>
    <row r="722" spans="1:18" x14ac:dyDescent="0.2">
      <c r="A722" s="8" t="s">
        <v>1602</v>
      </c>
      <c r="B722" s="9">
        <v>3013</v>
      </c>
      <c r="C722" s="40" t="s">
        <v>2167</v>
      </c>
      <c r="D722" s="40" t="s">
        <v>127</v>
      </c>
      <c r="E722" s="40" t="s">
        <v>2163</v>
      </c>
      <c r="F722" s="40" t="s">
        <v>52</v>
      </c>
      <c r="G722" s="40" t="s">
        <v>39</v>
      </c>
      <c r="H722" s="40" t="s">
        <v>40</v>
      </c>
      <c r="I722" s="11">
        <v>42583</v>
      </c>
      <c r="J722" s="11">
        <v>42688</v>
      </c>
      <c r="K722" s="12" t="s">
        <v>45</v>
      </c>
      <c r="L722" s="1" t="str">
        <f>_xlfn.IFNA(MATCH(D722,{"AR","FL","IN","MI"},0),"YES")</f>
        <v>YES</v>
      </c>
      <c r="M722" t="str">
        <f t="shared" si="75"/>
        <v>Natural Gas</v>
      </c>
      <c r="N722" s="1">
        <f t="shared" si="76"/>
        <v>2016</v>
      </c>
      <c r="O722" s="13" t="str">
        <f t="shared" si="77"/>
        <v/>
      </c>
      <c r="P722" s="13" t="str">
        <f t="shared" si="78"/>
        <v/>
      </c>
      <c r="Q722" s="13" t="str">
        <f t="shared" si="79"/>
        <v/>
      </c>
      <c r="R722" s="13" t="str">
        <f t="shared" si="80"/>
        <v/>
      </c>
    </row>
    <row r="723" spans="1:18" x14ac:dyDescent="0.2">
      <c r="A723" s="8" t="s">
        <v>1603</v>
      </c>
      <c r="B723" s="9">
        <v>3005</v>
      </c>
      <c r="C723" s="40" t="s">
        <v>2186</v>
      </c>
      <c r="D723" s="40" t="s">
        <v>94</v>
      </c>
      <c r="E723" s="40" t="s">
        <v>2163</v>
      </c>
      <c r="F723" s="40" t="s">
        <v>66</v>
      </c>
      <c r="G723" s="40" t="s">
        <v>44</v>
      </c>
      <c r="H723" s="40" t="s">
        <v>40</v>
      </c>
      <c r="I723" s="11">
        <v>42541</v>
      </c>
      <c r="J723" s="11">
        <v>42689</v>
      </c>
      <c r="K723" s="12" t="s">
        <v>45</v>
      </c>
      <c r="L723" s="1" t="str">
        <f>_xlfn.IFNA(MATCH(D723,{"AR","FL","IN","MI"},0),"YES")</f>
        <v>YES</v>
      </c>
      <c r="M723" t="str">
        <f t="shared" si="75"/>
        <v>Natural Gas</v>
      </c>
      <c r="N723" s="1">
        <f t="shared" si="76"/>
        <v>2016</v>
      </c>
      <c r="O723" s="13" t="str">
        <f t="shared" si="77"/>
        <v/>
      </c>
      <c r="P723" s="13" t="str">
        <f t="shared" si="78"/>
        <v/>
      </c>
      <c r="Q723" s="13" t="str">
        <f t="shared" si="79"/>
        <v/>
      </c>
      <c r="R723" s="13" t="str">
        <f t="shared" si="80"/>
        <v/>
      </c>
    </row>
    <row r="724" spans="1:18" x14ac:dyDescent="0.2">
      <c r="A724" s="8" t="s">
        <v>625</v>
      </c>
      <c r="B724" s="9">
        <v>2936</v>
      </c>
      <c r="C724" s="40" t="s">
        <v>72</v>
      </c>
      <c r="D724" s="40" t="s">
        <v>154</v>
      </c>
      <c r="E724" s="40" t="s">
        <v>37</v>
      </c>
      <c r="F724" s="40" t="s">
        <v>66</v>
      </c>
      <c r="G724" s="40" t="s">
        <v>39</v>
      </c>
      <c r="H724" s="40" t="s">
        <v>40</v>
      </c>
      <c r="I724" s="11">
        <v>42479</v>
      </c>
      <c r="J724" s="11">
        <v>42689</v>
      </c>
      <c r="K724" s="12">
        <v>49.55</v>
      </c>
      <c r="L724" s="1" t="str">
        <f>_xlfn.IFNA(MATCH(D724,{"AR","FL","IN","MI"},0),"YES")</f>
        <v>YES</v>
      </c>
      <c r="M724" t="str">
        <f t="shared" si="75"/>
        <v>Electric</v>
      </c>
      <c r="N724" s="1">
        <f t="shared" si="76"/>
        <v>2016</v>
      </c>
      <c r="O724" s="13">
        <f t="shared" si="77"/>
        <v>0.4955</v>
      </c>
      <c r="P724" s="13">
        <f t="shared" si="78"/>
        <v>0.4955</v>
      </c>
      <c r="Q724" s="13" t="str">
        <f t="shared" si="79"/>
        <v/>
      </c>
      <c r="R724" s="13" t="str">
        <f t="shared" si="80"/>
        <v/>
      </c>
    </row>
    <row r="725" spans="1:18" x14ac:dyDescent="0.2">
      <c r="A725" s="8" t="s">
        <v>1604</v>
      </c>
      <c r="B725" s="9">
        <v>2960</v>
      </c>
      <c r="C725" s="40" t="s">
        <v>335</v>
      </c>
      <c r="D725" s="40" t="s">
        <v>219</v>
      </c>
      <c r="E725" s="40" t="s">
        <v>2163</v>
      </c>
      <c r="F725" s="40" t="s">
        <v>66</v>
      </c>
      <c r="G725" s="40" t="s">
        <v>44</v>
      </c>
      <c r="H725" s="40" t="s">
        <v>40</v>
      </c>
      <c r="I725" s="11">
        <v>42510</v>
      </c>
      <c r="J725" s="11">
        <v>42692</v>
      </c>
      <c r="K725" s="12">
        <v>52.2</v>
      </c>
      <c r="L725" s="1" t="str">
        <f>_xlfn.IFNA(MATCH(D725,{"AR","FL","IN","MI"},0),"YES")</f>
        <v>YES</v>
      </c>
      <c r="M725" t="str">
        <f t="shared" si="75"/>
        <v>Natural Gas</v>
      </c>
      <c r="N725" s="1">
        <f t="shared" si="76"/>
        <v>2016</v>
      </c>
      <c r="O725" s="13" t="str">
        <f t="shared" si="77"/>
        <v/>
      </c>
      <c r="P725" s="13" t="str">
        <f t="shared" si="78"/>
        <v/>
      </c>
      <c r="Q725" s="13">
        <f t="shared" si="79"/>
        <v>0.52200000000000002</v>
      </c>
      <c r="R725" s="13">
        <f t="shared" si="80"/>
        <v>0.52200000000000002</v>
      </c>
    </row>
    <row r="726" spans="1:18" x14ac:dyDescent="0.2">
      <c r="A726" s="8" t="s">
        <v>626</v>
      </c>
      <c r="B726" s="9">
        <v>2959</v>
      </c>
      <c r="C726" s="40" t="s">
        <v>335</v>
      </c>
      <c r="D726" s="40" t="s">
        <v>219</v>
      </c>
      <c r="E726" s="40" t="s">
        <v>37</v>
      </c>
      <c r="F726" s="40" t="s">
        <v>38</v>
      </c>
      <c r="G726" s="40" t="s">
        <v>44</v>
      </c>
      <c r="H726" s="40" t="s">
        <v>40</v>
      </c>
      <c r="I726" s="11">
        <v>42510</v>
      </c>
      <c r="J726" s="11">
        <v>42692</v>
      </c>
      <c r="K726" s="12">
        <v>52.2</v>
      </c>
      <c r="L726" s="1" t="str">
        <f>_xlfn.IFNA(MATCH(D726,{"AR","FL","IN","MI"},0),"YES")</f>
        <v>YES</v>
      </c>
      <c r="M726" t="str">
        <f t="shared" si="75"/>
        <v>Electric</v>
      </c>
      <c r="N726" s="1">
        <f t="shared" si="76"/>
        <v>2016</v>
      </c>
      <c r="O726" s="13">
        <f t="shared" si="77"/>
        <v>0.52200000000000002</v>
      </c>
      <c r="P726" s="13">
        <f t="shared" si="78"/>
        <v>0.52200000000000002</v>
      </c>
      <c r="Q726" s="13" t="str">
        <f t="shared" si="79"/>
        <v/>
      </c>
      <c r="R726" s="13" t="str">
        <f t="shared" si="80"/>
        <v/>
      </c>
    </row>
    <row r="727" spans="1:18" x14ac:dyDescent="0.2">
      <c r="A727" s="8" t="s">
        <v>1605</v>
      </c>
      <c r="B727" s="9">
        <v>3044</v>
      </c>
      <c r="C727" s="40" t="s">
        <v>189</v>
      </c>
      <c r="D727" s="40" t="s">
        <v>154</v>
      </c>
      <c r="E727" s="40" t="s">
        <v>2163</v>
      </c>
      <c r="F727" s="40" t="s">
        <v>52</v>
      </c>
      <c r="G727" s="40" t="s">
        <v>44</v>
      </c>
      <c r="H727" s="40" t="s">
        <v>40</v>
      </c>
      <c r="I727" s="11">
        <v>42552</v>
      </c>
      <c r="J727" s="11">
        <v>42697</v>
      </c>
      <c r="K727" s="12" t="s">
        <v>45</v>
      </c>
      <c r="L727" s="1" t="str">
        <f>_xlfn.IFNA(MATCH(D727,{"AR","FL","IN","MI"},0),"YES")</f>
        <v>YES</v>
      </c>
      <c r="M727" t="str">
        <f t="shared" si="75"/>
        <v>Natural Gas</v>
      </c>
      <c r="N727" s="1">
        <f t="shared" si="76"/>
        <v>2016</v>
      </c>
      <c r="O727" s="13" t="str">
        <f t="shared" si="77"/>
        <v/>
      </c>
      <c r="P727" s="13" t="str">
        <f t="shared" si="78"/>
        <v/>
      </c>
      <c r="Q727" s="13" t="str">
        <f t="shared" si="79"/>
        <v/>
      </c>
      <c r="R727" s="13" t="str">
        <f t="shared" si="80"/>
        <v/>
      </c>
    </row>
    <row r="728" spans="1:18" x14ac:dyDescent="0.2">
      <c r="A728" s="8" t="s">
        <v>1606</v>
      </c>
      <c r="B728" s="9">
        <v>2947</v>
      </c>
      <c r="C728" s="40" t="s">
        <v>2206</v>
      </c>
      <c r="D728" s="40" t="s">
        <v>60</v>
      </c>
      <c r="E728" s="40" t="s">
        <v>2163</v>
      </c>
      <c r="F728" s="40" t="s">
        <v>66</v>
      </c>
      <c r="G728" s="40" t="s">
        <v>44</v>
      </c>
      <c r="H728" s="40" t="s">
        <v>40</v>
      </c>
      <c r="I728" s="11">
        <v>42492</v>
      </c>
      <c r="J728" s="11">
        <v>42703</v>
      </c>
      <c r="K728" s="12" t="s">
        <v>45</v>
      </c>
      <c r="L728" s="1" t="str">
        <f>_xlfn.IFNA(MATCH(D728,{"AR","FL","IN","MI"},0),"YES")</f>
        <v>YES</v>
      </c>
      <c r="M728" t="str">
        <f t="shared" si="75"/>
        <v>Natural Gas</v>
      </c>
      <c r="N728" s="1">
        <f t="shared" si="76"/>
        <v>2016</v>
      </c>
      <c r="O728" s="13" t="str">
        <f t="shared" si="77"/>
        <v/>
      </c>
      <c r="P728" s="13" t="str">
        <f t="shared" si="78"/>
        <v/>
      </c>
      <c r="Q728" s="13" t="str">
        <f t="shared" si="79"/>
        <v/>
      </c>
      <c r="R728" s="13" t="str">
        <f t="shared" si="80"/>
        <v/>
      </c>
    </row>
    <row r="729" spans="1:18" x14ac:dyDescent="0.2">
      <c r="A729" s="8" t="s">
        <v>627</v>
      </c>
      <c r="B729" s="9">
        <v>2889</v>
      </c>
      <c r="C729" s="40" t="s">
        <v>85</v>
      </c>
      <c r="D729" s="40" t="s">
        <v>79</v>
      </c>
      <c r="E729" s="40" t="s">
        <v>37</v>
      </c>
      <c r="F729" s="40" t="s">
        <v>38</v>
      </c>
      <c r="G729" s="40" t="s">
        <v>44</v>
      </c>
      <c r="H729" s="40" t="s">
        <v>40</v>
      </c>
      <c r="I729" s="11">
        <v>42444</v>
      </c>
      <c r="J729" s="11">
        <v>42703</v>
      </c>
      <c r="K729" s="12" t="s">
        <v>45</v>
      </c>
      <c r="L729" s="1">
        <f>_xlfn.IFNA(MATCH(D729,{"AR","FL","IN","MI"},0),"YES")</f>
        <v>2</v>
      </c>
      <c r="M729" t="str">
        <f t="shared" si="75"/>
        <v>Electric</v>
      </c>
      <c r="N729" s="1">
        <f t="shared" si="76"/>
        <v>2016</v>
      </c>
      <c r="O729" s="13" t="str">
        <f t="shared" si="77"/>
        <v/>
      </c>
      <c r="P729" s="13" t="str">
        <f t="shared" si="78"/>
        <v/>
      </c>
      <c r="Q729" s="13" t="str">
        <f t="shared" si="79"/>
        <v/>
      </c>
      <c r="R729" s="13" t="str">
        <f t="shared" si="80"/>
        <v/>
      </c>
    </row>
    <row r="730" spans="1:18" x14ac:dyDescent="0.2">
      <c r="A730" s="8" t="s">
        <v>1607</v>
      </c>
      <c r="B730" s="9">
        <v>2581</v>
      </c>
      <c r="C730" s="40" t="s">
        <v>254</v>
      </c>
      <c r="D730" s="40" t="s">
        <v>160</v>
      </c>
      <c r="E730" s="40" t="s">
        <v>2163</v>
      </c>
      <c r="F730" s="40" t="s">
        <v>357</v>
      </c>
      <c r="G730" s="40" t="s">
        <v>39</v>
      </c>
      <c r="H730" s="40" t="s">
        <v>40</v>
      </c>
      <c r="I730" s="11">
        <v>41627</v>
      </c>
      <c r="J730" s="11">
        <v>42705</v>
      </c>
      <c r="K730" s="12" t="s">
        <v>45</v>
      </c>
      <c r="L730" s="1" t="str">
        <f>_xlfn.IFNA(MATCH(D730,{"AR","FL","IN","MI"},0),"YES")</f>
        <v>YES</v>
      </c>
      <c r="M730" t="str">
        <f t="shared" si="75"/>
        <v>Natural Gas</v>
      </c>
      <c r="N730" s="1">
        <f t="shared" si="76"/>
        <v>2016</v>
      </c>
      <c r="O730" s="13" t="str">
        <f t="shared" si="77"/>
        <v/>
      </c>
      <c r="P730" s="13" t="str">
        <f t="shared" si="78"/>
        <v/>
      </c>
      <c r="Q730" s="13" t="str">
        <f t="shared" si="79"/>
        <v/>
      </c>
      <c r="R730" s="13" t="str">
        <f t="shared" si="80"/>
        <v/>
      </c>
    </row>
    <row r="731" spans="1:18" x14ac:dyDescent="0.2">
      <c r="A731" s="8" t="s">
        <v>628</v>
      </c>
      <c r="B731" s="9">
        <v>2799</v>
      </c>
      <c r="C731" s="40" t="s">
        <v>365</v>
      </c>
      <c r="D731" s="40" t="s">
        <v>160</v>
      </c>
      <c r="E731" s="40" t="s">
        <v>37</v>
      </c>
      <c r="F731" s="40" t="s">
        <v>38</v>
      </c>
      <c r="G731" s="40" t="s">
        <v>44</v>
      </c>
      <c r="H731" s="40" t="s">
        <v>40</v>
      </c>
      <c r="I731" s="11">
        <v>42125</v>
      </c>
      <c r="J731" s="11">
        <v>42705</v>
      </c>
      <c r="K731" s="12">
        <v>52.5</v>
      </c>
      <c r="L731" s="1" t="str">
        <f>_xlfn.IFNA(MATCH(D731,{"AR","FL","IN","MI"},0),"YES")</f>
        <v>YES</v>
      </c>
      <c r="M731" t="str">
        <f t="shared" si="75"/>
        <v>Electric</v>
      </c>
      <c r="N731" s="1">
        <f t="shared" si="76"/>
        <v>2016</v>
      </c>
      <c r="O731" s="13">
        <f t="shared" si="77"/>
        <v>0.52500000000000002</v>
      </c>
      <c r="P731" s="13">
        <f t="shared" si="78"/>
        <v>0.52500000000000002</v>
      </c>
      <c r="Q731" s="13" t="str">
        <f t="shared" si="79"/>
        <v/>
      </c>
      <c r="R731" s="13" t="str">
        <f t="shared" si="80"/>
        <v/>
      </c>
    </row>
    <row r="732" spans="1:18" x14ac:dyDescent="0.2">
      <c r="A732" s="8" t="s">
        <v>630</v>
      </c>
      <c r="B732" s="9">
        <v>2929</v>
      </c>
      <c r="C732" s="40" t="s">
        <v>256</v>
      </c>
      <c r="D732" s="40" t="s">
        <v>100</v>
      </c>
      <c r="E732" s="40" t="s">
        <v>37</v>
      </c>
      <c r="F732" s="40" t="s">
        <v>66</v>
      </c>
      <c r="G732" s="40" t="s">
        <v>39</v>
      </c>
      <c r="H732" s="40" t="s">
        <v>40</v>
      </c>
      <c r="I732" s="11">
        <v>42473</v>
      </c>
      <c r="J732" s="11">
        <v>42710</v>
      </c>
      <c r="K732" s="12">
        <v>45.62</v>
      </c>
      <c r="L732" s="1" t="str">
        <f>_xlfn.IFNA(MATCH(D732,{"AR","FL","IN","MI"},0),"YES")</f>
        <v>YES</v>
      </c>
      <c r="M732" t="str">
        <f t="shared" si="75"/>
        <v>Electric</v>
      </c>
      <c r="N732" s="1">
        <f t="shared" si="76"/>
        <v>2016</v>
      </c>
      <c r="O732" s="13">
        <f t="shared" si="77"/>
        <v>0.45619999999999999</v>
      </c>
      <c r="P732" s="13">
        <f t="shared" si="78"/>
        <v>0.45619999999999999</v>
      </c>
      <c r="Q732" s="13" t="str">
        <f t="shared" si="79"/>
        <v/>
      </c>
      <c r="R732" s="13" t="str">
        <f t="shared" si="80"/>
        <v/>
      </c>
    </row>
    <row r="733" spans="1:18" x14ac:dyDescent="0.2">
      <c r="A733" s="8" t="s">
        <v>629</v>
      </c>
      <c r="B733" s="9">
        <v>2935</v>
      </c>
      <c r="C733" s="40" t="s">
        <v>99</v>
      </c>
      <c r="D733" s="40" t="s">
        <v>100</v>
      </c>
      <c r="E733" s="40" t="s">
        <v>37</v>
      </c>
      <c r="F733" s="40" t="s">
        <v>66</v>
      </c>
      <c r="G733" s="40" t="s">
        <v>39</v>
      </c>
      <c r="H733" s="40" t="s">
        <v>40</v>
      </c>
      <c r="I733" s="11">
        <v>42475</v>
      </c>
      <c r="J733" s="11">
        <v>42710</v>
      </c>
      <c r="K733" s="12">
        <v>50</v>
      </c>
      <c r="L733" s="1" t="str">
        <f>_xlfn.IFNA(MATCH(D733,{"AR","FL","IN","MI"},0),"YES")</f>
        <v>YES</v>
      </c>
      <c r="M733" t="str">
        <f t="shared" si="75"/>
        <v>Electric</v>
      </c>
      <c r="N733" s="1">
        <f t="shared" si="76"/>
        <v>2016</v>
      </c>
      <c r="O733" s="13">
        <f t="shared" si="77"/>
        <v>0.5</v>
      </c>
      <c r="P733" s="13">
        <f t="shared" si="78"/>
        <v>0.5</v>
      </c>
      <c r="Q733" s="13" t="str">
        <f t="shared" si="79"/>
        <v/>
      </c>
      <c r="R733" s="13" t="str">
        <f t="shared" si="80"/>
        <v/>
      </c>
    </row>
    <row r="734" spans="1:18" x14ac:dyDescent="0.2">
      <c r="A734" s="8" t="s">
        <v>631</v>
      </c>
      <c r="B734" s="9">
        <v>3000</v>
      </c>
      <c r="C734" s="40" t="s">
        <v>110</v>
      </c>
      <c r="D734" s="40" t="s">
        <v>111</v>
      </c>
      <c r="E734" s="40" t="s">
        <v>37</v>
      </c>
      <c r="F734" s="40" t="s">
        <v>38</v>
      </c>
      <c r="G734" s="40" t="s">
        <v>44</v>
      </c>
      <c r="H734" s="40" t="s">
        <v>40</v>
      </c>
      <c r="I734" s="11">
        <v>42573</v>
      </c>
      <c r="J734" s="11">
        <v>42710</v>
      </c>
      <c r="K734" s="16" t="s">
        <v>45</v>
      </c>
      <c r="L734" s="1">
        <f>_xlfn.IFNA(MATCH(D734,{"AR","FL","IN","MI"},0),"YES")</f>
        <v>1</v>
      </c>
      <c r="M734" t="str">
        <f t="shared" si="75"/>
        <v>Electric</v>
      </c>
      <c r="N734" s="1">
        <f t="shared" si="76"/>
        <v>2016</v>
      </c>
      <c r="O734" s="13" t="str">
        <f t="shared" si="77"/>
        <v/>
      </c>
      <c r="P734" s="13" t="str">
        <f t="shared" si="78"/>
        <v/>
      </c>
      <c r="Q734" s="13" t="str">
        <f t="shared" si="79"/>
        <v/>
      </c>
      <c r="R734" s="13" t="str">
        <f t="shared" si="80"/>
        <v/>
      </c>
    </row>
    <row r="735" spans="1:18" x14ac:dyDescent="0.2">
      <c r="A735" s="8" t="s">
        <v>632</v>
      </c>
      <c r="B735" s="9">
        <v>2997</v>
      </c>
      <c r="C735" s="40" t="s">
        <v>412</v>
      </c>
      <c r="D735" s="40" t="s">
        <v>57</v>
      </c>
      <c r="E735" s="40" t="s">
        <v>37</v>
      </c>
      <c r="F735" s="40" t="s">
        <v>38</v>
      </c>
      <c r="G735" s="40" t="s">
        <v>44</v>
      </c>
      <c r="H735" s="40" t="s">
        <v>40</v>
      </c>
      <c r="I735" s="11">
        <v>42552</v>
      </c>
      <c r="J735" s="11">
        <v>42711</v>
      </c>
      <c r="K735" s="12">
        <v>53</v>
      </c>
      <c r="L735" s="1" t="str">
        <f>_xlfn.IFNA(MATCH(D735,{"AR","FL","IN","MI"},0),"YES")</f>
        <v>YES</v>
      </c>
      <c r="M735" t="str">
        <f t="shared" si="75"/>
        <v>Electric</v>
      </c>
      <c r="N735" s="1">
        <f t="shared" si="76"/>
        <v>2016</v>
      </c>
      <c r="O735" s="13">
        <f t="shared" si="77"/>
        <v>0.53</v>
      </c>
      <c r="P735" s="13">
        <f t="shared" si="78"/>
        <v>0.53</v>
      </c>
      <c r="Q735" s="13" t="str">
        <f t="shared" si="79"/>
        <v/>
      </c>
      <c r="R735" s="13" t="str">
        <f t="shared" si="80"/>
        <v/>
      </c>
    </row>
    <row r="736" spans="1:18" x14ac:dyDescent="0.2">
      <c r="A736" s="8" t="s">
        <v>1608</v>
      </c>
      <c r="B736" s="9">
        <v>2881</v>
      </c>
      <c r="C736" s="40" t="s">
        <v>2175</v>
      </c>
      <c r="D736" s="40" t="s">
        <v>48</v>
      </c>
      <c r="E736" s="40" t="s">
        <v>2163</v>
      </c>
      <c r="F736" s="40" t="s">
        <v>66</v>
      </c>
      <c r="G736" s="40" t="s">
        <v>39</v>
      </c>
      <c r="H736" s="40" t="s">
        <v>40</v>
      </c>
      <c r="I736" s="11">
        <v>42356</v>
      </c>
      <c r="J736" s="11">
        <v>42713</v>
      </c>
      <c r="K736" s="16">
        <v>38.65</v>
      </c>
      <c r="L736" s="1">
        <f>_xlfn.IFNA(MATCH(D736,{"AR","FL","IN","MI"},0),"YES")</f>
        <v>4</v>
      </c>
      <c r="M736" t="str">
        <f t="shared" si="75"/>
        <v>Natural Gas</v>
      </c>
      <c r="N736" s="1">
        <f t="shared" si="76"/>
        <v>2016</v>
      </c>
      <c r="O736" s="13" t="str">
        <f t="shared" si="77"/>
        <v/>
      </c>
      <c r="P736" s="13" t="str">
        <f t="shared" si="78"/>
        <v/>
      </c>
      <c r="Q736" s="13">
        <f t="shared" si="79"/>
        <v>0.38650000000000001</v>
      </c>
      <c r="R736" s="13" t="str">
        <f t="shared" si="80"/>
        <v/>
      </c>
    </row>
    <row r="737" spans="1:18" x14ac:dyDescent="0.2">
      <c r="A737" s="8" t="s">
        <v>633</v>
      </c>
      <c r="B737" s="9">
        <v>3051</v>
      </c>
      <c r="C737" s="40" t="s">
        <v>123</v>
      </c>
      <c r="D737" s="40" t="s">
        <v>124</v>
      </c>
      <c r="E737" s="40" t="s">
        <v>37</v>
      </c>
      <c r="F737" s="40" t="s">
        <v>52</v>
      </c>
      <c r="G737" s="40" t="s">
        <v>44</v>
      </c>
      <c r="H737" s="40" t="s">
        <v>40</v>
      </c>
      <c r="I737" s="11">
        <v>42598</v>
      </c>
      <c r="J737" s="11">
        <v>42713</v>
      </c>
      <c r="K737" s="12" t="s">
        <v>45</v>
      </c>
      <c r="L737" s="1" t="str">
        <f>_xlfn.IFNA(MATCH(D737,{"AR","FL","IN","MI"},0),"YES")</f>
        <v>YES</v>
      </c>
      <c r="M737" t="str">
        <f t="shared" si="75"/>
        <v>Electric</v>
      </c>
      <c r="N737" s="1">
        <f t="shared" si="76"/>
        <v>2016</v>
      </c>
      <c r="O737" s="13" t="str">
        <f t="shared" si="77"/>
        <v/>
      </c>
      <c r="P737" s="13" t="str">
        <f t="shared" si="78"/>
        <v/>
      </c>
      <c r="Q737" s="13" t="str">
        <f t="shared" si="79"/>
        <v/>
      </c>
      <c r="R737" s="13" t="str">
        <f t="shared" si="80"/>
        <v/>
      </c>
    </row>
    <row r="738" spans="1:18" x14ac:dyDescent="0.2">
      <c r="A738" s="8" t="s">
        <v>634</v>
      </c>
      <c r="B738" s="9">
        <v>2943</v>
      </c>
      <c r="C738" s="40" t="s">
        <v>529</v>
      </c>
      <c r="D738" s="40" t="s">
        <v>105</v>
      </c>
      <c r="E738" s="40" t="s">
        <v>37</v>
      </c>
      <c r="F738" s="40" t="s">
        <v>66</v>
      </c>
      <c r="G738" s="40" t="s">
        <v>44</v>
      </c>
      <c r="H738" s="40" t="s">
        <v>40</v>
      </c>
      <c r="I738" s="11">
        <v>42488</v>
      </c>
      <c r="J738" s="11">
        <v>42716</v>
      </c>
      <c r="K738" s="12">
        <v>45</v>
      </c>
      <c r="L738" s="1" t="str">
        <f>_xlfn.IFNA(MATCH(D738,{"AR","FL","IN","MI"},0),"YES")</f>
        <v>YES</v>
      </c>
      <c r="M738" t="str">
        <f t="shared" si="75"/>
        <v>Electric</v>
      </c>
      <c r="N738" s="1">
        <f t="shared" si="76"/>
        <v>2016</v>
      </c>
      <c r="O738" s="13">
        <f t="shared" si="77"/>
        <v>0.45</v>
      </c>
      <c r="P738" s="13">
        <f t="shared" si="78"/>
        <v>0.45</v>
      </c>
      <c r="Q738" s="13" t="str">
        <f t="shared" si="79"/>
        <v/>
      </c>
      <c r="R738" s="13" t="str">
        <f t="shared" si="80"/>
        <v/>
      </c>
    </row>
    <row r="739" spans="1:18" x14ac:dyDescent="0.2">
      <c r="A739" s="8" t="s">
        <v>1609</v>
      </c>
      <c r="B739" s="9">
        <v>3052</v>
      </c>
      <c r="C739" s="40" t="s">
        <v>2211</v>
      </c>
      <c r="D739" s="40" t="s">
        <v>154</v>
      </c>
      <c r="E739" s="40" t="s">
        <v>2163</v>
      </c>
      <c r="F739" s="40" t="s">
        <v>52</v>
      </c>
      <c r="G739" s="40" t="s">
        <v>39</v>
      </c>
      <c r="H739" s="40" t="s">
        <v>40</v>
      </c>
      <c r="I739" s="11">
        <v>42675</v>
      </c>
      <c r="J739" s="11">
        <v>42718</v>
      </c>
      <c r="K739" s="12">
        <v>54.29</v>
      </c>
      <c r="L739" s="1" t="str">
        <f>_xlfn.IFNA(MATCH(D739,{"AR","FL","IN","MI"},0),"YES")</f>
        <v>YES</v>
      </c>
      <c r="M739" t="str">
        <f t="shared" si="75"/>
        <v>Natural Gas</v>
      </c>
      <c r="N739" s="1">
        <f t="shared" si="76"/>
        <v>2016</v>
      </c>
      <c r="O739" s="13" t="str">
        <f t="shared" si="77"/>
        <v/>
      </c>
      <c r="P739" s="13" t="str">
        <f t="shared" si="78"/>
        <v/>
      </c>
      <c r="Q739" s="13">
        <f t="shared" si="79"/>
        <v>0.54289999999999994</v>
      </c>
      <c r="R739" s="13">
        <f t="shared" si="80"/>
        <v>0.54289999999999994</v>
      </c>
    </row>
    <row r="740" spans="1:18" x14ac:dyDescent="0.2">
      <c r="A740" s="8" t="s">
        <v>635</v>
      </c>
      <c r="B740" s="9">
        <v>2970</v>
      </c>
      <c r="C740" s="40" t="s">
        <v>424</v>
      </c>
      <c r="D740" s="40" t="s">
        <v>133</v>
      </c>
      <c r="E740" s="40" t="s">
        <v>37</v>
      </c>
      <c r="F740" s="40" t="s">
        <v>66</v>
      </c>
      <c r="G740" s="40" t="s">
        <v>39</v>
      </c>
      <c r="H740" s="40" t="s">
        <v>40</v>
      </c>
      <c r="I740" s="11">
        <v>42552</v>
      </c>
      <c r="J740" s="11">
        <v>42718</v>
      </c>
      <c r="K740" s="12">
        <v>50</v>
      </c>
      <c r="L740" s="1" t="str">
        <f>_xlfn.IFNA(MATCH(D740,{"AR","FL","IN","MI"},0),"YES")</f>
        <v>YES</v>
      </c>
      <c r="M740" t="str">
        <f t="shared" si="75"/>
        <v>Electric</v>
      </c>
      <c r="N740" s="1">
        <f t="shared" si="76"/>
        <v>2016</v>
      </c>
      <c r="O740" s="13">
        <f t="shared" si="77"/>
        <v>0.5</v>
      </c>
      <c r="P740" s="13">
        <f t="shared" si="78"/>
        <v>0.5</v>
      </c>
      <c r="Q740" s="13" t="str">
        <f t="shared" si="79"/>
        <v/>
      </c>
      <c r="R740" s="13" t="str">
        <f t="shared" si="80"/>
        <v/>
      </c>
    </row>
    <row r="741" spans="1:18" x14ac:dyDescent="0.2">
      <c r="A741" s="8" t="s">
        <v>1610</v>
      </c>
      <c r="B741" s="9">
        <v>2903</v>
      </c>
      <c r="C741" s="40" t="s">
        <v>168</v>
      </c>
      <c r="D741" s="40" t="s">
        <v>91</v>
      </c>
      <c r="E741" s="40" t="s">
        <v>2163</v>
      </c>
      <c r="F741" s="40" t="s">
        <v>66</v>
      </c>
      <c r="G741" s="40" t="s">
        <v>39</v>
      </c>
      <c r="H741" s="40" t="s">
        <v>40</v>
      </c>
      <c r="I741" s="11">
        <v>42419</v>
      </c>
      <c r="J741" s="11">
        <v>42719</v>
      </c>
      <c r="K741" s="16" t="s">
        <v>45</v>
      </c>
      <c r="L741" s="1" t="str">
        <f>_xlfn.IFNA(MATCH(D741,{"AR","FL","IN","MI"},0),"YES")</f>
        <v>YES</v>
      </c>
      <c r="M741" t="str">
        <f t="shared" si="75"/>
        <v>Natural Gas</v>
      </c>
      <c r="N741" s="1">
        <f t="shared" si="76"/>
        <v>2016</v>
      </c>
      <c r="O741" s="13" t="str">
        <f t="shared" si="77"/>
        <v/>
      </c>
      <c r="P741" s="13" t="str">
        <f t="shared" si="78"/>
        <v/>
      </c>
      <c r="Q741" s="13" t="str">
        <f t="shared" si="79"/>
        <v/>
      </c>
      <c r="R741" s="13" t="str">
        <f t="shared" si="80"/>
        <v/>
      </c>
    </row>
    <row r="742" spans="1:18" x14ac:dyDescent="0.2">
      <c r="A742" s="8" t="s">
        <v>636</v>
      </c>
      <c r="B742" s="9">
        <v>2902</v>
      </c>
      <c r="C742" s="40" t="s">
        <v>168</v>
      </c>
      <c r="D742" s="40" t="s">
        <v>91</v>
      </c>
      <c r="E742" s="40" t="s">
        <v>37</v>
      </c>
      <c r="F742" s="40" t="s">
        <v>38</v>
      </c>
      <c r="G742" s="40" t="s">
        <v>39</v>
      </c>
      <c r="H742" s="40" t="s">
        <v>40</v>
      </c>
      <c r="I742" s="11">
        <v>42419</v>
      </c>
      <c r="J742" s="11">
        <v>42719</v>
      </c>
      <c r="K742" s="16" t="s">
        <v>45</v>
      </c>
      <c r="L742" s="1" t="str">
        <f>_xlfn.IFNA(MATCH(D742,{"AR","FL","IN","MI"},0),"YES")</f>
        <v>YES</v>
      </c>
      <c r="M742" t="str">
        <f t="shared" si="75"/>
        <v>Electric</v>
      </c>
      <c r="N742" s="1">
        <f t="shared" si="76"/>
        <v>2016</v>
      </c>
      <c r="O742" s="13" t="str">
        <f t="shared" si="77"/>
        <v/>
      </c>
      <c r="P742" s="13" t="str">
        <f t="shared" si="78"/>
        <v/>
      </c>
      <c r="Q742" s="13" t="str">
        <f t="shared" si="79"/>
        <v/>
      </c>
      <c r="R742" s="13" t="str">
        <f t="shared" si="80"/>
        <v/>
      </c>
    </row>
    <row r="743" spans="1:18" x14ac:dyDescent="0.2">
      <c r="A743" s="8" t="s">
        <v>1611</v>
      </c>
      <c r="B743" s="9">
        <v>2897</v>
      </c>
      <c r="C743" s="40" t="s">
        <v>2210</v>
      </c>
      <c r="D743" s="40" t="s">
        <v>88</v>
      </c>
      <c r="E743" s="40" t="s">
        <v>2163</v>
      </c>
      <c r="F743" s="40" t="s">
        <v>66</v>
      </c>
      <c r="G743" s="40" t="s">
        <v>44</v>
      </c>
      <c r="H743" s="40" t="s">
        <v>40</v>
      </c>
      <c r="I743" s="11">
        <v>42398</v>
      </c>
      <c r="J743" s="11">
        <v>42719</v>
      </c>
      <c r="K743" s="12">
        <v>48</v>
      </c>
      <c r="L743" s="1" t="str">
        <f>_xlfn.IFNA(MATCH(D743,{"AR","FL","IN","MI"},0),"YES")</f>
        <v>YES</v>
      </c>
      <c r="M743" t="str">
        <f t="shared" si="75"/>
        <v>Natural Gas</v>
      </c>
      <c r="N743" s="1">
        <f t="shared" si="76"/>
        <v>2016</v>
      </c>
      <c r="O743" s="13" t="str">
        <f t="shared" si="77"/>
        <v/>
      </c>
      <c r="P743" s="13" t="str">
        <f t="shared" si="78"/>
        <v/>
      </c>
      <c r="Q743" s="13">
        <f t="shared" si="79"/>
        <v>0.48</v>
      </c>
      <c r="R743" s="13">
        <f t="shared" si="80"/>
        <v>0.48</v>
      </c>
    </row>
    <row r="744" spans="1:18" x14ac:dyDescent="0.2">
      <c r="A744" s="8" t="s">
        <v>1612</v>
      </c>
      <c r="B744" s="9">
        <v>2896</v>
      </c>
      <c r="C744" s="40" t="s">
        <v>2225</v>
      </c>
      <c r="D744" s="40" t="s">
        <v>88</v>
      </c>
      <c r="E744" s="40" t="s">
        <v>2163</v>
      </c>
      <c r="F744" s="40" t="s">
        <v>66</v>
      </c>
      <c r="G744" s="40" t="s">
        <v>44</v>
      </c>
      <c r="H744" s="40" t="s">
        <v>40</v>
      </c>
      <c r="I744" s="11">
        <v>42398</v>
      </c>
      <c r="J744" s="11">
        <v>42719</v>
      </c>
      <c r="K744" s="12">
        <v>48</v>
      </c>
      <c r="L744" s="1" t="str">
        <f>_xlfn.IFNA(MATCH(D744,{"AR","FL","IN","MI"},0),"YES")</f>
        <v>YES</v>
      </c>
      <c r="M744" t="str">
        <f t="shared" si="75"/>
        <v>Natural Gas</v>
      </c>
      <c r="N744" s="1">
        <f t="shared" si="76"/>
        <v>2016</v>
      </c>
      <c r="O744" s="13" t="str">
        <f t="shared" si="77"/>
        <v/>
      </c>
      <c r="P744" s="13" t="str">
        <f t="shared" si="78"/>
        <v/>
      </c>
      <c r="Q744" s="13">
        <f t="shared" si="79"/>
        <v>0.48</v>
      </c>
      <c r="R744" s="13">
        <f t="shared" si="80"/>
        <v>0.48</v>
      </c>
    </row>
    <row r="745" spans="1:18" x14ac:dyDescent="0.2">
      <c r="A745" s="8" t="s">
        <v>637</v>
      </c>
      <c r="B745" s="9">
        <v>3690</v>
      </c>
      <c r="C745" s="40" t="s">
        <v>356</v>
      </c>
      <c r="D745" s="40" t="s">
        <v>94</v>
      </c>
      <c r="E745" s="40" t="s">
        <v>37</v>
      </c>
      <c r="F745" s="40" t="s">
        <v>357</v>
      </c>
      <c r="G745" s="40" t="s">
        <v>44</v>
      </c>
      <c r="H745" s="40" t="s">
        <v>40</v>
      </c>
      <c r="I745" s="11">
        <v>42690</v>
      </c>
      <c r="J745" s="11">
        <v>42720</v>
      </c>
      <c r="K745" s="16" t="s">
        <v>45</v>
      </c>
      <c r="L745" s="1" t="str">
        <f>_xlfn.IFNA(MATCH(D745,{"AR","FL","IN","MI"},0),"YES")</f>
        <v>YES</v>
      </c>
      <c r="M745" t="str">
        <f t="shared" si="75"/>
        <v>Electric</v>
      </c>
      <c r="N745" s="1">
        <f t="shared" si="76"/>
        <v>2016</v>
      </c>
      <c r="O745" s="13" t="str">
        <f t="shared" si="77"/>
        <v/>
      </c>
      <c r="P745" s="13" t="str">
        <f t="shared" si="78"/>
        <v/>
      </c>
      <c r="Q745" s="13" t="str">
        <f t="shared" si="79"/>
        <v/>
      </c>
      <c r="R745" s="13" t="str">
        <f t="shared" si="80"/>
        <v/>
      </c>
    </row>
    <row r="746" spans="1:18" x14ac:dyDescent="0.2">
      <c r="A746" s="8" t="s">
        <v>639</v>
      </c>
      <c r="B746" s="9">
        <v>2919</v>
      </c>
      <c r="C746" s="40" t="s">
        <v>477</v>
      </c>
      <c r="D746" s="40" t="s">
        <v>478</v>
      </c>
      <c r="E746" s="40" t="s">
        <v>37</v>
      </c>
      <c r="F746" s="40" t="s">
        <v>66</v>
      </c>
      <c r="G746" s="40" t="s">
        <v>39</v>
      </c>
      <c r="H746" s="40" t="s">
        <v>40</v>
      </c>
      <c r="I746" s="11">
        <v>42450</v>
      </c>
      <c r="J746" s="11">
        <v>42723</v>
      </c>
      <c r="K746" s="12">
        <v>49</v>
      </c>
      <c r="L746" s="1" t="str">
        <f>_xlfn.IFNA(MATCH(D746,{"AR","FL","IN","MI"},0),"YES")</f>
        <v>YES</v>
      </c>
      <c r="M746" t="str">
        <f t="shared" si="75"/>
        <v>Electric</v>
      </c>
      <c r="N746" s="1">
        <f t="shared" si="76"/>
        <v>2016</v>
      </c>
      <c r="O746" s="13">
        <f t="shared" si="77"/>
        <v>0.49</v>
      </c>
      <c r="P746" s="13">
        <f t="shared" si="78"/>
        <v>0.49</v>
      </c>
      <c r="Q746" s="13" t="str">
        <f t="shared" si="79"/>
        <v/>
      </c>
      <c r="R746" s="13" t="str">
        <f t="shared" si="80"/>
        <v/>
      </c>
    </row>
    <row r="747" spans="1:18" x14ac:dyDescent="0.2">
      <c r="A747" s="8" t="s">
        <v>638</v>
      </c>
      <c r="B747" s="9">
        <v>2983</v>
      </c>
      <c r="C747" s="40" t="s">
        <v>151</v>
      </c>
      <c r="D747" s="40" t="s">
        <v>152</v>
      </c>
      <c r="E747" s="40" t="s">
        <v>37</v>
      </c>
      <c r="F747" s="40" t="s">
        <v>38</v>
      </c>
      <c r="G747" s="40" t="s">
        <v>39</v>
      </c>
      <c r="H747" s="40" t="s">
        <v>40</v>
      </c>
      <c r="I747" s="11">
        <v>42493</v>
      </c>
      <c r="J747" s="11">
        <v>42723</v>
      </c>
      <c r="K747" s="12">
        <v>52.39</v>
      </c>
      <c r="L747" s="1" t="str">
        <f>_xlfn.IFNA(MATCH(D747,{"AR","FL","IN","MI"},0),"YES")</f>
        <v>YES</v>
      </c>
      <c r="M747" t="str">
        <f t="shared" si="75"/>
        <v>Electric</v>
      </c>
      <c r="N747" s="1">
        <f t="shared" si="76"/>
        <v>2016</v>
      </c>
      <c r="O747" s="13">
        <f t="shared" si="77"/>
        <v>0.52390000000000003</v>
      </c>
      <c r="P747" s="13">
        <f t="shared" si="78"/>
        <v>0.52390000000000003</v>
      </c>
      <c r="Q747" s="13" t="str">
        <f t="shared" si="79"/>
        <v/>
      </c>
      <c r="R747" s="13" t="str">
        <f t="shared" si="80"/>
        <v/>
      </c>
    </row>
    <row r="748" spans="1:18" x14ac:dyDescent="0.2">
      <c r="A748" s="8" t="s">
        <v>1613</v>
      </c>
      <c r="B748" s="9">
        <v>3161</v>
      </c>
      <c r="C748" s="40" t="s">
        <v>2226</v>
      </c>
      <c r="D748" s="40" t="s">
        <v>224</v>
      </c>
      <c r="E748" s="40" t="s">
        <v>2163</v>
      </c>
      <c r="F748" s="40" t="s">
        <v>66</v>
      </c>
      <c r="G748" s="40" t="s">
        <v>44</v>
      </c>
      <c r="H748" s="40" t="s">
        <v>40</v>
      </c>
      <c r="I748" s="11">
        <v>42359</v>
      </c>
      <c r="J748" s="11">
        <v>42724</v>
      </c>
      <c r="K748" s="12" t="s">
        <v>45</v>
      </c>
      <c r="L748" s="1" t="str">
        <f>_xlfn.IFNA(MATCH(D748,{"AR","FL","IN","MI"},0),"YES")</f>
        <v>YES</v>
      </c>
      <c r="M748" t="str">
        <f t="shared" si="75"/>
        <v>Natural Gas</v>
      </c>
      <c r="N748" s="1">
        <f t="shared" si="76"/>
        <v>2016</v>
      </c>
      <c r="O748" s="13" t="str">
        <f t="shared" si="77"/>
        <v/>
      </c>
      <c r="P748" s="13" t="str">
        <f t="shared" si="78"/>
        <v/>
      </c>
      <c r="Q748" s="13" t="str">
        <f t="shared" si="79"/>
        <v/>
      </c>
      <c r="R748" s="13" t="str">
        <f t="shared" si="80"/>
        <v/>
      </c>
    </row>
    <row r="749" spans="1:18" x14ac:dyDescent="0.2">
      <c r="A749" s="8" t="s">
        <v>1614</v>
      </c>
      <c r="B749" s="9">
        <v>3054</v>
      </c>
      <c r="C749" s="40" t="s">
        <v>2187</v>
      </c>
      <c r="D749" s="40" t="s">
        <v>76</v>
      </c>
      <c r="E749" s="40" t="s">
        <v>2163</v>
      </c>
      <c r="F749" s="40" t="s">
        <v>52</v>
      </c>
      <c r="G749" s="40" t="s">
        <v>39</v>
      </c>
      <c r="H749" s="40" t="s">
        <v>40</v>
      </c>
      <c r="I749" s="11">
        <v>42522</v>
      </c>
      <c r="J749" s="11">
        <v>42724</v>
      </c>
      <c r="K749" s="16" t="s">
        <v>45</v>
      </c>
      <c r="L749" s="1" t="str">
        <f>_xlfn.IFNA(MATCH(D749,{"AR","FL","IN","MI"},0),"YES")</f>
        <v>YES</v>
      </c>
      <c r="M749" t="str">
        <f t="shared" si="75"/>
        <v>Natural Gas</v>
      </c>
      <c r="N749" s="1">
        <f t="shared" si="76"/>
        <v>2016</v>
      </c>
      <c r="O749" s="13" t="str">
        <f t="shared" si="77"/>
        <v/>
      </c>
      <c r="P749" s="13" t="str">
        <f t="shared" si="78"/>
        <v/>
      </c>
      <c r="Q749" s="13" t="str">
        <f t="shared" si="79"/>
        <v/>
      </c>
      <c r="R749" s="13" t="str">
        <f t="shared" si="80"/>
        <v/>
      </c>
    </row>
    <row r="750" spans="1:18" x14ac:dyDescent="0.2">
      <c r="A750" s="8" t="s">
        <v>640</v>
      </c>
      <c r="B750" s="9">
        <v>3063</v>
      </c>
      <c r="C750" s="40" t="s">
        <v>211</v>
      </c>
      <c r="D750" s="40" t="s">
        <v>212</v>
      </c>
      <c r="E750" s="40" t="s">
        <v>37</v>
      </c>
      <c r="F750" s="40" t="s">
        <v>52</v>
      </c>
      <c r="G750" s="40"/>
      <c r="H750" s="40" t="s">
        <v>40</v>
      </c>
      <c r="I750" s="11">
        <v>42675</v>
      </c>
      <c r="J750" s="11">
        <v>42724</v>
      </c>
      <c r="K750" s="12" t="s">
        <v>45</v>
      </c>
      <c r="L750" s="1" t="str">
        <f>_xlfn.IFNA(MATCH(D750,{"AR","FL","IN","MI"},0),"YES")</f>
        <v>YES</v>
      </c>
      <c r="M750" t="str">
        <f t="shared" si="75"/>
        <v>Electric</v>
      </c>
      <c r="N750" s="1">
        <f t="shared" si="76"/>
        <v>2016</v>
      </c>
      <c r="O750" s="13" t="str">
        <f t="shared" si="77"/>
        <v/>
      </c>
      <c r="P750" s="13" t="str">
        <f t="shared" si="78"/>
        <v/>
      </c>
      <c r="Q750" s="13" t="str">
        <f t="shared" si="79"/>
        <v/>
      </c>
      <c r="R750" s="13" t="str">
        <f t="shared" si="80"/>
        <v/>
      </c>
    </row>
    <row r="751" spans="1:18" x14ac:dyDescent="0.2">
      <c r="A751" s="8" t="s">
        <v>1615</v>
      </c>
      <c r="B751" s="9">
        <v>3178</v>
      </c>
      <c r="C751" s="40" t="s">
        <v>2192</v>
      </c>
      <c r="D751" s="40" t="s">
        <v>76</v>
      </c>
      <c r="E751" s="40" t="s">
        <v>2163</v>
      </c>
      <c r="F751" s="40" t="s">
        <v>52</v>
      </c>
      <c r="G751" s="40" t="s">
        <v>39</v>
      </c>
      <c r="H751" s="40" t="s">
        <v>40</v>
      </c>
      <c r="I751" s="11">
        <v>42583</v>
      </c>
      <c r="J751" s="11">
        <v>42725</v>
      </c>
      <c r="K751" s="12" t="s">
        <v>45</v>
      </c>
      <c r="L751" s="1" t="str">
        <f>_xlfn.IFNA(MATCH(D751,{"AR","FL","IN","MI"},0),"YES")</f>
        <v>YES</v>
      </c>
      <c r="M751" t="str">
        <f t="shared" si="75"/>
        <v>Natural Gas</v>
      </c>
      <c r="N751" s="1">
        <f t="shared" si="76"/>
        <v>2016</v>
      </c>
      <c r="O751" s="13" t="str">
        <f t="shared" si="77"/>
        <v/>
      </c>
      <c r="P751" s="13" t="str">
        <f t="shared" si="78"/>
        <v/>
      </c>
      <c r="Q751" s="13" t="str">
        <f t="shared" si="79"/>
        <v/>
      </c>
      <c r="R751" s="13" t="str">
        <f t="shared" si="80"/>
        <v/>
      </c>
    </row>
    <row r="752" spans="1:18" x14ac:dyDescent="0.2">
      <c r="A752" s="8" t="s">
        <v>642</v>
      </c>
      <c r="B752" s="9">
        <v>3025</v>
      </c>
      <c r="C752" s="40" t="s">
        <v>81</v>
      </c>
      <c r="D752" s="40" t="s">
        <v>194</v>
      </c>
      <c r="E752" s="40" t="s">
        <v>37</v>
      </c>
      <c r="F752" s="40" t="s">
        <v>38</v>
      </c>
      <c r="G752" s="40" t="s">
        <v>44</v>
      </c>
      <c r="H752" s="40" t="s">
        <v>40</v>
      </c>
      <c r="I752" s="11">
        <v>42460</v>
      </c>
      <c r="J752" s="11">
        <v>42726</v>
      </c>
      <c r="K752" s="12">
        <v>51.75</v>
      </c>
      <c r="L752" s="1" t="str">
        <f>_xlfn.IFNA(MATCH(D752,{"AR","FL","IN","MI"},0),"YES")</f>
        <v>YES</v>
      </c>
      <c r="M752" t="str">
        <f t="shared" si="75"/>
        <v>Electric</v>
      </c>
      <c r="N752" s="1">
        <f t="shared" si="76"/>
        <v>2016</v>
      </c>
      <c r="O752" s="13">
        <f t="shared" si="77"/>
        <v>0.51749999999999996</v>
      </c>
      <c r="P752" s="13">
        <f t="shared" si="78"/>
        <v>0.51749999999999996</v>
      </c>
      <c r="Q752" s="13" t="str">
        <f t="shared" si="79"/>
        <v/>
      </c>
      <c r="R752" s="13" t="str">
        <f t="shared" si="80"/>
        <v/>
      </c>
    </row>
    <row r="753" spans="1:18" x14ac:dyDescent="0.2">
      <c r="A753" s="8" t="s">
        <v>641</v>
      </c>
      <c r="B753" s="9">
        <v>2984</v>
      </c>
      <c r="C753" s="40" t="s">
        <v>204</v>
      </c>
      <c r="D753" s="40" t="s">
        <v>205</v>
      </c>
      <c r="E753" s="40" t="s">
        <v>37</v>
      </c>
      <c r="F753" s="40" t="s">
        <v>38</v>
      </c>
      <c r="G753" s="40" t="s">
        <v>44</v>
      </c>
      <c r="H753" s="40" t="s">
        <v>40</v>
      </c>
      <c r="I753" s="11">
        <v>42527</v>
      </c>
      <c r="J753" s="11">
        <v>42726</v>
      </c>
      <c r="K753" s="12">
        <v>48.03</v>
      </c>
      <c r="L753" s="1" t="str">
        <f>_xlfn.IFNA(MATCH(D753,{"AR","FL","IN","MI"},0),"YES")</f>
        <v>YES</v>
      </c>
      <c r="M753" t="str">
        <f t="shared" si="75"/>
        <v>Electric</v>
      </c>
      <c r="N753" s="1">
        <f t="shared" si="76"/>
        <v>2016</v>
      </c>
      <c r="O753" s="13">
        <f t="shared" si="77"/>
        <v>0.4803</v>
      </c>
      <c r="P753" s="13">
        <f t="shared" si="78"/>
        <v>0.4803</v>
      </c>
      <c r="Q753" s="13" t="str">
        <f t="shared" si="79"/>
        <v/>
      </c>
      <c r="R753" s="13" t="str">
        <f t="shared" si="80"/>
        <v/>
      </c>
    </row>
    <row r="754" spans="1:18" x14ac:dyDescent="0.2">
      <c r="A754" s="8" t="s">
        <v>1616</v>
      </c>
      <c r="B754" s="9">
        <v>2985</v>
      </c>
      <c r="C754" s="40" t="s">
        <v>204</v>
      </c>
      <c r="D754" s="40" t="s">
        <v>205</v>
      </c>
      <c r="E754" s="40" t="s">
        <v>2163</v>
      </c>
      <c r="F754" s="40" t="s">
        <v>66</v>
      </c>
      <c r="G754" s="40" t="s">
        <v>44</v>
      </c>
      <c r="H754" s="40" t="s">
        <v>40</v>
      </c>
      <c r="I754" s="11">
        <v>42527</v>
      </c>
      <c r="J754" s="11">
        <v>42726</v>
      </c>
      <c r="K754" s="16">
        <v>48.03</v>
      </c>
      <c r="L754" s="1" t="str">
        <f>_xlfn.IFNA(MATCH(D754,{"AR","FL","IN","MI"},0),"YES")</f>
        <v>YES</v>
      </c>
      <c r="M754" t="str">
        <f t="shared" si="75"/>
        <v>Natural Gas</v>
      </c>
      <c r="N754" s="1">
        <f t="shared" si="76"/>
        <v>2016</v>
      </c>
      <c r="O754" s="13" t="str">
        <f t="shared" si="77"/>
        <v/>
      </c>
      <c r="P754" s="13" t="str">
        <f t="shared" si="78"/>
        <v/>
      </c>
      <c r="Q754" s="13">
        <f t="shared" si="79"/>
        <v>0.4803</v>
      </c>
      <c r="R754" s="13">
        <f t="shared" si="80"/>
        <v>0.4803</v>
      </c>
    </row>
    <row r="755" spans="1:18" x14ac:dyDescent="0.2">
      <c r="A755" s="8" t="s">
        <v>1617</v>
      </c>
      <c r="B755" s="9">
        <v>2965</v>
      </c>
      <c r="C755" s="40" t="s">
        <v>2209</v>
      </c>
      <c r="D755" s="40" t="s">
        <v>127</v>
      </c>
      <c r="E755" s="40" t="s">
        <v>2163</v>
      </c>
      <c r="F755" s="40" t="s">
        <v>66</v>
      </c>
      <c r="G755" s="40" t="s">
        <v>44</v>
      </c>
      <c r="H755" s="40" t="s">
        <v>40</v>
      </c>
      <c r="I755" s="11">
        <v>42517</v>
      </c>
      <c r="J755" s="11">
        <v>42726</v>
      </c>
      <c r="K755" s="16" t="s">
        <v>45</v>
      </c>
      <c r="L755" s="1" t="str">
        <f>_xlfn.IFNA(MATCH(D755,{"AR","FL","IN","MI"},0),"YES")</f>
        <v>YES</v>
      </c>
      <c r="M755" t="str">
        <f t="shared" si="75"/>
        <v>Natural Gas</v>
      </c>
      <c r="N755" s="1">
        <f t="shared" si="76"/>
        <v>2016</v>
      </c>
      <c r="O755" s="13" t="str">
        <f t="shared" si="77"/>
        <v/>
      </c>
      <c r="P755" s="13" t="str">
        <f t="shared" si="78"/>
        <v/>
      </c>
      <c r="Q755" s="13" t="str">
        <f t="shared" si="79"/>
        <v/>
      </c>
      <c r="R755" s="13" t="str">
        <f t="shared" si="80"/>
        <v/>
      </c>
    </row>
    <row r="756" spans="1:18" x14ac:dyDescent="0.2">
      <c r="A756" s="8" t="s">
        <v>643</v>
      </c>
      <c r="B756" s="9">
        <v>2701</v>
      </c>
      <c r="C756" s="40" t="s">
        <v>162</v>
      </c>
      <c r="D756" s="40" t="s">
        <v>144</v>
      </c>
      <c r="E756" s="40" t="s">
        <v>37</v>
      </c>
      <c r="F756" s="40" t="s">
        <v>38</v>
      </c>
      <c r="G756" s="40" t="s">
        <v>39</v>
      </c>
      <c r="H756" s="40" t="s">
        <v>40</v>
      </c>
      <c r="I756" s="11">
        <v>41817</v>
      </c>
      <c r="J756" s="11">
        <v>42727</v>
      </c>
      <c r="K756" s="12" t="s">
        <v>45</v>
      </c>
      <c r="L756" s="1" t="str">
        <f>_xlfn.IFNA(MATCH(D756,{"AR","FL","IN","MI"},0),"YES")</f>
        <v>YES</v>
      </c>
      <c r="M756" t="str">
        <f t="shared" si="75"/>
        <v>Electric</v>
      </c>
      <c r="N756" s="1">
        <f t="shared" si="76"/>
        <v>2016</v>
      </c>
      <c r="O756" s="13" t="str">
        <f t="shared" si="77"/>
        <v/>
      </c>
      <c r="P756" s="13" t="str">
        <f t="shared" si="78"/>
        <v/>
      </c>
      <c r="Q756" s="13" t="str">
        <f t="shared" si="79"/>
        <v/>
      </c>
      <c r="R756" s="13" t="str">
        <f t="shared" si="80"/>
        <v/>
      </c>
    </row>
    <row r="757" spans="1:18" x14ac:dyDescent="0.2">
      <c r="A757" s="8" t="s">
        <v>1618</v>
      </c>
      <c r="B757" s="9">
        <v>3021</v>
      </c>
      <c r="C757" s="40" t="s">
        <v>157</v>
      </c>
      <c r="D757" s="40" t="s">
        <v>158</v>
      </c>
      <c r="E757" s="40" t="s">
        <v>2163</v>
      </c>
      <c r="F757" s="40" t="s">
        <v>52</v>
      </c>
      <c r="G757" s="40" t="s">
        <v>39</v>
      </c>
      <c r="H757" s="40" t="s">
        <v>40</v>
      </c>
      <c r="I757" s="11">
        <v>42613</v>
      </c>
      <c r="J757" s="11">
        <v>42732</v>
      </c>
      <c r="K757" s="12" t="s">
        <v>45</v>
      </c>
      <c r="L757" s="1">
        <f>_xlfn.IFNA(MATCH(D757,{"AR","FL","IN","MI"},0),"YES")</f>
        <v>3</v>
      </c>
      <c r="M757" t="str">
        <f t="shared" si="75"/>
        <v>Natural Gas</v>
      </c>
      <c r="N757" s="1">
        <f t="shared" si="76"/>
        <v>2016</v>
      </c>
      <c r="O757" s="13" t="str">
        <f t="shared" si="77"/>
        <v/>
      </c>
      <c r="P757" s="13" t="str">
        <f t="shared" si="78"/>
        <v/>
      </c>
      <c r="Q757" s="13" t="str">
        <f t="shared" si="79"/>
        <v/>
      </c>
      <c r="R757" s="13" t="str">
        <f t="shared" si="80"/>
        <v/>
      </c>
    </row>
    <row r="758" spans="1:18" x14ac:dyDescent="0.2">
      <c r="A758" s="8" t="s">
        <v>644</v>
      </c>
      <c r="B758" s="9">
        <v>2914</v>
      </c>
      <c r="C758" s="40" t="s">
        <v>168</v>
      </c>
      <c r="D758" s="40" t="s">
        <v>169</v>
      </c>
      <c r="E758" s="40" t="s">
        <v>37</v>
      </c>
      <c r="F758" s="40" t="s">
        <v>38</v>
      </c>
      <c r="G758" s="40" t="s">
        <v>44</v>
      </c>
      <c r="H758" s="40" t="s">
        <v>40</v>
      </c>
      <c r="I758" s="11">
        <v>42516</v>
      </c>
      <c r="J758" s="11">
        <v>42732</v>
      </c>
      <c r="K758" s="12">
        <v>50</v>
      </c>
      <c r="L758" s="1" t="str">
        <f>_xlfn.IFNA(MATCH(D758,{"AR","FL","IN","MI"},0),"YES")</f>
        <v>YES</v>
      </c>
      <c r="M758" t="str">
        <f t="shared" si="75"/>
        <v>Electric</v>
      </c>
      <c r="N758" s="1">
        <f t="shared" si="76"/>
        <v>2016</v>
      </c>
      <c r="O758" s="13">
        <f t="shared" si="77"/>
        <v>0.5</v>
      </c>
      <c r="P758" s="13">
        <f t="shared" si="78"/>
        <v>0.5</v>
      </c>
      <c r="Q758" s="13" t="str">
        <f t="shared" si="79"/>
        <v/>
      </c>
      <c r="R758" s="13" t="str">
        <f t="shared" si="80"/>
        <v/>
      </c>
    </row>
    <row r="759" spans="1:18" x14ac:dyDescent="0.2">
      <c r="A759" s="8" t="s">
        <v>645</v>
      </c>
      <c r="B759" s="9">
        <v>2925</v>
      </c>
      <c r="C759" s="40" t="s">
        <v>139</v>
      </c>
      <c r="D759" s="40" t="s">
        <v>76</v>
      </c>
      <c r="E759" s="40" t="s">
        <v>37</v>
      </c>
      <c r="F759" s="40" t="s">
        <v>52</v>
      </c>
      <c r="G759" s="40" t="s">
        <v>44</v>
      </c>
      <c r="H759" s="40" t="s">
        <v>40</v>
      </c>
      <c r="I759" s="11">
        <v>42460</v>
      </c>
      <c r="J759" s="11">
        <v>42734</v>
      </c>
      <c r="K759" s="12">
        <v>47.22</v>
      </c>
      <c r="L759" s="1" t="str">
        <f>_xlfn.IFNA(MATCH(D759,{"AR","FL","IN","MI"},0),"YES")</f>
        <v>YES</v>
      </c>
      <c r="M759" t="str">
        <f t="shared" si="75"/>
        <v>Electric</v>
      </c>
      <c r="N759" s="1">
        <f t="shared" si="76"/>
        <v>2016</v>
      </c>
      <c r="O759" s="13">
        <f t="shared" si="77"/>
        <v>0.47220000000000001</v>
      </c>
      <c r="P759" s="13">
        <f t="shared" si="78"/>
        <v>0.47220000000000001</v>
      </c>
      <c r="Q759" s="13" t="str">
        <f t="shared" si="79"/>
        <v/>
      </c>
      <c r="R759" s="13" t="str">
        <f t="shared" si="80"/>
        <v/>
      </c>
    </row>
    <row r="760" spans="1:18" x14ac:dyDescent="0.2">
      <c r="A760" s="8" t="s">
        <v>646</v>
      </c>
      <c r="B760" s="9">
        <v>3022</v>
      </c>
      <c r="C760" s="40" t="s">
        <v>121</v>
      </c>
      <c r="D760" s="40" t="s">
        <v>60</v>
      </c>
      <c r="E760" s="40" t="s">
        <v>37</v>
      </c>
      <c r="F760" s="40" t="s">
        <v>38</v>
      </c>
      <c r="G760" s="40"/>
      <c r="H760" s="40" t="s">
        <v>40</v>
      </c>
      <c r="I760" s="11">
        <v>42629</v>
      </c>
      <c r="J760" s="11">
        <v>42745</v>
      </c>
      <c r="K760" s="12" t="s">
        <v>45</v>
      </c>
      <c r="L760" s="1" t="str">
        <f>_xlfn.IFNA(MATCH(D760,{"AR","FL","IN","MI"},0),"YES")</f>
        <v>YES</v>
      </c>
      <c r="M760" t="str">
        <f t="shared" si="75"/>
        <v>Electric</v>
      </c>
      <c r="N760" s="1">
        <f t="shared" si="76"/>
        <v>2017</v>
      </c>
      <c r="O760" s="13" t="str">
        <f t="shared" si="77"/>
        <v/>
      </c>
      <c r="P760" s="13" t="str">
        <f t="shared" si="78"/>
        <v/>
      </c>
      <c r="Q760" s="13" t="str">
        <f t="shared" si="79"/>
        <v/>
      </c>
      <c r="R760" s="13" t="str">
        <f t="shared" si="80"/>
        <v/>
      </c>
    </row>
    <row r="761" spans="1:18" x14ac:dyDescent="0.2">
      <c r="A761" s="8" t="s">
        <v>647</v>
      </c>
      <c r="B761" s="9">
        <v>3135</v>
      </c>
      <c r="C761" s="40" t="s">
        <v>393</v>
      </c>
      <c r="D761" s="40" t="s">
        <v>94</v>
      </c>
      <c r="E761" s="40" t="s">
        <v>37</v>
      </c>
      <c r="F761" s="40" t="s">
        <v>357</v>
      </c>
      <c r="G761" s="40" t="s">
        <v>44</v>
      </c>
      <c r="H761" s="40" t="s">
        <v>40</v>
      </c>
      <c r="I761" s="11">
        <v>42710</v>
      </c>
      <c r="J761" s="11">
        <v>42746</v>
      </c>
      <c r="K761" s="12" t="s">
        <v>45</v>
      </c>
      <c r="L761" s="1" t="str">
        <f>_xlfn.IFNA(MATCH(D761,{"AR","FL","IN","MI"},0),"YES")</f>
        <v>YES</v>
      </c>
      <c r="M761" t="str">
        <f t="shared" si="75"/>
        <v>Electric</v>
      </c>
      <c r="N761" s="1">
        <f t="shared" si="76"/>
        <v>2017</v>
      </c>
      <c r="O761" s="13" t="str">
        <f t="shared" si="77"/>
        <v/>
      </c>
      <c r="P761" s="13" t="str">
        <f t="shared" si="78"/>
        <v/>
      </c>
      <c r="Q761" s="13" t="str">
        <f t="shared" si="79"/>
        <v/>
      </c>
      <c r="R761" s="13" t="str">
        <f t="shared" si="80"/>
        <v/>
      </c>
    </row>
    <row r="762" spans="1:18" x14ac:dyDescent="0.2">
      <c r="A762" s="8" t="s">
        <v>1619</v>
      </c>
      <c r="B762" s="9">
        <v>3049</v>
      </c>
      <c r="C762" s="40" t="s">
        <v>2168</v>
      </c>
      <c r="D762" s="40" t="s">
        <v>114</v>
      </c>
      <c r="E762" s="40" t="s">
        <v>2163</v>
      </c>
      <c r="F762" s="40" t="s">
        <v>52</v>
      </c>
      <c r="G762" s="40" t="s">
        <v>39</v>
      </c>
      <c r="H762" s="40" t="s">
        <v>40</v>
      </c>
      <c r="I762" s="11">
        <v>42643</v>
      </c>
      <c r="J762" s="11">
        <v>42753</v>
      </c>
      <c r="K762" s="12" t="s">
        <v>45</v>
      </c>
      <c r="L762" s="1" t="str">
        <f>_xlfn.IFNA(MATCH(D762,{"AR","FL","IN","MI"},0),"YES")</f>
        <v>YES</v>
      </c>
      <c r="M762" t="str">
        <f t="shared" si="75"/>
        <v>Natural Gas</v>
      </c>
      <c r="N762" s="1">
        <f t="shared" si="76"/>
        <v>2017</v>
      </c>
      <c r="O762" s="13" t="str">
        <f t="shared" si="77"/>
        <v/>
      </c>
      <c r="P762" s="13" t="str">
        <f t="shared" si="78"/>
        <v/>
      </c>
      <c r="Q762" s="13" t="str">
        <f t="shared" si="79"/>
        <v/>
      </c>
      <c r="R762" s="13" t="str">
        <f t="shared" si="80"/>
        <v/>
      </c>
    </row>
    <row r="763" spans="1:18" x14ac:dyDescent="0.2">
      <c r="A763" s="8" t="s">
        <v>1620</v>
      </c>
      <c r="B763" s="9">
        <v>3050</v>
      </c>
      <c r="C763" s="40" t="s">
        <v>2179</v>
      </c>
      <c r="D763" s="40" t="s">
        <v>114</v>
      </c>
      <c r="E763" s="40" t="s">
        <v>2163</v>
      </c>
      <c r="F763" s="40" t="s">
        <v>52</v>
      </c>
      <c r="G763" s="40" t="s">
        <v>39</v>
      </c>
      <c r="H763" s="40" t="s">
        <v>40</v>
      </c>
      <c r="I763" s="11">
        <v>42643</v>
      </c>
      <c r="J763" s="11">
        <v>42753</v>
      </c>
      <c r="K763" s="16" t="s">
        <v>45</v>
      </c>
      <c r="L763" s="1" t="str">
        <f>_xlfn.IFNA(MATCH(D763,{"AR","FL","IN","MI"},0),"YES")</f>
        <v>YES</v>
      </c>
      <c r="M763" t="str">
        <f t="shared" si="75"/>
        <v>Natural Gas</v>
      </c>
      <c r="N763" s="1">
        <f t="shared" si="76"/>
        <v>2017</v>
      </c>
      <c r="O763" s="13" t="str">
        <f t="shared" si="77"/>
        <v/>
      </c>
      <c r="P763" s="13" t="str">
        <f t="shared" si="78"/>
        <v/>
      </c>
      <c r="Q763" s="13" t="str">
        <f t="shared" si="79"/>
        <v/>
      </c>
      <c r="R763" s="13" t="str">
        <f t="shared" si="80"/>
        <v/>
      </c>
    </row>
    <row r="764" spans="1:18" x14ac:dyDescent="0.2">
      <c r="A764" s="8" t="s">
        <v>648</v>
      </c>
      <c r="B764" s="9">
        <v>3078</v>
      </c>
      <c r="C764" s="40" t="s">
        <v>96</v>
      </c>
      <c r="D764" s="40" t="s">
        <v>97</v>
      </c>
      <c r="E764" s="40" t="s">
        <v>37</v>
      </c>
      <c r="F764" s="40" t="s">
        <v>38</v>
      </c>
      <c r="G764" s="40" t="s">
        <v>44</v>
      </c>
      <c r="H764" s="40" t="s">
        <v>40</v>
      </c>
      <c r="I764" s="11">
        <v>42531</v>
      </c>
      <c r="J764" s="11">
        <v>42753</v>
      </c>
      <c r="K764" s="12">
        <v>50.99</v>
      </c>
      <c r="L764" s="1" t="str">
        <f>_xlfn.IFNA(MATCH(D764,{"AR","FL","IN","MI"},0),"YES")</f>
        <v>YES</v>
      </c>
      <c r="M764" t="str">
        <f t="shared" si="75"/>
        <v>Electric</v>
      </c>
      <c r="N764" s="1">
        <f t="shared" si="76"/>
        <v>2017</v>
      </c>
      <c r="O764" s="13">
        <f t="shared" si="77"/>
        <v>0.50990000000000002</v>
      </c>
      <c r="P764" s="13">
        <f t="shared" si="78"/>
        <v>0.50990000000000002</v>
      </c>
      <c r="Q764" s="13" t="str">
        <f t="shared" si="79"/>
        <v/>
      </c>
      <c r="R764" s="13" t="str">
        <f t="shared" si="80"/>
        <v/>
      </c>
    </row>
    <row r="765" spans="1:18" x14ac:dyDescent="0.2">
      <c r="A765" s="8" t="s">
        <v>649</v>
      </c>
      <c r="B765" s="9">
        <v>2941</v>
      </c>
      <c r="C765" s="40" t="s">
        <v>539</v>
      </c>
      <c r="D765" s="40" t="s">
        <v>199</v>
      </c>
      <c r="E765" s="40" t="s">
        <v>37</v>
      </c>
      <c r="F765" s="40" t="s">
        <v>66</v>
      </c>
      <c r="G765" s="40" t="s">
        <v>44</v>
      </c>
      <c r="H765" s="40" t="s">
        <v>40</v>
      </c>
      <c r="I765" s="11">
        <v>42488</v>
      </c>
      <c r="J765" s="11">
        <v>42754</v>
      </c>
      <c r="K765" s="12" t="s">
        <v>45</v>
      </c>
      <c r="L765" s="1" t="str">
        <f>_xlfn.IFNA(MATCH(D765,{"AR","FL","IN","MI"},0),"YES")</f>
        <v>YES</v>
      </c>
      <c r="M765" t="str">
        <f t="shared" si="75"/>
        <v>Electric</v>
      </c>
      <c r="N765" s="1">
        <f t="shared" si="76"/>
        <v>2017</v>
      </c>
      <c r="O765" s="13" t="str">
        <f t="shared" si="77"/>
        <v/>
      </c>
      <c r="P765" s="13" t="str">
        <f t="shared" si="78"/>
        <v/>
      </c>
      <c r="Q765" s="13" t="str">
        <f t="shared" si="79"/>
        <v/>
      </c>
      <c r="R765" s="13" t="str">
        <f t="shared" si="80"/>
        <v/>
      </c>
    </row>
    <row r="766" spans="1:18" x14ac:dyDescent="0.2">
      <c r="A766" s="8" t="s">
        <v>651</v>
      </c>
      <c r="B766" s="9">
        <v>2939</v>
      </c>
      <c r="C766" s="40" t="s">
        <v>537</v>
      </c>
      <c r="D766" s="40" t="s">
        <v>199</v>
      </c>
      <c r="E766" s="40" t="s">
        <v>37</v>
      </c>
      <c r="F766" s="40" t="s">
        <v>66</v>
      </c>
      <c r="G766" s="40" t="s">
        <v>44</v>
      </c>
      <c r="H766" s="40" t="s">
        <v>40</v>
      </c>
      <c r="I766" s="11">
        <v>42488</v>
      </c>
      <c r="J766" s="11">
        <v>42754</v>
      </c>
      <c r="K766" s="16" t="s">
        <v>45</v>
      </c>
      <c r="L766" s="1" t="str">
        <f>_xlfn.IFNA(MATCH(D766,{"AR","FL","IN","MI"},0),"YES")</f>
        <v>YES</v>
      </c>
      <c r="M766" t="str">
        <f t="shared" si="75"/>
        <v>Electric</v>
      </c>
      <c r="N766" s="1">
        <f t="shared" si="76"/>
        <v>2017</v>
      </c>
      <c r="O766" s="13" t="str">
        <f t="shared" si="77"/>
        <v/>
      </c>
      <c r="P766" s="13" t="str">
        <f t="shared" si="78"/>
        <v/>
      </c>
      <c r="Q766" s="13" t="str">
        <f t="shared" si="79"/>
        <v/>
      </c>
      <c r="R766" s="13" t="str">
        <f t="shared" si="80"/>
        <v/>
      </c>
    </row>
    <row r="767" spans="1:18" x14ac:dyDescent="0.2">
      <c r="A767" s="8" t="s">
        <v>652</v>
      </c>
      <c r="B767" s="9">
        <v>2940</v>
      </c>
      <c r="C767" s="40" t="s">
        <v>535</v>
      </c>
      <c r="D767" s="40" t="s">
        <v>199</v>
      </c>
      <c r="E767" s="40" t="s">
        <v>37</v>
      </c>
      <c r="F767" s="40" t="s">
        <v>66</v>
      </c>
      <c r="G767" s="40" t="s">
        <v>44</v>
      </c>
      <c r="H767" s="40" t="s">
        <v>40</v>
      </c>
      <c r="I767" s="11">
        <v>42488</v>
      </c>
      <c r="J767" s="11">
        <v>42754</v>
      </c>
      <c r="K767" s="12" t="s">
        <v>45</v>
      </c>
      <c r="L767" s="1" t="str">
        <f>_xlfn.IFNA(MATCH(D767,{"AR","FL","IN","MI"},0),"YES")</f>
        <v>YES</v>
      </c>
      <c r="M767" t="str">
        <f t="shared" si="75"/>
        <v>Electric</v>
      </c>
      <c r="N767" s="1">
        <f t="shared" si="76"/>
        <v>2017</v>
      </c>
      <c r="O767" s="13" t="str">
        <f t="shared" si="77"/>
        <v/>
      </c>
      <c r="P767" s="13" t="str">
        <f t="shared" si="78"/>
        <v/>
      </c>
      <c r="Q767" s="13" t="str">
        <f t="shared" si="79"/>
        <v/>
      </c>
      <c r="R767" s="13" t="str">
        <f t="shared" si="80"/>
        <v/>
      </c>
    </row>
    <row r="768" spans="1:18" x14ac:dyDescent="0.2">
      <c r="A768" s="8" t="s">
        <v>650</v>
      </c>
      <c r="B768" s="9">
        <v>2942</v>
      </c>
      <c r="C768" s="40" t="s">
        <v>533</v>
      </c>
      <c r="D768" s="40" t="s">
        <v>199</v>
      </c>
      <c r="E768" s="40" t="s">
        <v>37</v>
      </c>
      <c r="F768" s="40" t="s">
        <v>66</v>
      </c>
      <c r="G768" s="40" t="s">
        <v>44</v>
      </c>
      <c r="H768" s="40" t="s">
        <v>40</v>
      </c>
      <c r="I768" s="11">
        <v>42488</v>
      </c>
      <c r="J768" s="11">
        <v>42754</v>
      </c>
      <c r="K768" s="12" t="s">
        <v>45</v>
      </c>
      <c r="L768" s="1" t="str">
        <f>_xlfn.IFNA(MATCH(D768,{"AR","FL","IN","MI"},0),"YES")</f>
        <v>YES</v>
      </c>
      <c r="M768" t="str">
        <f t="shared" si="75"/>
        <v>Electric</v>
      </c>
      <c r="N768" s="1">
        <f t="shared" si="76"/>
        <v>2017</v>
      </c>
      <c r="O768" s="13" t="str">
        <f t="shared" si="77"/>
        <v/>
      </c>
      <c r="P768" s="13" t="str">
        <f t="shared" si="78"/>
        <v/>
      </c>
      <c r="Q768" s="13" t="str">
        <f t="shared" si="79"/>
        <v/>
      </c>
      <c r="R768" s="13" t="str">
        <f t="shared" si="80"/>
        <v/>
      </c>
    </row>
    <row r="769" spans="1:18" x14ac:dyDescent="0.2">
      <c r="A769" s="8" t="s">
        <v>1621</v>
      </c>
      <c r="B769" s="9">
        <v>2895</v>
      </c>
      <c r="C769" s="40" t="s">
        <v>87</v>
      </c>
      <c r="D769" s="40" t="s">
        <v>88</v>
      </c>
      <c r="E769" s="40" t="s">
        <v>2163</v>
      </c>
      <c r="F769" s="40" t="s">
        <v>66</v>
      </c>
      <c r="G769" s="40" t="s">
        <v>44</v>
      </c>
      <c r="H769" s="40" t="s">
        <v>40</v>
      </c>
      <c r="I769" s="11">
        <v>42398</v>
      </c>
      <c r="J769" s="11">
        <v>42759</v>
      </c>
      <c r="K769" s="12">
        <v>48</v>
      </c>
      <c r="L769" s="1" t="str">
        <f>_xlfn.IFNA(MATCH(D769,{"AR","FL","IN","MI"},0),"YES")</f>
        <v>YES</v>
      </c>
      <c r="M769" t="str">
        <f t="shared" si="75"/>
        <v>Natural Gas</v>
      </c>
      <c r="N769" s="1">
        <f t="shared" si="76"/>
        <v>2017</v>
      </c>
      <c r="O769" s="13" t="str">
        <f t="shared" si="77"/>
        <v/>
      </c>
      <c r="P769" s="13" t="str">
        <f t="shared" si="78"/>
        <v/>
      </c>
      <c r="Q769" s="13">
        <f t="shared" si="79"/>
        <v>0.48</v>
      </c>
      <c r="R769" s="13">
        <f t="shared" si="80"/>
        <v>0.48</v>
      </c>
    </row>
    <row r="770" spans="1:18" x14ac:dyDescent="0.2">
      <c r="A770" s="8" t="s">
        <v>653</v>
      </c>
      <c r="B770" s="9">
        <v>2894</v>
      </c>
      <c r="C770" s="40" t="s">
        <v>87</v>
      </c>
      <c r="D770" s="40" t="s">
        <v>88</v>
      </c>
      <c r="E770" s="40" t="s">
        <v>37</v>
      </c>
      <c r="F770" s="40" t="s">
        <v>66</v>
      </c>
      <c r="G770" s="40" t="s">
        <v>44</v>
      </c>
      <c r="H770" s="40" t="s">
        <v>40</v>
      </c>
      <c r="I770" s="11">
        <v>42398</v>
      </c>
      <c r="J770" s="11">
        <v>42759</v>
      </c>
      <c r="K770" s="12">
        <v>48</v>
      </c>
      <c r="L770" s="1" t="str">
        <f>_xlfn.IFNA(MATCH(D770,{"AR","FL","IN","MI"},0),"YES")</f>
        <v>YES</v>
      </c>
      <c r="M770" t="str">
        <f t="shared" si="75"/>
        <v>Electric</v>
      </c>
      <c r="N770" s="1">
        <f t="shared" si="76"/>
        <v>2017</v>
      </c>
      <c r="O770" s="13">
        <f t="shared" si="77"/>
        <v>0.48</v>
      </c>
      <c r="P770" s="13">
        <f t="shared" si="78"/>
        <v>0.48</v>
      </c>
      <c r="Q770" s="13" t="str">
        <f t="shared" si="79"/>
        <v/>
      </c>
      <c r="R770" s="13" t="str">
        <f t="shared" si="80"/>
        <v/>
      </c>
    </row>
    <row r="771" spans="1:18" x14ac:dyDescent="0.2">
      <c r="A771" s="8" t="s">
        <v>1622</v>
      </c>
      <c r="B771" s="9">
        <v>3234</v>
      </c>
      <c r="C771" s="40" t="s">
        <v>249</v>
      </c>
      <c r="D771" s="40" t="s">
        <v>158</v>
      </c>
      <c r="E771" s="40" t="s">
        <v>2163</v>
      </c>
      <c r="F771" s="40" t="s">
        <v>52</v>
      </c>
      <c r="G771" s="40" t="s">
        <v>39</v>
      </c>
      <c r="H771" s="40" t="s">
        <v>40</v>
      </c>
      <c r="I771" s="11">
        <v>42647</v>
      </c>
      <c r="J771" s="11">
        <v>42760</v>
      </c>
      <c r="K771" s="12" t="s">
        <v>45</v>
      </c>
      <c r="L771" s="1">
        <f>_xlfn.IFNA(MATCH(D771,{"AR","FL","IN","MI"},0),"YES")</f>
        <v>3</v>
      </c>
      <c r="M771" t="str">
        <f t="shared" si="75"/>
        <v>Natural Gas</v>
      </c>
      <c r="N771" s="1">
        <f t="shared" si="76"/>
        <v>2017</v>
      </c>
      <c r="O771" s="13" t="str">
        <f t="shared" si="77"/>
        <v/>
      </c>
      <c r="P771" s="13" t="str">
        <f t="shared" si="78"/>
        <v/>
      </c>
      <c r="Q771" s="13" t="str">
        <f t="shared" si="79"/>
        <v/>
      </c>
      <c r="R771" s="13" t="str">
        <f t="shared" si="80"/>
        <v/>
      </c>
    </row>
    <row r="772" spans="1:18" x14ac:dyDescent="0.2">
      <c r="A772" s="8" t="s">
        <v>654</v>
      </c>
      <c r="B772" s="9">
        <v>2999</v>
      </c>
      <c r="C772" s="40" t="s">
        <v>157</v>
      </c>
      <c r="D772" s="40" t="s">
        <v>158</v>
      </c>
      <c r="E772" s="40" t="s">
        <v>37</v>
      </c>
      <c r="F772" s="40" t="s">
        <v>52</v>
      </c>
      <c r="G772" s="40" t="s">
        <v>44</v>
      </c>
      <c r="H772" s="40" t="s">
        <v>40</v>
      </c>
      <c r="I772" s="11">
        <v>42551</v>
      </c>
      <c r="J772" s="11">
        <v>42760</v>
      </c>
      <c r="K772" s="12" t="s">
        <v>45</v>
      </c>
      <c r="L772" s="1">
        <f>_xlfn.IFNA(MATCH(D772,{"AR","FL","IN","MI"},0),"YES")</f>
        <v>3</v>
      </c>
      <c r="M772" t="str">
        <f t="shared" si="75"/>
        <v>Electric</v>
      </c>
      <c r="N772" s="1">
        <f t="shared" si="76"/>
        <v>2017</v>
      </c>
      <c r="O772" s="13" t="str">
        <f t="shared" si="77"/>
        <v/>
      </c>
      <c r="P772" s="13" t="str">
        <f t="shared" si="78"/>
        <v/>
      </c>
      <c r="Q772" s="13" t="str">
        <f t="shared" si="79"/>
        <v/>
      </c>
      <c r="R772" s="13" t="str">
        <f t="shared" si="80"/>
        <v/>
      </c>
    </row>
    <row r="773" spans="1:18" x14ac:dyDescent="0.2">
      <c r="A773" s="8" t="s">
        <v>1623</v>
      </c>
      <c r="B773" s="9">
        <v>3237</v>
      </c>
      <c r="C773" s="40" t="s">
        <v>2219</v>
      </c>
      <c r="D773" s="40" t="s">
        <v>158</v>
      </c>
      <c r="E773" s="40" t="s">
        <v>2163</v>
      </c>
      <c r="F773" s="40" t="s">
        <v>52</v>
      </c>
      <c r="G773" s="40" t="s">
        <v>39</v>
      </c>
      <c r="H773" s="40" t="s">
        <v>40</v>
      </c>
      <c r="I773" s="11">
        <v>42647</v>
      </c>
      <c r="J773" s="11">
        <v>42760</v>
      </c>
      <c r="K773" s="12" t="s">
        <v>45</v>
      </c>
      <c r="L773" s="1">
        <f>_xlfn.IFNA(MATCH(D773,{"AR","FL","IN","MI"},0),"YES")</f>
        <v>3</v>
      </c>
      <c r="M773" t="str">
        <f t="shared" si="75"/>
        <v>Natural Gas</v>
      </c>
      <c r="N773" s="1">
        <f t="shared" si="76"/>
        <v>2017</v>
      </c>
      <c r="O773" s="13" t="str">
        <f t="shared" si="77"/>
        <v/>
      </c>
      <c r="P773" s="13" t="str">
        <f t="shared" si="78"/>
        <v/>
      </c>
      <c r="Q773" s="13" t="str">
        <f t="shared" si="79"/>
        <v/>
      </c>
      <c r="R773" s="13" t="str">
        <f t="shared" si="80"/>
        <v/>
      </c>
    </row>
    <row r="774" spans="1:18" x14ac:dyDescent="0.2">
      <c r="A774" s="8" t="s">
        <v>655</v>
      </c>
      <c r="B774" s="9">
        <v>2912</v>
      </c>
      <c r="C774" s="40" t="s">
        <v>240</v>
      </c>
      <c r="D774" s="40" t="s">
        <v>94</v>
      </c>
      <c r="E774" s="40" t="s">
        <v>37</v>
      </c>
      <c r="F774" s="40" t="s">
        <v>38</v>
      </c>
      <c r="G774" s="40" t="s">
        <v>44</v>
      </c>
      <c r="H774" s="40" t="s">
        <v>40</v>
      </c>
      <c r="I774" s="11">
        <v>42416</v>
      </c>
      <c r="J774" s="11">
        <v>42761</v>
      </c>
      <c r="K774" s="16" t="s">
        <v>45</v>
      </c>
      <c r="L774" s="1" t="str">
        <f>_xlfn.IFNA(MATCH(D774,{"AR","FL","IN","MI"},0),"YES")</f>
        <v>YES</v>
      </c>
      <c r="M774" t="str">
        <f t="shared" si="75"/>
        <v>Electric</v>
      </c>
      <c r="N774" s="1">
        <f t="shared" si="76"/>
        <v>2017</v>
      </c>
      <c r="O774" s="13" t="str">
        <f t="shared" si="77"/>
        <v/>
      </c>
      <c r="P774" s="13" t="str">
        <f t="shared" si="78"/>
        <v/>
      </c>
      <c r="Q774" s="13" t="str">
        <f t="shared" si="79"/>
        <v/>
      </c>
      <c r="R774" s="13" t="str">
        <f t="shared" si="80"/>
        <v/>
      </c>
    </row>
    <row r="775" spans="1:18" x14ac:dyDescent="0.2">
      <c r="A775" s="8" t="s">
        <v>656</v>
      </c>
      <c r="B775" s="9">
        <v>2898</v>
      </c>
      <c r="C775" s="40" t="s">
        <v>47</v>
      </c>
      <c r="D775" s="40" t="s">
        <v>48</v>
      </c>
      <c r="E775" s="40" t="s">
        <v>37</v>
      </c>
      <c r="F775" s="40" t="s">
        <v>38</v>
      </c>
      <c r="G775" s="40" t="s">
        <v>39</v>
      </c>
      <c r="H775" s="40" t="s">
        <v>40</v>
      </c>
      <c r="I775" s="11">
        <v>42401</v>
      </c>
      <c r="J775" s="11">
        <v>42766</v>
      </c>
      <c r="K775" s="12">
        <v>37.49</v>
      </c>
      <c r="L775" s="1">
        <f>_xlfn.IFNA(MATCH(D775,{"AR","FL","IN","MI"},0),"YES")</f>
        <v>4</v>
      </c>
      <c r="M775" t="str">
        <f t="shared" si="75"/>
        <v>Electric</v>
      </c>
      <c r="N775" s="1">
        <f t="shared" si="76"/>
        <v>2017</v>
      </c>
      <c r="O775" s="13">
        <f t="shared" si="77"/>
        <v>0.37490000000000001</v>
      </c>
      <c r="P775" s="13" t="str">
        <f t="shared" si="78"/>
        <v/>
      </c>
      <c r="Q775" s="13" t="str">
        <f t="shared" si="79"/>
        <v/>
      </c>
      <c r="R775" s="13" t="str">
        <f t="shared" si="80"/>
        <v/>
      </c>
    </row>
    <row r="776" spans="1:18" x14ac:dyDescent="0.2">
      <c r="A776" s="8" t="s">
        <v>1624</v>
      </c>
      <c r="B776" s="9">
        <v>3082</v>
      </c>
      <c r="C776" s="40" t="s">
        <v>2167</v>
      </c>
      <c r="D776" s="40" t="s">
        <v>60</v>
      </c>
      <c r="E776" s="40" t="s">
        <v>2163</v>
      </c>
      <c r="F776" s="40" t="s">
        <v>52</v>
      </c>
      <c r="G776" s="40" t="s">
        <v>39</v>
      </c>
      <c r="H776" s="40" t="s">
        <v>40</v>
      </c>
      <c r="I776" s="11">
        <v>42668</v>
      </c>
      <c r="J776" s="11">
        <v>42775</v>
      </c>
      <c r="K776" s="12" t="s">
        <v>45</v>
      </c>
      <c r="L776" s="1" t="str">
        <f>_xlfn.IFNA(MATCH(D776,{"AR","FL","IN","MI"},0),"YES")</f>
        <v>YES</v>
      </c>
      <c r="M776" t="str">
        <f t="shared" ref="M776:M839" si="81">E776</f>
        <v>Natural Gas</v>
      </c>
      <c r="N776" s="1">
        <f t="shared" ref="N776:N839" si="82">YEAR(J776)</f>
        <v>2017</v>
      </c>
      <c r="O776" s="13" t="str">
        <f t="shared" ref="O776:O839" si="83">IF(AND(M776="Electric",K776&lt;&gt;"NA"),K776/100,"")</f>
        <v/>
      </c>
      <c r="P776" s="13" t="str">
        <f t="shared" ref="P776:P839" si="84">IF(AND(M776="Electric",K776&lt;&gt;"NA",L776="YES"),K776/100,"")</f>
        <v/>
      </c>
      <c r="Q776" s="13" t="str">
        <f t="shared" ref="Q776:Q839" si="85">IF(AND(M776="Natural Gas",K776&lt;&gt;"NA"),K776/100,"")</f>
        <v/>
      </c>
      <c r="R776" s="13" t="str">
        <f t="shared" ref="R776:R839" si="86">IF(AND(M776="Natural Gas",K776&lt;&gt;"NA",L776="YES"),K776/100,"")</f>
        <v/>
      </c>
    </row>
    <row r="777" spans="1:18" x14ac:dyDescent="0.2">
      <c r="A777" s="8" t="s">
        <v>657</v>
      </c>
      <c r="B777" s="9">
        <v>3001</v>
      </c>
      <c r="C777" s="40" t="s">
        <v>223</v>
      </c>
      <c r="D777" s="40" t="s">
        <v>154</v>
      </c>
      <c r="E777" s="40" t="s">
        <v>37</v>
      </c>
      <c r="F777" s="40" t="s">
        <v>66</v>
      </c>
      <c r="G777" s="40" t="s">
        <v>39</v>
      </c>
      <c r="H777" s="40" t="s">
        <v>40</v>
      </c>
      <c r="I777" s="11">
        <v>42571</v>
      </c>
      <c r="J777" s="11">
        <v>42781</v>
      </c>
      <c r="K777" s="12">
        <v>49.1</v>
      </c>
      <c r="L777" s="1" t="str">
        <f>_xlfn.IFNA(MATCH(D777,{"AR","FL","IN","MI"},0),"YES")</f>
        <v>YES</v>
      </c>
      <c r="M777" t="str">
        <f t="shared" si="81"/>
        <v>Electric</v>
      </c>
      <c r="N777" s="1">
        <f t="shared" si="82"/>
        <v>2017</v>
      </c>
      <c r="O777" s="13">
        <f t="shared" si="83"/>
        <v>0.49099999999999999</v>
      </c>
      <c r="P777" s="13">
        <f t="shared" si="84"/>
        <v>0.49099999999999999</v>
      </c>
      <c r="Q777" s="13" t="str">
        <f t="shared" si="85"/>
        <v/>
      </c>
      <c r="R777" s="13" t="str">
        <f t="shared" si="86"/>
        <v/>
      </c>
    </row>
    <row r="778" spans="1:18" x14ac:dyDescent="0.2">
      <c r="A778" s="8" t="s">
        <v>1625</v>
      </c>
      <c r="B778" s="9">
        <v>3112</v>
      </c>
      <c r="C778" s="40" t="s">
        <v>2185</v>
      </c>
      <c r="D778" s="40" t="s">
        <v>212</v>
      </c>
      <c r="E778" s="40" t="s">
        <v>2163</v>
      </c>
      <c r="F778" s="40" t="s">
        <v>66</v>
      </c>
      <c r="G778" s="40" t="s">
        <v>44</v>
      </c>
      <c r="H778" s="40" t="s">
        <v>40</v>
      </c>
      <c r="I778" s="11">
        <v>42705</v>
      </c>
      <c r="J778" s="11">
        <v>42787</v>
      </c>
      <c r="K778" s="12">
        <v>51</v>
      </c>
      <c r="L778" s="1" t="str">
        <f>_xlfn.IFNA(MATCH(D778,{"AR","FL","IN","MI"},0),"YES")</f>
        <v>YES</v>
      </c>
      <c r="M778" t="str">
        <f t="shared" si="81"/>
        <v>Natural Gas</v>
      </c>
      <c r="N778" s="1">
        <f t="shared" si="82"/>
        <v>2017</v>
      </c>
      <c r="O778" s="13" t="str">
        <f t="shared" si="83"/>
        <v/>
      </c>
      <c r="P778" s="13" t="str">
        <f t="shared" si="84"/>
        <v/>
      </c>
      <c r="Q778" s="13">
        <f t="shared" si="85"/>
        <v>0.51</v>
      </c>
      <c r="R778" s="13">
        <f t="shared" si="86"/>
        <v>0.51</v>
      </c>
    </row>
    <row r="779" spans="1:18" x14ac:dyDescent="0.2">
      <c r="A779" s="8" t="s">
        <v>658</v>
      </c>
      <c r="B779" s="9">
        <v>2950</v>
      </c>
      <c r="C779" s="40" t="s">
        <v>107</v>
      </c>
      <c r="D779" s="40" t="s">
        <v>105</v>
      </c>
      <c r="E779" s="40" t="s">
        <v>37</v>
      </c>
      <c r="F779" s="40" t="s">
        <v>66</v>
      </c>
      <c r="G779" s="40" t="s">
        <v>44</v>
      </c>
      <c r="H779" s="40" t="s">
        <v>40</v>
      </c>
      <c r="I779" s="11">
        <v>42503</v>
      </c>
      <c r="J779" s="11">
        <v>42788</v>
      </c>
      <c r="K779" s="12">
        <v>49.7</v>
      </c>
      <c r="L779" s="1" t="str">
        <f>_xlfn.IFNA(MATCH(D779,{"AR","FL","IN","MI"},0),"YES")</f>
        <v>YES</v>
      </c>
      <c r="M779" t="str">
        <f t="shared" si="81"/>
        <v>Electric</v>
      </c>
      <c r="N779" s="1">
        <f t="shared" si="82"/>
        <v>2017</v>
      </c>
      <c r="O779" s="13">
        <f t="shared" si="83"/>
        <v>0.49700000000000005</v>
      </c>
      <c r="P779" s="13">
        <f t="shared" si="84"/>
        <v>0.49700000000000005</v>
      </c>
      <c r="Q779" s="13" t="str">
        <f t="shared" si="85"/>
        <v/>
      </c>
      <c r="R779" s="13" t="str">
        <f t="shared" si="86"/>
        <v/>
      </c>
    </row>
    <row r="780" spans="1:18" x14ac:dyDescent="0.2">
      <c r="A780" s="8" t="s">
        <v>662</v>
      </c>
      <c r="B780" s="9">
        <v>3065</v>
      </c>
      <c r="C780" s="40" t="s">
        <v>594</v>
      </c>
      <c r="D780" s="40" t="s">
        <v>158</v>
      </c>
      <c r="E780" s="40" t="s">
        <v>37</v>
      </c>
      <c r="F780" s="40" t="s">
        <v>38</v>
      </c>
      <c r="G780" s="40"/>
      <c r="H780" s="40" t="s">
        <v>40</v>
      </c>
      <c r="I780" s="11">
        <v>42726</v>
      </c>
      <c r="J780" s="11">
        <v>42790</v>
      </c>
      <c r="K780" s="16" t="s">
        <v>45</v>
      </c>
      <c r="L780" s="1">
        <f>_xlfn.IFNA(MATCH(D780,{"AR","FL","IN","MI"},0),"YES")</f>
        <v>3</v>
      </c>
      <c r="M780" t="str">
        <f t="shared" si="81"/>
        <v>Electric</v>
      </c>
      <c r="N780" s="1">
        <f t="shared" si="82"/>
        <v>2017</v>
      </c>
      <c r="O780" s="13" t="str">
        <f t="shared" si="83"/>
        <v/>
      </c>
      <c r="P780" s="13" t="str">
        <f t="shared" si="84"/>
        <v/>
      </c>
      <c r="Q780" s="13" t="str">
        <f t="shared" si="85"/>
        <v/>
      </c>
      <c r="R780" s="13" t="str">
        <f t="shared" si="86"/>
        <v/>
      </c>
    </row>
    <row r="781" spans="1:18" x14ac:dyDescent="0.2">
      <c r="A781" s="8" t="s">
        <v>659</v>
      </c>
      <c r="B781" s="9">
        <v>2867</v>
      </c>
      <c r="C781" s="40" t="s">
        <v>416</v>
      </c>
      <c r="D781" s="40" t="s">
        <v>173</v>
      </c>
      <c r="E781" s="40" t="s">
        <v>37</v>
      </c>
      <c r="F781" s="40" t="s">
        <v>38</v>
      </c>
      <c r="G781" s="40" t="s">
        <v>44</v>
      </c>
      <c r="H781" s="40" t="s">
        <v>40</v>
      </c>
      <c r="I781" s="11">
        <v>42313</v>
      </c>
      <c r="J781" s="11">
        <v>42790</v>
      </c>
      <c r="K781" s="12">
        <v>50.03</v>
      </c>
      <c r="L781" s="1" t="str">
        <f>_xlfn.IFNA(MATCH(D781,{"AR","FL","IN","MI"},0),"YES")</f>
        <v>YES</v>
      </c>
      <c r="M781" t="str">
        <f t="shared" si="81"/>
        <v>Electric</v>
      </c>
      <c r="N781" s="1">
        <f t="shared" si="82"/>
        <v>2017</v>
      </c>
      <c r="O781" s="13">
        <f t="shared" si="83"/>
        <v>0.50029999999999997</v>
      </c>
      <c r="P781" s="13">
        <f t="shared" si="84"/>
        <v>0.50029999999999997</v>
      </c>
      <c r="Q781" s="13" t="str">
        <f t="shared" si="85"/>
        <v/>
      </c>
      <c r="R781" s="13" t="str">
        <f t="shared" si="86"/>
        <v/>
      </c>
    </row>
    <row r="782" spans="1:18" x14ac:dyDescent="0.2">
      <c r="A782" s="8" t="s">
        <v>660</v>
      </c>
      <c r="B782" s="9">
        <v>3134</v>
      </c>
      <c r="C782" s="40" t="s">
        <v>661</v>
      </c>
      <c r="D782" s="40" t="s">
        <v>94</v>
      </c>
      <c r="E782" s="40" t="s">
        <v>37</v>
      </c>
      <c r="F782" s="40" t="s">
        <v>357</v>
      </c>
      <c r="G782" s="40" t="s">
        <v>44</v>
      </c>
      <c r="H782" s="40" t="s">
        <v>40</v>
      </c>
      <c r="I782" s="11">
        <v>42739</v>
      </c>
      <c r="J782" s="11">
        <v>42790</v>
      </c>
      <c r="K782" s="12">
        <v>40</v>
      </c>
      <c r="L782" s="1" t="str">
        <f>_xlfn.IFNA(MATCH(D782,{"AR","FL","IN","MI"},0),"YES")</f>
        <v>YES</v>
      </c>
      <c r="M782" t="str">
        <f t="shared" si="81"/>
        <v>Electric</v>
      </c>
      <c r="N782" s="1">
        <f t="shared" si="82"/>
        <v>2017</v>
      </c>
      <c r="O782" s="13">
        <f t="shared" si="83"/>
        <v>0.4</v>
      </c>
      <c r="P782" s="13">
        <f t="shared" si="84"/>
        <v>0.4</v>
      </c>
      <c r="Q782" s="13" t="str">
        <f t="shared" si="85"/>
        <v/>
      </c>
      <c r="R782" s="13" t="str">
        <f t="shared" si="86"/>
        <v/>
      </c>
    </row>
    <row r="783" spans="1:18" x14ac:dyDescent="0.2">
      <c r="A783" s="8" t="s">
        <v>666</v>
      </c>
      <c r="B783" s="9">
        <v>2978</v>
      </c>
      <c r="C783" s="40" t="s">
        <v>81</v>
      </c>
      <c r="D783" s="40" t="s">
        <v>76</v>
      </c>
      <c r="E783" s="40" t="s">
        <v>37</v>
      </c>
      <c r="F783" s="40" t="s">
        <v>52</v>
      </c>
      <c r="G783" s="40" t="s">
        <v>39</v>
      </c>
      <c r="H783" s="40" t="s">
        <v>40</v>
      </c>
      <c r="I783" s="11">
        <v>42522</v>
      </c>
      <c r="J783" s="11">
        <v>42793</v>
      </c>
      <c r="K783" s="16">
        <v>49.49</v>
      </c>
      <c r="L783" s="1" t="str">
        <f>_xlfn.IFNA(MATCH(D783,{"AR","FL","IN","MI"},0),"YES")</f>
        <v>YES</v>
      </c>
      <c r="M783" t="str">
        <f t="shared" si="81"/>
        <v>Electric</v>
      </c>
      <c r="N783" s="1">
        <f t="shared" si="82"/>
        <v>2017</v>
      </c>
      <c r="O783" s="13">
        <f t="shared" si="83"/>
        <v>0.49490000000000001</v>
      </c>
      <c r="P783" s="13">
        <f t="shared" si="84"/>
        <v>0.49490000000000001</v>
      </c>
      <c r="Q783" s="13" t="str">
        <f t="shared" si="85"/>
        <v/>
      </c>
      <c r="R783" s="13" t="str">
        <f t="shared" si="86"/>
        <v/>
      </c>
    </row>
    <row r="784" spans="1:18" x14ac:dyDescent="0.2">
      <c r="A784" s="8" t="s">
        <v>667</v>
      </c>
      <c r="B784" s="9">
        <v>2977</v>
      </c>
      <c r="C784" s="40" t="s">
        <v>81</v>
      </c>
      <c r="D784" s="40" t="s">
        <v>76</v>
      </c>
      <c r="E784" s="40" t="s">
        <v>37</v>
      </c>
      <c r="F784" s="40" t="s">
        <v>52</v>
      </c>
      <c r="G784" s="40" t="s">
        <v>39</v>
      </c>
      <c r="H784" s="40" t="s">
        <v>40</v>
      </c>
      <c r="I784" s="11">
        <v>42522</v>
      </c>
      <c r="J784" s="11">
        <v>42793</v>
      </c>
      <c r="K784" s="16">
        <v>49.49</v>
      </c>
      <c r="L784" s="1" t="str">
        <f>_xlfn.IFNA(MATCH(D784,{"AR","FL","IN","MI"},0),"YES")</f>
        <v>YES</v>
      </c>
      <c r="M784" t="str">
        <f t="shared" si="81"/>
        <v>Electric</v>
      </c>
      <c r="N784" s="1">
        <f t="shared" si="82"/>
        <v>2017</v>
      </c>
      <c r="O784" s="13">
        <f t="shared" si="83"/>
        <v>0.49490000000000001</v>
      </c>
      <c r="P784" s="13">
        <f t="shared" si="84"/>
        <v>0.49490000000000001</v>
      </c>
      <c r="Q784" s="13" t="str">
        <f t="shared" si="85"/>
        <v/>
      </c>
      <c r="R784" s="13" t="str">
        <f t="shared" si="86"/>
        <v/>
      </c>
    </row>
    <row r="785" spans="1:18" x14ac:dyDescent="0.2">
      <c r="A785" s="8" t="s">
        <v>665</v>
      </c>
      <c r="B785" s="9">
        <v>2979</v>
      </c>
      <c r="C785" s="40" t="s">
        <v>81</v>
      </c>
      <c r="D785" s="40" t="s">
        <v>76</v>
      </c>
      <c r="E785" s="40" t="s">
        <v>37</v>
      </c>
      <c r="F785" s="40" t="s">
        <v>52</v>
      </c>
      <c r="G785" s="40" t="s">
        <v>39</v>
      </c>
      <c r="H785" s="40" t="s">
        <v>40</v>
      </c>
      <c r="I785" s="11">
        <v>42522</v>
      </c>
      <c r="J785" s="11">
        <v>42793</v>
      </c>
      <c r="K785" s="16">
        <v>49.49</v>
      </c>
      <c r="L785" s="1" t="str">
        <f>_xlfn.IFNA(MATCH(D785,{"AR","FL","IN","MI"},0),"YES")</f>
        <v>YES</v>
      </c>
      <c r="M785" t="str">
        <f t="shared" si="81"/>
        <v>Electric</v>
      </c>
      <c r="N785" s="1">
        <f t="shared" si="82"/>
        <v>2017</v>
      </c>
      <c r="O785" s="13">
        <f t="shared" si="83"/>
        <v>0.49490000000000001</v>
      </c>
      <c r="P785" s="13">
        <f t="shared" si="84"/>
        <v>0.49490000000000001</v>
      </c>
      <c r="Q785" s="13" t="str">
        <f t="shared" si="85"/>
        <v/>
      </c>
      <c r="R785" s="13" t="str">
        <f t="shared" si="86"/>
        <v/>
      </c>
    </row>
    <row r="786" spans="1:18" x14ac:dyDescent="0.2">
      <c r="A786" s="8" t="s">
        <v>664</v>
      </c>
      <c r="B786" s="9">
        <v>2980</v>
      </c>
      <c r="C786" s="40" t="s">
        <v>81</v>
      </c>
      <c r="D786" s="40" t="s">
        <v>76</v>
      </c>
      <c r="E786" s="40" t="s">
        <v>37</v>
      </c>
      <c r="F786" s="40" t="s">
        <v>52</v>
      </c>
      <c r="G786" s="40" t="s">
        <v>39</v>
      </c>
      <c r="H786" s="40" t="s">
        <v>40</v>
      </c>
      <c r="I786" s="11">
        <v>42522</v>
      </c>
      <c r="J786" s="11">
        <v>42793</v>
      </c>
      <c r="K786" s="12">
        <v>49.49</v>
      </c>
      <c r="L786" s="1" t="str">
        <f>_xlfn.IFNA(MATCH(D786,{"AR","FL","IN","MI"},0),"YES")</f>
        <v>YES</v>
      </c>
      <c r="M786" t="str">
        <f t="shared" si="81"/>
        <v>Electric</v>
      </c>
      <c r="N786" s="1">
        <f t="shared" si="82"/>
        <v>2017</v>
      </c>
      <c r="O786" s="13">
        <f t="shared" si="83"/>
        <v>0.49490000000000001</v>
      </c>
      <c r="P786" s="13">
        <f t="shared" si="84"/>
        <v>0.49490000000000001</v>
      </c>
      <c r="Q786" s="13" t="str">
        <f t="shared" si="85"/>
        <v/>
      </c>
      <c r="R786" s="13" t="str">
        <f t="shared" si="86"/>
        <v/>
      </c>
    </row>
    <row r="787" spans="1:18" x14ac:dyDescent="0.2">
      <c r="A787" s="8" t="s">
        <v>663</v>
      </c>
      <c r="B787" s="9">
        <v>2976</v>
      </c>
      <c r="C787" s="40" t="s">
        <v>81</v>
      </c>
      <c r="D787" s="40" t="s">
        <v>76</v>
      </c>
      <c r="E787" s="40" t="s">
        <v>37</v>
      </c>
      <c r="F787" s="40" t="s">
        <v>52</v>
      </c>
      <c r="G787" s="40" t="s">
        <v>39</v>
      </c>
      <c r="H787" s="40" t="s">
        <v>40</v>
      </c>
      <c r="I787" s="11">
        <v>42522</v>
      </c>
      <c r="J787" s="11">
        <v>42793</v>
      </c>
      <c r="K787" s="12">
        <v>49.49</v>
      </c>
      <c r="L787" s="1" t="str">
        <f>_xlfn.IFNA(MATCH(D787,{"AR","FL","IN","MI"},0),"YES")</f>
        <v>YES</v>
      </c>
      <c r="M787" t="str">
        <f t="shared" si="81"/>
        <v>Electric</v>
      </c>
      <c r="N787" s="1">
        <f t="shared" si="82"/>
        <v>2017</v>
      </c>
      <c r="O787" s="13">
        <f t="shared" si="83"/>
        <v>0.49490000000000001</v>
      </c>
      <c r="P787" s="13">
        <f t="shared" si="84"/>
        <v>0.49490000000000001</v>
      </c>
      <c r="Q787" s="13" t="str">
        <f t="shared" si="85"/>
        <v/>
      </c>
      <c r="R787" s="13" t="str">
        <f t="shared" si="86"/>
        <v/>
      </c>
    </row>
    <row r="788" spans="1:18" x14ac:dyDescent="0.2">
      <c r="A788" s="8" t="s">
        <v>668</v>
      </c>
      <c r="B788" s="9">
        <v>2910</v>
      </c>
      <c r="C788" s="40" t="s">
        <v>182</v>
      </c>
      <c r="D788" s="40" t="s">
        <v>48</v>
      </c>
      <c r="E788" s="40" t="s">
        <v>37</v>
      </c>
      <c r="F788" s="40" t="s">
        <v>38</v>
      </c>
      <c r="G788" s="40" t="s">
        <v>39</v>
      </c>
      <c r="H788" s="40" t="s">
        <v>40</v>
      </c>
      <c r="I788" s="11">
        <v>42430</v>
      </c>
      <c r="J788" s="11">
        <v>42794</v>
      </c>
      <c r="K788" s="12">
        <v>40.75</v>
      </c>
      <c r="L788" s="1">
        <f>_xlfn.IFNA(MATCH(D788,{"AR","FL","IN","MI"},0),"YES")</f>
        <v>4</v>
      </c>
      <c r="M788" t="str">
        <f t="shared" si="81"/>
        <v>Electric</v>
      </c>
      <c r="N788" s="1">
        <f t="shared" si="82"/>
        <v>2017</v>
      </c>
      <c r="O788" s="13">
        <f t="shared" si="83"/>
        <v>0.40749999999999997</v>
      </c>
      <c r="P788" s="13" t="str">
        <f t="shared" si="84"/>
        <v/>
      </c>
      <c r="Q788" s="13" t="str">
        <f t="shared" si="85"/>
        <v/>
      </c>
      <c r="R788" s="13" t="str">
        <f t="shared" si="86"/>
        <v/>
      </c>
    </row>
    <row r="789" spans="1:18" x14ac:dyDescent="0.2">
      <c r="A789" s="8" t="s">
        <v>1626</v>
      </c>
      <c r="B789" s="9">
        <v>2907</v>
      </c>
      <c r="C789" s="40" t="s">
        <v>2192</v>
      </c>
      <c r="D789" s="40" t="s">
        <v>73</v>
      </c>
      <c r="E789" s="40" t="s">
        <v>2163</v>
      </c>
      <c r="F789" s="40" t="s">
        <v>66</v>
      </c>
      <c r="G789" s="40" t="s">
        <v>39</v>
      </c>
      <c r="H789" s="40" t="s">
        <v>40</v>
      </c>
      <c r="I789" s="11">
        <v>42426</v>
      </c>
      <c r="J789" s="11">
        <v>42795</v>
      </c>
      <c r="K789" s="12">
        <v>55.7</v>
      </c>
      <c r="L789" s="1" t="str">
        <f>_xlfn.IFNA(MATCH(D789,{"AR","FL","IN","MI"},0),"YES")</f>
        <v>YES</v>
      </c>
      <c r="M789" t="str">
        <f t="shared" si="81"/>
        <v>Natural Gas</v>
      </c>
      <c r="N789" s="1">
        <f t="shared" si="82"/>
        <v>2017</v>
      </c>
      <c r="O789" s="13" t="str">
        <f t="shared" si="83"/>
        <v/>
      </c>
      <c r="P789" s="13" t="str">
        <f t="shared" si="84"/>
        <v/>
      </c>
      <c r="Q789" s="13">
        <f t="shared" si="85"/>
        <v>0.55700000000000005</v>
      </c>
      <c r="R789" s="13">
        <f t="shared" si="86"/>
        <v>0.55700000000000005</v>
      </c>
    </row>
    <row r="790" spans="1:18" x14ac:dyDescent="0.2">
      <c r="A790" s="8" t="s">
        <v>669</v>
      </c>
      <c r="B790" s="9">
        <v>2901</v>
      </c>
      <c r="C790" s="40" t="s">
        <v>245</v>
      </c>
      <c r="D790" s="40" t="s">
        <v>180</v>
      </c>
      <c r="E790" s="40" t="s">
        <v>37</v>
      </c>
      <c r="F790" s="40" t="s">
        <v>38</v>
      </c>
      <c r="G790" s="40" t="s">
        <v>39</v>
      </c>
      <c r="H790" s="40" t="s">
        <v>40</v>
      </c>
      <c r="I790" s="11">
        <v>42416</v>
      </c>
      <c r="J790" s="11">
        <v>42796</v>
      </c>
      <c r="K790" s="12">
        <v>52.5</v>
      </c>
      <c r="L790" s="1" t="str">
        <f>_xlfn.IFNA(MATCH(D790,{"AR","FL","IN","MI"},0),"YES")</f>
        <v>YES</v>
      </c>
      <c r="M790" t="str">
        <f t="shared" si="81"/>
        <v>Electric</v>
      </c>
      <c r="N790" s="1">
        <f t="shared" si="82"/>
        <v>2017</v>
      </c>
      <c r="O790" s="13">
        <f t="shared" si="83"/>
        <v>0.52500000000000002</v>
      </c>
      <c r="P790" s="13">
        <f t="shared" si="84"/>
        <v>0.52500000000000002</v>
      </c>
      <c r="Q790" s="13" t="str">
        <f t="shared" si="85"/>
        <v/>
      </c>
      <c r="R790" s="13" t="str">
        <f t="shared" si="86"/>
        <v/>
      </c>
    </row>
    <row r="791" spans="1:18" x14ac:dyDescent="0.2">
      <c r="A791" s="8" t="s">
        <v>670</v>
      </c>
      <c r="B791" s="9">
        <v>2890</v>
      </c>
      <c r="C791" s="40" t="s">
        <v>113</v>
      </c>
      <c r="D791" s="40" t="s">
        <v>114</v>
      </c>
      <c r="E791" s="40" t="s">
        <v>37</v>
      </c>
      <c r="F791" s="40" t="s">
        <v>38</v>
      </c>
      <c r="G791" s="40" t="s">
        <v>44</v>
      </c>
      <c r="H791" s="40" t="s">
        <v>40</v>
      </c>
      <c r="I791" s="11">
        <v>42552</v>
      </c>
      <c r="J791" s="11">
        <v>42802</v>
      </c>
      <c r="K791" s="16" t="s">
        <v>45</v>
      </c>
      <c r="L791" s="1" t="str">
        <f>_xlfn.IFNA(MATCH(D791,{"AR","FL","IN","MI"},0),"YES")</f>
        <v>YES</v>
      </c>
      <c r="M791" t="str">
        <f t="shared" si="81"/>
        <v>Electric</v>
      </c>
      <c r="N791" s="1">
        <f t="shared" si="82"/>
        <v>2017</v>
      </c>
      <c r="O791" s="13" t="str">
        <f t="shared" si="83"/>
        <v/>
      </c>
      <c r="P791" s="13" t="str">
        <f t="shared" si="84"/>
        <v/>
      </c>
      <c r="Q791" s="13" t="str">
        <f t="shared" si="85"/>
        <v/>
      </c>
      <c r="R791" s="13" t="str">
        <f t="shared" si="86"/>
        <v/>
      </c>
    </row>
    <row r="792" spans="1:18" x14ac:dyDescent="0.2">
      <c r="A792" s="8" t="s">
        <v>1627</v>
      </c>
      <c r="B792" s="9">
        <v>2945</v>
      </c>
      <c r="C792" s="40" t="s">
        <v>2187</v>
      </c>
      <c r="D792" s="40" t="s">
        <v>76</v>
      </c>
      <c r="E792" s="40" t="s">
        <v>2163</v>
      </c>
      <c r="F792" s="40" t="s">
        <v>66</v>
      </c>
      <c r="G792" s="40" t="s">
        <v>44</v>
      </c>
      <c r="H792" s="40" t="s">
        <v>40</v>
      </c>
      <c r="I792" s="11">
        <v>42489</v>
      </c>
      <c r="J792" s="11">
        <v>42811</v>
      </c>
      <c r="K792" s="12" t="s">
        <v>45</v>
      </c>
      <c r="L792" s="1" t="str">
        <f>_xlfn.IFNA(MATCH(D792,{"AR","FL","IN","MI"},0),"YES")</f>
        <v>YES</v>
      </c>
      <c r="M792" t="str">
        <f t="shared" si="81"/>
        <v>Natural Gas</v>
      </c>
      <c r="N792" s="1">
        <f t="shared" si="82"/>
        <v>2017</v>
      </c>
      <c r="O792" s="13" t="str">
        <f t="shared" si="83"/>
        <v/>
      </c>
      <c r="P792" s="13" t="str">
        <f t="shared" si="84"/>
        <v/>
      </c>
      <c r="Q792" s="13" t="str">
        <f t="shared" si="85"/>
        <v/>
      </c>
      <c r="R792" s="13" t="str">
        <f t="shared" si="86"/>
        <v/>
      </c>
    </row>
    <row r="793" spans="1:18" x14ac:dyDescent="0.2">
      <c r="A793" s="8" t="s">
        <v>671</v>
      </c>
      <c r="B793" s="9">
        <v>2842</v>
      </c>
      <c r="C793" s="40" t="s">
        <v>263</v>
      </c>
      <c r="D793" s="40" t="s">
        <v>216</v>
      </c>
      <c r="E793" s="40" t="s">
        <v>37</v>
      </c>
      <c r="F793" s="40" t="s">
        <v>38</v>
      </c>
      <c r="G793" s="40" t="s">
        <v>39</v>
      </c>
      <c r="H793" s="40" t="s">
        <v>40</v>
      </c>
      <c r="I793" s="11">
        <v>42356</v>
      </c>
      <c r="J793" s="11">
        <v>42814</v>
      </c>
      <c r="K793" s="12">
        <v>53.31</v>
      </c>
      <c r="L793" s="1" t="str">
        <f>_xlfn.IFNA(MATCH(D793,{"AR","FL","IN","MI"},0),"YES")</f>
        <v>YES</v>
      </c>
      <c r="M793" t="str">
        <f t="shared" si="81"/>
        <v>Electric</v>
      </c>
      <c r="N793" s="1">
        <f t="shared" si="82"/>
        <v>2017</v>
      </c>
      <c r="O793" s="13">
        <f t="shared" si="83"/>
        <v>0.53310000000000002</v>
      </c>
      <c r="P793" s="13">
        <f t="shared" si="84"/>
        <v>0.53310000000000002</v>
      </c>
      <c r="Q793" s="13" t="str">
        <f t="shared" si="85"/>
        <v/>
      </c>
      <c r="R793" s="13" t="str">
        <f t="shared" si="86"/>
        <v/>
      </c>
    </row>
    <row r="794" spans="1:18" x14ac:dyDescent="0.2">
      <c r="A794" s="8" t="s">
        <v>672</v>
      </c>
      <c r="B794" s="9">
        <v>3272</v>
      </c>
      <c r="C794" s="40" t="s">
        <v>673</v>
      </c>
      <c r="D794" s="40" t="s">
        <v>158</v>
      </c>
      <c r="E794" s="40" t="s">
        <v>37</v>
      </c>
      <c r="F794" s="40" t="s">
        <v>52</v>
      </c>
      <c r="G794" s="40" t="s">
        <v>39</v>
      </c>
      <c r="H794" s="40" t="s">
        <v>40</v>
      </c>
      <c r="I794" s="11">
        <v>42667</v>
      </c>
      <c r="J794" s="11">
        <v>42816</v>
      </c>
      <c r="K794" s="12" t="s">
        <v>45</v>
      </c>
      <c r="L794" s="1">
        <f>_xlfn.IFNA(MATCH(D794,{"AR","FL","IN","MI"},0),"YES")</f>
        <v>3</v>
      </c>
      <c r="M794" t="str">
        <f t="shared" si="81"/>
        <v>Electric</v>
      </c>
      <c r="N794" s="1">
        <f t="shared" si="82"/>
        <v>2017</v>
      </c>
      <c r="O794" s="13" t="str">
        <f t="shared" si="83"/>
        <v/>
      </c>
      <c r="P794" s="13" t="str">
        <f t="shared" si="84"/>
        <v/>
      </c>
      <c r="Q794" s="13" t="str">
        <f t="shared" si="85"/>
        <v/>
      </c>
      <c r="R794" s="13" t="str">
        <f t="shared" si="86"/>
        <v/>
      </c>
    </row>
    <row r="795" spans="1:18" x14ac:dyDescent="0.2">
      <c r="A795" s="8" t="s">
        <v>674</v>
      </c>
      <c r="B795" s="9">
        <v>3009</v>
      </c>
      <c r="C795" s="40" t="s">
        <v>314</v>
      </c>
      <c r="D795" s="40" t="s">
        <v>79</v>
      </c>
      <c r="E795" s="40" t="s">
        <v>37</v>
      </c>
      <c r="F795" s="40" t="s">
        <v>38</v>
      </c>
      <c r="G795" s="40" t="s">
        <v>44</v>
      </c>
      <c r="H795" s="40" t="s">
        <v>40</v>
      </c>
      <c r="I795" s="11">
        <v>42655</v>
      </c>
      <c r="J795" s="11">
        <v>42829</v>
      </c>
      <c r="K795" s="12" t="s">
        <v>45</v>
      </c>
      <c r="L795" s="1">
        <f>_xlfn.IFNA(MATCH(D795,{"AR","FL","IN","MI"},0),"YES")</f>
        <v>2</v>
      </c>
      <c r="M795" t="str">
        <f t="shared" si="81"/>
        <v>Electric</v>
      </c>
      <c r="N795" s="1">
        <f t="shared" si="82"/>
        <v>2017</v>
      </c>
      <c r="O795" s="13" t="str">
        <f t="shared" si="83"/>
        <v/>
      </c>
      <c r="P795" s="13" t="str">
        <f t="shared" si="84"/>
        <v/>
      </c>
      <c r="Q795" s="13" t="str">
        <f t="shared" si="85"/>
        <v/>
      </c>
      <c r="R795" s="13" t="str">
        <f t="shared" si="86"/>
        <v/>
      </c>
    </row>
    <row r="796" spans="1:18" x14ac:dyDescent="0.2">
      <c r="A796" s="8" t="s">
        <v>1628</v>
      </c>
      <c r="B796" s="9">
        <v>2949</v>
      </c>
      <c r="C796" s="40" t="s">
        <v>2198</v>
      </c>
      <c r="D796" s="40" t="s">
        <v>173</v>
      </c>
      <c r="E796" s="40" t="s">
        <v>2163</v>
      </c>
      <c r="F796" s="40" t="s">
        <v>66</v>
      </c>
      <c r="G796" s="40" t="s">
        <v>44</v>
      </c>
      <c r="H796" s="40" t="s">
        <v>40</v>
      </c>
      <c r="I796" s="11">
        <v>42492</v>
      </c>
      <c r="J796" s="11">
        <v>42836</v>
      </c>
      <c r="K796" s="12">
        <v>51.7</v>
      </c>
      <c r="L796" s="1" t="str">
        <f>_xlfn.IFNA(MATCH(D796,{"AR","FL","IN","MI"},0),"YES")</f>
        <v>YES</v>
      </c>
      <c r="M796" t="str">
        <f t="shared" si="81"/>
        <v>Natural Gas</v>
      </c>
      <c r="N796" s="1">
        <f t="shared" si="82"/>
        <v>2017</v>
      </c>
      <c r="O796" s="13" t="str">
        <f t="shared" si="83"/>
        <v/>
      </c>
      <c r="P796" s="13" t="str">
        <f t="shared" si="84"/>
        <v/>
      </c>
      <c r="Q796" s="13">
        <f t="shared" si="85"/>
        <v>0.51700000000000002</v>
      </c>
      <c r="R796" s="13">
        <f t="shared" si="86"/>
        <v>0.51700000000000002</v>
      </c>
    </row>
    <row r="797" spans="1:18" x14ac:dyDescent="0.2">
      <c r="A797" s="8" t="s">
        <v>675</v>
      </c>
      <c r="B797" s="9">
        <v>2937</v>
      </c>
      <c r="C797" s="40" t="s">
        <v>468</v>
      </c>
      <c r="D797" s="40" t="s">
        <v>130</v>
      </c>
      <c r="E797" s="40" t="s">
        <v>37</v>
      </c>
      <c r="F797" s="40" t="s">
        <v>66</v>
      </c>
      <c r="G797" s="40" t="s">
        <v>44</v>
      </c>
      <c r="H797" s="40" t="s">
        <v>40</v>
      </c>
      <c r="I797" s="11">
        <v>42489</v>
      </c>
      <c r="J797" s="11">
        <v>42837</v>
      </c>
      <c r="K797" s="12">
        <v>50</v>
      </c>
      <c r="L797" s="1" t="str">
        <f>_xlfn.IFNA(MATCH(D797,{"AR","FL","IN","MI"},0),"YES")</f>
        <v>YES</v>
      </c>
      <c r="M797" t="str">
        <f t="shared" si="81"/>
        <v>Electric</v>
      </c>
      <c r="N797" s="1">
        <f t="shared" si="82"/>
        <v>2017</v>
      </c>
      <c r="O797" s="13">
        <f t="shared" si="83"/>
        <v>0.5</v>
      </c>
      <c r="P797" s="13">
        <f t="shared" si="84"/>
        <v>0.5</v>
      </c>
      <c r="Q797" s="13" t="str">
        <f t="shared" si="85"/>
        <v/>
      </c>
      <c r="R797" s="13" t="str">
        <f t="shared" si="86"/>
        <v/>
      </c>
    </row>
    <row r="798" spans="1:18" x14ac:dyDescent="0.2">
      <c r="A798" s="8" t="s">
        <v>676</v>
      </c>
      <c r="B798" s="9">
        <v>3053</v>
      </c>
      <c r="C798" s="40" t="s">
        <v>240</v>
      </c>
      <c r="D798" s="40" t="s">
        <v>271</v>
      </c>
      <c r="E798" s="40" t="s">
        <v>37</v>
      </c>
      <c r="F798" s="40" t="s">
        <v>38</v>
      </c>
      <c r="G798" s="40" t="s">
        <v>39</v>
      </c>
      <c r="H798" s="40" t="s">
        <v>40</v>
      </c>
      <c r="I798" s="11">
        <v>42675</v>
      </c>
      <c r="J798" s="11">
        <v>42844</v>
      </c>
      <c r="K798" s="12" t="s">
        <v>45</v>
      </c>
      <c r="L798" s="1" t="str">
        <f>_xlfn.IFNA(MATCH(D798,{"AR","FL","IN","MI"},0),"YES")</f>
        <v>YES</v>
      </c>
      <c r="M798" t="str">
        <f t="shared" si="81"/>
        <v>Electric</v>
      </c>
      <c r="N798" s="1">
        <f t="shared" si="82"/>
        <v>2017</v>
      </c>
      <c r="O798" s="13" t="str">
        <f t="shared" si="83"/>
        <v/>
      </c>
      <c r="P798" s="13" t="str">
        <f t="shared" si="84"/>
        <v/>
      </c>
      <c r="Q798" s="13" t="str">
        <f t="shared" si="85"/>
        <v/>
      </c>
      <c r="R798" s="13" t="str">
        <f t="shared" si="86"/>
        <v/>
      </c>
    </row>
    <row r="799" spans="1:18" x14ac:dyDescent="0.2">
      <c r="A799" s="8" t="s">
        <v>677</v>
      </c>
      <c r="B799" s="9">
        <v>2938</v>
      </c>
      <c r="C799" s="40" t="s">
        <v>247</v>
      </c>
      <c r="D799" s="40" t="s">
        <v>130</v>
      </c>
      <c r="E799" s="40" t="s">
        <v>37</v>
      </c>
      <c r="F799" s="40" t="s">
        <v>66</v>
      </c>
      <c r="G799" s="40" t="s">
        <v>44</v>
      </c>
      <c r="H799" s="40" t="s">
        <v>40</v>
      </c>
      <c r="I799" s="11">
        <v>42489</v>
      </c>
      <c r="J799" s="11">
        <v>42845</v>
      </c>
      <c r="K799" s="12">
        <v>50.97</v>
      </c>
      <c r="L799" s="1" t="str">
        <f>_xlfn.IFNA(MATCH(D799,{"AR","FL","IN","MI"},0),"YES")</f>
        <v>YES</v>
      </c>
      <c r="M799" t="str">
        <f t="shared" si="81"/>
        <v>Electric</v>
      </c>
      <c r="N799" s="1">
        <f t="shared" si="82"/>
        <v>2017</v>
      </c>
      <c r="O799" s="13">
        <f t="shared" si="83"/>
        <v>0.50970000000000004</v>
      </c>
      <c r="P799" s="13">
        <f t="shared" si="84"/>
        <v>0.50970000000000004</v>
      </c>
      <c r="Q799" s="13" t="str">
        <f t="shared" si="85"/>
        <v/>
      </c>
      <c r="R799" s="13" t="str">
        <f t="shared" si="86"/>
        <v/>
      </c>
    </row>
    <row r="800" spans="1:18" x14ac:dyDescent="0.2">
      <c r="A800" s="8" t="s">
        <v>1629</v>
      </c>
      <c r="B800" s="9">
        <v>2944</v>
      </c>
      <c r="C800" s="40" t="s">
        <v>2215</v>
      </c>
      <c r="D800" s="40" t="s">
        <v>88</v>
      </c>
      <c r="E800" s="40" t="s">
        <v>2163</v>
      </c>
      <c r="F800" s="40" t="s">
        <v>66</v>
      </c>
      <c r="G800" s="40" t="s">
        <v>39</v>
      </c>
      <c r="H800" s="40" t="s">
        <v>40</v>
      </c>
      <c r="I800" s="11">
        <v>42488</v>
      </c>
      <c r="J800" s="11">
        <v>42845</v>
      </c>
      <c r="K800" s="12">
        <v>42.9</v>
      </c>
      <c r="L800" s="1" t="str">
        <f>_xlfn.IFNA(MATCH(D800,{"AR","FL","IN","MI"},0),"YES")</f>
        <v>YES</v>
      </c>
      <c r="M800" t="str">
        <f t="shared" si="81"/>
        <v>Natural Gas</v>
      </c>
      <c r="N800" s="1">
        <f t="shared" si="82"/>
        <v>2017</v>
      </c>
      <c r="O800" s="13" t="str">
        <f t="shared" si="83"/>
        <v/>
      </c>
      <c r="P800" s="13" t="str">
        <f t="shared" si="84"/>
        <v/>
      </c>
      <c r="Q800" s="13">
        <f t="shared" si="85"/>
        <v>0.42899999999999999</v>
      </c>
      <c r="R800" s="13">
        <f t="shared" si="86"/>
        <v>0.42899999999999999</v>
      </c>
    </row>
    <row r="801" spans="1:18" x14ac:dyDescent="0.2">
      <c r="A801" s="8" t="s">
        <v>1630</v>
      </c>
      <c r="B801" s="9">
        <v>3128</v>
      </c>
      <c r="C801" s="40" t="s">
        <v>2168</v>
      </c>
      <c r="D801" s="40" t="s">
        <v>114</v>
      </c>
      <c r="E801" s="40" t="s">
        <v>2163</v>
      </c>
      <c r="F801" s="40" t="s">
        <v>52</v>
      </c>
      <c r="G801" s="40" t="s">
        <v>44</v>
      </c>
      <c r="H801" s="40" t="s">
        <v>40</v>
      </c>
      <c r="I801" s="11">
        <v>42769</v>
      </c>
      <c r="J801" s="11">
        <v>42851</v>
      </c>
      <c r="K801" s="12" t="s">
        <v>45</v>
      </c>
      <c r="L801" s="1" t="str">
        <f>_xlfn.IFNA(MATCH(D801,{"AR","FL","IN","MI"},0),"YES")</f>
        <v>YES</v>
      </c>
      <c r="M801" t="str">
        <f t="shared" si="81"/>
        <v>Natural Gas</v>
      </c>
      <c r="N801" s="1">
        <f t="shared" si="82"/>
        <v>2017</v>
      </c>
      <c r="O801" s="13" t="str">
        <f t="shared" si="83"/>
        <v/>
      </c>
      <c r="P801" s="13" t="str">
        <f t="shared" si="84"/>
        <v/>
      </c>
      <c r="Q801" s="13" t="str">
        <f t="shared" si="85"/>
        <v/>
      </c>
      <c r="R801" s="13" t="str">
        <f t="shared" si="86"/>
        <v/>
      </c>
    </row>
    <row r="802" spans="1:18" x14ac:dyDescent="0.2">
      <c r="A802" s="8" t="s">
        <v>1631</v>
      </c>
      <c r="B802" s="9">
        <v>3126</v>
      </c>
      <c r="C802" s="40" t="s">
        <v>2179</v>
      </c>
      <c r="D802" s="40" t="s">
        <v>114</v>
      </c>
      <c r="E802" s="40" t="s">
        <v>2163</v>
      </c>
      <c r="F802" s="40" t="s">
        <v>52</v>
      </c>
      <c r="G802" s="40" t="s">
        <v>44</v>
      </c>
      <c r="H802" s="40" t="s">
        <v>40</v>
      </c>
      <c r="I802" s="11">
        <v>42769</v>
      </c>
      <c r="J802" s="11">
        <v>42851</v>
      </c>
      <c r="K802" s="12" t="s">
        <v>45</v>
      </c>
      <c r="L802" s="1" t="str">
        <f>_xlfn.IFNA(MATCH(D802,{"AR","FL","IN","MI"},0),"YES")</f>
        <v>YES</v>
      </c>
      <c r="M802" t="str">
        <f t="shared" si="81"/>
        <v>Natural Gas</v>
      </c>
      <c r="N802" s="1">
        <f t="shared" si="82"/>
        <v>2017</v>
      </c>
      <c r="O802" s="13" t="str">
        <f t="shared" si="83"/>
        <v/>
      </c>
      <c r="P802" s="13" t="str">
        <f t="shared" si="84"/>
        <v/>
      </c>
      <c r="Q802" s="13" t="str">
        <f t="shared" si="85"/>
        <v/>
      </c>
      <c r="R802" s="13" t="str">
        <f t="shared" si="86"/>
        <v/>
      </c>
    </row>
    <row r="803" spans="1:18" x14ac:dyDescent="0.2">
      <c r="A803" s="8" t="s">
        <v>1632</v>
      </c>
      <c r="B803" s="9">
        <v>3089</v>
      </c>
      <c r="C803" s="40" t="s">
        <v>2182</v>
      </c>
      <c r="D803" s="40" t="s">
        <v>127</v>
      </c>
      <c r="E803" s="40" t="s">
        <v>2163</v>
      </c>
      <c r="F803" s="40" t="s">
        <v>52</v>
      </c>
      <c r="G803" s="40" t="s">
        <v>39</v>
      </c>
      <c r="H803" s="40" t="s">
        <v>40</v>
      </c>
      <c r="I803" s="11">
        <v>42794</v>
      </c>
      <c r="J803" s="11">
        <v>42852</v>
      </c>
      <c r="K803" s="12" t="s">
        <v>45</v>
      </c>
      <c r="L803" s="1" t="str">
        <f>_xlfn.IFNA(MATCH(D803,{"AR","FL","IN","MI"},0),"YES")</f>
        <v>YES</v>
      </c>
      <c r="M803" t="str">
        <f t="shared" si="81"/>
        <v>Natural Gas</v>
      </c>
      <c r="N803" s="1">
        <f t="shared" si="82"/>
        <v>2017</v>
      </c>
      <c r="O803" s="13" t="str">
        <f t="shared" si="83"/>
        <v/>
      </c>
      <c r="P803" s="13" t="str">
        <f t="shared" si="84"/>
        <v/>
      </c>
      <c r="Q803" s="13" t="str">
        <f t="shared" si="85"/>
        <v/>
      </c>
      <c r="R803" s="13" t="str">
        <f t="shared" si="86"/>
        <v/>
      </c>
    </row>
    <row r="804" spans="1:18" x14ac:dyDescent="0.2">
      <c r="A804" s="8" t="s">
        <v>1633</v>
      </c>
      <c r="B804" s="9">
        <v>3010</v>
      </c>
      <c r="C804" s="40" t="s">
        <v>2227</v>
      </c>
      <c r="D804" s="40" t="s">
        <v>169</v>
      </c>
      <c r="E804" s="40" t="s">
        <v>2163</v>
      </c>
      <c r="F804" s="40" t="s">
        <v>66</v>
      </c>
      <c r="G804" s="40" t="s">
        <v>39</v>
      </c>
      <c r="H804" s="40" t="s">
        <v>40</v>
      </c>
      <c r="I804" s="11">
        <v>42594</v>
      </c>
      <c r="J804" s="11">
        <v>42853</v>
      </c>
      <c r="K804" s="12">
        <v>50</v>
      </c>
      <c r="L804" s="1" t="str">
        <f>_xlfn.IFNA(MATCH(D804,{"AR","FL","IN","MI"},0),"YES")</f>
        <v>YES</v>
      </c>
      <c r="M804" t="str">
        <f t="shared" si="81"/>
        <v>Natural Gas</v>
      </c>
      <c r="N804" s="1">
        <f t="shared" si="82"/>
        <v>2017</v>
      </c>
      <c r="O804" s="13" t="str">
        <f t="shared" si="83"/>
        <v/>
      </c>
      <c r="P804" s="13" t="str">
        <f t="shared" si="84"/>
        <v/>
      </c>
      <c r="Q804" s="13">
        <f t="shared" si="85"/>
        <v>0.5</v>
      </c>
      <c r="R804" s="13">
        <f t="shared" si="86"/>
        <v>0.5</v>
      </c>
    </row>
    <row r="805" spans="1:18" x14ac:dyDescent="0.2">
      <c r="A805" s="8" t="s">
        <v>678</v>
      </c>
      <c r="B805" s="9">
        <v>2967</v>
      </c>
      <c r="C805" s="40" t="s">
        <v>185</v>
      </c>
      <c r="D805" s="40" t="s">
        <v>114</v>
      </c>
      <c r="E805" s="40" t="s">
        <v>37</v>
      </c>
      <c r="F805" s="40" t="s">
        <v>38</v>
      </c>
      <c r="G805" s="40" t="s">
        <v>39</v>
      </c>
      <c r="H805" s="40" t="s">
        <v>40</v>
      </c>
      <c r="I805" s="11">
        <v>42552</v>
      </c>
      <c r="J805" s="11">
        <v>42858</v>
      </c>
      <c r="K805" s="12">
        <v>49.2</v>
      </c>
      <c r="L805" s="1" t="str">
        <f>_xlfn.IFNA(MATCH(D805,{"AR","FL","IN","MI"},0),"YES")</f>
        <v>YES</v>
      </c>
      <c r="M805" t="str">
        <f t="shared" si="81"/>
        <v>Electric</v>
      </c>
      <c r="N805" s="1">
        <f t="shared" si="82"/>
        <v>2017</v>
      </c>
      <c r="O805" s="13">
        <f t="shared" si="83"/>
        <v>0.49200000000000005</v>
      </c>
      <c r="P805" s="13">
        <f t="shared" si="84"/>
        <v>0.49200000000000005</v>
      </c>
      <c r="Q805" s="13" t="str">
        <f t="shared" si="85"/>
        <v/>
      </c>
      <c r="R805" s="13" t="str">
        <f t="shared" si="86"/>
        <v/>
      </c>
    </row>
    <row r="806" spans="1:18" x14ac:dyDescent="0.2">
      <c r="A806" s="8" t="s">
        <v>1634</v>
      </c>
      <c r="B806" s="9">
        <v>2849</v>
      </c>
      <c r="C806" s="40" t="s">
        <v>254</v>
      </c>
      <c r="D806" s="40" t="s">
        <v>160</v>
      </c>
      <c r="E806" s="40" t="s">
        <v>2163</v>
      </c>
      <c r="F806" s="40" t="s">
        <v>66</v>
      </c>
      <c r="G806" s="40" t="s">
        <v>44</v>
      </c>
      <c r="H806" s="40" t="s">
        <v>40</v>
      </c>
      <c r="I806" s="11">
        <v>42248</v>
      </c>
      <c r="J806" s="11">
        <v>42866</v>
      </c>
      <c r="K806" s="12" t="s">
        <v>45</v>
      </c>
      <c r="L806" s="1" t="str">
        <f>_xlfn.IFNA(MATCH(D806,{"AR","FL","IN","MI"},0),"YES")</f>
        <v>YES</v>
      </c>
      <c r="M806" t="str">
        <f t="shared" si="81"/>
        <v>Natural Gas</v>
      </c>
      <c r="N806" s="1">
        <f t="shared" si="82"/>
        <v>2017</v>
      </c>
      <c r="O806" s="13" t="str">
        <f t="shared" si="83"/>
        <v/>
      </c>
      <c r="P806" s="13" t="str">
        <f t="shared" si="84"/>
        <v/>
      </c>
      <c r="Q806" s="13" t="str">
        <f t="shared" si="85"/>
        <v/>
      </c>
      <c r="R806" s="13" t="str">
        <f t="shared" si="86"/>
        <v/>
      </c>
    </row>
    <row r="807" spans="1:18" x14ac:dyDescent="0.2">
      <c r="A807" s="8" t="s">
        <v>679</v>
      </c>
      <c r="B807" s="9">
        <v>2866</v>
      </c>
      <c r="C807" s="40" t="s">
        <v>42</v>
      </c>
      <c r="D807" s="40" t="s">
        <v>180</v>
      </c>
      <c r="E807" s="40" t="s">
        <v>37</v>
      </c>
      <c r="F807" s="40" t="s">
        <v>38</v>
      </c>
      <c r="G807" s="40" t="s">
        <v>44</v>
      </c>
      <c r="H807" s="40" t="s">
        <v>40</v>
      </c>
      <c r="I807" s="11">
        <v>42310</v>
      </c>
      <c r="J807" s="11">
        <v>42866</v>
      </c>
      <c r="K807" s="12">
        <v>52.5</v>
      </c>
      <c r="L807" s="1" t="str">
        <f>_xlfn.IFNA(MATCH(D807,{"AR","FL","IN","MI"},0),"YES")</f>
        <v>YES</v>
      </c>
      <c r="M807" t="str">
        <f t="shared" si="81"/>
        <v>Electric</v>
      </c>
      <c r="N807" s="1">
        <f t="shared" si="82"/>
        <v>2017</v>
      </c>
      <c r="O807" s="13">
        <f t="shared" si="83"/>
        <v>0.52500000000000002</v>
      </c>
      <c r="P807" s="13">
        <f t="shared" si="84"/>
        <v>0.52500000000000002</v>
      </c>
      <c r="Q807" s="13" t="str">
        <f t="shared" si="85"/>
        <v/>
      </c>
      <c r="R807" s="13" t="str">
        <f t="shared" si="86"/>
        <v/>
      </c>
    </row>
    <row r="808" spans="1:18" x14ac:dyDescent="0.2">
      <c r="A808" s="8" t="s">
        <v>680</v>
      </c>
      <c r="B808" s="9">
        <v>2850</v>
      </c>
      <c r="C808" s="40" t="s">
        <v>254</v>
      </c>
      <c r="D808" s="40" t="s">
        <v>160</v>
      </c>
      <c r="E808" s="40" t="s">
        <v>37</v>
      </c>
      <c r="F808" s="40" t="s">
        <v>38</v>
      </c>
      <c r="G808" s="40" t="s">
        <v>44</v>
      </c>
      <c r="H808" s="40" t="s">
        <v>40</v>
      </c>
      <c r="I808" s="11">
        <v>42248</v>
      </c>
      <c r="J808" s="11">
        <v>42866</v>
      </c>
      <c r="K808" s="12" t="s">
        <v>45</v>
      </c>
      <c r="L808" s="1" t="str">
        <f>_xlfn.IFNA(MATCH(D808,{"AR","FL","IN","MI"},0),"YES")</f>
        <v>YES</v>
      </c>
      <c r="M808" t="str">
        <f t="shared" si="81"/>
        <v>Electric</v>
      </c>
      <c r="N808" s="1">
        <f t="shared" si="82"/>
        <v>2017</v>
      </c>
      <c r="O808" s="13" t="str">
        <f t="shared" si="83"/>
        <v/>
      </c>
      <c r="P808" s="13" t="str">
        <f t="shared" si="84"/>
        <v/>
      </c>
      <c r="Q808" s="13" t="str">
        <f t="shared" si="85"/>
        <v/>
      </c>
      <c r="R808" s="13" t="str">
        <f t="shared" si="86"/>
        <v/>
      </c>
    </row>
    <row r="809" spans="1:18" x14ac:dyDescent="0.2">
      <c r="A809" s="8" t="s">
        <v>681</v>
      </c>
      <c r="B809" s="9">
        <v>3067</v>
      </c>
      <c r="C809" s="40" t="s">
        <v>139</v>
      </c>
      <c r="D809" s="40" t="s">
        <v>76</v>
      </c>
      <c r="E809" s="40" t="s">
        <v>37</v>
      </c>
      <c r="F809" s="40" t="s">
        <v>52</v>
      </c>
      <c r="G809" s="40" t="s">
        <v>44</v>
      </c>
      <c r="H809" s="40" t="s">
        <v>40</v>
      </c>
      <c r="I809" s="11">
        <v>42613</v>
      </c>
      <c r="J809" s="11">
        <v>42866</v>
      </c>
      <c r="K809" s="16" t="s">
        <v>45</v>
      </c>
      <c r="L809" s="1" t="str">
        <f>_xlfn.IFNA(MATCH(D809,{"AR","FL","IN","MI"},0),"YES")</f>
        <v>YES</v>
      </c>
      <c r="M809" t="str">
        <f t="shared" si="81"/>
        <v>Electric</v>
      </c>
      <c r="N809" s="1">
        <f t="shared" si="82"/>
        <v>2017</v>
      </c>
      <c r="O809" s="13" t="str">
        <f t="shared" si="83"/>
        <v/>
      </c>
      <c r="P809" s="13" t="str">
        <f t="shared" si="84"/>
        <v/>
      </c>
      <c r="Q809" s="13" t="str">
        <f t="shared" si="85"/>
        <v/>
      </c>
      <c r="R809" s="13" t="str">
        <f t="shared" si="86"/>
        <v/>
      </c>
    </row>
    <row r="810" spans="1:18" x14ac:dyDescent="0.2">
      <c r="A810" s="8" t="s">
        <v>682</v>
      </c>
      <c r="B810" s="9">
        <v>3007</v>
      </c>
      <c r="C810" s="40" t="s">
        <v>263</v>
      </c>
      <c r="D810" s="40" t="s">
        <v>111</v>
      </c>
      <c r="E810" s="40" t="s">
        <v>37</v>
      </c>
      <c r="F810" s="40" t="s">
        <v>38</v>
      </c>
      <c r="G810" s="40" t="s">
        <v>44</v>
      </c>
      <c r="H810" s="40" t="s">
        <v>40</v>
      </c>
      <c r="I810" s="11">
        <v>42607</v>
      </c>
      <c r="J810" s="11">
        <v>42873</v>
      </c>
      <c r="K810" s="16">
        <v>36.380000000000003</v>
      </c>
      <c r="L810" s="1">
        <f>_xlfn.IFNA(MATCH(D810,{"AR","FL","IN","MI"},0),"YES")</f>
        <v>1</v>
      </c>
      <c r="M810" t="str">
        <f t="shared" si="81"/>
        <v>Electric</v>
      </c>
      <c r="N810" s="1">
        <f t="shared" si="82"/>
        <v>2017</v>
      </c>
      <c r="O810" s="13">
        <f t="shared" si="83"/>
        <v>0.36380000000000001</v>
      </c>
      <c r="P810" s="13" t="str">
        <f t="shared" si="84"/>
        <v/>
      </c>
      <c r="Q810" s="13" t="str">
        <f t="shared" si="85"/>
        <v/>
      </c>
      <c r="R810" s="13" t="str">
        <f t="shared" si="86"/>
        <v/>
      </c>
    </row>
    <row r="811" spans="1:18" x14ac:dyDescent="0.2">
      <c r="A811" s="8" t="s">
        <v>683</v>
      </c>
      <c r="B811" s="9">
        <v>2952</v>
      </c>
      <c r="C811" s="40" t="s">
        <v>223</v>
      </c>
      <c r="D811" s="40" t="s">
        <v>224</v>
      </c>
      <c r="E811" s="40" t="s">
        <v>37</v>
      </c>
      <c r="F811" s="40" t="s">
        <v>66</v>
      </c>
      <c r="G811" s="40" t="s">
        <v>44</v>
      </c>
      <c r="H811" s="40" t="s">
        <v>40</v>
      </c>
      <c r="I811" s="11">
        <v>42507</v>
      </c>
      <c r="J811" s="11">
        <v>42878</v>
      </c>
      <c r="K811" s="12" t="s">
        <v>45</v>
      </c>
      <c r="L811" s="1" t="str">
        <f>_xlfn.IFNA(MATCH(D811,{"AR","FL","IN","MI"},0),"YES")</f>
        <v>YES</v>
      </c>
      <c r="M811" t="str">
        <f t="shared" si="81"/>
        <v>Electric</v>
      </c>
      <c r="N811" s="1">
        <f t="shared" si="82"/>
        <v>2017</v>
      </c>
      <c r="O811" s="13" t="str">
        <f t="shared" si="83"/>
        <v/>
      </c>
      <c r="P811" s="13" t="str">
        <f t="shared" si="84"/>
        <v/>
      </c>
      <c r="Q811" s="13" t="str">
        <f t="shared" si="85"/>
        <v/>
      </c>
      <c r="R811" s="13" t="str">
        <f t="shared" si="86"/>
        <v/>
      </c>
    </row>
    <row r="812" spans="1:18" x14ac:dyDescent="0.2">
      <c r="A812" s="8" t="s">
        <v>1635</v>
      </c>
      <c r="B812" s="9">
        <v>3171</v>
      </c>
      <c r="C812" s="40" t="s">
        <v>2208</v>
      </c>
      <c r="D812" s="40" t="s">
        <v>60</v>
      </c>
      <c r="E812" s="40" t="s">
        <v>2163</v>
      </c>
      <c r="F812" s="40" t="s">
        <v>52</v>
      </c>
      <c r="G812" s="40" t="s">
        <v>39</v>
      </c>
      <c r="H812" s="40" t="s">
        <v>40</v>
      </c>
      <c r="I812" s="11">
        <v>42787</v>
      </c>
      <c r="J812" s="11">
        <v>42878</v>
      </c>
      <c r="K812" s="16" t="s">
        <v>45</v>
      </c>
      <c r="L812" s="1" t="str">
        <f>_xlfn.IFNA(MATCH(D812,{"AR","FL","IN","MI"},0),"YES")</f>
        <v>YES</v>
      </c>
      <c r="M812" t="str">
        <f t="shared" si="81"/>
        <v>Natural Gas</v>
      </c>
      <c r="N812" s="1">
        <f t="shared" si="82"/>
        <v>2017</v>
      </c>
      <c r="O812" s="13" t="str">
        <f t="shared" si="83"/>
        <v/>
      </c>
      <c r="P812" s="13" t="str">
        <f t="shared" si="84"/>
        <v/>
      </c>
      <c r="Q812" s="13" t="str">
        <f t="shared" si="85"/>
        <v/>
      </c>
      <c r="R812" s="13" t="str">
        <f t="shared" si="86"/>
        <v/>
      </c>
    </row>
    <row r="813" spans="1:18" x14ac:dyDescent="0.2">
      <c r="A813" s="8" t="s">
        <v>1636</v>
      </c>
      <c r="B813" s="9">
        <v>3042</v>
      </c>
      <c r="C813" s="40" t="s">
        <v>2162</v>
      </c>
      <c r="D813" s="40" t="s">
        <v>94</v>
      </c>
      <c r="E813" s="40" t="s">
        <v>2163</v>
      </c>
      <c r="F813" s="40" t="s">
        <v>66</v>
      </c>
      <c r="G813" s="40" t="s">
        <v>44</v>
      </c>
      <c r="H813" s="40" t="s">
        <v>40</v>
      </c>
      <c r="I813" s="11">
        <v>42690</v>
      </c>
      <c r="J813" s="11">
        <v>42878</v>
      </c>
      <c r="K813" s="16">
        <v>55.15</v>
      </c>
      <c r="L813" s="1" t="str">
        <f>_xlfn.IFNA(MATCH(D813,{"AR","FL","IN","MI"},0),"YES")</f>
        <v>YES</v>
      </c>
      <c r="M813" t="str">
        <f t="shared" si="81"/>
        <v>Natural Gas</v>
      </c>
      <c r="N813" s="1">
        <f t="shared" si="82"/>
        <v>2017</v>
      </c>
      <c r="O813" s="13" t="str">
        <f t="shared" si="83"/>
        <v/>
      </c>
      <c r="P813" s="13" t="str">
        <f t="shared" si="84"/>
        <v/>
      </c>
      <c r="Q813" s="13">
        <f t="shared" si="85"/>
        <v>0.55149999999999999</v>
      </c>
      <c r="R813" s="13">
        <f t="shared" si="86"/>
        <v>0.55149999999999999</v>
      </c>
    </row>
    <row r="814" spans="1:18" x14ac:dyDescent="0.2">
      <c r="A814" s="8" t="s">
        <v>684</v>
      </c>
      <c r="B814" s="9">
        <v>3036</v>
      </c>
      <c r="C814" s="40" t="s">
        <v>70</v>
      </c>
      <c r="D814" s="40" t="s">
        <v>169</v>
      </c>
      <c r="E814" s="40" t="s">
        <v>37</v>
      </c>
      <c r="F814" s="40" t="s">
        <v>52</v>
      </c>
      <c r="G814" s="40" t="s">
        <v>44</v>
      </c>
      <c r="H814" s="40" t="s">
        <v>40</v>
      </c>
      <c r="I814" s="11">
        <v>42664</v>
      </c>
      <c r="J814" s="11">
        <v>42886</v>
      </c>
      <c r="K814" s="12" t="s">
        <v>45</v>
      </c>
      <c r="L814" s="1" t="str">
        <f>_xlfn.IFNA(MATCH(D814,{"AR","FL","IN","MI"},0),"YES")</f>
        <v>YES</v>
      </c>
      <c r="M814" t="str">
        <f t="shared" si="81"/>
        <v>Electric</v>
      </c>
      <c r="N814" s="1">
        <f t="shared" si="82"/>
        <v>2017</v>
      </c>
      <c r="O814" s="13" t="str">
        <f t="shared" si="83"/>
        <v/>
      </c>
      <c r="P814" s="13" t="str">
        <f t="shared" si="84"/>
        <v/>
      </c>
      <c r="Q814" s="13" t="str">
        <f t="shared" si="85"/>
        <v/>
      </c>
      <c r="R814" s="13" t="str">
        <f t="shared" si="86"/>
        <v/>
      </c>
    </row>
    <row r="815" spans="1:18" x14ac:dyDescent="0.2">
      <c r="A815" s="8" t="s">
        <v>685</v>
      </c>
      <c r="B815" s="9">
        <v>3056</v>
      </c>
      <c r="C815" s="40" t="s">
        <v>81</v>
      </c>
      <c r="D815" s="40" t="s">
        <v>76</v>
      </c>
      <c r="E815" s="40" t="s">
        <v>37</v>
      </c>
      <c r="F815" s="40" t="s">
        <v>52</v>
      </c>
      <c r="G815" s="40" t="s">
        <v>39</v>
      </c>
      <c r="H815" s="40" t="s">
        <v>40</v>
      </c>
      <c r="I815" s="11">
        <v>42646</v>
      </c>
      <c r="J815" s="11">
        <v>42887</v>
      </c>
      <c r="K815" s="12">
        <v>49.49</v>
      </c>
      <c r="L815" s="1" t="str">
        <f>_xlfn.IFNA(MATCH(D815,{"AR","FL","IN","MI"},0),"YES")</f>
        <v>YES</v>
      </c>
      <c r="M815" t="str">
        <f t="shared" si="81"/>
        <v>Electric</v>
      </c>
      <c r="N815" s="1">
        <f t="shared" si="82"/>
        <v>2017</v>
      </c>
      <c r="O815" s="13">
        <f t="shared" si="83"/>
        <v>0.49490000000000001</v>
      </c>
      <c r="P815" s="13">
        <f t="shared" si="84"/>
        <v>0.49490000000000001</v>
      </c>
      <c r="Q815" s="13" t="str">
        <f t="shared" si="85"/>
        <v/>
      </c>
      <c r="R815" s="13" t="str">
        <f t="shared" si="86"/>
        <v/>
      </c>
    </row>
    <row r="816" spans="1:18" x14ac:dyDescent="0.2">
      <c r="A816" s="8" t="s">
        <v>686</v>
      </c>
      <c r="B816" s="9">
        <v>3041</v>
      </c>
      <c r="C816" s="40" t="s">
        <v>185</v>
      </c>
      <c r="D816" s="40" t="s">
        <v>60</v>
      </c>
      <c r="E816" s="40" t="s">
        <v>37</v>
      </c>
      <c r="F816" s="40" t="s">
        <v>38</v>
      </c>
      <c r="G816" s="40" t="s">
        <v>44</v>
      </c>
      <c r="H816" s="40" t="s">
        <v>40</v>
      </c>
      <c r="I816" s="11">
        <v>42683</v>
      </c>
      <c r="J816" s="11">
        <v>42892</v>
      </c>
      <c r="K816" s="16" t="s">
        <v>45</v>
      </c>
      <c r="L816" s="1" t="str">
        <f>_xlfn.IFNA(MATCH(D816,{"AR","FL","IN","MI"},0),"YES")</f>
        <v>YES</v>
      </c>
      <c r="M816" t="str">
        <f t="shared" si="81"/>
        <v>Electric</v>
      </c>
      <c r="N816" s="1">
        <f t="shared" si="82"/>
        <v>2017</v>
      </c>
      <c r="O816" s="13" t="str">
        <f t="shared" si="83"/>
        <v/>
      </c>
      <c r="P816" s="13" t="str">
        <f t="shared" si="84"/>
        <v/>
      </c>
      <c r="Q816" s="13" t="str">
        <f t="shared" si="85"/>
        <v/>
      </c>
      <c r="R816" s="13" t="str">
        <f t="shared" si="86"/>
        <v/>
      </c>
    </row>
    <row r="817" spans="1:18" x14ac:dyDescent="0.2">
      <c r="A817" s="8" t="s">
        <v>1637</v>
      </c>
      <c r="B817" s="9">
        <v>2953</v>
      </c>
      <c r="C817" s="40" t="s">
        <v>223</v>
      </c>
      <c r="D817" s="40" t="s">
        <v>224</v>
      </c>
      <c r="E817" s="40" t="s">
        <v>2163</v>
      </c>
      <c r="F817" s="40" t="s">
        <v>66</v>
      </c>
      <c r="G817" s="40" t="s">
        <v>44</v>
      </c>
      <c r="H817" s="40" t="s">
        <v>40</v>
      </c>
      <c r="I817" s="11">
        <v>42507</v>
      </c>
      <c r="J817" s="11">
        <v>42892</v>
      </c>
      <c r="K817" s="16" t="s">
        <v>45</v>
      </c>
      <c r="L817" s="1" t="str">
        <f>_xlfn.IFNA(MATCH(D817,{"AR","FL","IN","MI"},0),"YES")</f>
        <v>YES</v>
      </c>
      <c r="M817" t="str">
        <f t="shared" si="81"/>
        <v>Natural Gas</v>
      </c>
      <c r="N817" s="1">
        <f t="shared" si="82"/>
        <v>2017</v>
      </c>
      <c r="O817" s="13" t="str">
        <f t="shared" si="83"/>
        <v/>
      </c>
      <c r="P817" s="13" t="str">
        <f t="shared" si="84"/>
        <v/>
      </c>
      <c r="Q817" s="13" t="str">
        <f t="shared" si="85"/>
        <v/>
      </c>
      <c r="R817" s="13" t="str">
        <f t="shared" si="86"/>
        <v/>
      </c>
    </row>
    <row r="818" spans="1:18" x14ac:dyDescent="0.2">
      <c r="A818" s="8" t="s">
        <v>687</v>
      </c>
      <c r="B818" s="9">
        <v>3035</v>
      </c>
      <c r="C818" s="40" t="s">
        <v>62</v>
      </c>
      <c r="D818" s="40" t="s">
        <v>60</v>
      </c>
      <c r="E818" s="40" t="s">
        <v>37</v>
      </c>
      <c r="F818" s="40" t="s">
        <v>38</v>
      </c>
      <c r="G818" s="40" t="s">
        <v>44</v>
      </c>
      <c r="H818" s="40" t="s">
        <v>40</v>
      </c>
      <c r="I818" s="11">
        <v>42669</v>
      </c>
      <c r="J818" s="11">
        <v>42894</v>
      </c>
      <c r="K818" s="16" t="s">
        <v>45</v>
      </c>
      <c r="L818" s="1" t="str">
        <f>_xlfn.IFNA(MATCH(D818,{"AR","FL","IN","MI"},0),"YES")</f>
        <v>YES</v>
      </c>
      <c r="M818" t="str">
        <f t="shared" si="81"/>
        <v>Electric</v>
      </c>
      <c r="N818" s="1">
        <f t="shared" si="82"/>
        <v>2017</v>
      </c>
      <c r="O818" s="13" t="str">
        <f t="shared" si="83"/>
        <v/>
      </c>
      <c r="P818" s="13" t="str">
        <f t="shared" si="84"/>
        <v/>
      </c>
      <c r="Q818" s="13" t="str">
        <f t="shared" si="85"/>
        <v/>
      </c>
      <c r="R818" s="13" t="str">
        <f t="shared" si="86"/>
        <v/>
      </c>
    </row>
    <row r="819" spans="1:18" x14ac:dyDescent="0.2">
      <c r="A819" s="8" t="s">
        <v>688</v>
      </c>
      <c r="B819" s="9">
        <v>3033</v>
      </c>
      <c r="C819" s="40" t="s">
        <v>96</v>
      </c>
      <c r="D819" s="40" t="s">
        <v>259</v>
      </c>
      <c r="E819" s="40" t="s">
        <v>37</v>
      </c>
      <c r="F819" s="40" t="s">
        <v>38</v>
      </c>
      <c r="G819" s="40" t="s">
        <v>44</v>
      </c>
      <c r="H819" s="40" t="s">
        <v>40</v>
      </c>
      <c r="I819" s="11">
        <v>42657</v>
      </c>
      <c r="J819" s="11">
        <v>42902</v>
      </c>
      <c r="K819" s="12">
        <v>51.4</v>
      </c>
      <c r="L819" s="1" t="str">
        <f>_xlfn.IFNA(MATCH(D819,{"AR","FL","IN","MI"},0),"YES")</f>
        <v>YES</v>
      </c>
      <c r="M819" t="str">
        <f t="shared" si="81"/>
        <v>Electric</v>
      </c>
      <c r="N819" s="1">
        <f t="shared" si="82"/>
        <v>2017</v>
      </c>
      <c r="O819" s="13">
        <f t="shared" si="83"/>
        <v>0.51400000000000001</v>
      </c>
      <c r="P819" s="13">
        <f t="shared" si="84"/>
        <v>0.51400000000000001</v>
      </c>
      <c r="Q819" s="13" t="str">
        <f t="shared" si="85"/>
        <v/>
      </c>
      <c r="R819" s="13" t="str">
        <f t="shared" si="86"/>
        <v/>
      </c>
    </row>
    <row r="820" spans="1:18" x14ac:dyDescent="0.2">
      <c r="A820" s="8" t="s">
        <v>690</v>
      </c>
      <c r="B820" s="9">
        <v>3037</v>
      </c>
      <c r="C820" s="40" t="s">
        <v>75</v>
      </c>
      <c r="D820" s="40" t="s">
        <v>127</v>
      </c>
      <c r="E820" s="40" t="s">
        <v>37</v>
      </c>
      <c r="F820" s="40" t="s">
        <v>38</v>
      </c>
      <c r="G820" s="40" t="s">
        <v>44</v>
      </c>
      <c r="H820" s="40" t="s">
        <v>40</v>
      </c>
      <c r="I820" s="11">
        <v>42697</v>
      </c>
      <c r="J820" s="11">
        <v>42908</v>
      </c>
      <c r="K820" s="12" t="s">
        <v>45</v>
      </c>
      <c r="L820" s="1" t="str">
        <f>_xlfn.IFNA(MATCH(D820,{"AR","FL","IN","MI"},0),"YES")</f>
        <v>YES</v>
      </c>
      <c r="M820" t="str">
        <f t="shared" si="81"/>
        <v>Electric</v>
      </c>
      <c r="N820" s="1">
        <f t="shared" si="82"/>
        <v>2017</v>
      </c>
      <c r="O820" s="13" t="str">
        <f t="shared" si="83"/>
        <v/>
      </c>
      <c r="P820" s="13" t="str">
        <f t="shared" si="84"/>
        <v/>
      </c>
      <c r="Q820" s="13" t="str">
        <f t="shared" si="85"/>
        <v/>
      </c>
      <c r="R820" s="13" t="str">
        <f t="shared" si="86"/>
        <v/>
      </c>
    </row>
    <row r="821" spans="1:18" x14ac:dyDescent="0.2">
      <c r="A821" s="8" t="s">
        <v>1638</v>
      </c>
      <c r="B821" s="9">
        <v>3039</v>
      </c>
      <c r="C821" s="40" t="s">
        <v>149</v>
      </c>
      <c r="D821" s="40" t="s">
        <v>127</v>
      </c>
      <c r="E821" s="40" t="s">
        <v>2163</v>
      </c>
      <c r="F821" s="40" t="s">
        <v>66</v>
      </c>
      <c r="G821" s="40" t="s">
        <v>44</v>
      </c>
      <c r="H821" s="40" t="s">
        <v>40</v>
      </c>
      <c r="I821" s="11">
        <v>42697</v>
      </c>
      <c r="J821" s="11">
        <v>42908</v>
      </c>
      <c r="K821" s="12" t="s">
        <v>45</v>
      </c>
      <c r="L821" s="1" t="str">
        <f>_xlfn.IFNA(MATCH(D821,{"AR","FL","IN","MI"},0),"YES")</f>
        <v>YES</v>
      </c>
      <c r="M821" t="str">
        <f t="shared" si="81"/>
        <v>Natural Gas</v>
      </c>
      <c r="N821" s="1">
        <f t="shared" si="82"/>
        <v>2017</v>
      </c>
      <c r="O821" s="13" t="str">
        <f t="shared" si="83"/>
        <v/>
      </c>
      <c r="P821" s="13" t="str">
        <f t="shared" si="84"/>
        <v/>
      </c>
      <c r="Q821" s="13" t="str">
        <f t="shared" si="85"/>
        <v/>
      </c>
      <c r="R821" s="13" t="str">
        <f t="shared" si="86"/>
        <v/>
      </c>
    </row>
    <row r="822" spans="1:18" x14ac:dyDescent="0.2">
      <c r="A822" s="8" t="s">
        <v>689</v>
      </c>
      <c r="B822" s="9">
        <v>3038</v>
      </c>
      <c r="C822" s="40" t="s">
        <v>149</v>
      </c>
      <c r="D822" s="40" t="s">
        <v>127</v>
      </c>
      <c r="E822" s="40" t="s">
        <v>37</v>
      </c>
      <c r="F822" s="40" t="s">
        <v>38</v>
      </c>
      <c r="G822" s="40" t="s">
        <v>44</v>
      </c>
      <c r="H822" s="40" t="s">
        <v>40</v>
      </c>
      <c r="I822" s="11">
        <v>42697</v>
      </c>
      <c r="J822" s="11">
        <v>42908</v>
      </c>
      <c r="K822" s="12" t="s">
        <v>45</v>
      </c>
      <c r="L822" s="1" t="str">
        <f>_xlfn.IFNA(MATCH(D822,{"AR","FL","IN","MI"},0),"YES")</f>
        <v>YES</v>
      </c>
      <c r="M822" t="str">
        <f t="shared" si="81"/>
        <v>Electric</v>
      </c>
      <c r="N822" s="1">
        <f t="shared" si="82"/>
        <v>2017</v>
      </c>
      <c r="O822" s="13" t="str">
        <f t="shared" si="83"/>
        <v/>
      </c>
      <c r="P822" s="13" t="str">
        <f t="shared" si="84"/>
        <v/>
      </c>
      <c r="Q822" s="13" t="str">
        <f t="shared" si="85"/>
        <v/>
      </c>
      <c r="R822" s="13" t="str">
        <f t="shared" si="86"/>
        <v/>
      </c>
    </row>
    <row r="823" spans="1:18" x14ac:dyDescent="0.2">
      <c r="A823" s="8" t="s">
        <v>1639</v>
      </c>
      <c r="B823" s="9">
        <v>3184</v>
      </c>
      <c r="C823" s="40" t="s">
        <v>157</v>
      </c>
      <c r="D823" s="40" t="s">
        <v>158</v>
      </c>
      <c r="E823" s="40" t="s">
        <v>2163</v>
      </c>
      <c r="F823" s="40" t="s">
        <v>52</v>
      </c>
      <c r="G823" s="40" t="s">
        <v>39</v>
      </c>
      <c r="H823" s="40" t="s">
        <v>40</v>
      </c>
      <c r="I823" s="11">
        <v>42794</v>
      </c>
      <c r="J823" s="11">
        <v>42914</v>
      </c>
      <c r="K823" s="16" t="s">
        <v>45</v>
      </c>
      <c r="L823" s="1">
        <f>_xlfn.IFNA(MATCH(D823,{"AR","FL","IN","MI"},0),"YES")</f>
        <v>3</v>
      </c>
      <c r="M823" t="str">
        <f t="shared" si="81"/>
        <v>Natural Gas</v>
      </c>
      <c r="N823" s="1">
        <f t="shared" si="82"/>
        <v>2017</v>
      </c>
      <c r="O823" s="13" t="str">
        <f t="shared" si="83"/>
        <v/>
      </c>
      <c r="P823" s="13" t="str">
        <f t="shared" si="84"/>
        <v/>
      </c>
      <c r="Q823" s="13" t="str">
        <f t="shared" si="85"/>
        <v/>
      </c>
      <c r="R823" s="13" t="str">
        <f t="shared" si="86"/>
        <v/>
      </c>
    </row>
    <row r="824" spans="1:18" x14ac:dyDescent="0.2">
      <c r="A824" s="8" t="s">
        <v>691</v>
      </c>
      <c r="B824" s="9">
        <v>3057</v>
      </c>
      <c r="C824" s="40" t="s">
        <v>81</v>
      </c>
      <c r="D824" s="40" t="s">
        <v>76</v>
      </c>
      <c r="E824" s="40" t="s">
        <v>37</v>
      </c>
      <c r="F824" s="40" t="s">
        <v>52</v>
      </c>
      <c r="G824" s="40" t="s">
        <v>39</v>
      </c>
      <c r="H824" s="40" t="s">
        <v>40</v>
      </c>
      <c r="I824" s="11">
        <v>42646</v>
      </c>
      <c r="J824" s="11">
        <v>42916</v>
      </c>
      <c r="K824" s="16">
        <v>49.49</v>
      </c>
      <c r="L824" s="1" t="str">
        <f>_xlfn.IFNA(MATCH(D824,{"AR","FL","IN","MI"},0),"YES")</f>
        <v>YES</v>
      </c>
      <c r="M824" t="str">
        <f t="shared" si="81"/>
        <v>Electric</v>
      </c>
      <c r="N824" s="1">
        <f t="shared" si="82"/>
        <v>2017</v>
      </c>
      <c r="O824" s="13">
        <f t="shared" si="83"/>
        <v>0.49490000000000001</v>
      </c>
      <c r="P824" s="13">
        <f t="shared" si="84"/>
        <v>0.49490000000000001</v>
      </c>
      <c r="Q824" s="13" t="str">
        <f t="shared" si="85"/>
        <v/>
      </c>
      <c r="R824" s="13" t="str">
        <f t="shared" si="86"/>
        <v/>
      </c>
    </row>
    <row r="825" spans="1:18" x14ac:dyDescent="0.2">
      <c r="A825" s="8" t="s">
        <v>692</v>
      </c>
      <c r="B825" s="9">
        <v>3058</v>
      </c>
      <c r="C825" s="40" t="s">
        <v>81</v>
      </c>
      <c r="D825" s="40" t="s">
        <v>76</v>
      </c>
      <c r="E825" s="40" t="s">
        <v>37</v>
      </c>
      <c r="F825" s="40" t="s">
        <v>52</v>
      </c>
      <c r="G825" s="40" t="s">
        <v>39</v>
      </c>
      <c r="H825" s="40" t="s">
        <v>40</v>
      </c>
      <c r="I825" s="11">
        <v>42646</v>
      </c>
      <c r="J825" s="11">
        <v>42916</v>
      </c>
      <c r="K825" s="16">
        <v>49.49</v>
      </c>
      <c r="L825" s="1" t="str">
        <f>_xlfn.IFNA(MATCH(D825,{"AR","FL","IN","MI"},0),"YES")</f>
        <v>YES</v>
      </c>
      <c r="M825" t="str">
        <f t="shared" si="81"/>
        <v>Electric</v>
      </c>
      <c r="N825" s="1">
        <f t="shared" si="82"/>
        <v>2017</v>
      </c>
      <c r="O825" s="13">
        <f t="shared" si="83"/>
        <v>0.49490000000000001</v>
      </c>
      <c r="P825" s="13">
        <f t="shared" si="84"/>
        <v>0.49490000000000001</v>
      </c>
      <c r="Q825" s="13" t="str">
        <f t="shared" si="85"/>
        <v/>
      </c>
      <c r="R825" s="13" t="str">
        <f t="shared" si="86"/>
        <v/>
      </c>
    </row>
    <row r="826" spans="1:18" x14ac:dyDescent="0.2">
      <c r="A826" s="8" t="s">
        <v>1640</v>
      </c>
      <c r="B826" s="9">
        <v>3017</v>
      </c>
      <c r="C826" s="40" t="s">
        <v>2228</v>
      </c>
      <c r="D826" s="40" t="s">
        <v>105</v>
      </c>
      <c r="E826" s="40" t="s">
        <v>2163</v>
      </c>
      <c r="F826" s="40" t="s">
        <v>66</v>
      </c>
      <c r="G826" s="40" t="s">
        <v>44</v>
      </c>
      <c r="H826" s="40" t="s">
        <v>40</v>
      </c>
      <c r="I826" s="11">
        <v>42613</v>
      </c>
      <c r="J826" s="11">
        <v>42916</v>
      </c>
      <c r="K826" s="12">
        <v>46</v>
      </c>
      <c r="L826" s="1" t="str">
        <f>_xlfn.IFNA(MATCH(D826,{"AR","FL","IN","MI"},0),"YES")</f>
        <v>YES</v>
      </c>
      <c r="M826" t="str">
        <f t="shared" si="81"/>
        <v>Natural Gas</v>
      </c>
      <c r="N826" s="1">
        <f t="shared" si="82"/>
        <v>2017</v>
      </c>
      <c r="O826" s="13" t="str">
        <f t="shared" si="83"/>
        <v/>
      </c>
      <c r="P826" s="13" t="str">
        <f t="shared" si="84"/>
        <v/>
      </c>
      <c r="Q826" s="13">
        <f t="shared" si="85"/>
        <v>0.46</v>
      </c>
      <c r="R826" s="13">
        <f t="shared" si="86"/>
        <v>0.46</v>
      </c>
    </row>
    <row r="827" spans="1:18" x14ac:dyDescent="0.2">
      <c r="A827" s="8" t="s">
        <v>693</v>
      </c>
      <c r="B827" s="9">
        <v>3047</v>
      </c>
      <c r="C827" s="40" t="s">
        <v>139</v>
      </c>
      <c r="D827" s="40" t="s">
        <v>76</v>
      </c>
      <c r="E827" s="40" t="s">
        <v>37</v>
      </c>
      <c r="F827" s="40" t="s">
        <v>52</v>
      </c>
      <c r="G827" s="40" t="s">
        <v>39</v>
      </c>
      <c r="H827" s="40" t="s">
        <v>40</v>
      </c>
      <c r="I827" s="11">
        <v>42691</v>
      </c>
      <c r="J827" s="11">
        <v>42933</v>
      </c>
      <c r="K827" s="12" t="s">
        <v>45</v>
      </c>
      <c r="L827" s="1" t="str">
        <f>_xlfn.IFNA(MATCH(D827,{"AR","FL","IN","MI"},0),"YES")</f>
        <v>YES</v>
      </c>
      <c r="M827" t="str">
        <f t="shared" si="81"/>
        <v>Electric</v>
      </c>
      <c r="N827" s="1">
        <f t="shared" si="82"/>
        <v>2017</v>
      </c>
      <c r="O827" s="13" t="str">
        <f t="shared" si="83"/>
        <v/>
      </c>
      <c r="P827" s="13" t="str">
        <f t="shared" si="84"/>
        <v/>
      </c>
      <c r="Q827" s="13" t="str">
        <f t="shared" si="85"/>
        <v/>
      </c>
      <c r="R827" s="13" t="str">
        <f t="shared" si="86"/>
        <v/>
      </c>
    </row>
    <row r="828" spans="1:18" x14ac:dyDescent="0.2">
      <c r="A828" s="8" t="s">
        <v>1641</v>
      </c>
      <c r="B828" s="9">
        <v>3028</v>
      </c>
      <c r="C828" s="40" t="s">
        <v>191</v>
      </c>
      <c r="D828" s="40" t="s">
        <v>192</v>
      </c>
      <c r="E828" s="40" t="s">
        <v>2163</v>
      </c>
      <c r="F828" s="40" t="s">
        <v>66</v>
      </c>
      <c r="G828" s="40" t="s">
        <v>44</v>
      </c>
      <c r="H828" s="40" t="s">
        <v>40</v>
      </c>
      <c r="I828" s="11">
        <v>42643</v>
      </c>
      <c r="J828" s="11">
        <v>42936</v>
      </c>
      <c r="K828" s="16">
        <v>46.79</v>
      </c>
      <c r="L828" s="1" t="str">
        <f>_xlfn.IFNA(MATCH(D828,{"AR","FL","IN","MI"},0),"YES")</f>
        <v>YES</v>
      </c>
      <c r="M828" t="str">
        <f t="shared" si="81"/>
        <v>Natural Gas</v>
      </c>
      <c r="N828" s="1">
        <f t="shared" si="82"/>
        <v>2017</v>
      </c>
      <c r="O828" s="13" t="str">
        <f t="shared" si="83"/>
        <v/>
      </c>
      <c r="P828" s="13" t="str">
        <f t="shared" si="84"/>
        <v/>
      </c>
      <c r="Q828" s="13">
        <f t="shared" si="85"/>
        <v>0.46789999999999998</v>
      </c>
      <c r="R828" s="13">
        <f t="shared" si="86"/>
        <v>0.46789999999999998</v>
      </c>
    </row>
    <row r="829" spans="1:18" x14ac:dyDescent="0.2">
      <c r="A829" s="8" t="s">
        <v>694</v>
      </c>
      <c r="B829" s="9">
        <v>2990</v>
      </c>
      <c r="C829" s="40" t="s">
        <v>72</v>
      </c>
      <c r="D829" s="40" t="s">
        <v>73</v>
      </c>
      <c r="E829" s="40" t="s">
        <v>37</v>
      </c>
      <c r="F829" s="40" t="s">
        <v>66</v>
      </c>
      <c r="G829" s="40" t="s">
        <v>39</v>
      </c>
      <c r="H829" s="40" t="s">
        <v>40</v>
      </c>
      <c r="I829" s="11">
        <v>42551</v>
      </c>
      <c r="J829" s="11">
        <v>42940</v>
      </c>
      <c r="K829" s="16">
        <v>49.14</v>
      </c>
      <c r="L829" s="1" t="str">
        <f>_xlfn.IFNA(MATCH(D829,{"AR","FL","IN","MI"},0),"YES")</f>
        <v>YES</v>
      </c>
      <c r="M829" t="str">
        <f t="shared" si="81"/>
        <v>Electric</v>
      </c>
      <c r="N829" s="1">
        <f t="shared" si="82"/>
        <v>2017</v>
      </c>
      <c r="O829" s="13">
        <f t="shared" si="83"/>
        <v>0.4914</v>
      </c>
      <c r="P829" s="13">
        <f t="shared" si="84"/>
        <v>0.4914</v>
      </c>
      <c r="Q829" s="13" t="str">
        <f t="shared" si="85"/>
        <v/>
      </c>
      <c r="R829" s="13" t="str">
        <f t="shared" si="86"/>
        <v/>
      </c>
    </row>
    <row r="830" spans="1:18" x14ac:dyDescent="0.2">
      <c r="A830" s="8" t="s">
        <v>1642</v>
      </c>
      <c r="B830" s="9">
        <v>3235</v>
      </c>
      <c r="C830" s="40" t="s">
        <v>249</v>
      </c>
      <c r="D830" s="40" t="s">
        <v>158</v>
      </c>
      <c r="E830" s="40" t="s">
        <v>2163</v>
      </c>
      <c r="F830" s="40" t="s">
        <v>52</v>
      </c>
      <c r="G830" s="40" t="s">
        <v>39</v>
      </c>
      <c r="H830" s="40" t="s">
        <v>40</v>
      </c>
      <c r="I830" s="11">
        <v>42828</v>
      </c>
      <c r="J830" s="11">
        <v>42942</v>
      </c>
      <c r="K830" s="12" t="s">
        <v>45</v>
      </c>
      <c r="L830" s="1">
        <f>_xlfn.IFNA(MATCH(D830,{"AR","FL","IN","MI"},0),"YES")</f>
        <v>3</v>
      </c>
      <c r="M830" t="str">
        <f t="shared" si="81"/>
        <v>Natural Gas</v>
      </c>
      <c r="N830" s="1">
        <f t="shared" si="82"/>
        <v>2017</v>
      </c>
      <c r="O830" s="13" t="str">
        <f t="shared" si="83"/>
        <v/>
      </c>
      <c r="P830" s="13" t="str">
        <f t="shared" si="84"/>
        <v/>
      </c>
      <c r="Q830" s="13" t="str">
        <f t="shared" si="85"/>
        <v/>
      </c>
      <c r="R830" s="13" t="str">
        <f t="shared" si="86"/>
        <v/>
      </c>
    </row>
    <row r="831" spans="1:18" x14ac:dyDescent="0.2">
      <c r="A831" s="8" t="s">
        <v>1643</v>
      </c>
      <c r="B831" s="9">
        <v>3238</v>
      </c>
      <c r="C831" s="40" t="s">
        <v>2219</v>
      </c>
      <c r="D831" s="40" t="s">
        <v>158</v>
      </c>
      <c r="E831" s="40" t="s">
        <v>2163</v>
      </c>
      <c r="F831" s="40" t="s">
        <v>52</v>
      </c>
      <c r="G831" s="40" t="s">
        <v>39</v>
      </c>
      <c r="H831" s="40" t="s">
        <v>40</v>
      </c>
      <c r="I831" s="11">
        <v>42828</v>
      </c>
      <c r="J831" s="11">
        <v>42942</v>
      </c>
      <c r="K831" s="16" t="s">
        <v>45</v>
      </c>
      <c r="L831" s="1">
        <f>_xlfn.IFNA(MATCH(D831,{"AR","FL","IN","MI"},0),"YES")</f>
        <v>3</v>
      </c>
      <c r="M831" t="str">
        <f t="shared" si="81"/>
        <v>Natural Gas</v>
      </c>
      <c r="N831" s="1">
        <f t="shared" si="82"/>
        <v>2017</v>
      </c>
      <c r="O831" s="13" t="str">
        <f t="shared" si="83"/>
        <v/>
      </c>
      <c r="P831" s="13" t="str">
        <f t="shared" si="84"/>
        <v/>
      </c>
      <c r="Q831" s="13" t="str">
        <f t="shared" si="85"/>
        <v/>
      </c>
      <c r="R831" s="13" t="str">
        <f t="shared" si="86"/>
        <v/>
      </c>
    </row>
    <row r="832" spans="1:18" x14ac:dyDescent="0.2">
      <c r="A832" s="8" t="s">
        <v>1644</v>
      </c>
      <c r="B832" s="9">
        <v>3003</v>
      </c>
      <c r="C832" s="40" t="s">
        <v>182</v>
      </c>
      <c r="D832" s="40" t="s">
        <v>48</v>
      </c>
      <c r="E832" s="40" t="s">
        <v>2163</v>
      </c>
      <c r="F832" s="40" t="s">
        <v>66</v>
      </c>
      <c r="G832" s="40" t="s">
        <v>39</v>
      </c>
      <c r="H832" s="40" t="s">
        <v>40</v>
      </c>
      <c r="I832" s="11">
        <v>42583</v>
      </c>
      <c r="J832" s="11">
        <v>42947</v>
      </c>
      <c r="K832" s="12">
        <v>41.27</v>
      </c>
      <c r="L832" s="1">
        <f>_xlfn.IFNA(MATCH(D832,{"AR","FL","IN","MI"},0),"YES")</f>
        <v>4</v>
      </c>
      <c r="M832" t="str">
        <f t="shared" si="81"/>
        <v>Natural Gas</v>
      </c>
      <c r="N832" s="1">
        <f t="shared" si="82"/>
        <v>2017</v>
      </c>
      <c r="O832" s="13" t="str">
        <f t="shared" si="83"/>
        <v/>
      </c>
      <c r="P832" s="13" t="str">
        <f t="shared" si="84"/>
        <v/>
      </c>
      <c r="Q832" s="13">
        <f t="shared" si="85"/>
        <v>0.41270000000000001</v>
      </c>
      <c r="R832" s="13" t="str">
        <f t="shared" si="86"/>
        <v/>
      </c>
    </row>
    <row r="833" spans="1:18" x14ac:dyDescent="0.2">
      <c r="A833" s="8" t="s">
        <v>695</v>
      </c>
      <c r="B833" s="9">
        <v>2752</v>
      </c>
      <c r="C833" s="40" t="s">
        <v>143</v>
      </c>
      <c r="D833" s="40" t="s">
        <v>144</v>
      </c>
      <c r="E833" s="40" t="s">
        <v>37</v>
      </c>
      <c r="F833" s="40" t="s">
        <v>38</v>
      </c>
      <c r="G833" s="40" t="s">
        <v>39</v>
      </c>
      <c r="H833" s="40" t="s">
        <v>40</v>
      </c>
      <c r="I833" s="11">
        <v>42003</v>
      </c>
      <c r="J833" s="11">
        <v>42951</v>
      </c>
      <c r="K833" s="12" t="s">
        <v>45</v>
      </c>
      <c r="L833" s="1" t="str">
        <f>_xlfn.IFNA(MATCH(D833,{"AR","FL","IN","MI"},0),"YES")</f>
        <v>YES</v>
      </c>
      <c r="M833" t="str">
        <f t="shared" si="81"/>
        <v>Electric</v>
      </c>
      <c r="N833" s="1">
        <f t="shared" si="82"/>
        <v>2017</v>
      </c>
      <c r="O833" s="13" t="str">
        <f t="shared" si="83"/>
        <v/>
      </c>
      <c r="P833" s="13" t="str">
        <f t="shared" si="84"/>
        <v/>
      </c>
      <c r="Q833" s="13" t="str">
        <f t="shared" si="85"/>
        <v/>
      </c>
      <c r="R833" s="13" t="str">
        <f t="shared" si="86"/>
        <v/>
      </c>
    </row>
    <row r="834" spans="1:18" x14ac:dyDescent="0.2">
      <c r="A834" s="8" t="s">
        <v>1645</v>
      </c>
      <c r="B834" s="9">
        <v>3097</v>
      </c>
      <c r="C834" s="40" t="s">
        <v>2203</v>
      </c>
      <c r="D834" s="40" t="s">
        <v>216</v>
      </c>
      <c r="E834" s="40" t="s">
        <v>2163</v>
      </c>
      <c r="F834" s="40" t="s">
        <v>66</v>
      </c>
      <c r="G834" s="40" t="s">
        <v>44</v>
      </c>
      <c r="H834" s="40" t="s">
        <v>40</v>
      </c>
      <c r="I834" s="11">
        <v>42809</v>
      </c>
      <c r="J834" s="11">
        <v>42956</v>
      </c>
      <c r="K834" s="12" t="s">
        <v>45</v>
      </c>
      <c r="L834" s="1" t="str">
        <f>_xlfn.IFNA(MATCH(D834,{"AR","FL","IN","MI"},0),"YES")</f>
        <v>YES</v>
      </c>
      <c r="M834" t="str">
        <f t="shared" si="81"/>
        <v>Natural Gas</v>
      </c>
      <c r="N834" s="1">
        <f t="shared" si="82"/>
        <v>2017</v>
      </c>
      <c r="O834" s="13" t="str">
        <f t="shared" si="83"/>
        <v/>
      </c>
      <c r="P834" s="13" t="str">
        <f t="shared" si="84"/>
        <v/>
      </c>
      <c r="Q834" s="13" t="str">
        <f t="shared" si="85"/>
        <v/>
      </c>
      <c r="R834" s="13" t="str">
        <f t="shared" si="86"/>
        <v/>
      </c>
    </row>
    <row r="835" spans="1:18" x14ac:dyDescent="0.2">
      <c r="A835" s="8" t="s">
        <v>696</v>
      </c>
      <c r="B835" s="9">
        <v>3103</v>
      </c>
      <c r="C835" s="40" t="s">
        <v>135</v>
      </c>
      <c r="D835" s="40" t="s">
        <v>219</v>
      </c>
      <c r="E835" s="40" t="s">
        <v>37</v>
      </c>
      <c r="F835" s="40" t="s">
        <v>38</v>
      </c>
      <c r="G835" s="40" t="s">
        <v>44</v>
      </c>
      <c r="H835" s="40" t="s">
        <v>40</v>
      </c>
      <c r="I835" s="11">
        <v>42829</v>
      </c>
      <c r="J835" s="11">
        <v>42957</v>
      </c>
      <c r="K835" s="12" t="s">
        <v>45</v>
      </c>
      <c r="L835" s="1" t="str">
        <f>_xlfn.IFNA(MATCH(D835,{"AR","FL","IN","MI"},0),"YES")</f>
        <v>YES</v>
      </c>
      <c r="M835" t="str">
        <f t="shared" si="81"/>
        <v>Electric</v>
      </c>
      <c r="N835" s="1">
        <f t="shared" si="82"/>
        <v>2017</v>
      </c>
      <c r="O835" s="13" t="str">
        <f t="shared" si="83"/>
        <v/>
      </c>
      <c r="P835" s="13" t="str">
        <f t="shared" si="84"/>
        <v/>
      </c>
      <c r="Q835" s="13" t="str">
        <f t="shared" si="85"/>
        <v/>
      </c>
      <c r="R835" s="13" t="str">
        <f t="shared" si="86"/>
        <v/>
      </c>
    </row>
    <row r="836" spans="1:18" x14ac:dyDescent="0.2">
      <c r="A836" s="8" t="s">
        <v>1646</v>
      </c>
      <c r="B836" s="9">
        <v>3105</v>
      </c>
      <c r="C836" s="40" t="s">
        <v>2196</v>
      </c>
      <c r="D836" s="40" t="s">
        <v>219</v>
      </c>
      <c r="E836" s="40" t="s">
        <v>2163</v>
      </c>
      <c r="F836" s="40" t="s">
        <v>66</v>
      </c>
      <c r="G836" s="40" t="s">
        <v>44</v>
      </c>
      <c r="H836" s="40" t="s">
        <v>40</v>
      </c>
      <c r="I836" s="11">
        <v>42829</v>
      </c>
      <c r="J836" s="11">
        <v>42957</v>
      </c>
      <c r="K836" s="16" t="s">
        <v>45</v>
      </c>
      <c r="L836" s="1" t="str">
        <f>_xlfn.IFNA(MATCH(D836,{"AR","FL","IN","MI"},0),"YES")</f>
        <v>YES</v>
      </c>
      <c r="M836" t="str">
        <f t="shared" si="81"/>
        <v>Natural Gas</v>
      </c>
      <c r="N836" s="1">
        <f t="shared" si="82"/>
        <v>2017</v>
      </c>
      <c r="O836" s="13" t="str">
        <f t="shared" si="83"/>
        <v/>
      </c>
      <c r="P836" s="13" t="str">
        <f t="shared" si="84"/>
        <v/>
      </c>
      <c r="Q836" s="13" t="str">
        <f t="shared" si="85"/>
        <v/>
      </c>
      <c r="R836" s="13" t="str">
        <f t="shared" si="86"/>
        <v/>
      </c>
    </row>
    <row r="837" spans="1:18" x14ac:dyDescent="0.2">
      <c r="A837" s="8" t="s">
        <v>697</v>
      </c>
      <c r="B837" s="9">
        <v>3107</v>
      </c>
      <c r="C837" s="40" t="s">
        <v>221</v>
      </c>
      <c r="D837" s="40" t="s">
        <v>219</v>
      </c>
      <c r="E837" s="40" t="s">
        <v>37</v>
      </c>
      <c r="F837" s="40" t="s">
        <v>38</v>
      </c>
      <c r="G837" s="40" t="s">
        <v>44</v>
      </c>
      <c r="H837" s="40" t="s">
        <v>40</v>
      </c>
      <c r="I837" s="11">
        <v>42829</v>
      </c>
      <c r="J837" s="11">
        <v>42957</v>
      </c>
      <c r="K837" s="12" t="s">
        <v>45</v>
      </c>
      <c r="L837" s="1" t="str">
        <f>_xlfn.IFNA(MATCH(D837,{"AR","FL","IN","MI"},0),"YES")</f>
        <v>YES</v>
      </c>
      <c r="M837" t="str">
        <f t="shared" si="81"/>
        <v>Electric</v>
      </c>
      <c r="N837" s="1">
        <f t="shared" si="82"/>
        <v>2017</v>
      </c>
      <c r="O837" s="13" t="str">
        <f t="shared" si="83"/>
        <v/>
      </c>
      <c r="P837" s="13" t="str">
        <f t="shared" si="84"/>
        <v/>
      </c>
      <c r="Q837" s="13" t="str">
        <f t="shared" si="85"/>
        <v/>
      </c>
      <c r="R837" s="13" t="str">
        <f t="shared" si="86"/>
        <v/>
      </c>
    </row>
    <row r="838" spans="1:18" x14ac:dyDescent="0.2">
      <c r="A838" s="8" t="s">
        <v>1647</v>
      </c>
      <c r="B838" s="9">
        <v>3108</v>
      </c>
      <c r="C838" s="40" t="s">
        <v>221</v>
      </c>
      <c r="D838" s="40" t="s">
        <v>219</v>
      </c>
      <c r="E838" s="40" t="s">
        <v>2163</v>
      </c>
      <c r="F838" s="40" t="s">
        <v>66</v>
      </c>
      <c r="G838" s="40" t="s">
        <v>44</v>
      </c>
      <c r="H838" s="40" t="s">
        <v>40</v>
      </c>
      <c r="I838" s="11">
        <v>42829</v>
      </c>
      <c r="J838" s="11">
        <v>42957</v>
      </c>
      <c r="K838" s="12" t="s">
        <v>45</v>
      </c>
      <c r="L838" s="1" t="str">
        <f>_xlfn.IFNA(MATCH(D838,{"AR","FL","IN","MI"},0),"YES")</f>
        <v>YES</v>
      </c>
      <c r="M838" t="str">
        <f t="shared" si="81"/>
        <v>Natural Gas</v>
      </c>
      <c r="N838" s="1">
        <f t="shared" si="82"/>
        <v>2017</v>
      </c>
      <c r="O838" s="13" t="str">
        <f t="shared" si="83"/>
        <v/>
      </c>
      <c r="P838" s="13" t="str">
        <f t="shared" si="84"/>
        <v/>
      </c>
      <c r="Q838" s="13" t="str">
        <f t="shared" si="85"/>
        <v/>
      </c>
      <c r="R838" s="13" t="str">
        <f t="shared" si="86"/>
        <v/>
      </c>
    </row>
    <row r="839" spans="1:18" x14ac:dyDescent="0.2">
      <c r="A839" s="8" t="s">
        <v>1648</v>
      </c>
      <c r="B839" s="9">
        <v>3104</v>
      </c>
      <c r="C839" s="40" t="s">
        <v>135</v>
      </c>
      <c r="D839" s="40" t="s">
        <v>219</v>
      </c>
      <c r="E839" s="40" t="s">
        <v>2163</v>
      </c>
      <c r="F839" s="40" t="s">
        <v>66</v>
      </c>
      <c r="G839" s="40" t="s">
        <v>44</v>
      </c>
      <c r="H839" s="40" t="s">
        <v>40</v>
      </c>
      <c r="I839" s="11">
        <v>42829</v>
      </c>
      <c r="J839" s="11">
        <v>42957</v>
      </c>
      <c r="K839" s="12" t="s">
        <v>45</v>
      </c>
      <c r="L839" s="1" t="str">
        <f>_xlfn.IFNA(MATCH(D839,{"AR","FL","IN","MI"},0),"YES")</f>
        <v>YES</v>
      </c>
      <c r="M839" t="str">
        <f t="shared" si="81"/>
        <v>Natural Gas</v>
      </c>
      <c r="N839" s="1">
        <f t="shared" si="82"/>
        <v>2017</v>
      </c>
      <c r="O839" s="13" t="str">
        <f t="shared" si="83"/>
        <v/>
      </c>
      <c r="P839" s="13" t="str">
        <f t="shared" si="84"/>
        <v/>
      </c>
      <c r="Q839" s="13" t="str">
        <f t="shared" si="85"/>
        <v/>
      </c>
      <c r="R839" s="13" t="str">
        <f t="shared" si="86"/>
        <v/>
      </c>
    </row>
    <row r="840" spans="1:18" x14ac:dyDescent="0.2">
      <c r="A840" s="8" t="s">
        <v>698</v>
      </c>
      <c r="B840" s="9">
        <v>2968</v>
      </c>
      <c r="C840" s="40" t="s">
        <v>329</v>
      </c>
      <c r="D840" s="40" t="s">
        <v>173</v>
      </c>
      <c r="E840" s="40" t="s">
        <v>37</v>
      </c>
      <c r="F840" s="40" t="s">
        <v>38</v>
      </c>
      <c r="G840" s="40" t="s">
        <v>44</v>
      </c>
      <c r="H840" s="40" t="s">
        <v>40</v>
      </c>
      <c r="I840" s="11">
        <v>42522</v>
      </c>
      <c r="J840" s="11">
        <v>42962</v>
      </c>
      <c r="K840" s="12">
        <v>55.8</v>
      </c>
      <c r="L840" s="1" t="str">
        <f>_xlfn.IFNA(MATCH(D840,{"AR","FL","IN","MI"},0),"YES")</f>
        <v>YES</v>
      </c>
      <c r="M840" t="str">
        <f t="shared" ref="M840:M903" si="87">E840</f>
        <v>Electric</v>
      </c>
      <c r="N840" s="1">
        <f t="shared" ref="N840:N903" si="88">YEAR(J840)</f>
        <v>2017</v>
      </c>
      <c r="O840" s="13">
        <f t="shared" ref="O840:O903" si="89">IF(AND(M840="Electric",K840&lt;&gt;"NA"),K840/100,"")</f>
        <v>0.55799999999999994</v>
      </c>
      <c r="P840" s="13">
        <f t="shared" ref="P840:P903" si="90">IF(AND(M840="Electric",K840&lt;&gt;"NA",L840="YES"),K840/100,"")</f>
        <v>0.55799999999999994</v>
      </c>
      <c r="Q840" s="13" t="str">
        <f t="shared" ref="Q840:Q903" si="91">IF(AND(M840="Natural Gas",K840&lt;&gt;"NA"),K840/100,"")</f>
        <v/>
      </c>
      <c r="R840" s="13" t="str">
        <f t="shared" ref="R840:R903" si="92">IF(AND(M840="Natural Gas",K840&lt;&gt;"NA",L840="YES"),K840/100,"")</f>
        <v/>
      </c>
    </row>
    <row r="841" spans="1:18" x14ac:dyDescent="0.2">
      <c r="A841" s="8" t="s">
        <v>1649</v>
      </c>
      <c r="B841" s="9">
        <v>3142</v>
      </c>
      <c r="C841" s="40" t="s">
        <v>2199</v>
      </c>
      <c r="D841" s="40" t="s">
        <v>76</v>
      </c>
      <c r="E841" s="40" t="s">
        <v>2163</v>
      </c>
      <c r="F841" s="40" t="s">
        <v>52</v>
      </c>
      <c r="G841" s="40" t="s">
        <v>39</v>
      </c>
      <c r="H841" s="40" t="s">
        <v>40</v>
      </c>
      <c r="I841" s="11">
        <v>42856</v>
      </c>
      <c r="J841" s="11">
        <v>42968</v>
      </c>
      <c r="K841" s="12" t="s">
        <v>45</v>
      </c>
      <c r="L841" s="1" t="str">
        <f>_xlfn.IFNA(MATCH(D841,{"AR","FL","IN","MI"},0),"YES")</f>
        <v>YES</v>
      </c>
      <c r="M841" t="str">
        <f t="shared" si="87"/>
        <v>Natural Gas</v>
      </c>
      <c r="N841" s="1">
        <f t="shared" si="88"/>
        <v>2017</v>
      </c>
      <c r="O841" s="13" t="str">
        <f t="shared" si="89"/>
        <v/>
      </c>
      <c r="P841" s="13" t="str">
        <f t="shared" si="90"/>
        <v/>
      </c>
      <c r="Q841" s="13" t="str">
        <f t="shared" si="91"/>
        <v/>
      </c>
      <c r="R841" s="13" t="str">
        <f t="shared" si="92"/>
        <v/>
      </c>
    </row>
    <row r="842" spans="1:18" x14ac:dyDescent="0.2">
      <c r="A842" s="8" t="s">
        <v>1650</v>
      </c>
      <c r="B842" s="9">
        <v>3072</v>
      </c>
      <c r="C842" s="40" t="s">
        <v>2229</v>
      </c>
      <c r="D842" s="40" t="s">
        <v>199</v>
      </c>
      <c r="E842" s="40" t="s">
        <v>2163</v>
      </c>
      <c r="F842" s="40" t="s">
        <v>66</v>
      </c>
      <c r="G842" s="40" t="s">
        <v>44</v>
      </c>
      <c r="H842" s="40" t="s">
        <v>40</v>
      </c>
      <c r="I842" s="11">
        <v>42754</v>
      </c>
      <c r="J842" s="11">
        <v>42978</v>
      </c>
      <c r="K842" s="16" t="s">
        <v>45</v>
      </c>
      <c r="L842" s="1" t="str">
        <f>_xlfn.IFNA(MATCH(D842,{"AR","FL","IN","MI"},0),"YES")</f>
        <v>YES</v>
      </c>
      <c r="M842" t="str">
        <f t="shared" si="87"/>
        <v>Natural Gas</v>
      </c>
      <c r="N842" s="1">
        <f t="shared" si="88"/>
        <v>2017</v>
      </c>
      <c r="O842" s="13" t="str">
        <f t="shared" si="89"/>
        <v/>
      </c>
      <c r="P842" s="13" t="str">
        <f t="shared" si="90"/>
        <v/>
      </c>
      <c r="Q842" s="13" t="str">
        <f t="shared" si="91"/>
        <v/>
      </c>
      <c r="R842" s="13" t="str">
        <f t="shared" si="92"/>
        <v/>
      </c>
    </row>
    <row r="843" spans="1:18" x14ac:dyDescent="0.2">
      <c r="A843" s="8" t="s">
        <v>699</v>
      </c>
      <c r="B843" s="9">
        <v>3076</v>
      </c>
      <c r="C843" s="40" t="s">
        <v>81</v>
      </c>
      <c r="D843" s="40" t="s">
        <v>76</v>
      </c>
      <c r="E843" s="40" t="s">
        <v>37</v>
      </c>
      <c r="F843" s="40" t="s">
        <v>52</v>
      </c>
      <c r="G843" s="40" t="s">
        <v>39</v>
      </c>
      <c r="H843" s="40" t="s">
        <v>40</v>
      </c>
      <c r="I843" s="11">
        <v>42705</v>
      </c>
      <c r="J843" s="11">
        <v>42979</v>
      </c>
      <c r="K843" s="16">
        <v>50.23</v>
      </c>
      <c r="L843" s="1" t="str">
        <f>_xlfn.IFNA(MATCH(D843,{"AR","FL","IN","MI"},0),"YES")</f>
        <v>YES</v>
      </c>
      <c r="M843" t="str">
        <f t="shared" si="87"/>
        <v>Electric</v>
      </c>
      <c r="N843" s="1">
        <f t="shared" si="88"/>
        <v>2017</v>
      </c>
      <c r="O843" s="13">
        <f t="shared" si="89"/>
        <v>0.50229999999999997</v>
      </c>
      <c r="P843" s="13">
        <f t="shared" si="90"/>
        <v>0.50229999999999997</v>
      </c>
      <c r="Q843" s="13" t="str">
        <f t="shared" si="91"/>
        <v/>
      </c>
      <c r="R843" s="13" t="str">
        <f t="shared" si="92"/>
        <v/>
      </c>
    </row>
    <row r="844" spans="1:18" x14ac:dyDescent="0.2">
      <c r="A844" s="8" t="s">
        <v>1651</v>
      </c>
      <c r="B844" s="9">
        <v>3109</v>
      </c>
      <c r="C844" s="40" t="s">
        <v>2162</v>
      </c>
      <c r="D844" s="40" t="s">
        <v>111</v>
      </c>
      <c r="E844" s="40" t="s">
        <v>2163</v>
      </c>
      <c r="F844" s="40" t="s">
        <v>66</v>
      </c>
      <c r="G844" s="40" t="s">
        <v>44</v>
      </c>
      <c r="H844" s="40" t="s">
        <v>40</v>
      </c>
      <c r="I844" s="11">
        <v>42830</v>
      </c>
      <c r="J844" s="11">
        <v>42984</v>
      </c>
      <c r="K844" s="12">
        <v>31.02</v>
      </c>
      <c r="L844" s="1">
        <f>_xlfn.IFNA(MATCH(D844,{"AR","FL","IN","MI"},0),"YES")</f>
        <v>1</v>
      </c>
      <c r="M844" t="str">
        <f t="shared" si="87"/>
        <v>Natural Gas</v>
      </c>
      <c r="N844" s="1">
        <f t="shared" si="88"/>
        <v>2017</v>
      </c>
      <c r="O844" s="13" t="str">
        <f t="shared" si="89"/>
        <v/>
      </c>
      <c r="P844" s="13" t="str">
        <f t="shared" si="90"/>
        <v/>
      </c>
      <c r="Q844" s="13">
        <f t="shared" si="91"/>
        <v>0.31019999999999998</v>
      </c>
      <c r="R844" s="13" t="str">
        <f t="shared" si="92"/>
        <v/>
      </c>
    </row>
    <row r="845" spans="1:18" x14ac:dyDescent="0.2">
      <c r="A845" s="8" t="s">
        <v>1652</v>
      </c>
      <c r="B845" s="9">
        <v>2991</v>
      </c>
      <c r="C845" s="40" t="s">
        <v>2192</v>
      </c>
      <c r="D845" s="40" t="s">
        <v>76</v>
      </c>
      <c r="E845" s="40" t="s">
        <v>2163</v>
      </c>
      <c r="F845" s="40" t="s">
        <v>66</v>
      </c>
      <c r="G845" s="40" t="s">
        <v>44</v>
      </c>
      <c r="H845" s="40" t="s">
        <v>40</v>
      </c>
      <c r="I845" s="11">
        <v>42551</v>
      </c>
      <c r="J845" s="11">
        <v>42986</v>
      </c>
      <c r="K845" s="12" t="s">
        <v>45</v>
      </c>
      <c r="L845" s="1" t="str">
        <f>_xlfn.IFNA(MATCH(D845,{"AR","FL","IN","MI"},0),"YES")</f>
        <v>YES</v>
      </c>
      <c r="M845" t="str">
        <f t="shared" si="87"/>
        <v>Natural Gas</v>
      </c>
      <c r="N845" s="1">
        <f t="shared" si="88"/>
        <v>2017</v>
      </c>
      <c r="O845" s="13" t="str">
        <f t="shared" si="89"/>
        <v/>
      </c>
      <c r="P845" s="13" t="str">
        <f t="shared" si="90"/>
        <v/>
      </c>
      <c r="Q845" s="13" t="str">
        <f t="shared" si="91"/>
        <v/>
      </c>
      <c r="R845" s="13" t="str">
        <f t="shared" si="92"/>
        <v/>
      </c>
    </row>
    <row r="846" spans="1:18" x14ac:dyDescent="0.2">
      <c r="A846" s="8" t="s">
        <v>1653</v>
      </c>
      <c r="B846" s="9">
        <v>3046</v>
      </c>
      <c r="C846" s="40" t="s">
        <v>168</v>
      </c>
      <c r="D846" s="40" t="s">
        <v>51</v>
      </c>
      <c r="E846" s="40" t="s">
        <v>2163</v>
      </c>
      <c r="F846" s="40" t="s">
        <v>66</v>
      </c>
      <c r="G846" s="40" t="s">
        <v>44</v>
      </c>
      <c r="H846" s="40" t="s">
        <v>40</v>
      </c>
      <c r="I846" s="11">
        <v>42704</v>
      </c>
      <c r="J846" s="11">
        <v>42991</v>
      </c>
      <c r="K846" s="12">
        <v>50</v>
      </c>
      <c r="L846" s="1" t="str">
        <f>_xlfn.IFNA(MATCH(D846,{"AR","FL","IN","MI"},0),"YES")</f>
        <v>YES</v>
      </c>
      <c r="M846" t="str">
        <f t="shared" si="87"/>
        <v>Natural Gas</v>
      </c>
      <c r="N846" s="1">
        <f t="shared" si="88"/>
        <v>2017</v>
      </c>
      <c r="O846" s="13" t="str">
        <f t="shared" si="89"/>
        <v/>
      </c>
      <c r="P846" s="13" t="str">
        <f t="shared" si="90"/>
        <v/>
      </c>
      <c r="Q846" s="13">
        <f t="shared" si="91"/>
        <v>0.5</v>
      </c>
      <c r="R846" s="13">
        <f t="shared" si="92"/>
        <v>0.5</v>
      </c>
    </row>
    <row r="847" spans="1:18" x14ac:dyDescent="0.2">
      <c r="A847" s="8" t="s">
        <v>1654</v>
      </c>
      <c r="B847" s="9">
        <v>3115</v>
      </c>
      <c r="C847" s="40" t="s">
        <v>2211</v>
      </c>
      <c r="D847" s="40" t="s">
        <v>154</v>
      </c>
      <c r="E847" s="40" t="s">
        <v>2163</v>
      </c>
      <c r="F847" s="40" t="s">
        <v>66</v>
      </c>
      <c r="G847" s="40" t="s">
        <v>44</v>
      </c>
      <c r="H847" s="40" t="s">
        <v>40</v>
      </c>
      <c r="I847" s="11">
        <v>42839</v>
      </c>
      <c r="J847" s="11">
        <v>42997</v>
      </c>
      <c r="K847" s="16" t="s">
        <v>45</v>
      </c>
      <c r="L847" s="1" t="str">
        <f>_xlfn.IFNA(MATCH(D847,{"AR","FL","IN","MI"},0),"YES")</f>
        <v>YES</v>
      </c>
      <c r="M847" t="str">
        <f t="shared" si="87"/>
        <v>Natural Gas</v>
      </c>
      <c r="N847" s="1">
        <f t="shared" si="88"/>
        <v>2017</v>
      </c>
      <c r="O847" s="13" t="str">
        <f t="shared" si="89"/>
        <v/>
      </c>
      <c r="P847" s="13" t="str">
        <f t="shared" si="90"/>
        <v/>
      </c>
      <c r="Q847" s="13" t="str">
        <f t="shared" si="91"/>
        <v/>
      </c>
      <c r="R847" s="13" t="str">
        <f t="shared" si="92"/>
        <v/>
      </c>
    </row>
    <row r="848" spans="1:18" x14ac:dyDescent="0.2">
      <c r="A848" s="8" t="s">
        <v>1655</v>
      </c>
      <c r="B848" s="9">
        <v>2969</v>
      </c>
      <c r="C848" s="40" t="s">
        <v>2176</v>
      </c>
      <c r="D848" s="40" t="s">
        <v>278</v>
      </c>
      <c r="E848" s="40" t="s">
        <v>2163</v>
      </c>
      <c r="F848" s="40" t="s">
        <v>66</v>
      </c>
      <c r="G848" s="40" t="s">
        <v>39</v>
      </c>
      <c r="H848" s="40" t="s">
        <v>40</v>
      </c>
      <c r="I848" s="11">
        <v>42522</v>
      </c>
      <c r="J848" s="11">
        <v>43000</v>
      </c>
      <c r="K848" s="16">
        <v>51.81</v>
      </c>
      <c r="L848" s="1" t="str">
        <f>_xlfn.IFNA(MATCH(D848,{"AR","FL","IN","MI"},0),"YES")</f>
        <v>YES</v>
      </c>
      <c r="M848" t="str">
        <f t="shared" si="87"/>
        <v>Natural Gas</v>
      </c>
      <c r="N848" s="1">
        <f t="shared" si="88"/>
        <v>2017</v>
      </c>
      <c r="O848" s="13" t="str">
        <f t="shared" si="89"/>
        <v/>
      </c>
      <c r="P848" s="13" t="str">
        <f t="shared" si="90"/>
        <v/>
      </c>
      <c r="Q848" s="13">
        <f t="shared" si="91"/>
        <v>0.5181</v>
      </c>
      <c r="R848" s="13">
        <f t="shared" si="92"/>
        <v>0.5181</v>
      </c>
    </row>
    <row r="849" spans="1:18" x14ac:dyDescent="0.2">
      <c r="A849" s="8" t="s">
        <v>700</v>
      </c>
      <c r="B849" s="9">
        <v>3100</v>
      </c>
      <c r="C849" s="40" t="s">
        <v>104</v>
      </c>
      <c r="D849" s="40" t="s">
        <v>105</v>
      </c>
      <c r="E849" s="40" t="s">
        <v>37</v>
      </c>
      <c r="F849" s="40" t="s">
        <v>66</v>
      </c>
      <c r="G849" s="40" t="s">
        <v>44</v>
      </c>
      <c r="H849" s="40" t="s">
        <v>40</v>
      </c>
      <c r="I849" s="11">
        <v>42824</v>
      </c>
      <c r="J849" s="11">
        <v>43000</v>
      </c>
      <c r="K849" s="16">
        <v>50.47</v>
      </c>
      <c r="L849" s="1" t="str">
        <f>_xlfn.IFNA(MATCH(D849,{"AR","FL","IN","MI"},0),"YES")</f>
        <v>YES</v>
      </c>
      <c r="M849" t="str">
        <f t="shared" si="87"/>
        <v>Electric</v>
      </c>
      <c r="N849" s="1">
        <f t="shared" si="88"/>
        <v>2017</v>
      </c>
      <c r="O849" s="13">
        <f t="shared" si="89"/>
        <v>0.50470000000000004</v>
      </c>
      <c r="P849" s="13">
        <f t="shared" si="90"/>
        <v>0.50470000000000004</v>
      </c>
      <c r="Q849" s="13" t="str">
        <f t="shared" si="91"/>
        <v/>
      </c>
      <c r="R849" s="13" t="str">
        <f t="shared" si="92"/>
        <v/>
      </c>
    </row>
    <row r="850" spans="1:18" x14ac:dyDescent="0.2">
      <c r="A850" s="8" t="s">
        <v>1656</v>
      </c>
      <c r="B850" s="9">
        <v>3153</v>
      </c>
      <c r="C850" s="40" t="s">
        <v>141</v>
      </c>
      <c r="D850" s="40" t="s">
        <v>57</v>
      </c>
      <c r="E850" s="40" t="s">
        <v>2163</v>
      </c>
      <c r="F850" s="40" t="s">
        <v>66</v>
      </c>
      <c r="G850" s="40" t="s">
        <v>39</v>
      </c>
      <c r="H850" s="40" t="s">
        <v>40</v>
      </c>
      <c r="I850" s="11">
        <v>42901</v>
      </c>
      <c r="J850" s="11">
        <v>43005</v>
      </c>
      <c r="K850" s="16">
        <v>52.16</v>
      </c>
      <c r="L850" s="1" t="str">
        <f>_xlfn.IFNA(MATCH(D850,{"AR","FL","IN","MI"},0),"YES")</f>
        <v>YES</v>
      </c>
      <c r="M850" t="str">
        <f t="shared" si="87"/>
        <v>Natural Gas</v>
      </c>
      <c r="N850" s="1">
        <f t="shared" si="88"/>
        <v>2017</v>
      </c>
      <c r="O850" s="13" t="str">
        <f t="shared" si="89"/>
        <v/>
      </c>
      <c r="P850" s="13" t="str">
        <f t="shared" si="90"/>
        <v/>
      </c>
      <c r="Q850" s="13">
        <f t="shared" si="91"/>
        <v>0.52159999999999995</v>
      </c>
      <c r="R850" s="13">
        <f t="shared" si="92"/>
        <v>0.52159999999999995</v>
      </c>
    </row>
    <row r="851" spans="1:18" x14ac:dyDescent="0.2">
      <c r="A851" s="8" t="s">
        <v>1657</v>
      </c>
      <c r="B851" s="9">
        <v>3156</v>
      </c>
      <c r="C851" s="40" t="s">
        <v>2200</v>
      </c>
      <c r="D851" s="40" t="s">
        <v>57</v>
      </c>
      <c r="E851" s="40" t="s">
        <v>2163</v>
      </c>
      <c r="F851" s="40" t="s">
        <v>66</v>
      </c>
      <c r="G851" s="40" t="s">
        <v>44</v>
      </c>
      <c r="H851" s="40" t="s">
        <v>40</v>
      </c>
      <c r="I851" s="11">
        <v>42901</v>
      </c>
      <c r="J851" s="11">
        <v>43005</v>
      </c>
      <c r="K851" s="12">
        <v>53</v>
      </c>
      <c r="L851" s="1" t="str">
        <f>_xlfn.IFNA(MATCH(D851,{"AR","FL","IN","MI"},0),"YES")</f>
        <v>YES</v>
      </c>
      <c r="M851" t="str">
        <f t="shared" si="87"/>
        <v>Natural Gas</v>
      </c>
      <c r="N851" s="1">
        <f t="shared" si="88"/>
        <v>2017</v>
      </c>
      <c r="O851" s="13" t="str">
        <f t="shared" si="89"/>
        <v/>
      </c>
      <c r="P851" s="13" t="str">
        <f t="shared" si="90"/>
        <v/>
      </c>
      <c r="Q851" s="13">
        <f t="shared" si="91"/>
        <v>0.53</v>
      </c>
      <c r="R851" s="13">
        <f t="shared" si="92"/>
        <v>0.53</v>
      </c>
    </row>
    <row r="852" spans="1:18" x14ac:dyDescent="0.2">
      <c r="A852" s="8" t="s">
        <v>701</v>
      </c>
      <c r="B852" s="9">
        <v>3094</v>
      </c>
      <c r="C852" s="40" t="s">
        <v>275</v>
      </c>
      <c r="D852" s="40" t="s">
        <v>94</v>
      </c>
      <c r="E852" s="40" t="s">
        <v>37</v>
      </c>
      <c r="F852" s="40" t="s">
        <v>66</v>
      </c>
      <c r="G852" s="40" t="s">
        <v>44</v>
      </c>
      <c r="H852" s="40" t="s">
        <v>40</v>
      </c>
      <c r="I852" s="11">
        <v>42811</v>
      </c>
      <c r="J852" s="11">
        <v>43006</v>
      </c>
      <c r="K852" s="12">
        <v>42.5</v>
      </c>
      <c r="L852" s="1" t="str">
        <f>_xlfn.IFNA(MATCH(D852,{"AR","FL","IN","MI"},0),"YES")</f>
        <v>YES</v>
      </c>
      <c r="M852" t="str">
        <f t="shared" si="87"/>
        <v>Electric</v>
      </c>
      <c r="N852" s="1">
        <f t="shared" si="88"/>
        <v>2017</v>
      </c>
      <c r="O852" s="13">
        <f t="shared" si="89"/>
        <v>0.42499999999999999</v>
      </c>
      <c r="P852" s="13">
        <f t="shared" si="90"/>
        <v>0.42499999999999999</v>
      </c>
      <c r="Q852" s="13" t="str">
        <f t="shared" si="91"/>
        <v/>
      </c>
      <c r="R852" s="13" t="str">
        <f t="shared" si="92"/>
        <v/>
      </c>
    </row>
    <row r="853" spans="1:18" x14ac:dyDescent="0.2">
      <c r="A853" s="8" t="s">
        <v>702</v>
      </c>
      <c r="B853" s="9">
        <v>2954</v>
      </c>
      <c r="C853" s="40" t="s">
        <v>703</v>
      </c>
      <c r="D853" s="40" t="s">
        <v>94</v>
      </c>
      <c r="E853" s="40" t="s">
        <v>37</v>
      </c>
      <c r="F853" s="40" t="s">
        <v>66</v>
      </c>
      <c r="G853" s="40" t="s">
        <v>44</v>
      </c>
      <c r="H853" s="40" t="s">
        <v>40</v>
      </c>
      <c r="I853" s="11">
        <v>42489</v>
      </c>
      <c r="J853" s="11">
        <v>43006</v>
      </c>
      <c r="K853" s="16" t="s">
        <v>45</v>
      </c>
      <c r="L853" s="1" t="str">
        <f>_xlfn.IFNA(MATCH(D853,{"AR","FL","IN","MI"},0),"YES")</f>
        <v>YES</v>
      </c>
      <c r="M853" t="str">
        <f t="shared" si="87"/>
        <v>Electric</v>
      </c>
      <c r="N853" s="1">
        <f t="shared" si="88"/>
        <v>2017</v>
      </c>
      <c r="O853" s="13" t="str">
        <f t="shared" si="89"/>
        <v/>
      </c>
      <c r="P853" s="13" t="str">
        <f t="shared" si="90"/>
        <v/>
      </c>
      <c r="Q853" s="13" t="str">
        <f t="shared" si="91"/>
        <v/>
      </c>
      <c r="R853" s="13" t="str">
        <f t="shared" si="92"/>
        <v/>
      </c>
    </row>
    <row r="854" spans="1:18" x14ac:dyDescent="0.2">
      <c r="A854" s="8" t="s">
        <v>704</v>
      </c>
      <c r="B854" s="9">
        <v>3273</v>
      </c>
      <c r="C854" s="40" t="s">
        <v>673</v>
      </c>
      <c r="D854" s="40" t="s">
        <v>158</v>
      </c>
      <c r="E854" s="40" t="s">
        <v>37</v>
      </c>
      <c r="F854" s="40" t="s">
        <v>52</v>
      </c>
      <c r="G854" s="40" t="s">
        <v>39</v>
      </c>
      <c r="H854" s="40" t="s">
        <v>40</v>
      </c>
      <c r="I854" s="11">
        <v>42850</v>
      </c>
      <c r="J854" s="11">
        <v>43025</v>
      </c>
      <c r="K854" s="12" t="s">
        <v>45</v>
      </c>
      <c r="L854" s="1">
        <f>_xlfn.IFNA(MATCH(D854,{"AR","FL","IN","MI"},0),"YES")</f>
        <v>3</v>
      </c>
      <c r="M854" t="str">
        <f t="shared" si="87"/>
        <v>Electric</v>
      </c>
      <c r="N854" s="1">
        <f t="shared" si="88"/>
        <v>2017</v>
      </c>
      <c r="O854" s="13" t="str">
        <f t="shared" si="89"/>
        <v/>
      </c>
      <c r="P854" s="13" t="str">
        <f t="shared" si="90"/>
        <v/>
      </c>
      <c r="Q854" s="13" t="str">
        <f t="shared" si="91"/>
        <v/>
      </c>
      <c r="R854" s="13" t="str">
        <f t="shared" si="92"/>
        <v/>
      </c>
    </row>
    <row r="855" spans="1:18" x14ac:dyDescent="0.2">
      <c r="A855" s="8" t="s">
        <v>1658</v>
      </c>
      <c r="B855" s="9">
        <v>3096</v>
      </c>
      <c r="C855" s="40" t="s">
        <v>2162</v>
      </c>
      <c r="D855" s="40" t="s">
        <v>216</v>
      </c>
      <c r="E855" s="40" t="s">
        <v>2163</v>
      </c>
      <c r="F855" s="40" t="s">
        <v>66</v>
      </c>
      <c r="G855" s="40" t="s">
        <v>39</v>
      </c>
      <c r="H855" s="40" t="s">
        <v>40</v>
      </c>
      <c r="I855" s="11">
        <v>42809</v>
      </c>
      <c r="J855" s="11">
        <v>43027</v>
      </c>
      <c r="K855" s="16" t="s">
        <v>45</v>
      </c>
      <c r="L855" s="1" t="str">
        <f>_xlfn.IFNA(MATCH(D855,{"AR","FL","IN","MI"},0),"YES")</f>
        <v>YES</v>
      </c>
      <c r="M855" t="str">
        <f t="shared" si="87"/>
        <v>Natural Gas</v>
      </c>
      <c r="N855" s="1">
        <f t="shared" si="88"/>
        <v>2017</v>
      </c>
      <c r="O855" s="13" t="str">
        <f t="shared" si="89"/>
        <v/>
      </c>
      <c r="P855" s="13" t="str">
        <f t="shared" si="90"/>
        <v/>
      </c>
      <c r="Q855" s="13" t="str">
        <f t="shared" si="91"/>
        <v/>
      </c>
      <c r="R855" s="13" t="str">
        <f t="shared" si="92"/>
        <v/>
      </c>
    </row>
    <row r="856" spans="1:18" x14ac:dyDescent="0.2">
      <c r="A856" s="8" t="s">
        <v>705</v>
      </c>
      <c r="B856" s="9">
        <v>3099</v>
      </c>
      <c r="C856" s="40" t="s">
        <v>72</v>
      </c>
      <c r="D856" s="40" t="s">
        <v>154</v>
      </c>
      <c r="E856" s="40" t="s">
        <v>37</v>
      </c>
      <c r="F856" s="40" t="s">
        <v>66</v>
      </c>
      <c r="G856" s="40" t="s">
        <v>39</v>
      </c>
      <c r="H856" s="40" t="s">
        <v>40</v>
      </c>
      <c r="I856" s="11">
        <v>42818</v>
      </c>
      <c r="J856" s="11">
        <v>43028</v>
      </c>
      <c r="K856" s="12">
        <v>50.15</v>
      </c>
      <c r="L856" s="1" t="str">
        <f>_xlfn.IFNA(MATCH(D856,{"AR","FL","IN","MI"},0),"YES")</f>
        <v>YES</v>
      </c>
      <c r="M856" t="str">
        <f t="shared" si="87"/>
        <v>Electric</v>
      </c>
      <c r="N856" s="1">
        <f t="shared" si="88"/>
        <v>2017</v>
      </c>
      <c r="O856" s="13">
        <f t="shared" si="89"/>
        <v>0.50149999999999995</v>
      </c>
      <c r="P856" s="13">
        <f t="shared" si="90"/>
        <v>0.50149999999999995</v>
      </c>
      <c r="Q856" s="13" t="str">
        <f t="shared" si="91"/>
        <v/>
      </c>
      <c r="R856" s="13" t="str">
        <f t="shared" si="92"/>
        <v/>
      </c>
    </row>
    <row r="857" spans="1:18" x14ac:dyDescent="0.2">
      <c r="A857" s="8" t="s">
        <v>1659</v>
      </c>
      <c r="B857" s="9">
        <v>3074</v>
      </c>
      <c r="C857" s="40" t="s">
        <v>2181</v>
      </c>
      <c r="D857" s="40" t="s">
        <v>105</v>
      </c>
      <c r="E857" s="40" t="s">
        <v>2163</v>
      </c>
      <c r="F857" s="40" t="s">
        <v>66</v>
      </c>
      <c r="G857" s="40" t="s">
        <v>44</v>
      </c>
      <c r="H857" s="40" t="s">
        <v>40</v>
      </c>
      <c r="I857" s="11">
        <v>42762</v>
      </c>
      <c r="J857" s="11">
        <v>43028</v>
      </c>
      <c r="K857" s="12">
        <v>52.5</v>
      </c>
      <c r="L857" s="1" t="str">
        <f>_xlfn.IFNA(MATCH(D857,{"AR","FL","IN","MI"},0),"YES")</f>
        <v>YES</v>
      </c>
      <c r="M857" t="str">
        <f t="shared" si="87"/>
        <v>Natural Gas</v>
      </c>
      <c r="N857" s="1">
        <f t="shared" si="88"/>
        <v>2017</v>
      </c>
      <c r="O857" s="13" t="str">
        <f t="shared" si="89"/>
        <v/>
      </c>
      <c r="P857" s="13" t="str">
        <f t="shared" si="90"/>
        <v/>
      </c>
      <c r="Q857" s="13">
        <f t="shared" si="91"/>
        <v>0.52500000000000002</v>
      </c>
      <c r="R857" s="13">
        <f t="shared" si="92"/>
        <v>0.52500000000000002</v>
      </c>
    </row>
    <row r="858" spans="1:18" x14ac:dyDescent="0.2">
      <c r="A858" s="8" t="s">
        <v>706</v>
      </c>
      <c r="B858" s="9">
        <v>3216</v>
      </c>
      <c r="C858" s="40" t="s">
        <v>78</v>
      </c>
      <c r="D858" s="40" t="s">
        <v>79</v>
      </c>
      <c r="E858" s="40" t="s">
        <v>37</v>
      </c>
      <c r="F858" s="40" t="s">
        <v>38</v>
      </c>
      <c r="G858" s="40" t="s">
        <v>44</v>
      </c>
      <c r="H858" s="40" t="s">
        <v>40</v>
      </c>
      <c r="I858" s="11">
        <v>42976</v>
      </c>
      <c r="J858" s="11">
        <v>43033</v>
      </c>
      <c r="K858" s="16" t="s">
        <v>45</v>
      </c>
      <c r="L858" s="1">
        <f>_xlfn.IFNA(MATCH(D858,{"AR","FL","IN","MI"},0),"YES")</f>
        <v>2</v>
      </c>
      <c r="M858" t="str">
        <f t="shared" si="87"/>
        <v>Electric</v>
      </c>
      <c r="N858" s="1">
        <f t="shared" si="88"/>
        <v>2017</v>
      </c>
      <c r="O858" s="13" t="str">
        <f t="shared" si="89"/>
        <v/>
      </c>
      <c r="P858" s="13" t="str">
        <f t="shared" si="90"/>
        <v/>
      </c>
      <c r="Q858" s="13" t="str">
        <f t="shared" si="91"/>
        <v/>
      </c>
      <c r="R858" s="13" t="str">
        <f t="shared" si="92"/>
        <v/>
      </c>
    </row>
    <row r="859" spans="1:18" x14ac:dyDescent="0.2">
      <c r="A859" s="8" t="s">
        <v>708</v>
      </c>
      <c r="B859" s="9">
        <v>3206</v>
      </c>
      <c r="C859" s="40" t="s">
        <v>363</v>
      </c>
      <c r="D859" s="40" t="s">
        <v>160</v>
      </c>
      <c r="E859" s="40" t="s">
        <v>37</v>
      </c>
      <c r="F859" s="40" t="s">
        <v>38</v>
      </c>
      <c r="G859" s="40" t="s">
        <v>44</v>
      </c>
      <c r="H859" s="40" t="s">
        <v>40</v>
      </c>
      <c r="I859" s="11">
        <v>43007</v>
      </c>
      <c r="J859" s="11">
        <v>43034</v>
      </c>
      <c r="K859" s="12">
        <v>48</v>
      </c>
      <c r="L859" s="1" t="str">
        <f>_xlfn.IFNA(MATCH(D859,{"AR","FL","IN","MI"},0),"YES")</f>
        <v>YES</v>
      </c>
      <c r="M859" t="str">
        <f t="shared" si="87"/>
        <v>Electric</v>
      </c>
      <c r="N859" s="1">
        <f t="shared" si="88"/>
        <v>2017</v>
      </c>
      <c r="O859" s="13">
        <f t="shared" si="89"/>
        <v>0.48</v>
      </c>
      <c r="P859" s="13">
        <f t="shared" si="90"/>
        <v>0.48</v>
      </c>
      <c r="Q859" s="13" t="str">
        <f t="shared" si="91"/>
        <v/>
      </c>
      <c r="R859" s="13" t="str">
        <f t="shared" si="92"/>
        <v/>
      </c>
    </row>
    <row r="860" spans="1:18" x14ac:dyDescent="0.2">
      <c r="A860" s="8" t="s">
        <v>707</v>
      </c>
      <c r="B860" s="9">
        <v>3219</v>
      </c>
      <c r="C860" s="40" t="s">
        <v>254</v>
      </c>
      <c r="D860" s="40" t="s">
        <v>160</v>
      </c>
      <c r="E860" s="40" t="s">
        <v>37</v>
      </c>
      <c r="F860" s="40" t="s">
        <v>38</v>
      </c>
      <c r="G860" s="40" t="s">
        <v>44</v>
      </c>
      <c r="H860" s="40" t="s">
        <v>40</v>
      </c>
      <c r="I860" s="11">
        <v>43007</v>
      </c>
      <c r="J860" s="11">
        <v>43034</v>
      </c>
      <c r="K860" s="12">
        <v>52</v>
      </c>
      <c r="L860" s="1" t="str">
        <f>_xlfn.IFNA(MATCH(D860,{"AR","FL","IN","MI"},0),"YES")</f>
        <v>YES</v>
      </c>
      <c r="M860" t="str">
        <f t="shared" si="87"/>
        <v>Electric</v>
      </c>
      <c r="N860" s="1">
        <f t="shared" si="88"/>
        <v>2017</v>
      </c>
      <c r="O860" s="13">
        <f t="shared" si="89"/>
        <v>0.52</v>
      </c>
      <c r="P860" s="13">
        <f t="shared" si="90"/>
        <v>0.52</v>
      </c>
      <c r="Q860" s="13" t="str">
        <f t="shared" si="91"/>
        <v/>
      </c>
      <c r="R860" s="13" t="str">
        <f t="shared" si="92"/>
        <v/>
      </c>
    </row>
    <row r="861" spans="1:18" x14ac:dyDescent="0.2">
      <c r="A861" s="8" t="s">
        <v>709</v>
      </c>
      <c r="B861" s="9">
        <v>3207</v>
      </c>
      <c r="C861" s="40" t="s">
        <v>381</v>
      </c>
      <c r="D861" s="40" t="s">
        <v>160</v>
      </c>
      <c r="E861" s="40" t="s">
        <v>37</v>
      </c>
      <c r="F861" s="40" t="s">
        <v>38</v>
      </c>
      <c r="G861" s="40" t="s">
        <v>44</v>
      </c>
      <c r="H861" s="40" t="s">
        <v>40</v>
      </c>
      <c r="I861" s="11">
        <v>43007</v>
      </c>
      <c r="J861" s="11">
        <v>43034</v>
      </c>
      <c r="K861" s="12">
        <v>52</v>
      </c>
      <c r="L861" s="1" t="str">
        <f>_xlfn.IFNA(MATCH(D861,{"AR","FL","IN","MI"},0),"YES")</f>
        <v>YES</v>
      </c>
      <c r="M861" t="str">
        <f t="shared" si="87"/>
        <v>Electric</v>
      </c>
      <c r="N861" s="1">
        <f t="shared" si="88"/>
        <v>2017</v>
      </c>
      <c r="O861" s="13">
        <f t="shared" si="89"/>
        <v>0.52</v>
      </c>
      <c r="P861" s="13">
        <f t="shared" si="90"/>
        <v>0.52</v>
      </c>
      <c r="Q861" s="13" t="str">
        <f t="shared" si="91"/>
        <v/>
      </c>
      <c r="R861" s="13" t="str">
        <f t="shared" si="92"/>
        <v/>
      </c>
    </row>
    <row r="862" spans="1:18" x14ac:dyDescent="0.2">
      <c r="A862" s="8" t="s">
        <v>1660</v>
      </c>
      <c r="B862" s="9">
        <v>3208</v>
      </c>
      <c r="C862" s="40" t="s">
        <v>381</v>
      </c>
      <c r="D862" s="40" t="s">
        <v>160</v>
      </c>
      <c r="E862" s="40" t="s">
        <v>2163</v>
      </c>
      <c r="F862" s="40" t="s">
        <v>66</v>
      </c>
      <c r="G862" s="40" t="s">
        <v>44</v>
      </c>
      <c r="H862" s="40" t="s">
        <v>40</v>
      </c>
      <c r="I862" s="11">
        <v>43007</v>
      </c>
      <c r="J862" s="11">
        <v>43034</v>
      </c>
      <c r="K862" s="12">
        <v>52</v>
      </c>
      <c r="L862" s="1" t="str">
        <f>_xlfn.IFNA(MATCH(D862,{"AR","FL","IN","MI"},0),"YES")</f>
        <v>YES</v>
      </c>
      <c r="M862" t="str">
        <f t="shared" si="87"/>
        <v>Natural Gas</v>
      </c>
      <c r="N862" s="1">
        <f t="shared" si="88"/>
        <v>2017</v>
      </c>
      <c r="O862" s="13" t="str">
        <f t="shared" si="89"/>
        <v/>
      </c>
      <c r="P862" s="13" t="str">
        <f t="shared" si="90"/>
        <v/>
      </c>
      <c r="Q862" s="13">
        <f t="shared" si="91"/>
        <v>0.52</v>
      </c>
      <c r="R862" s="13">
        <f t="shared" si="92"/>
        <v>0.52</v>
      </c>
    </row>
    <row r="863" spans="1:18" x14ac:dyDescent="0.2">
      <c r="A863" s="8" t="s">
        <v>1661</v>
      </c>
      <c r="B863" s="9">
        <v>3175</v>
      </c>
      <c r="C863" s="40" t="s">
        <v>2167</v>
      </c>
      <c r="D863" s="40" t="s">
        <v>127</v>
      </c>
      <c r="E863" s="40" t="s">
        <v>2163</v>
      </c>
      <c r="F863" s="40" t="s">
        <v>52</v>
      </c>
      <c r="G863" s="40" t="s">
        <v>39</v>
      </c>
      <c r="H863" s="40" t="s">
        <v>40</v>
      </c>
      <c r="I863" s="11">
        <v>42944</v>
      </c>
      <c r="J863" s="11">
        <v>43035</v>
      </c>
      <c r="K863" s="12" t="s">
        <v>45</v>
      </c>
      <c r="L863" s="1" t="str">
        <f>_xlfn.IFNA(MATCH(D863,{"AR","FL","IN","MI"},0),"YES")</f>
        <v>YES</v>
      </c>
      <c r="M863" t="str">
        <f t="shared" si="87"/>
        <v>Natural Gas</v>
      </c>
      <c r="N863" s="1">
        <f t="shared" si="88"/>
        <v>2017</v>
      </c>
      <c r="O863" s="13" t="str">
        <f t="shared" si="89"/>
        <v/>
      </c>
      <c r="P863" s="13" t="str">
        <f t="shared" si="90"/>
        <v/>
      </c>
      <c r="Q863" s="13" t="str">
        <f t="shared" si="91"/>
        <v/>
      </c>
      <c r="R863" s="13" t="str">
        <f t="shared" si="92"/>
        <v/>
      </c>
    </row>
    <row r="864" spans="1:18" x14ac:dyDescent="0.2">
      <c r="A864" s="8" t="s">
        <v>1662</v>
      </c>
      <c r="B864" s="9">
        <v>3205</v>
      </c>
      <c r="C864" s="40" t="s">
        <v>2207</v>
      </c>
      <c r="D864" s="40" t="s">
        <v>160</v>
      </c>
      <c r="E864" s="40" t="s">
        <v>2163</v>
      </c>
      <c r="F864" s="40" t="s">
        <v>66</v>
      </c>
      <c r="G864" s="40" t="s">
        <v>44</v>
      </c>
      <c r="H864" s="40" t="s">
        <v>40</v>
      </c>
      <c r="I864" s="11">
        <v>43007</v>
      </c>
      <c r="J864" s="11">
        <v>43038</v>
      </c>
      <c r="K864" s="12">
        <v>52</v>
      </c>
      <c r="L864" s="1" t="str">
        <f>_xlfn.IFNA(MATCH(D864,{"AR","FL","IN","MI"},0),"YES")</f>
        <v>YES</v>
      </c>
      <c r="M864" t="str">
        <f t="shared" si="87"/>
        <v>Natural Gas</v>
      </c>
      <c r="N864" s="1">
        <f t="shared" si="88"/>
        <v>2017</v>
      </c>
      <c r="O864" s="13" t="str">
        <f t="shared" si="89"/>
        <v/>
      </c>
      <c r="P864" s="13" t="str">
        <f t="shared" si="90"/>
        <v/>
      </c>
      <c r="Q864" s="13">
        <f t="shared" si="91"/>
        <v>0.52</v>
      </c>
      <c r="R864" s="13">
        <f t="shared" si="92"/>
        <v>0.52</v>
      </c>
    </row>
    <row r="865" spans="1:18" x14ac:dyDescent="0.2">
      <c r="A865" s="8" t="s">
        <v>710</v>
      </c>
      <c r="B865" s="9">
        <v>3193</v>
      </c>
      <c r="C865" s="40" t="s">
        <v>157</v>
      </c>
      <c r="D865" s="40" t="s">
        <v>158</v>
      </c>
      <c r="E865" s="40" t="s">
        <v>37</v>
      </c>
      <c r="F865" s="40" t="s">
        <v>52</v>
      </c>
      <c r="G865" s="40" t="s">
        <v>39</v>
      </c>
      <c r="H865" s="40" t="s">
        <v>40</v>
      </c>
      <c r="I865" s="11">
        <v>42916</v>
      </c>
      <c r="J865" s="11">
        <v>43039</v>
      </c>
      <c r="K865" s="12" t="s">
        <v>45</v>
      </c>
      <c r="L865" s="1">
        <f>_xlfn.IFNA(MATCH(D865,{"AR","FL","IN","MI"},0),"YES")</f>
        <v>3</v>
      </c>
      <c r="M865" t="str">
        <f t="shared" si="87"/>
        <v>Electric</v>
      </c>
      <c r="N865" s="1">
        <f t="shared" si="88"/>
        <v>2017</v>
      </c>
      <c r="O865" s="13" t="str">
        <f t="shared" si="89"/>
        <v/>
      </c>
      <c r="P865" s="13" t="str">
        <f t="shared" si="90"/>
        <v/>
      </c>
      <c r="Q865" s="13" t="str">
        <f t="shared" si="91"/>
        <v/>
      </c>
      <c r="R865" s="13" t="str">
        <f t="shared" si="92"/>
        <v/>
      </c>
    </row>
    <row r="866" spans="1:18" x14ac:dyDescent="0.2">
      <c r="A866" s="8" t="s">
        <v>711</v>
      </c>
      <c r="B866" s="9">
        <v>3217</v>
      </c>
      <c r="C866" s="40" t="s">
        <v>428</v>
      </c>
      <c r="D866" s="40" t="s">
        <v>79</v>
      </c>
      <c r="E866" s="40" t="s">
        <v>37</v>
      </c>
      <c r="F866" s="40" t="s">
        <v>38</v>
      </c>
      <c r="G866" s="40" t="s">
        <v>44</v>
      </c>
      <c r="H866" s="40" t="s">
        <v>40</v>
      </c>
      <c r="I866" s="11">
        <v>43005</v>
      </c>
      <c r="J866" s="11">
        <v>43045</v>
      </c>
      <c r="K866" s="12" t="s">
        <v>45</v>
      </c>
      <c r="L866" s="1">
        <f>_xlfn.IFNA(MATCH(D866,{"AR","FL","IN","MI"},0),"YES")</f>
        <v>2</v>
      </c>
      <c r="M866" t="str">
        <f t="shared" si="87"/>
        <v>Electric</v>
      </c>
      <c r="N866" s="1">
        <f t="shared" si="88"/>
        <v>2017</v>
      </c>
      <c r="O866" s="13" t="str">
        <f t="shared" si="89"/>
        <v/>
      </c>
      <c r="P866" s="13" t="str">
        <f t="shared" si="90"/>
        <v/>
      </c>
      <c r="Q866" s="13" t="str">
        <f t="shared" si="91"/>
        <v/>
      </c>
      <c r="R866" s="13" t="str">
        <f t="shared" si="92"/>
        <v/>
      </c>
    </row>
    <row r="867" spans="1:18" x14ac:dyDescent="0.2">
      <c r="A867" s="8" t="s">
        <v>712</v>
      </c>
      <c r="B867" s="9">
        <v>3023</v>
      </c>
      <c r="C867" s="40" t="s">
        <v>277</v>
      </c>
      <c r="D867" s="40" t="s">
        <v>278</v>
      </c>
      <c r="E867" s="40" t="s">
        <v>37</v>
      </c>
      <c r="F867" s="40" t="s">
        <v>38</v>
      </c>
      <c r="G867" s="40" t="s">
        <v>44</v>
      </c>
      <c r="H867" s="40" t="s">
        <v>40</v>
      </c>
      <c r="I867" s="11">
        <v>42629</v>
      </c>
      <c r="J867" s="11">
        <v>43054</v>
      </c>
      <c r="K867" s="12">
        <v>58.18</v>
      </c>
      <c r="L867" s="1" t="str">
        <f>_xlfn.IFNA(MATCH(D867,{"AR","FL","IN","MI"},0),"YES")</f>
        <v>YES</v>
      </c>
      <c r="M867" t="str">
        <f t="shared" si="87"/>
        <v>Electric</v>
      </c>
      <c r="N867" s="1">
        <f t="shared" si="88"/>
        <v>2017</v>
      </c>
      <c r="O867" s="13">
        <f t="shared" si="89"/>
        <v>0.58179999999999998</v>
      </c>
      <c r="P867" s="13">
        <f t="shared" si="90"/>
        <v>0.58179999999999998</v>
      </c>
      <c r="Q867" s="13" t="str">
        <f t="shared" si="91"/>
        <v/>
      </c>
      <c r="R867" s="13" t="str">
        <f t="shared" si="92"/>
        <v/>
      </c>
    </row>
    <row r="868" spans="1:18" x14ac:dyDescent="0.2">
      <c r="A868" s="8" t="s">
        <v>1663</v>
      </c>
      <c r="B868" s="9">
        <v>3189</v>
      </c>
      <c r="C868" s="40" t="s">
        <v>2206</v>
      </c>
      <c r="D868" s="40" t="s">
        <v>60</v>
      </c>
      <c r="E868" s="40" t="s">
        <v>2163</v>
      </c>
      <c r="F868" s="40" t="s">
        <v>52</v>
      </c>
      <c r="G868" s="40" t="s">
        <v>39</v>
      </c>
      <c r="H868" s="40" t="s">
        <v>40</v>
      </c>
      <c r="I868" s="11">
        <v>42971</v>
      </c>
      <c r="J868" s="11">
        <v>43055</v>
      </c>
      <c r="K868" s="12" t="s">
        <v>45</v>
      </c>
      <c r="L868" s="1" t="str">
        <f>_xlfn.IFNA(MATCH(D868,{"AR","FL","IN","MI"},0),"YES")</f>
        <v>YES</v>
      </c>
      <c r="M868" t="str">
        <f t="shared" si="87"/>
        <v>Natural Gas</v>
      </c>
      <c r="N868" s="1">
        <f t="shared" si="88"/>
        <v>2017</v>
      </c>
      <c r="O868" s="13" t="str">
        <f t="shared" si="89"/>
        <v/>
      </c>
      <c r="P868" s="13" t="str">
        <f t="shared" si="90"/>
        <v/>
      </c>
      <c r="Q868" s="13" t="str">
        <f t="shared" si="91"/>
        <v/>
      </c>
      <c r="R868" s="13" t="str">
        <f t="shared" si="92"/>
        <v/>
      </c>
    </row>
    <row r="869" spans="1:18" x14ac:dyDescent="0.2">
      <c r="A869" s="8" t="s">
        <v>1664</v>
      </c>
      <c r="B869" s="9">
        <v>3179</v>
      </c>
      <c r="C869" s="40" t="s">
        <v>2192</v>
      </c>
      <c r="D869" s="40" t="s">
        <v>76</v>
      </c>
      <c r="E869" s="40" t="s">
        <v>2163</v>
      </c>
      <c r="F869" s="40" t="s">
        <v>52</v>
      </c>
      <c r="G869" s="40" t="s">
        <v>39</v>
      </c>
      <c r="H869" s="40" t="s">
        <v>40</v>
      </c>
      <c r="I869" s="11">
        <v>42942</v>
      </c>
      <c r="J869" s="11">
        <v>43060</v>
      </c>
      <c r="K869" s="12">
        <v>59.63</v>
      </c>
      <c r="L869" s="1" t="str">
        <f>_xlfn.IFNA(MATCH(D869,{"AR","FL","IN","MI"},0),"YES")</f>
        <v>YES</v>
      </c>
      <c r="M869" t="str">
        <f t="shared" si="87"/>
        <v>Natural Gas</v>
      </c>
      <c r="N869" s="1">
        <f t="shared" si="88"/>
        <v>2017</v>
      </c>
      <c r="O869" s="13" t="str">
        <f t="shared" si="89"/>
        <v/>
      </c>
      <c r="P869" s="13" t="str">
        <f t="shared" si="90"/>
        <v/>
      </c>
      <c r="Q869" s="13">
        <f t="shared" si="91"/>
        <v>0.59630000000000005</v>
      </c>
      <c r="R869" s="13">
        <f t="shared" si="92"/>
        <v>0.59630000000000005</v>
      </c>
    </row>
    <row r="870" spans="1:18" x14ac:dyDescent="0.2">
      <c r="A870" s="8" t="s">
        <v>714</v>
      </c>
      <c r="B870" s="9">
        <v>3070</v>
      </c>
      <c r="C870" s="40" t="s">
        <v>715</v>
      </c>
      <c r="D870" s="40" t="s">
        <v>231</v>
      </c>
      <c r="E870" s="40" t="s">
        <v>37</v>
      </c>
      <c r="F870" s="40" t="s">
        <v>66</v>
      </c>
      <c r="G870" s="40" t="s">
        <v>39</v>
      </c>
      <c r="H870" s="40" t="s">
        <v>40</v>
      </c>
      <c r="I870" s="11">
        <v>42752</v>
      </c>
      <c r="J870" s="11">
        <v>43069</v>
      </c>
      <c r="K870" s="12">
        <v>53.34</v>
      </c>
      <c r="L870" s="1" t="str">
        <f>_xlfn.IFNA(MATCH(D870,{"AR","FL","IN","MI"},0),"YES")</f>
        <v>YES</v>
      </c>
      <c r="M870" t="str">
        <f t="shared" si="87"/>
        <v>Electric</v>
      </c>
      <c r="N870" s="1">
        <f t="shared" si="88"/>
        <v>2017</v>
      </c>
      <c r="O870" s="13">
        <f t="shared" si="89"/>
        <v>0.53339999999999999</v>
      </c>
      <c r="P870" s="13">
        <f t="shared" si="90"/>
        <v>0.53339999999999999</v>
      </c>
      <c r="Q870" s="13" t="str">
        <f t="shared" si="91"/>
        <v/>
      </c>
      <c r="R870" s="13" t="str">
        <f t="shared" si="92"/>
        <v/>
      </c>
    </row>
    <row r="871" spans="1:18" x14ac:dyDescent="0.2">
      <c r="A871" s="8" t="s">
        <v>713</v>
      </c>
      <c r="B871" s="9">
        <v>3071</v>
      </c>
      <c r="C871" s="40" t="s">
        <v>230</v>
      </c>
      <c r="D871" s="40" t="s">
        <v>231</v>
      </c>
      <c r="E871" s="40" t="s">
        <v>37</v>
      </c>
      <c r="F871" s="40" t="s">
        <v>66</v>
      </c>
      <c r="G871" s="40" t="s">
        <v>39</v>
      </c>
      <c r="H871" s="40" t="s">
        <v>40</v>
      </c>
      <c r="I871" s="11">
        <v>42752</v>
      </c>
      <c r="J871" s="11">
        <v>43069</v>
      </c>
      <c r="K871" s="16">
        <v>54.51</v>
      </c>
      <c r="L871" s="1" t="str">
        <f>_xlfn.IFNA(MATCH(D871,{"AR","FL","IN","MI"},0),"YES")</f>
        <v>YES</v>
      </c>
      <c r="M871" t="str">
        <f t="shared" si="87"/>
        <v>Electric</v>
      </c>
      <c r="N871" s="1">
        <f t="shared" si="88"/>
        <v>2017</v>
      </c>
      <c r="O871" s="13">
        <f t="shared" si="89"/>
        <v>0.54510000000000003</v>
      </c>
      <c r="P871" s="13">
        <f t="shared" si="90"/>
        <v>0.54510000000000003</v>
      </c>
      <c r="Q871" s="13" t="str">
        <f t="shared" si="91"/>
        <v/>
      </c>
      <c r="R871" s="13" t="str">
        <f t="shared" si="92"/>
        <v/>
      </c>
    </row>
    <row r="872" spans="1:18" x14ac:dyDescent="0.2">
      <c r="A872" s="8" t="s">
        <v>1665</v>
      </c>
      <c r="B872" s="9">
        <v>3069</v>
      </c>
      <c r="C872" s="40" t="s">
        <v>90</v>
      </c>
      <c r="D872" s="40" t="s">
        <v>91</v>
      </c>
      <c r="E872" s="40" t="s">
        <v>2163</v>
      </c>
      <c r="F872" s="40" t="s">
        <v>66</v>
      </c>
      <c r="G872" s="40" t="s">
        <v>44</v>
      </c>
      <c r="H872" s="40" t="s">
        <v>40</v>
      </c>
      <c r="I872" s="11">
        <v>42748</v>
      </c>
      <c r="J872" s="11">
        <v>43074</v>
      </c>
      <c r="K872" s="12">
        <v>48.5</v>
      </c>
      <c r="L872" s="1" t="str">
        <f>_xlfn.IFNA(MATCH(D872,{"AR","FL","IN","MI"},0),"YES")</f>
        <v>YES</v>
      </c>
      <c r="M872" t="str">
        <f t="shared" si="87"/>
        <v>Natural Gas</v>
      </c>
      <c r="N872" s="1">
        <f t="shared" si="88"/>
        <v>2017</v>
      </c>
      <c r="O872" s="13" t="str">
        <f t="shared" si="89"/>
        <v/>
      </c>
      <c r="P872" s="13" t="str">
        <f t="shared" si="90"/>
        <v/>
      </c>
      <c r="Q872" s="13">
        <f t="shared" si="91"/>
        <v>0.48499999999999999</v>
      </c>
      <c r="R872" s="13">
        <f t="shared" si="92"/>
        <v>0.48499999999999999</v>
      </c>
    </row>
    <row r="873" spans="1:18" x14ac:dyDescent="0.2">
      <c r="A873" s="8" t="s">
        <v>716</v>
      </c>
      <c r="B873" s="9">
        <v>3068</v>
      </c>
      <c r="C873" s="40" t="s">
        <v>90</v>
      </c>
      <c r="D873" s="40" t="s">
        <v>91</v>
      </c>
      <c r="E873" s="40" t="s">
        <v>37</v>
      </c>
      <c r="F873" s="40" t="s">
        <v>38</v>
      </c>
      <c r="G873" s="40" t="s">
        <v>44</v>
      </c>
      <c r="H873" s="40" t="s">
        <v>40</v>
      </c>
      <c r="I873" s="11">
        <v>42748</v>
      </c>
      <c r="J873" s="11">
        <v>43074</v>
      </c>
      <c r="K873" s="12">
        <v>48.5</v>
      </c>
      <c r="L873" s="1" t="str">
        <f>_xlfn.IFNA(MATCH(D873,{"AR","FL","IN","MI"},0),"YES")</f>
        <v>YES</v>
      </c>
      <c r="M873" t="str">
        <f t="shared" si="87"/>
        <v>Electric</v>
      </c>
      <c r="N873" s="1">
        <f t="shared" si="88"/>
        <v>2017</v>
      </c>
      <c r="O873" s="13">
        <f t="shared" si="89"/>
        <v>0.48499999999999999</v>
      </c>
      <c r="P873" s="13">
        <f t="shared" si="90"/>
        <v>0.48499999999999999</v>
      </c>
      <c r="Q873" s="13" t="str">
        <f t="shared" si="91"/>
        <v/>
      </c>
      <c r="R873" s="13" t="str">
        <f t="shared" si="92"/>
        <v/>
      </c>
    </row>
    <row r="874" spans="1:18" x14ac:dyDescent="0.2">
      <c r="A874" s="8" t="s">
        <v>718</v>
      </c>
      <c r="B874" s="9">
        <v>3114</v>
      </c>
      <c r="C874" s="40" t="s">
        <v>99</v>
      </c>
      <c r="D874" s="40" t="s">
        <v>100</v>
      </c>
      <c r="E874" s="40" t="s">
        <v>37</v>
      </c>
      <c r="F874" s="40" t="s">
        <v>66</v>
      </c>
      <c r="G874" s="40" t="s">
        <v>39</v>
      </c>
      <c r="H874" s="40" t="s">
        <v>40</v>
      </c>
      <c r="I874" s="11">
        <v>42838</v>
      </c>
      <c r="J874" s="11">
        <v>43075</v>
      </c>
      <c r="K874" s="12">
        <v>50</v>
      </c>
      <c r="L874" s="1" t="str">
        <f>_xlfn.IFNA(MATCH(D874,{"AR","FL","IN","MI"},0),"YES")</f>
        <v>YES</v>
      </c>
      <c r="M874" t="str">
        <f t="shared" si="87"/>
        <v>Electric</v>
      </c>
      <c r="N874" s="1">
        <f t="shared" si="88"/>
        <v>2017</v>
      </c>
      <c r="O874" s="13">
        <f t="shared" si="89"/>
        <v>0.5</v>
      </c>
      <c r="P874" s="13">
        <f t="shared" si="90"/>
        <v>0.5</v>
      </c>
      <c r="Q874" s="13" t="str">
        <f t="shared" si="91"/>
        <v/>
      </c>
      <c r="R874" s="13" t="str">
        <f t="shared" si="92"/>
        <v/>
      </c>
    </row>
    <row r="875" spans="1:18" x14ac:dyDescent="0.2">
      <c r="A875" s="8" t="s">
        <v>717</v>
      </c>
      <c r="B875" s="9">
        <v>3113</v>
      </c>
      <c r="C875" s="40" t="s">
        <v>256</v>
      </c>
      <c r="D875" s="40" t="s">
        <v>100</v>
      </c>
      <c r="E875" s="40" t="s">
        <v>37</v>
      </c>
      <c r="F875" s="40" t="s">
        <v>66</v>
      </c>
      <c r="G875" s="40" t="s">
        <v>39</v>
      </c>
      <c r="H875" s="40" t="s">
        <v>40</v>
      </c>
      <c r="I875" s="11">
        <v>42838</v>
      </c>
      <c r="J875" s="11">
        <v>43075</v>
      </c>
      <c r="K875" s="16">
        <v>45.89</v>
      </c>
      <c r="L875" s="1" t="str">
        <f>_xlfn.IFNA(MATCH(D875,{"AR","FL","IN","MI"},0),"YES")</f>
        <v>YES</v>
      </c>
      <c r="M875" t="str">
        <f t="shared" si="87"/>
        <v>Electric</v>
      </c>
      <c r="N875" s="1">
        <f t="shared" si="88"/>
        <v>2017</v>
      </c>
      <c r="O875" s="13">
        <f t="shared" si="89"/>
        <v>0.45890000000000003</v>
      </c>
      <c r="P875" s="13">
        <f t="shared" si="90"/>
        <v>0.45890000000000003</v>
      </c>
      <c r="Q875" s="13" t="str">
        <f t="shared" si="91"/>
        <v/>
      </c>
      <c r="R875" s="13" t="str">
        <f t="shared" si="92"/>
        <v/>
      </c>
    </row>
    <row r="876" spans="1:18" x14ac:dyDescent="0.2">
      <c r="A876" s="8" t="s">
        <v>719</v>
      </c>
      <c r="B876" s="9">
        <v>3131</v>
      </c>
      <c r="C876" s="40" t="s">
        <v>42</v>
      </c>
      <c r="D876" s="40" t="s">
        <v>219</v>
      </c>
      <c r="E876" s="40" t="s">
        <v>37</v>
      </c>
      <c r="F876" s="40" t="s">
        <v>38</v>
      </c>
      <c r="G876" s="40" t="s">
        <v>39</v>
      </c>
      <c r="H876" s="40" t="s">
        <v>40</v>
      </c>
      <c r="I876" s="11">
        <v>42859</v>
      </c>
      <c r="J876" s="11">
        <v>43076</v>
      </c>
      <c r="K876" s="16">
        <v>51.45</v>
      </c>
      <c r="L876" s="1" t="str">
        <f>_xlfn.IFNA(MATCH(D876,{"AR","FL","IN","MI"},0),"YES")</f>
        <v>YES</v>
      </c>
      <c r="M876" t="str">
        <f t="shared" si="87"/>
        <v>Electric</v>
      </c>
      <c r="N876" s="1">
        <f t="shared" si="88"/>
        <v>2017</v>
      </c>
      <c r="O876" s="13">
        <f t="shared" si="89"/>
        <v>0.51450000000000007</v>
      </c>
      <c r="P876" s="13">
        <f t="shared" si="90"/>
        <v>0.51450000000000007</v>
      </c>
      <c r="Q876" s="13" t="str">
        <f t="shared" si="91"/>
        <v/>
      </c>
      <c r="R876" s="13" t="str">
        <f t="shared" si="92"/>
        <v/>
      </c>
    </row>
    <row r="877" spans="1:18" x14ac:dyDescent="0.2">
      <c r="A877" s="8" t="s">
        <v>1666</v>
      </c>
      <c r="B877" s="9">
        <v>3132</v>
      </c>
      <c r="C877" s="40" t="s">
        <v>42</v>
      </c>
      <c r="D877" s="40" t="s">
        <v>219</v>
      </c>
      <c r="E877" s="40" t="s">
        <v>2163</v>
      </c>
      <c r="F877" s="40" t="s">
        <v>66</v>
      </c>
      <c r="G877" s="40" t="s">
        <v>39</v>
      </c>
      <c r="H877" s="40" t="s">
        <v>40</v>
      </c>
      <c r="I877" s="11">
        <v>42859</v>
      </c>
      <c r="J877" s="11">
        <v>43076</v>
      </c>
      <c r="K877" s="12">
        <v>51.45</v>
      </c>
      <c r="L877" s="1" t="str">
        <f>_xlfn.IFNA(MATCH(D877,{"AR","FL","IN","MI"},0),"YES")</f>
        <v>YES</v>
      </c>
      <c r="M877" t="str">
        <f t="shared" si="87"/>
        <v>Natural Gas</v>
      </c>
      <c r="N877" s="1">
        <f t="shared" si="88"/>
        <v>2017</v>
      </c>
      <c r="O877" s="13" t="str">
        <f t="shared" si="89"/>
        <v/>
      </c>
      <c r="P877" s="13" t="str">
        <f t="shared" si="90"/>
        <v/>
      </c>
      <c r="Q877" s="13">
        <f t="shared" si="91"/>
        <v>0.51450000000000007</v>
      </c>
      <c r="R877" s="13">
        <f t="shared" si="92"/>
        <v>0.51450000000000007</v>
      </c>
    </row>
    <row r="878" spans="1:18" x14ac:dyDescent="0.2">
      <c r="A878" s="8" t="s">
        <v>1667</v>
      </c>
      <c r="B878" s="9">
        <v>3187</v>
      </c>
      <c r="C878" s="40" t="s">
        <v>2187</v>
      </c>
      <c r="D878" s="40" t="s">
        <v>76</v>
      </c>
      <c r="E878" s="40" t="s">
        <v>2163</v>
      </c>
      <c r="F878" s="40" t="s">
        <v>52</v>
      </c>
      <c r="G878" s="40" t="s">
        <v>44</v>
      </c>
      <c r="H878" s="40" t="s">
        <v>40</v>
      </c>
      <c r="I878" s="11">
        <v>42962</v>
      </c>
      <c r="J878" s="11">
        <v>43082</v>
      </c>
      <c r="K878" s="12" t="s">
        <v>45</v>
      </c>
      <c r="L878" s="1" t="str">
        <f>_xlfn.IFNA(MATCH(D878,{"AR","FL","IN","MI"},0),"YES")</f>
        <v>YES</v>
      </c>
      <c r="M878" t="str">
        <f t="shared" si="87"/>
        <v>Natural Gas</v>
      </c>
      <c r="N878" s="1">
        <f t="shared" si="88"/>
        <v>2017</v>
      </c>
      <c r="O878" s="13" t="str">
        <f t="shared" si="89"/>
        <v/>
      </c>
      <c r="P878" s="13" t="str">
        <f t="shared" si="90"/>
        <v/>
      </c>
      <c r="Q878" s="13" t="str">
        <f t="shared" si="91"/>
        <v/>
      </c>
      <c r="R878" s="13" t="str">
        <f t="shared" si="92"/>
        <v/>
      </c>
    </row>
    <row r="879" spans="1:18" x14ac:dyDescent="0.2">
      <c r="A879" s="8" t="s">
        <v>720</v>
      </c>
      <c r="B879" s="9">
        <v>3203</v>
      </c>
      <c r="C879" s="40" t="s">
        <v>110</v>
      </c>
      <c r="D879" s="40" t="s">
        <v>111</v>
      </c>
      <c r="E879" s="40" t="s">
        <v>37</v>
      </c>
      <c r="F879" s="40" t="s">
        <v>38</v>
      </c>
      <c r="G879" s="40" t="s">
        <v>44</v>
      </c>
      <c r="H879" s="40" t="s">
        <v>40</v>
      </c>
      <c r="I879" s="11">
        <v>42923</v>
      </c>
      <c r="J879" s="11">
        <v>43082</v>
      </c>
      <c r="K879" s="16">
        <v>31.62</v>
      </c>
      <c r="L879" s="1">
        <f>_xlfn.IFNA(MATCH(D879,{"AR","FL","IN","MI"},0),"YES")</f>
        <v>1</v>
      </c>
      <c r="M879" t="str">
        <f t="shared" si="87"/>
        <v>Electric</v>
      </c>
      <c r="N879" s="1">
        <f t="shared" si="88"/>
        <v>2017</v>
      </c>
      <c r="O879" s="13">
        <f t="shared" si="89"/>
        <v>0.31620000000000004</v>
      </c>
      <c r="P879" s="13" t="str">
        <f t="shared" si="90"/>
        <v/>
      </c>
      <c r="Q879" s="13" t="str">
        <f t="shared" si="91"/>
        <v/>
      </c>
      <c r="R879" s="13" t="str">
        <f t="shared" si="92"/>
        <v/>
      </c>
    </row>
    <row r="880" spans="1:18" x14ac:dyDescent="0.2">
      <c r="A880" s="8" t="s">
        <v>1668</v>
      </c>
      <c r="B880" s="9">
        <v>3140</v>
      </c>
      <c r="C880" s="40" t="s">
        <v>2230</v>
      </c>
      <c r="D880" s="40" t="s">
        <v>133</v>
      </c>
      <c r="E880" s="40" t="s">
        <v>2163</v>
      </c>
      <c r="F880" s="40" t="s">
        <v>66</v>
      </c>
      <c r="G880" s="40" t="s">
        <v>44</v>
      </c>
      <c r="H880" s="40" t="s">
        <v>40</v>
      </c>
      <c r="I880" s="11">
        <v>42916</v>
      </c>
      <c r="J880" s="11">
        <v>43082</v>
      </c>
      <c r="K880" s="16">
        <v>52.19</v>
      </c>
      <c r="L880" s="1" t="str">
        <f>_xlfn.IFNA(MATCH(D880,{"AR","FL","IN","MI"},0),"YES")</f>
        <v>YES</v>
      </c>
      <c r="M880" t="str">
        <f t="shared" si="87"/>
        <v>Natural Gas</v>
      </c>
      <c r="N880" s="1">
        <f t="shared" si="88"/>
        <v>2017</v>
      </c>
      <c r="O880" s="13" t="str">
        <f t="shared" si="89"/>
        <v/>
      </c>
      <c r="P880" s="13" t="str">
        <f t="shared" si="90"/>
        <v/>
      </c>
      <c r="Q880" s="13">
        <f t="shared" si="91"/>
        <v>0.52190000000000003</v>
      </c>
      <c r="R880" s="13">
        <f t="shared" si="92"/>
        <v>0.52190000000000003</v>
      </c>
    </row>
    <row r="881" spans="1:18" x14ac:dyDescent="0.2">
      <c r="A881" s="8" t="s">
        <v>721</v>
      </c>
      <c r="B881" s="9">
        <v>3085</v>
      </c>
      <c r="C881" s="40" t="s">
        <v>146</v>
      </c>
      <c r="D881" s="40" t="s">
        <v>94</v>
      </c>
      <c r="E881" s="40" t="s">
        <v>37</v>
      </c>
      <c r="F881" s="40" t="s">
        <v>38</v>
      </c>
      <c r="G881" s="40" t="s">
        <v>44</v>
      </c>
      <c r="H881" s="40" t="s">
        <v>40</v>
      </c>
      <c r="I881" s="11">
        <v>42779</v>
      </c>
      <c r="J881" s="11">
        <v>43083</v>
      </c>
      <c r="K881" s="12">
        <v>48.35</v>
      </c>
      <c r="L881" s="1" t="str">
        <f>_xlfn.IFNA(MATCH(D881,{"AR","FL","IN","MI"},0),"YES")</f>
        <v>YES</v>
      </c>
      <c r="M881" t="str">
        <f t="shared" si="87"/>
        <v>Electric</v>
      </c>
      <c r="N881" s="1">
        <f t="shared" si="88"/>
        <v>2017</v>
      </c>
      <c r="O881" s="13">
        <f t="shared" si="89"/>
        <v>0.48350000000000004</v>
      </c>
      <c r="P881" s="13">
        <f t="shared" si="90"/>
        <v>0.48350000000000004</v>
      </c>
      <c r="Q881" s="13" t="str">
        <f t="shared" si="91"/>
        <v/>
      </c>
      <c r="R881" s="13" t="str">
        <f t="shared" si="92"/>
        <v/>
      </c>
    </row>
    <row r="882" spans="1:18" x14ac:dyDescent="0.2">
      <c r="A882" s="8" t="s">
        <v>722</v>
      </c>
      <c r="B882" s="9">
        <v>3062</v>
      </c>
      <c r="C882" s="40" t="s">
        <v>93</v>
      </c>
      <c r="D882" s="40" t="s">
        <v>94</v>
      </c>
      <c r="E882" s="40" t="s">
        <v>37</v>
      </c>
      <c r="F882" s="40" t="s">
        <v>38</v>
      </c>
      <c r="G882" s="40" t="s">
        <v>39</v>
      </c>
      <c r="H882" s="40" t="s">
        <v>40</v>
      </c>
      <c r="I882" s="11">
        <v>42720</v>
      </c>
      <c r="J882" s="11">
        <v>43083</v>
      </c>
      <c r="K882" s="12">
        <v>48.46</v>
      </c>
      <c r="L882" s="1" t="str">
        <f>_xlfn.IFNA(MATCH(D882,{"AR","FL","IN","MI"},0),"YES")</f>
        <v>YES</v>
      </c>
      <c r="M882" t="str">
        <f t="shared" si="87"/>
        <v>Electric</v>
      </c>
      <c r="N882" s="1">
        <f t="shared" si="88"/>
        <v>2017</v>
      </c>
      <c r="O882" s="13">
        <f t="shared" si="89"/>
        <v>0.48460000000000003</v>
      </c>
      <c r="P882" s="13">
        <f t="shared" si="90"/>
        <v>0.48460000000000003</v>
      </c>
      <c r="Q882" s="13" t="str">
        <f t="shared" si="91"/>
        <v/>
      </c>
      <c r="R882" s="13" t="str">
        <f t="shared" si="92"/>
        <v/>
      </c>
    </row>
    <row r="883" spans="1:18" x14ac:dyDescent="0.2">
      <c r="A883" s="8" t="s">
        <v>723</v>
      </c>
      <c r="B883" s="9">
        <v>3087</v>
      </c>
      <c r="C883" s="40" t="s">
        <v>50</v>
      </c>
      <c r="D883" s="40" t="s">
        <v>51</v>
      </c>
      <c r="E883" s="40" t="s">
        <v>37</v>
      </c>
      <c r="F883" s="40" t="s">
        <v>38</v>
      </c>
      <c r="G883" s="40" t="s">
        <v>44</v>
      </c>
      <c r="H883" s="40" t="s">
        <v>40</v>
      </c>
      <c r="I883" s="11">
        <v>42794</v>
      </c>
      <c r="J883" s="11">
        <v>43087</v>
      </c>
      <c r="K883" s="12">
        <v>50</v>
      </c>
      <c r="L883" s="1" t="str">
        <f>_xlfn.IFNA(MATCH(D883,{"AR","FL","IN","MI"},0),"YES")</f>
        <v>YES</v>
      </c>
      <c r="M883" t="str">
        <f t="shared" si="87"/>
        <v>Electric</v>
      </c>
      <c r="N883" s="1">
        <f t="shared" si="88"/>
        <v>2017</v>
      </c>
      <c r="O883" s="13">
        <f t="shared" si="89"/>
        <v>0.5</v>
      </c>
      <c r="P883" s="13">
        <f t="shared" si="90"/>
        <v>0.5</v>
      </c>
      <c r="Q883" s="13" t="str">
        <f t="shared" si="91"/>
        <v/>
      </c>
      <c r="R883" s="13" t="str">
        <f t="shared" si="92"/>
        <v/>
      </c>
    </row>
    <row r="884" spans="1:18" x14ac:dyDescent="0.2">
      <c r="A884" s="8" t="s">
        <v>724</v>
      </c>
      <c r="B884" s="9">
        <v>3183</v>
      </c>
      <c r="C884" s="40" t="s">
        <v>249</v>
      </c>
      <c r="D884" s="40" t="s">
        <v>158</v>
      </c>
      <c r="E884" s="40" t="s">
        <v>37</v>
      </c>
      <c r="F884" s="40" t="s">
        <v>52</v>
      </c>
      <c r="G884" s="40" t="s">
        <v>39</v>
      </c>
      <c r="H884" s="40" t="s">
        <v>40</v>
      </c>
      <c r="I884" s="11">
        <v>42948</v>
      </c>
      <c r="J884" s="11">
        <v>43089</v>
      </c>
      <c r="K884" s="12" t="s">
        <v>45</v>
      </c>
      <c r="L884" s="1">
        <f>_xlfn.IFNA(MATCH(D884,{"AR","FL","IN","MI"},0),"YES")</f>
        <v>3</v>
      </c>
      <c r="M884" t="str">
        <f t="shared" si="87"/>
        <v>Electric</v>
      </c>
      <c r="N884" s="1">
        <f t="shared" si="88"/>
        <v>2017</v>
      </c>
      <c r="O884" s="13" t="str">
        <f t="shared" si="89"/>
        <v/>
      </c>
      <c r="P884" s="13" t="str">
        <f t="shared" si="90"/>
        <v/>
      </c>
      <c r="Q884" s="13" t="str">
        <f t="shared" si="91"/>
        <v/>
      </c>
      <c r="R884" s="13" t="str">
        <f t="shared" si="92"/>
        <v/>
      </c>
    </row>
    <row r="885" spans="1:18" x14ac:dyDescent="0.2">
      <c r="A885" s="8" t="s">
        <v>725</v>
      </c>
      <c r="B885" s="9">
        <v>3048</v>
      </c>
      <c r="C885" s="40" t="s">
        <v>270</v>
      </c>
      <c r="D885" s="40" t="s">
        <v>271</v>
      </c>
      <c r="E885" s="40" t="s">
        <v>37</v>
      </c>
      <c r="F885" s="40" t="s">
        <v>38</v>
      </c>
      <c r="G885" s="40" t="s">
        <v>44</v>
      </c>
      <c r="H885" s="40" t="s">
        <v>40</v>
      </c>
      <c r="I885" s="11">
        <v>42711</v>
      </c>
      <c r="J885" s="11">
        <v>43089</v>
      </c>
      <c r="K885" s="12">
        <v>49.61</v>
      </c>
      <c r="L885" s="1" t="str">
        <f>_xlfn.IFNA(MATCH(D885,{"AR","FL","IN","MI"},0),"YES")</f>
        <v>YES</v>
      </c>
      <c r="M885" t="str">
        <f t="shared" si="87"/>
        <v>Electric</v>
      </c>
      <c r="N885" s="1">
        <f t="shared" si="88"/>
        <v>2017</v>
      </c>
      <c r="O885" s="13">
        <f t="shared" si="89"/>
        <v>0.49609999999999999</v>
      </c>
      <c r="P885" s="13">
        <f t="shared" si="90"/>
        <v>0.49609999999999999</v>
      </c>
      <c r="Q885" s="13" t="str">
        <f t="shared" si="91"/>
        <v/>
      </c>
      <c r="R885" s="13" t="str">
        <f t="shared" si="92"/>
        <v/>
      </c>
    </row>
    <row r="886" spans="1:18" x14ac:dyDescent="0.2">
      <c r="A886" s="8" t="s">
        <v>726</v>
      </c>
      <c r="B886" s="9">
        <v>3118</v>
      </c>
      <c r="C886" s="40" t="s">
        <v>490</v>
      </c>
      <c r="D886" s="40" t="s">
        <v>491</v>
      </c>
      <c r="E886" s="40" t="s">
        <v>37</v>
      </c>
      <c r="F886" s="40" t="s">
        <v>38</v>
      </c>
      <c r="G886" s="40" t="s">
        <v>44</v>
      </c>
      <c r="H886" s="40" t="s">
        <v>40</v>
      </c>
      <c r="I886" s="11">
        <v>42839</v>
      </c>
      <c r="J886" s="11">
        <v>43090</v>
      </c>
      <c r="K886" s="12">
        <v>48.6</v>
      </c>
      <c r="L886" s="1" t="str">
        <f>_xlfn.IFNA(MATCH(D886,{"AR","FL","IN","MI"},0),"YES")</f>
        <v>YES</v>
      </c>
      <c r="M886" t="str">
        <f t="shared" si="87"/>
        <v>Electric</v>
      </c>
      <c r="N886" s="1">
        <f t="shared" si="88"/>
        <v>2017</v>
      </c>
      <c r="O886" s="13">
        <f t="shared" si="89"/>
        <v>0.48599999999999999</v>
      </c>
      <c r="P886" s="13">
        <f t="shared" si="90"/>
        <v>0.48599999999999999</v>
      </c>
      <c r="Q886" s="13" t="str">
        <f t="shared" si="91"/>
        <v/>
      </c>
      <c r="R886" s="13" t="str">
        <f t="shared" si="92"/>
        <v/>
      </c>
    </row>
    <row r="887" spans="1:18" x14ac:dyDescent="0.2">
      <c r="A887" s="8" t="s">
        <v>1669</v>
      </c>
      <c r="B887" s="9">
        <v>3121</v>
      </c>
      <c r="C887" s="40" t="s">
        <v>2199</v>
      </c>
      <c r="D887" s="40" t="s">
        <v>76</v>
      </c>
      <c r="E887" s="40" t="s">
        <v>2163</v>
      </c>
      <c r="F887" s="40" t="s">
        <v>66</v>
      </c>
      <c r="G887" s="40" t="s">
        <v>44</v>
      </c>
      <c r="H887" s="40" t="s">
        <v>40</v>
      </c>
      <c r="I887" s="11">
        <v>42825</v>
      </c>
      <c r="J887" s="11">
        <v>43090</v>
      </c>
      <c r="K887" s="12" t="s">
        <v>45</v>
      </c>
      <c r="L887" s="1" t="str">
        <f>_xlfn.IFNA(MATCH(D887,{"AR","FL","IN","MI"},0),"YES")</f>
        <v>YES</v>
      </c>
      <c r="M887" t="str">
        <f t="shared" si="87"/>
        <v>Natural Gas</v>
      </c>
      <c r="N887" s="1">
        <f t="shared" si="88"/>
        <v>2017</v>
      </c>
      <c r="O887" s="13" t="str">
        <f t="shared" si="89"/>
        <v/>
      </c>
      <c r="P887" s="13" t="str">
        <f t="shared" si="90"/>
        <v/>
      </c>
      <c r="Q887" s="13" t="str">
        <f t="shared" si="91"/>
        <v/>
      </c>
      <c r="R887" s="13" t="str">
        <f t="shared" si="92"/>
        <v/>
      </c>
    </row>
    <row r="888" spans="1:18" x14ac:dyDescent="0.2">
      <c r="A888" s="8" t="s">
        <v>1670</v>
      </c>
      <c r="B888" s="9">
        <v>3211</v>
      </c>
      <c r="C888" s="40" t="s">
        <v>2209</v>
      </c>
      <c r="D888" s="40" t="s">
        <v>127</v>
      </c>
      <c r="E888" s="40" t="s">
        <v>2163</v>
      </c>
      <c r="F888" s="40" t="s">
        <v>52</v>
      </c>
      <c r="G888" s="40" t="s">
        <v>39</v>
      </c>
      <c r="H888" s="40" t="s">
        <v>40</v>
      </c>
      <c r="I888" s="11">
        <v>43021</v>
      </c>
      <c r="J888" s="11">
        <v>43091</v>
      </c>
      <c r="K888" s="12">
        <v>52.42</v>
      </c>
      <c r="L888" s="1" t="str">
        <f>_xlfn.IFNA(MATCH(D888,{"AR","FL","IN","MI"},0),"YES")</f>
        <v>YES</v>
      </c>
      <c r="M888" t="str">
        <f t="shared" si="87"/>
        <v>Natural Gas</v>
      </c>
      <c r="N888" s="1">
        <f t="shared" si="88"/>
        <v>2017</v>
      </c>
      <c r="O888" s="13" t="str">
        <f t="shared" si="89"/>
        <v/>
      </c>
      <c r="P888" s="13" t="str">
        <f t="shared" si="90"/>
        <v/>
      </c>
      <c r="Q888" s="13">
        <f t="shared" si="91"/>
        <v>0.5242</v>
      </c>
      <c r="R888" s="13">
        <f t="shared" si="92"/>
        <v>0.5242</v>
      </c>
    </row>
    <row r="889" spans="1:18" x14ac:dyDescent="0.2">
      <c r="A889" s="8" t="s">
        <v>727</v>
      </c>
      <c r="B889" s="9">
        <v>3149</v>
      </c>
      <c r="C889" s="40" t="s">
        <v>168</v>
      </c>
      <c r="D889" s="40" t="s">
        <v>169</v>
      </c>
      <c r="E889" s="40" t="s">
        <v>37</v>
      </c>
      <c r="F889" s="40" t="s">
        <v>38</v>
      </c>
      <c r="G889" s="40" t="s">
        <v>44</v>
      </c>
      <c r="H889" s="40" t="s">
        <v>40</v>
      </c>
      <c r="I889" s="11">
        <v>42895</v>
      </c>
      <c r="J889" s="11">
        <v>43097</v>
      </c>
      <c r="K889" s="12">
        <v>50</v>
      </c>
      <c r="L889" s="1" t="str">
        <f>_xlfn.IFNA(MATCH(D889,{"AR","FL","IN","MI"},0),"YES")</f>
        <v>YES</v>
      </c>
      <c r="M889" t="str">
        <f t="shared" si="87"/>
        <v>Electric</v>
      </c>
      <c r="N889" s="1">
        <f t="shared" si="88"/>
        <v>2017</v>
      </c>
      <c r="O889" s="13">
        <f t="shared" si="89"/>
        <v>0.5</v>
      </c>
      <c r="P889" s="13">
        <f t="shared" si="90"/>
        <v>0.5</v>
      </c>
      <c r="Q889" s="13" t="str">
        <f t="shared" si="91"/>
        <v/>
      </c>
      <c r="R889" s="13" t="str">
        <f t="shared" si="92"/>
        <v/>
      </c>
    </row>
    <row r="890" spans="1:18" x14ac:dyDescent="0.2">
      <c r="A890" s="8" t="s">
        <v>1671</v>
      </c>
      <c r="B890" s="9">
        <v>3241</v>
      </c>
      <c r="C890" s="40" t="s">
        <v>157</v>
      </c>
      <c r="D890" s="40" t="s">
        <v>158</v>
      </c>
      <c r="E890" s="40" t="s">
        <v>2163</v>
      </c>
      <c r="F890" s="40" t="s">
        <v>52</v>
      </c>
      <c r="G890" s="40" t="s">
        <v>39</v>
      </c>
      <c r="H890" s="40" t="s">
        <v>40</v>
      </c>
      <c r="I890" s="11">
        <v>42978</v>
      </c>
      <c r="J890" s="11">
        <v>43097</v>
      </c>
      <c r="K890" s="12" t="s">
        <v>45</v>
      </c>
      <c r="L890" s="1">
        <f>_xlfn.IFNA(MATCH(D890,{"AR","FL","IN","MI"},0),"YES")</f>
        <v>3</v>
      </c>
      <c r="M890" t="str">
        <f t="shared" si="87"/>
        <v>Natural Gas</v>
      </c>
      <c r="N890" s="1">
        <f t="shared" si="88"/>
        <v>2017</v>
      </c>
      <c r="O890" s="13" t="str">
        <f t="shared" si="89"/>
        <v/>
      </c>
      <c r="P890" s="13" t="str">
        <f t="shared" si="90"/>
        <v/>
      </c>
      <c r="Q890" s="13" t="str">
        <f t="shared" si="91"/>
        <v/>
      </c>
      <c r="R890" s="13" t="str">
        <f t="shared" si="92"/>
        <v/>
      </c>
    </row>
    <row r="891" spans="1:18" x14ac:dyDescent="0.2">
      <c r="A891" s="8" t="s">
        <v>1672</v>
      </c>
      <c r="B891" s="9">
        <v>3150</v>
      </c>
      <c r="C891" s="40" t="s">
        <v>168</v>
      </c>
      <c r="D891" s="40" t="s">
        <v>169</v>
      </c>
      <c r="E891" s="40" t="s">
        <v>2163</v>
      </c>
      <c r="F891" s="40" t="s">
        <v>66</v>
      </c>
      <c r="G891" s="40" t="s">
        <v>44</v>
      </c>
      <c r="H891" s="40" t="s">
        <v>40</v>
      </c>
      <c r="I891" s="11">
        <v>42895</v>
      </c>
      <c r="J891" s="11">
        <v>43097</v>
      </c>
      <c r="K891" s="12">
        <v>50</v>
      </c>
      <c r="L891" s="1" t="str">
        <f>_xlfn.IFNA(MATCH(D891,{"AR","FL","IN","MI"},0),"YES")</f>
        <v>YES</v>
      </c>
      <c r="M891" t="str">
        <f t="shared" si="87"/>
        <v>Natural Gas</v>
      </c>
      <c r="N891" s="1">
        <f t="shared" si="88"/>
        <v>2017</v>
      </c>
      <c r="O891" s="13" t="str">
        <f t="shared" si="89"/>
        <v/>
      </c>
      <c r="P891" s="13" t="str">
        <f t="shared" si="90"/>
        <v/>
      </c>
      <c r="Q891" s="13">
        <f t="shared" si="91"/>
        <v>0.5</v>
      </c>
      <c r="R891" s="13">
        <f t="shared" si="92"/>
        <v>0.5</v>
      </c>
    </row>
    <row r="892" spans="1:18" x14ac:dyDescent="0.2">
      <c r="A892" s="8" t="s">
        <v>728</v>
      </c>
      <c r="B892" s="9">
        <v>3151</v>
      </c>
      <c r="C892" s="40" t="s">
        <v>300</v>
      </c>
      <c r="D892" s="40" t="s">
        <v>205</v>
      </c>
      <c r="E892" s="40" t="s">
        <v>37</v>
      </c>
      <c r="F892" s="40" t="s">
        <v>38</v>
      </c>
      <c r="G892" s="40" t="s">
        <v>39</v>
      </c>
      <c r="H892" s="40" t="s">
        <v>40</v>
      </c>
      <c r="I892" s="11">
        <v>42891</v>
      </c>
      <c r="J892" s="11">
        <v>43098</v>
      </c>
      <c r="K892" s="12">
        <v>49.99</v>
      </c>
      <c r="L892" s="1" t="str">
        <f>_xlfn.IFNA(MATCH(D892,{"AR","FL","IN","MI"},0),"YES")</f>
        <v>YES</v>
      </c>
      <c r="M892" t="str">
        <f t="shared" si="87"/>
        <v>Electric</v>
      </c>
      <c r="N892" s="1">
        <f t="shared" si="88"/>
        <v>2017</v>
      </c>
      <c r="O892" s="13">
        <f t="shared" si="89"/>
        <v>0.49990000000000001</v>
      </c>
      <c r="P892" s="13">
        <f t="shared" si="90"/>
        <v>0.49990000000000001</v>
      </c>
      <c r="Q892" s="13" t="str">
        <f t="shared" si="91"/>
        <v/>
      </c>
      <c r="R892" s="13" t="str">
        <f t="shared" si="92"/>
        <v/>
      </c>
    </row>
    <row r="893" spans="1:18" x14ac:dyDescent="0.2">
      <c r="A893" s="8" t="s">
        <v>729</v>
      </c>
      <c r="B893" s="9">
        <v>3123</v>
      </c>
      <c r="C893" s="40" t="s">
        <v>126</v>
      </c>
      <c r="D893" s="40" t="s">
        <v>127</v>
      </c>
      <c r="E893" s="40" t="s">
        <v>37</v>
      </c>
      <c r="F893" s="40" t="s">
        <v>38</v>
      </c>
      <c r="G893" s="40" t="s">
        <v>44</v>
      </c>
      <c r="H893" s="40" t="s">
        <v>40</v>
      </c>
      <c r="I893" s="11">
        <v>42914</v>
      </c>
      <c r="J893" s="11">
        <v>43118</v>
      </c>
      <c r="K893" s="12">
        <v>41.68</v>
      </c>
      <c r="L893" s="1" t="str">
        <f>_xlfn.IFNA(MATCH(D893,{"AR","FL","IN","MI"},0),"YES")</f>
        <v>YES</v>
      </c>
      <c r="M893" t="str">
        <f t="shared" si="87"/>
        <v>Electric</v>
      </c>
      <c r="N893" s="1">
        <f t="shared" si="88"/>
        <v>2018</v>
      </c>
      <c r="O893" s="13">
        <f t="shared" si="89"/>
        <v>0.4168</v>
      </c>
      <c r="P893" s="13">
        <f t="shared" si="90"/>
        <v>0.4168</v>
      </c>
      <c r="Q893" s="13" t="str">
        <f t="shared" si="91"/>
        <v/>
      </c>
      <c r="R893" s="13" t="str">
        <f t="shared" si="92"/>
        <v/>
      </c>
    </row>
    <row r="894" spans="1:18" x14ac:dyDescent="0.2">
      <c r="A894" s="8" t="s">
        <v>1673</v>
      </c>
      <c r="B894" s="9">
        <v>3236</v>
      </c>
      <c r="C894" s="40" t="s">
        <v>249</v>
      </c>
      <c r="D894" s="40" t="s">
        <v>158</v>
      </c>
      <c r="E894" s="40" t="s">
        <v>2163</v>
      </c>
      <c r="F894" s="40" t="s">
        <v>52</v>
      </c>
      <c r="G894" s="40" t="s">
        <v>39</v>
      </c>
      <c r="H894" s="40" t="s">
        <v>40</v>
      </c>
      <c r="I894" s="11">
        <v>43010</v>
      </c>
      <c r="J894" s="11">
        <v>43124</v>
      </c>
      <c r="K894" s="12" t="s">
        <v>45</v>
      </c>
      <c r="L894" s="1">
        <f>_xlfn.IFNA(MATCH(D894,{"AR","FL","IN","MI"},0),"YES")</f>
        <v>3</v>
      </c>
      <c r="M894" t="str">
        <f t="shared" si="87"/>
        <v>Natural Gas</v>
      </c>
      <c r="N894" s="1">
        <f t="shared" si="88"/>
        <v>2018</v>
      </c>
      <c r="O894" s="13" t="str">
        <f t="shared" si="89"/>
        <v/>
      </c>
      <c r="P894" s="13" t="str">
        <f t="shared" si="90"/>
        <v/>
      </c>
      <c r="Q894" s="13" t="str">
        <f t="shared" si="91"/>
        <v/>
      </c>
      <c r="R894" s="13" t="str">
        <f t="shared" si="92"/>
        <v/>
      </c>
    </row>
    <row r="895" spans="1:18" x14ac:dyDescent="0.2">
      <c r="A895" s="8" t="s">
        <v>1674</v>
      </c>
      <c r="B895" s="9">
        <v>3239</v>
      </c>
      <c r="C895" s="40" t="s">
        <v>2219</v>
      </c>
      <c r="D895" s="40" t="s">
        <v>158</v>
      </c>
      <c r="E895" s="40" t="s">
        <v>2163</v>
      </c>
      <c r="F895" s="40" t="s">
        <v>52</v>
      </c>
      <c r="G895" s="40" t="s">
        <v>39</v>
      </c>
      <c r="H895" s="40" t="s">
        <v>40</v>
      </c>
      <c r="I895" s="11">
        <v>43010</v>
      </c>
      <c r="J895" s="11">
        <v>43124</v>
      </c>
      <c r="K895" s="12" t="s">
        <v>45</v>
      </c>
      <c r="L895" s="1">
        <f>_xlfn.IFNA(MATCH(D895,{"AR","FL","IN","MI"},0),"YES")</f>
        <v>3</v>
      </c>
      <c r="M895" t="str">
        <f t="shared" si="87"/>
        <v>Natural Gas</v>
      </c>
      <c r="N895" s="1">
        <f t="shared" si="88"/>
        <v>2018</v>
      </c>
      <c r="O895" s="13" t="str">
        <f t="shared" si="89"/>
        <v/>
      </c>
      <c r="P895" s="13" t="str">
        <f t="shared" si="90"/>
        <v/>
      </c>
      <c r="Q895" s="13" t="str">
        <f t="shared" si="91"/>
        <v/>
      </c>
      <c r="R895" s="13" t="str">
        <f t="shared" si="92"/>
        <v/>
      </c>
    </row>
    <row r="896" spans="1:18" x14ac:dyDescent="0.2">
      <c r="A896" s="8" t="s">
        <v>1675</v>
      </c>
      <c r="B896" s="9">
        <v>3095</v>
      </c>
      <c r="C896" s="40" t="s">
        <v>2231</v>
      </c>
      <c r="D896" s="40" t="s">
        <v>100</v>
      </c>
      <c r="E896" s="40" t="s">
        <v>2163</v>
      </c>
      <c r="F896" s="40" t="s">
        <v>66</v>
      </c>
      <c r="G896" s="40" t="s">
        <v>39</v>
      </c>
      <c r="H896" s="40" t="s">
        <v>40</v>
      </c>
      <c r="I896" s="11">
        <v>42804</v>
      </c>
      <c r="J896" s="11">
        <v>43131</v>
      </c>
      <c r="K896" s="12">
        <v>52</v>
      </c>
      <c r="L896" s="1" t="str">
        <f>_xlfn.IFNA(MATCH(D896,{"AR","FL","IN","MI"},0),"YES")</f>
        <v>YES</v>
      </c>
      <c r="M896" t="str">
        <f t="shared" si="87"/>
        <v>Natural Gas</v>
      </c>
      <c r="N896" s="1">
        <f t="shared" si="88"/>
        <v>2018</v>
      </c>
      <c r="O896" s="13" t="str">
        <f t="shared" si="89"/>
        <v/>
      </c>
      <c r="P896" s="13" t="str">
        <f t="shared" si="90"/>
        <v/>
      </c>
      <c r="Q896" s="13">
        <f t="shared" si="91"/>
        <v>0.52</v>
      </c>
      <c r="R896" s="13">
        <f t="shared" si="92"/>
        <v>0.52</v>
      </c>
    </row>
    <row r="897" spans="1:18" x14ac:dyDescent="0.2">
      <c r="A897" s="8" t="s">
        <v>730</v>
      </c>
      <c r="B897" s="9">
        <v>3158</v>
      </c>
      <c r="C897" s="40" t="s">
        <v>215</v>
      </c>
      <c r="D897" s="40" t="s">
        <v>216</v>
      </c>
      <c r="E897" s="40" t="s">
        <v>37</v>
      </c>
      <c r="F897" s="40" t="s">
        <v>38</v>
      </c>
      <c r="G897" s="40" t="s">
        <v>39</v>
      </c>
      <c r="H897" s="40" t="s">
        <v>40</v>
      </c>
      <c r="I897" s="11">
        <v>42916</v>
      </c>
      <c r="J897" s="11">
        <v>43131</v>
      </c>
      <c r="K897" s="12">
        <v>48.51</v>
      </c>
      <c r="L897" s="1" t="str">
        <f>_xlfn.IFNA(MATCH(D897,{"AR","FL","IN","MI"},0),"YES")</f>
        <v>YES</v>
      </c>
      <c r="M897" t="str">
        <f t="shared" si="87"/>
        <v>Electric</v>
      </c>
      <c r="N897" s="1">
        <f t="shared" si="88"/>
        <v>2018</v>
      </c>
      <c r="O897" s="13">
        <f t="shared" si="89"/>
        <v>0.48509999999999998</v>
      </c>
      <c r="P897" s="13">
        <f t="shared" si="90"/>
        <v>0.48509999999999998</v>
      </c>
      <c r="Q897" s="13" t="str">
        <f t="shared" si="91"/>
        <v/>
      </c>
      <c r="R897" s="13" t="str">
        <f t="shared" si="92"/>
        <v/>
      </c>
    </row>
    <row r="898" spans="1:18" x14ac:dyDescent="0.2">
      <c r="A898" s="8" t="s">
        <v>731</v>
      </c>
      <c r="B898" s="9">
        <v>3101</v>
      </c>
      <c r="C898" s="40" t="s">
        <v>35</v>
      </c>
      <c r="D898" s="40" t="s">
        <v>36</v>
      </c>
      <c r="E898" s="40" t="s">
        <v>37</v>
      </c>
      <c r="F898" s="40" t="s">
        <v>38</v>
      </c>
      <c r="G898" s="40" t="s">
        <v>44</v>
      </c>
      <c r="H898" s="40" t="s">
        <v>40</v>
      </c>
      <c r="I898" s="11">
        <v>42828</v>
      </c>
      <c r="J898" s="11">
        <v>43133</v>
      </c>
      <c r="K898" s="12">
        <v>49.02</v>
      </c>
      <c r="L898" s="1" t="str">
        <f>_xlfn.IFNA(MATCH(D898,{"AR","FL","IN","MI"},0),"YES")</f>
        <v>YES</v>
      </c>
      <c r="M898" t="str">
        <f t="shared" si="87"/>
        <v>Electric</v>
      </c>
      <c r="N898" s="1">
        <f t="shared" si="88"/>
        <v>2018</v>
      </c>
      <c r="O898" s="13">
        <f t="shared" si="89"/>
        <v>0.49020000000000002</v>
      </c>
      <c r="P898" s="13">
        <f t="shared" si="90"/>
        <v>0.49020000000000002</v>
      </c>
      <c r="Q898" s="13" t="str">
        <f t="shared" si="91"/>
        <v/>
      </c>
      <c r="R898" s="13" t="str">
        <f t="shared" si="92"/>
        <v/>
      </c>
    </row>
    <row r="899" spans="1:18" x14ac:dyDescent="0.2">
      <c r="A899" s="8" t="s">
        <v>732</v>
      </c>
      <c r="B899" s="9">
        <v>3186</v>
      </c>
      <c r="C899" s="40" t="s">
        <v>340</v>
      </c>
      <c r="D899" s="40" t="s">
        <v>341</v>
      </c>
      <c r="E899" s="40" t="s">
        <v>37</v>
      </c>
      <c r="F899" s="40" t="s">
        <v>52</v>
      </c>
      <c r="G899" s="40" t="s">
        <v>44</v>
      </c>
      <c r="H899" s="40" t="s">
        <v>40</v>
      </c>
      <c r="I899" s="11">
        <v>42922</v>
      </c>
      <c r="J899" s="11">
        <v>43137</v>
      </c>
      <c r="K899" s="12">
        <v>50.45</v>
      </c>
      <c r="L899" s="1" t="str">
        <f>_xlfn.IFNA(MATCH(D899,{"AR","FL","IN","MI"},0),"YES")</f>
        <v>YES</v>
      </c>
      <c r="M899" t="str">
        <f t="shared" si="87"/>
        <v>Electric</v>
      </c>
      <c r="N899" s="1">
        <f t="shared" si="88"/>
        <v>2018</v>
      </c>
      <c r="O899" s="13">
        <f t="shared" si="89"/>
        <v>0.50450000000000006</v>
      </c>
      <c r="P899" s="13">
        <f t="shared" si="90"/>
        <v>0.50450000000000006</v>
      </c>
      <c r="Q899" s="13" t="str">
        <f t="shared" si="91"/>
        <v/>
      </c>
      <c r="R899" s="13" t="str">
        <f t="shared" si="92"/>
        <v/>
      </c>
    </row>
    <row r="900" spans="1:18" x14ac:dyDescent="0.2">
      <c r="A900" s="8" t="s">
        <v>734</v>
      </c>
      <c r="B900" s="9">
        <v>3162</v>
      </c>
      <c r="C900" s="40" t="s">
        <v>223</v>
      </c>
      <c r="D900" s="40" t="s">
        <v>154</v>
      </c>
      <c r="E900" s="40" t="s">
        <v>37</v>
      </c>
      <c r="F900" s="40" t="s">
        <v>66</v>
      </c>
      <c r="G900" s="40" t="s">
        <v>44</v>
      </c>
      <c r="H900" s="40" t="s">
        <v>40</v>
      </c>
      <c r="I900" s="11">
        <v>42930</v>
      </c>
      <c r="J900" s="11">
        <v>43140</v>
      </c>
      <c r="K900" s="12" t="s">
        <v>45</v>
      </c>
      <c r="L900" s="1" t="str">
        <f>_xlfn.IFNA(MATCH(D900,{"AR","FL","IN","MI"},0),"YES")</f>
        <v>YES</v>
      </c>
      <c r="M900" t="str">
        <f t="shared" si="87"/>
        <v>Electric</v>
      </c>
      <c r="N900" s="1">
        <f t="shared" si="88"/>
        <v>2018</v>
      </c>
      <c r="O900" s="13" t="str">
        <f t="shared" si="89"/>
        <v/>
      </c>
      <c r="P900" s="13" t="str">
        <f t="shared" si="90"/>
        <v/>
      </c>
      <c r="Q900" s="13" t="str">
        <f t="shared" si="91"/>
        <v/>
      </c>
      <c r="R900" s="13" t="str">
        <f t="shared" si="92"/>
        <v/>
      </c>
    </row>
    <row r="901" spans="1:18" x14ac:dyDescent="0.2">
      <c r="A901" s="8" t="s">
        <v>733</v>
      </c>
      <c r="B901" s="9">
        <v>3145</v>
      </c>
      <c r="C901" s="40" t="s">
        <v>81</v>
      </c>
      <c r="D901" s="40" t="s">
        <v>76</v>
      </c>
      <c r="E901" s="40" t="s">
        <v>37</v>
      </c>
      <c r="F901" s="40" t="s">
        <v>52</v>
      </c>
      <c r="G901" s="40" t="s">
        <v>39</v>
      </c>
      <c r="H901" s="40" t="s">
        <v>40</v>
      </c>
      <c r="I901" s="11">
        <v>42887</v>
      </c>
      <c r="J901" s="11">
        <v>43140</v>
      </c>
      <c r="K901" s="16">
        <v>50.23</v>
      </c>
      <c r="L901" s="1" t="str">
        <f>_xlfn.IFNA(MATCH(D901,{"AR","FL","IN","MI"},0),"YES")</f>
        <v>YES</v>
      </c>
      <c r="M901" t="str">
        <f t="shared" si="87"/>
        <v>Electric</v>
      </c>
      <c r="N901" s="1">
        <f t="shared" si="88"/>
        <v>2018</v>
      </c>
      <c r="O901" s="13">
        <f t="shared" si="89"/>
        <v>0.50229999999999997</v>
      </c>
      <c r="P901" s="13">
        <f t="shared" si="90"/>
        <v>0.50229999999999997</v>
      </c>
      <c r="Q901" s="13" t="str">
        <f t="shared" si="91"/>
        <v/>
      </c>
      <c r="R901" s="13" t="str">
        <f t="shared" si="92"/>
        <v/>
      </c>
    </row>
    <row r="902" spans="1:18" x14ac:dyDescent="0.2">
      <c r="A902" s="8" t="s">
        <v>735</v>
      </c>
      <c r="B902" s="9">
        <v>3147</v>
      </c>
      <c r="C902" s="40" t="s">
        <v>81</v>
      </c>
      <c r="D902" s="40" t="s">
        <v>76</v>
      </c>
      <c r="E902" s="40" t="s">
        <v>37</v>
      </c>
      <c r="F902" s="40" t="s">
        <v>52</v>
      </c>
      <c r="G902" s="40" t="s">
        <v>39</v>
      </c>
      <c r="H902" s="40" t="s">
        <v>40</v>
      </c>
      <c r="I902" s="11">
        <v>42887</v>
      </c>
      <c r="J902" s="11">
        <v>43145</v>
      </c>
      <c r="K902" s="12">
        <v>50.23</v>
      </c>
      <c r="L902" s="1" t="str">
        <f>_xlfn.IFNA(MATCH(D902,{"AR","FL","IN","MI"},0),"YES")</f>
        <v>YES</v>
      </c>
      <c r="M902" t="str">
        <f t="shared" si="87"/>
        <v>Electric</v>
      </c>
      <c r="N902" s="1">
        <f t="shared" si="88"/>
        <v>2018</v>
      </c>
      <c r="O902" s="13">
        <f t="shared" si="89"/>
        <v>0.50229999999999997</v>
      </c>
      <c r="P902" s="13">
        <f t="shared" si="90"/>
        <v>0.50229999999999997</v>
      </c>
      <c r="Q902" s="13" t="str">
        <f t="shared" si="91"/>
        <v/>
      </c>
      <c r="R902" s="13" t="str">
        <f t="shared" si="92"/>
        <v/>
      </c>
    </row>
    <row r="903" spans="1:18" x14ac:dyDescent="0.2">
      <c r="A903" s="8" t="s">
        <v>736</v>
      </c>
      <c r="B903" s="9">
        <v>3146</v>
      </c>
      <c r="C903" s="40" t="s">
        <v>81</v>
      </c>
      <c r="D903" s="40" t="s">
        <v>76</v>
      </c>
      <c r="E903" s="40" t="s">
        <v>37</v>
      </c>
      <c r="F903" s="40" t="s">
        <v>52</v>
      </c>
      <c r="G903" s="40" t="s">
        <v>39</v>
      </c>
      <c r="H903" s="40" t="s">
        <v>40</v>
      </c>
      <c r="I903" s="11">
        <v>42887</v>
      </c>
      <c r="J903" s="11">
        <v>43151</v>
      </c>
      <c r="K903" s="16">
        <v>50.23</v>
      </c>
      <c r="L903" s="1" t="str">
        <f>_xlfn.IFNA(MATCH(D903,{"AR","FL","IN","MI"},0),"YES")</f>
        <v>YES</v>
      </c>
      <c r="M903" t="str">
        <f t="shared" si="87"/>
        <v>Electric</v>
      </c>
      <c r="N903" s="1">
        <f t="shared" si="88"/>
        <v>2018</v>
      </c>
      <c r="O903" s="13">
        <f t="shared" si="89"/>
        <v>0.50229999999999997</v>
      </c>
      <c r="P903" s="13">
        <f t="shared" si="90"/>
        <v>0.50229999999999997</v>
      </c>
      <c r="Q903" s="13" t="str">
        <f t="shared" si="91"/>
        <v/>
      </c>
      <c r="R903" s="13" t="str">
        <f t="shared" si="92"/>
        <v/>
      </c>
    </row>
    <row r="904" spans="1:18" x14ac:dyDescent="0.2">
      <c r="A904" s="8" t="s">
        <v>1676</v>
      </c>
      <c r="B904" s="9">
        <v>3090</v>
      </c>
      <c r="C904" s="40" t="s">
        <v>2179</v>
      </c>
      <c r="D904" s="40" t="s">
        <v>114</v>
      </c>
      <c r="E904" s="40" t="s">
        <v>2163</v>
      </c>
      <c r="F904" s="40" t="s">
        <v>66</v>
      </c>
      <c r="G904" s="40" t="s">
        <v>39</v>
      </c>
      <c r="H904" s="40" t="s">
        <v>40</v>
      </c>
      <c r="I904" s="11">
        <v>42836</v>
      </c>
      <c r="J904" s="11">
        <v>43152</v>
      </c>
      <c r="K904" s="16">
        <v>54.16</v>
      </c>
      <c r="L904" s="1" t="str">
        <f>_xlfn.IFNA(MATCH(D904,{"AR","FL","IN","MI"},0),"YES")</f>
        <v>YES</v>
      </c>
      <c r="M904" t="str">
        <f t="shared" ref="M904:M967" si="93">E904</f>
        <v>Natural Gas</v>
      </c>
      <c r="N904" s="1">
        <f t="shared" ref="N904:N967" si="94">YEAR(J904)</f>
        <v>2018</v>
      </c>
      <c r="O904" s="13" t="str">
        <f t="shared" ref="O904:O967" si="95">IF(AND(M904="Electric",K904&lt;&gt;"NA"),K904/100,"")</f>
        <v/>
      </c>
      <c r="P904" s="13" t="str">
        <f t="shared" ref="P904:P967" si="96">IF(AND(M904="Electric",K904&lt;&gt;"NA",L904="YES"),K904/100,"")</f>
        <v/>
      </c>
      <c r="Q904" s="13">
        <f t="shared" ref="Q904:Q967" si="97">IF(AND(M904="Natural Gas",K904&lt;&gt;"NA"),K904/100,"")</f>
        <v>0.54159999999999997</v>
      </c>
      <c r="R904" s="13">
        <f t="shared" ref="R904:R967" si="98">IF(AND(M904="Natural Gas",K904&lt;&gt;"NA",L904="YES"),K904/100,"")</f>
        <v>0.54159999999999997</v>
      </c>
    </row>
    <row r="905" spans="1:18" x14ac:dyDescent="0.2">
      <c r="A905" s="8" t="s">
        <v>1677</v>
      </c>
      <c r="B905" s="9">
        <v>3091</v>
      </c>
      <c r="C905" s="40" t="s">
        <v>2168</v>
      </c>
      <c r="D905" s="40" t="s">
        <v>114</v>
      </c>
      <c r="E905" s="40" t="s">
        <v>2163</v>
      </c>
      <c r="F905" s="40" t="s">
        <v>66</v>
      </c>
      <c r="G905" s="40" t="s">
        <v>39</v>
      </c>
      <c r="H905" s="40" t="s">
        <v>40</v>
      </c>
      <c r="I905" s="11">
        <v>42836</v>
      </c>
      <c r="J905" s="11">
        <v>43152</v>
      </c>
      <c r="K905" s="12">
        <v>54.16</v>
      </c>
      <c r="L905" s="1" t="str">
        <f>_xlfn.IFNA(MATCH(D905,{"AR","FL","IN","MI"},0),"YES")</f>
        <v>YES</v>
      </c>
      <c r="M905" t="str">
        <f t="shared" si="93"/>
        <v>Natural Gas</v>
      </c>
      <c r="N905" s="1">
        <f t="shared" si="94"/>
        <v>2018</v>
      </c>
      <c r="O905" s="13" t="str">
        <f t="shared" si="95"/>
        <v/>
      </c>
      <c r="P905" s="13" t="str">
        <f t="shared" si="96"/>
        <v/>
      </c>
      <c r="Q905" s="13">
        <f t="shared" si="97"/>
        <v>0.54159999999999997</v>
      </c>
      <c r="R905" s="13">
        <f t="shared" si="98"/>
        <v>0.54159999999999997</v>
      </c>
    </row>
    <row r="906" spans="1:18" x14ac:dyDescent="0.2">
      <c r="A906" s="8" t="s">
        <v>737</v>
      </c>
      <c r="B906" s="9">
        <v>3144</v>
      </c>
      <c r="C906" s="40" t="s">
        <v>81</v>
      </c>
      <c r="D906" s="40" t="s">
        <v>76</v>
      </c>
      <c r="E906" s="40" t="s">
        <v>37</v>
      </c>
      <c r="F906" s="40" t="s">
        <v>52</v>
      </c>
      <c r="G906" s="40" t="s">
        <v>39</v>
      </c>
      <c r="H906" s="40" t="s">
        <v>40</v>
      </c>
      <c r="I906" s="11">
        <v>42887</v>
      </c>
      <c r="J906" s="11">
        <v>43152</v>
      </c>
      <c r="K906" s="16">
        <v>50.23</v>
      </c>
      <c r="L906" s="1" t="str">
        <f>_xlfn.IFNA(MATCH(D906,{"AR","FL","IN","MI"},0),"YES")</f>
        <v>YES</v>
      </c>
      <c r="M906" t="str">
        <f t="shared" si="93"/>
        <v>Electric</v>
      </c>
      <c r="N906" s="1">
        <f t="shared" si="94"/>
        <v>2018</v>
      </c>
      <c r="O906" s="13">
        <f t="shared" si="95"/>
        <v>0.50229999999999997</v>
      </c>
      <c r="P906" s="13">
        <f t="shared" si="96"/>
        <v>0.50229999999999997</v>
      </c>
      <c r="Q906" s="13" t="str">
        <f t="shared" si="97"/>
        <v/>
      </c>
      <c r="R906" s="13" t="str">
        <f t="shared" si="98"/>
        <v/>
      </c>
    </row>
    <row r="907" spans="1:18" x14ac:dyDescent="0.2">
      <c r="A907" s="8" t="s">
        <v>738</v>
      </c>
      <c r="B907" s="9">
        <v>3129</v>
      </c>
      <c r="C907" s="40" t="s">
        <v>412</v>
      </c>
      <c r="D907" s="40" t="s">
        <v>194</v>
      </c>
      <c r="E907" s="40" t="s">
        <v>37</v>
      </c>
      <c r="F907" s="40" t="s">
        <v>38</v>
      </c>
      <c r="G907" s="40" t="s">
        <v>44</v>
      </c>
      <c r="H907" s="40" t="s">
        <v>40</v>
      </c>
      <c r="I907" s="11">
        <v>42887</v>
      </c>
      <c r="J907" s="11">
        <v>43154</v>
      </c>
      <c r="K907" s="12">
        <v>52</v>
      </c>
      <c r="L907" s="1" t="str">
        <f>_xlfn.IFNA(MATCH(D907,{"AR","FL","IN","MI"},0),"YES")</f>
        <v>YES</v>
      </c>
      <c r="M907" t="str">
        <f t="shared" si="93"/>
        <v>Electric</v>
      </c>
      <c r="N907" s="1">
        <f t="shared" si="94"/>
        <v>2018</v>
      </c>
      <c r="O907" s="13">
        <f t="shared" si="95"/>
        <v>0.52</v>
      </c>
      <c r="P907" s="13">
        <f t="shared" si="96"/>
        <v>0.52</v>
      </c>
      <c r="Q907" s="13" t="str">
        <f t="shared" si="97"/>
        <v/>
      </c>
      <c r="R907" s="13" t="str">
        <f t="shared" si="98"/>
        <v/>
      </c>
    </row>
    <row r="908" spans="1:18" x14ac:dyDescent="0.2">
      <c r="A908" s="8" t="s">
        <v>739</v>
      </c>
      <c r="B908" s="9">
        <v>3143</v>
      </c>
      <c r="C908" s="40" t="s">
        <v>81</v>
      </c>
      <c r="D908" s="40" t="s">
        <v>76</v>
      </c>
      <c r="E908" s="40" t="s">
        <v>37</v>
      </c>
      <c r="F908" s="40" t="s">
        <v>52</v>
      </c>
      <c r="G908" s="40" t="s">
        <v>39</v>
      </c>
      <c r="H908" s="40" t="s">
        <v>40</v>
      </c>
      <c r="I908" s="11">
        <v>42887</v>
      </c>
      <c r="J908" s="11">
        <v>43158</v>
      </c>
      <c r="K908" s="16">
        <v>50.23</v>
      </c>
      <c r="L908" s="1" t="str">
        <f>_xlfn.IFNA(MATCH(D908,{"AR","FL","IN","MI"},0),"YES")</f>
        <v>YES</v>
      </c>
      <c r="M908" t="str">
        <f t="shared" si="93"/>
        <v>Electric</v>
      </c>
      <c r="N908" s="1">
        <f t="shared" si="94"/>
        <v>2018</v>
      </c>
      <c r="O908" s="13">
        <f t="shared" si="95"/>
        <v>0.50229999999999997</v>
      </c>
      <c r="P908" s="13">
        <f t="shared" si="96"/>
        <v>0.50229999999999997</v>
      </c>
      <c r="Q908" s="13" t="str">
        <f t="shared" si="97"/>
        <v/>
      </c>
      <c r="R908" s="13" t="str">
        <f t="shared" si="98"/>
        <v/>
      </c>
    </row>
    <row r="909" spans="1:18" x14ac:dyDescent="0.2">
      <c r="A909" s="8" t="s">
        <v>1678</v>
      </c>
      <c r="B909" s="9">
        <v>3249</v>
      </c>
      <c r="C909" s="40" t="s">
        <v>2167</v>
      </c>
      <c r="D909" s="40" t="s">
        <v>60</v>
      </c>
      <c r="E909" s="40" t="s">
        <v>2163</v>
      </c>
      <c r="F909" s="40" t="s">
        <v>52</v>
      </c>
      <c r="G909" s="40" t="s">
        <v>39</v>
      </c>
      <c r="H909" s="40" t="s">
        <v>40</v>
      </c>
      <c r="I909" s="11">
        <v>43060</v>
      </c>
      <c r="J909" s="11">
        <v>43158</v>
      </c>
      <c r="K909" s="12" t="s">
        <v>45</v>
      </c>
      <c r="L909" s="1" t="str">
        <f>_xlfn.IFNA(MATCH(D909,{"AR","FL","IN","MI"},0),"YES")</f>
        <v>YES</v>
      </c>
      <c r="M909" t="str">
        <f t="shared" si="93"/>
        <v>Natural Gas</v>
      </c>
      <c r="N909" s="1">
        <f t="shared" si="94"/>
        <v>2018</v>
      </c>
      <c r="O909" s="13" t="str">
        <f t="shared" si="95"/>
        <v/>
      </c>
      <c r="P909" s="13" t="str">
        <f t="shared" si="96"/>
        <v/>
      </c>
      <c r="Q909" s="13" t="str">
        <f t="shared" si="97"/>
        <v/>
      </c>
      <c r="R909" s="13" t="str">
        <f t="shared" si="98"/>
        <v/>
      </c>
    </row>
    <row r="910" spans="1:18" x14ac:dyDescent="0.2">
      <c r="A910" s="8" t="s">
        <v>1679</v>
      </c>
      <c r="B910" s="9">
        <v>3119</v>
      </c>
      <c r="C910" s="40" t="s">
        <v>2197</v>
      </c>
      <c r="D910" s="40" t="s">
        <v>478</v>
      </c>
      <c r="E910" s="40" t="s">
        <v>2163</v>
      </c>
      <c r="F910" s="40" t="s">
        <v>66</v>
      </c>
      <c r="G910" s="40" t="s">
        <v>39</v>
      </c>
      <c r="H910" s="40" t="s">
        <v>40</v>
      </c>
      <c r="I910" s="11">
        <v>42886</v>
      </c>
      <c r="J910" s="11">
        <v>43159</v>
      </c>
      <c r="K910" s="12">
        <v>50</v>
      </c>
      <c r="L910" s="1" t="str">
        <f>_xlfn.IFNA(MATCH(D910,{"AR","FL","IN","MI"},0),"YES")</f>
        <v>YES</v>
      </c>
      <c r="M910" t="str">
        <f t="shared" si="93"/>
        <v>Natural Gas</v>
      </c>
      <c r="N910" s="1">
        <f t="shared" si="94"/>
        <v>2018</v>
      </c>
      <c r="O910" s="13" t="str">
        <f t="shared" si="95"/>
        <v/>
      </c>
      <c r="P910" s="13" t="str">
        <f t="shared" si="96"/>
        <v/>
      </c>
      <c r="Q910" s="13">
        <f t="shared" si="97"/>
        <v>0.5</v>
      </c>
      <c r="R910" s="13">
        <f t="shared" si="98"/>
        <v>0.5</v>
      </c>
    </row>
    <row r="911" spans="1:18" x14ac:dyDescent="0.2">
      <c r="A911" s="8" t="s">
        <v>740</v>
      </c>
      <c r="B911" s="9">
        <v>3040</v>
      </c>
      <c r="C911" s="40" t="s">
        <v>179</v>
      </c>
      <c r="D911" s="40" t="s">
        <v>180</v>
      </c>
      <c r="E911" s="40" t="s">
        <v>37</v>
      </c>
      <c r="F911" s="40" t="s">
        <v>38</v>
      </c>
      <c r="G911" s="40" t="s">
        <v>39</v>
      </c>
      <c r="H911" s="40" t="s">
        <v>40</v>
      </c>
      <c r="I911" s="11">
        <v>42676</v>
      </c>
      <c r="J911" s="11">
        <v>43171</v>
      </c>
      <c r="K911" s="12">
        <v>53.81</v>
      </c>
      <c r="L911" s="1" t="str">
        <f>_xlfn.IFNA(MATCH(D911,{"AR","FL","IN","MI"},0),"YES")</f>
        <v>YES</v>
      </c>
      <c r="M911" t="str">
        <f t="shared" si="93"/>
        <v>Electric</v>
      </c>
      <c r="N911" s="1">
        <f t="shared" si="94"/>
        <v>2018</v>
      </c>
      <c r="O911" s="13">
        <f t="shared" si="95"/>
        <v>0.53810000000000002</v>
      </c>
      <c r="P911" s="13">
        <f t="shared" si="96"/>
        <v>0.53810000000000002</v>
      </c>
      <c r="Q911" s="13" t="str">
        <f t="shared" si="97"/>
        <v/>
      </c>
      <c r="R911" s="13" t="str">
        <f t="shared" si="98"/>
        <v/>
      </c>
    </row>
    <row r="912" spans="1:18" x14ac:dyDescent="0.2">
      <c r="A912" s="8" t="s">
        <v>741</v>
      </c>
      <c r="B912" s="9">
        <v>3124</v>
      </c>
      <c r="C912" s="40" t="s">
        <v>228</v>
      </c>
      <c r="D912" s="40" t="s">
        <v>88</v>
      </c>
      <c r="E912" s="40" t="s">
        <v>37</v>
      </c>
      <c r="F912" s="40" t="s">
        <v>66</v>
      </c>
      <c r="G912" s="40" t="s">
        <v>44</v>
      </c>
      <c r="H912" s="40" t="s">
        <v>40</v>
      </c>
      <c r="I912" s="11">
        <v>42853</v>
      </c>
      <c r="J912" s="11">
        <v>43174</v>
      </c>
      <c r="K912" s="12">
        <v>48</v>
      </c>
      <c r="L912" s="1" t="str">
        <f>_xlfn.IFNA(MATCH(D912,{"AR","FL","IN","MI"},0),"YES")</f>
        <v>YES</v>
      </c>
      <c r="M912" t="str">
        <f t="shared" si="93"/>
        <v>Electric</v>
      </c>
      <c r="N912" s="1">
        <f t="shared" si="94"/>
        <v>2018</v>
      </c>
      <c r="O912" s="13">
        <f t="shared" si="95"/>
        <v>0.48</v>
      </c>
      <c r="P912" s="13">
        <f t="shared" si="96"/>
        <v>0.48</v>
      </c>
      <c r="Q912" s="13" t="str">
        <f t="shared" si="97"/>
        <v/>
      </c>
      <c r="R912" s="13" t="str">
        <f t="shared" si="98"/>
        <v/>
      </c>
    </row>
    <row r="913" spans="1:18" x14ac:dyDescent="0.2">
      <c r="A913" s="8" t="s">
        <v>1680</v>
      </c>
      <c r="B913" s="9">
        <v>3125</v>
      </c>
      <c r="C913" s="40" t="s">
        <v>228</v>
      </c>
      <c r="D913" s="40" t="s">
        <v>88</v>
      </c>
      <c r="E913" s="40" t="s">
        <v>2163</v>
      </c>
      <c r="F913" s="40" t="s">
        <v>66</v>
      </c>
      <c r="G913" s="40" t="s">
        <v>44</v>
      </c>
      <c r="H913" s="40" t="s">
        <v>40</v>
      </c>
      <c r="I913" s="11">
        <v>42853</v>
      </c>
      <c r="J913" s="11">
        <v>43174</v>
      </c>
      <c r="K913" s="12">
        <v>48</v>
      </c>
      <c r="L913" s="1" t="str">
        <f>_xlfn.IFNA(MATCH(D913,{"AR","FL","IN","MI"},0),"YES")</f>
        <v>YES</v>
      </c>
      <c r="M913" t="str">
        <f t="shared" si="93"/>
        <v>Natural Gas</v>
      </c>
      <c r="N913" s="1">
        <f t="shared" si="94"/>
        <v>2018</v>
      </c>
      <c r="O913" s="13" t="str">
        <f t="shared" si="95"/>
        <v/>
      </c>
      <c r="P913" s="13" t="str">
        <f t="shared" si="96"/>
        <v/>
      </c>
      <c r="Q913" s="13">
        <f t="shared" si="97"/>
        <v>0.48</v>
      </c>
      <c r="R913" s="13">
        <f t="shared" si="98"/>
        <v>0.48</v>
      </c>
    </row>
    <row r="914" spans="1:18" x14ac:dyDescent="0.2">
      <c r="A914" s="8" t="s">
        <v>742</v>
      </c>
      <c r="B914" s="9">
        <v>3281</v>
      </c>
      <c r="C914" s="40" t="s">
        <v>211</v>
      </c>
      <c r="D914" s="40" t="s">
        <v>212</v>
      </c>
      <c r="E914" s="40" t="s">
        <v>37</v>
      </c>
      <c r="F914" s="40" t="s">
        <v>52</v>
      </c>
      <c r="G914" s="40" t="s">
        <v>39</v>
      </c>
      <c r="H914" s="40" t="s">
        <v>40</v>
      </c>
      <c r="I914" s="11">
        <v>43040</v>
      </c>
      <c r="J914" s="11">
        <v>43179</v>
      </c>
      <c r="K914" s="16" t="s">
        <v>45</v>
      </c>
      <c r="L914" s="1" t="str">
        <f>_xlfn.IFNA(MATCH(D914,{"AR","FL","IN","MI"},0),"YES")</f>
        <v>YES</v>
      </c>
      <c r="M914" t="str">
        <f t="shared" si="93"/>
        <v>Electric</v>
      </c>
      <c r="N914" s="1">
        <f t="shared" si="94"/>
        <v>2018</v>
      </c>
      <c r="O914" s="13" t="str">
        <f t="shared" si="95"/>
        <v/>
      </c>
      <c r="P914" s="13" t="str">
        <f t="shared" si="96"/>
        <v/>
      </c>
      <c r="Q914" s="13" t="str">
        <f t="shared" si="97"/>
        <v/>
      </c>
      <c r="R914" s="13" t="str">
        <f t="shared" si="98"/>
        <v/>
      </c>
    </row>
    <row r="915" spans="1:18" x14ac:dyDescent="0.2">
      <c r="A915" s="8" t="s">
        <v>1681</v>
      </c>
      <c r="B915" s="9">
        <v>3244</v>
      </c>
      <c r="C915" s="40" t="s">
        <v>2232</v>
      </c>
      <c r="D915" s="40" t="s">
        <v>79</v>
      </c>
      <c r="E915" s="40" t="s">
        <v>2163</v>
      </c>
      <c r="F915" s="40" t="s">
        <v>66</v>
      </c>
      <c r="G915" s="40" t="s">
        <v>44</v>
      </c>
      <c r="H915" s="40" t="s">
        <v>40</v>
      </c>
      <c r="I915" s="11">
        <v>43031</v>
      </c>
      <c r="J915" s="11">
        <v>43185</v>
      </c>
      <c r="K915" s="12">
        <v>48</v>
      </c>
      <c r="L915" s="1">
        <f>_xlfn.IFNA(MATCH(D915,{"AR","FL","IN","MI"},0),"YES")</f>
        <v>2</v>
      </c>
      <c r="M915" t="str">
        <f t="shared" si="93"/>
        <v>Natural Gas</v>
      </c>
      <c r="N915" s="1">
        <f t="shared" si="94"/>
        <v>2018</v>
      </c>
      <c r="O915" s="13" t="str">
        <f t="shared" si="95"/>
        <v/>
      </c>
      <c r="P915" s="13" t="str">
        <f t="shared" si="96"/>
        <v/>
      </c>
      <c r="Q915" s="13">
        <f t="shared" si="97"/>
        <v>0.48</v>
      </c>
      <c r="R915" s="13" t="str">
        <f t="shared" si="98"/>
        <v/>
      </c>
    </row>
    <row r="916" spans="1:18" x14ac:dyDescent="0.2">
      <c r="A916" s="8" t="s">
        <v>743</v>
      </c>
      <c r="B916" s="9">
        <v>3102</v>
      </c>
      <c r="C916" s="40" t="s">
        <v>182</v>
      </c>
      <c r="D916" s="40" t="s">
        <v>48</v>
      </c>
      <c r="E916" s="40" t="s">
        <v>37</v>
      </c>
      <c r="F916" s="40" t="s">
        <v>38</v>
      </c>
      <c r="G916" s="40" t="s">
        <v>39</v>
      </c>
      <c r="H916" s="40" t="s">
        <v>40</v>
      </c>
      <c r="I916" s="11">
        <v>42825</v>
      </c>
      <c r="J916" s="11">
        <v>43188</v>
      </c>
      <c r="K916" s="12">
        <v>40.89</v>
      </c>
      <c r="L916" s="1">
        <f>_xlfn.IFNA(MATCH(D916,{"AR","FL","IN","MI"},0),"YES")</f>
        <v>4</v>
      </c>
      <c r="M916" t="str">
        <f t="shared" si="93"/>
        <v>Electric</v>
      </c>
      <c r="N916" s="1">
        <f t="shared" si="94"/>
        <v>2018</v>
      </c>
      <c r="O916" s="13">
        <f t="shared" si="95"/>
        <v>0.40889999999999999</v>
      </c>
      <c r="P916" s="13" t="str">
        <f t="shared" si="96"/>
        <v/>
      </c>
      <c r="Q916" s="13" t="str">
        <f t="shared" si="97"/>
        <v/>
      </c>
      <c r="R916" s="13" t="str">
        <f t="shared" si="98"/>
        <v/>
      </c>
    </row>
    <row r="917" spans="1:18" x14ac:dyDescent="0.2">
      <c r="A917" s="8" t="s">
        <v>744</v>
      </c>
      <c r="B917" s="9">
        <v>3165</v>
      </c>
      <c r="C917" s="40" t="s">
        <v>139</v>
      </c>
      <c r="D917" s="40" t="s">
        <v>76</v>
      </c>
      <c r="E917" s="40" t="s">
        <v>37</v>
      </c>
      <c r="F917" s="40" t="s">
        <v>52</v>
      </c>
      <c r="G917" s="40" t="s">
        <v>39</v>
      </c>
      <c r="H917" s="40" t="s">
        <v>40</v>
      </c>
      <c r="I917" s="11">
        <v>42921</v>
      </c>
      <c r="J917" s="11">
        <v>43192</v>
      </c>
      <c r="K917" s="16" t="s">
        <v>45</v>
      </c>
      <c r="L917" s="1" t="str">
        <f>_xlfn.IFNA(MATCH(D917,{"AR","FL","IN","MI"},0),"YES")</f>
        <v>YES</v>
      </c>
      <c r="M917" t="str">
        <f t="shared" si="93"/>
        <v>Electric</v>
      </c>
      <c r="N917" s="1">
        <f t="shared" si="94"/>
        <v>2018</v>
      </c>
      <c r="O917" s="13" t="str">
        <f t="shared" si="95"/>
        <v/>
      </c>
      <c r="P917" s="13" t="str">
        <f t="shared" si="96"/>
        <v/>
      </c>
      <c r="Q917" s="13" t="str">
        <f t="shared" si="97"/>
        <v/>
      </c>
      <c r="R917" s="13" t="str">
        <f t="shared" si="98"/>
        <v/>
      </c>
    </row>
    <row r="918" spans="1:18" x14ac:dyDescent="0.2">
      <c r="A918" s="8" t="s">
        <v>745</v>
      </c>
      <c r="B918" s="9">
        <v>3137</v>
      </c>
      <c r="C918" s="40" t="s">
        <v>175</v>
      </c>
      <c r="D918" s="40" t="s">
        <v>48</v>
      </c>
      <c r="E918" s="40" t="s">
        <v>37</v>
      </c>
      <c r="F918" s="40" t="s">
        <v>38</v>
      </c>
      <c r="G918" s="40" t="s">
        <v>39</v>
      </c>
      <c r="H918" s="40" t="s">
        <v>40</v>
      </c>
      <c r="I918" s="11">
        <v>42870</v>
      </c>
      <c r="J918" s="11">
        <v>43202</v>
      </c>
      <c r="K918" s="12">
        <v>36.380000000000003</v>
      </c>
      <c r="L918" s="1">
        <f>_xlfn.IFNA(MATCH(D918,{"AR","FL","IN","MI"},0),"YES")</f>
        <v>4</v>
      </c>
      <c r="M918" t="str">
        <f t="shared" si="93"/>
        <v>Electric</v>
      </c>
      <c r="N918" s="1">
        <f t="shared" si="94"/>
        <v>2018</v>
      </c>
      <c r="O918" s="13">
        <f t="shared" si="95"/>
        <v>0.36380000000000001</v>
      </c>
      <c r="P918" s="13" t="str">
        <f t="shared" si="96"/>
        <v/>
      </c>
      <c r="Q918" s="13" t="str">
        <f t="shared" si="97"/>
        <v/>
      </c>
      <c r="R918" s="13" t="str">
        <f t="shared" si="98"/>
        <v/>
      </c>
    </row>
    <row r="919" spans="1:18" x14ac:dyDescent="0.2">
      <c r="A919" s="8" t="s">
        <v>746</v>
      </c>
      <c r="B919" s="9">
        <v>3174</v>
      </c>
      <c r="C919" s="40" t="s">
        <v>747</v>
      </c>
      <c r="D919" s="40" t="s">
        <v>127</v>
      </c>
      <c r="E919" s="40" t="s">
        <v>37</v>
      </c>
      <c r="F919" s="40" t="s">
        <v>38</v>
      </c>
      <c r="G919" s="40" t="s">
        <v>39</v>
      </c>
      <c r="H919" s="40" t="s">
        <v>40</v>
      </c>
      <c r="I919" s="11">
        <v>42979</v>
      </c>
      <c r="J919" s="11">
        <v>43203</v>
      </c>
      <c r="K919" s="12">
        <v>49.25</v>
      </c>
      <c r="L919" s="1" t="str">
        <f>_xlfn.IFNA(MATCH(D919,{"AR","FL","IN","MI"},0),"YES")</f>
        <v>YES</v>
      </c>
      <c r="M919" t="str">
        <f t="shared" si="93"/>
        <v>Electric</v>
      </c>
      <c r="N919" s="1">
        <f t="shared" si="94"/>
        <v>2018</v>
      </c>
      <c r="O919" s="13">
        <f t="shared" si="95"/>
        <v>0.49249999999999999</v>
      </c>
      <c r="P919" s="13">
        <f t="shared" si="96"/>
        <v>0.49249999999999999</v>
      </c>
      <c r="Q919" s="13" t="str">
        <f t="shared" si="97"/>
        <v/>
      </c>
      <c r="R919" s="13" t="str">
        <f t="shared" si="98"/>
        <v/>
      </c>
    </row>
    <row r="920" spans="1:18" x14ac:dyDescent="0.2">
      <c r="A920" s="8" t="s">
        <v>749</v>
      </c>
      <c r="B920" s="9">
        <v>3218</v>
      </c>
      <c r="C920" s="40" t="s">
        <v>132</v>
      </c>
      <c r="D920" s="40" t="s">
        <v>133</v>
      </c>
      <c r="E920" s="40" t="s">
        <v>37</v>
      </c>
      <c r="F920" s="40" t="s">
        <v>66</v>
      </c>
      <c r="G920" s="40" t="s">
        <v>44</v>
      </c>
      <c r="H920" s="40" t="s">
        <v>40</v>
      </c>
      <c r="I920" s="11">
        <v>43061</v>
      </c>
      <c r="J920" s="11">
        <v>43208</v>
      </c>
      <c r="K920" s="12">
        <v>53</v>
      </c>
      <c r="L920" s="1" t="str">
        <f>_xlfn.IFNA(MATCH(D920,{"AR","FL","IN","MI"},0),"YES")</f>
        <v>YES</v>
      </c>
      <c r="M920" t="str">
        <f t="shared" si="93"/>
        <v>Electric</v>
      </c>
      <c r="N920" s="1">
        <f t="shared" si="94"/>
        <v>2018</v>
      </c>
      <c r="O920" s="13">
        <f t="shared" si="95"/>
        <v>0.53</v>
      </c>
      <c r="P920" s="13">
        <f t="shared" si="96"/>
        <v>0.53</v>
      </c>
      <c r="Q920" s="13" t="str">
        <f t="shared" si="97"/>
        <v/>
      </c>
      <c r="R920" s="13" t="str">
        <f t="shared" si="98"/>
        <v/>
      </c>
    </row>
    <row r="921" spans="1:18" x14ac:dyDescent="0.2">
      <c r="A921" s="8" t="s">
        <v>748</v>
      </c>
      <c r="B921" s="9">
        <v>3117</v>
      </c>
      <c r="C921" s="40" t="s">
        <v>47</v>
      </c>
      <c r="D921" s="40" t="s">
        <v>48</v>
      </c>
      <c r="E921" s="40" t="s">
        <v>37</v>
      </c>
      <c r="F921" s="40" t="s">
        <v>38</v>
      </c>
      <c r="G921" s="40" t="s">
        <v>39</v>
      </c>
      <c r="H921" s="40" t="s">
        <v>40</v>
      </c>
      <c r="I921" s="11">
        <v>42844</v>
      </c>
      <c r="J921" s="11">
        <v>43208</v>
      </c>
      <c r="K921" s="12">
        <v>36.840000000000003</v>
      </c>
      <c r="L921" s="1">
        <f>_xlfn.IFNA(MATCH(D921,{"AR","FL","IN","MI"},0),"YES")</f>
        <v>4</v>
      </c>
      <c r="M921" t="str">
        <f t="shared" si="93"/>
        <v>Electric</v>
      </c>
      <c r="N921" s="1">
        <f t="shared" si="94"/>
        <v>2018</v>
      </c>
      <c r="O921" s="13">
        <f t="shared" si="95"/>
        <v>0.36840000000000006</v>
      </c>
      <c r="P921" s="13" t="str">
        <f t="shared" si="96"/>
        <v/>
      </c>
      <c r="Q921" s="13" t="str">
        <f t="shared" si="97"/>
        <v/>
      </c>
      <c r="R921" s="13" t="str">
        <f t="shared" si="98"/>
        <v/>
      </c>
    </row>
    <row r="922" spans="1:18" x14ac:dyDescent="0.2">
      <c r="A922" s="8" t="s">
        <v>751</v>
      </c>
      <c r="B922" s="9">
        <v>3138</v>
      </c>
      <c r="C922" s="40" t="s">
        <v>168</v>
      </c>
      <c r="D922" s="40" t="s">
        <v>91</v>
      </c>
      <c r="E922" s="40" t="s">
        <v>37</v>
      </c>
      <c r="F922" s="40" t="s">
        <v>38</v>
      </c>
      <c r="G922" s="40" t="s">
        <v>39</v>
      </c>
      <c r="H922" s="40" t="s">
        <v>40</v>
      </c>
      <c r="I922" s="11">
        <v>42881</v>
      </c>
      <c r="J922" s="11">
        <v>43216</v>
      </c>
      <c r="K922" s="12">
        <v>48.5</v>
      </c>
      <c r="L922" s="1" t="str">
        <f>_xlfn.IFNA(MATCH(D922,{"AR","FL","IN","MI"},0),"YES")</f>
        <v>YES</v>
      </c>
      <c r="M922" t="str">
        <f t="shared" si="93"/>
        <v>Electric</v>
      </c>
      <c r="N922" s="1">
        <f t="shared" si="94"/>
        <v>2018</v>
      </c>
      <c r="O922" s="13">
        <f t="shared" si="95"/>
        <v>0.48499999999999999</v>
      </c>
      <c r="P922" s="13">
        <f t="shared" si="96"/>
        <v>0.48499999999999999</v>
      </c>
      <c r="Q922" s="13" t="str">
        <f t="shared" si="97"/>
        <v/>
      </c>
      <c r="R922" s="13" t="str">
        <f t="shared" si="98"/>
        <v/>
      </c>
    </row>
    <row r="923" spans="1:18" x14ac:dyDescent="0.2">
      <c r="A923" s="8" t="s">
        <v>1682</v>
      </c>
      <c r="B923" s="9">
        <v>3139</v>
      </c>
      <c r="C923" s="40" t="s">
        <v>168</v>
      </c>
      <c r="D923" s="40" t="s">
        <v>91</v>
      </c>
      <c r="E923" s="40" t="s">
        <v>2163</v>
      </c>
      <c r="F923" s="40" t="s">
        <v>66</v>
      </c>
      <c r="G923" s="40" t="s">
        <v>39</v>
      </c>
      <c r="H923" s="40" t="s">
        <v>40</v>
      </c>
      <c r="I923" s="11">
        <v>42881</v>
      </c>
      <c r="J923" s="11">
        <v>43216</v>
      </c>
      <c r="K923" s="12">
        <v>48.5</v>
      </c>
      <c r="L923" s="1" t="str">
        <f>_xlfn.IFNA(MATCH(D923,{"AR","FL","IN","MI"},0),"YES")</f>
        <v>YES</v>
      </c>
      <c r="M923" t="str">
        <f t="shared" si="93"/>
        <v>Natural Gas</v>
      </c>
      <c r="N923" s="1">
        <f t="shared" si="94"/>
        <v>2018</v>
      </c>
      <c r="O923" s="13" t="str">
        <f t="shared" si="95"/>
        <v/>
      </c>
      <c r="P923" s="13" t="str">
        <f t="shared" si="96"/>
        <v/>
      </c>
      <c r="Q923" s="13">
        <f t="shared" si="97"/>
        <v>0.48499999999999999</v>
      </c>
      <c r="R923" s="13">
        <f t="shared" si="98"/>
        <v>0.48499999999999999</v>
      </c>
    </row>
    <row r="924" spans="1:18" x14ac:dyDescent="0.2">
      <c r="A924" s="8" t="s">
        <v>750</v>
      </c>
      <c r="B924" s="9">
        <v>3200</v>
      </c>
      <c r="C924" s="40" t="s">
        <v>325</v>
      </c>
      <c r="D924" s="40" t="s">
        <v>152</v>
      </c>
      <c r="E924" s="40" t="s">
        <v>37</v>
      </c>
      <c r="F924" s="40" t="s">
        <v>38</v>
      </c>
      <c r="G924" s="40" t="s">
        <v>39</v>
      </c>
      <c r="H924" s="40" t="s">
        <v>40</v>
      </c>
      <c r="I924" s="11">
        <v>43011</v>
      </c>
      <c r="J924" s="11">
        <v>43216</v>
      </c>
      <c r="K924" s="16" t="s">
        <v>45</v>
      </c>
      <c r="L924" s="1" t="str">
        <f>_xlfn.IFNA(MATCH(D924,{"AR","FL","IN","MI"},0),"YES")</f>
        <v>YES</v>
      </c>
      <c r="M924" t="str">
        <f t="shared" si="93"/>
        <v>Electric</v>
      </c>
      <c r="N924" s="1">
        <f t="shared" si="94"/>
        <v>2018</v>
      </c>
      <c r="O924" s="13" t="str">
        <f t="shared" si="95"/>
        <v/>
      </c>
      <c r="P924" s="13" t="str">
        <f t="shared" si="96"/>
        <v/>
      </c>
      <c r="Q924" s="13" t="str">
        <f t="shared" si="97"/>
        <v/>
      </c>
      <c r="R924" s="13" t="str">
        <f t="shared" si="98"/>
        <v/>
      </c>
    </row>
    <row r="925" spans="1:18" x14ac:dyDescent="0.2">
      <c r="A925" s="8" t="s">
        <v>1683</v>
      </c>
      <c r="B925" s="9">
        <v>3130</v>
      </c>
      <c r="C925" s="40" t="s">
        <v>2190</v>
      </c>
      <c r="D925" s="40" t="s">
        <v>130</v>
      </c>
      <c r="E925" s="40" t="s">
        <v>2163</v>
      </c>
      <c r="F925" s="40" t="s">
        <v>66</v>
      </c>
      <c r="G925" s="40" t="s">
        <v>39</v>
      </c>
      <c r="H925" s="40" t="s">
        <v>40</v>
      </c>
      <c r="I925" s="11">
        <v>42853</v>
      </c>
      <c r="J925" s="11">
        <v>43217</v>
      </c>
      <c r="K925" s="12">
        <v>49.21</v>
      </c>
      <c r="L925" s="1" t="str">
        <f>_xlfn.IFNA(MATCH(D925,{"AR","FL","IN","MI"},0),"YES")</f>
        <v>YES</v>
      </c>
      <c r="M925" t="str">
        <f t="shared" si="93"/>
        <v>Natural Gas</v>
      </c>
      <c r="N925" s="1">
        <f t="shared" si="94"/>
        <v>2018</v>
      </c>
      <c r="O925" s="13" t="str">
        <f t="shared" si="95"/>
        <v/>
      </c>
      <c r="P925" s="13" t="str">
        <f t="shared" si="96"/>
        <v/>
      </c>
      <c r="Q925" s="13">
        <f t="shared" si="97"/>
        <v>0.49209999999999998</v>
      </c>
      <c r="R925" s="13">
        <f t="shared" si="98"/>
        <v>0.49209999999999998</v>
      </c>
    </row>
    <row r="926" spans="1:18" x14ac:dyDescent="0.2">
      <c r="A926" s="8" t="s">
        <v>1684</v>
      </c>
      <c r="B926" s="9">
        <v>3122</v>
      </c>
      <c r="C926" s="40" t="s">
        <v>2197</v>
      </c>
      <c r="D926" s="40" t="s">
        <v>130</v>
      </c>
      <c r="E926" s="40" t="s">
        <v>2163</v>
      </c>
      <c r="F926" s="40" t="s">
        <v>66</v>
      </c>
      <c r="G926" s="40" t="s">
        <v>44</v>
      </c>
      <c r="H926" s="40" t="s">
        <v>40</v>
      </c>
      <c r="I926" s="11">
        <v>42891</v>
      </c>
      <c r="J926" s="11">
        <v>43222</v>
      </c>
      <c r="K926" s="12">
        <v>51.7</v>
      </c>
      <c r="L926" s="1" t="str">
        <f>_xlfn.IFNA(MATCH(D926,{"AR","FL","IN","MI"},0),"YES")</f>
        <v>YES</v>
      </c>
      <c r="M926" t="str">
        <f t="shared" si="93"/>
        <v>Natural Gas</v>
      </c>
      <c r="N926" s="1">
        <f t="shared" si="94"/>
        <v>2018</v>
      </c>
      <c r="O926" s="13" t="str">
        <f t="shared" si="95"/>
        <v/>
      </c>
      <c r="P926" s="13" t="str">
        <f t="shared" si="96"/>
        <v/>
      </c>
      <c r="Q926" s="13">
        <f t="shared" si="97"/>
        <v>0.51700000000000002</v>
      </c>
      <c r="R926" s="13">
        <f t="shared" si="98"/>
        <v>0.51700000000000002</v>
      </c>
    </row>
    <row r="927" spans="1:18" x14ac:dyDescent="0.2">
      <c r="A927" s="8" t="s">
        <v>1685</v>
      </c>
      <c r="B927" s="9">
        <v>3215</v>
      </c>
      <c r="C927" s="40" t="s">
        <v>2167</v>
      </c>
      <c r="D927" s="40" t="s">
        <v>127</v>
      </c>
      <c r="E927" s="40" t="s">
        <v>2163</v>
      </c>
      <c r="F927" s="40" t="s">
        <v>66</v>
      </c>
      <c r="G927" s="40" t="s">
        <v>39</v>
      </c>
      <c r="H927" s="40" t="s">
        <v>40</v>
      </c>
      <c r="I927" s="11">
        <v>43006</v>
      </c>
      <c r="J927" s="11">
        <v>43223</v>
      </c>
      <c r="K927" s="12">
        <v>52.57</v>
      </c>
      <c r="L927" s="1" t="str">
        <f>_xlfn.IFNA(MATCH(D927,{"AR","FL","IN","MI"},0),"YES")</f>
        <v>YES</v>
      </c>
      <c r="M927" t="str">
        <f t="shared" si="93"/>
        <v>Natural Gas</v>
      </c>
      <c r="N927" s="1">
        <f t="shared" si="94"/>
        <v>2018</v>
      </c>
      <c r="O927" s="13" t="str">
        <f t="shared" si="95"/>
        <v/>
      </c>
      <c r="P927" s="13" t="str">
        <f t="shared" si="96"/>
        <v/>
      </c>
      <c r="Q927" s="13">
        <f t="shared" si="97"/>
        <v>0.52570000000000006</v>
      </c>
      <c r="R927" s="13">
        <f t="shared" si="98"/>
        <v>0.52570000000000006</v>
      </c>
    </row>
    <row r="928" spans="1:18" x14ac:dyDescent="0.2">
      <c r="A928" s="8" t="s">
        <v>752</v>
      </c>
      <c r="B928" s="9">
        <v>3188</v>
      </c>
      <c r="C928" s="40" t="s">
        <v>75</v>
      </c>
      <c r="D928" s="40" t="s">
        <v>76</v>
      </c>
      <c r="E928" s="40" t="s">
        <v>37</v>
      </c>
      <c r="F928" s="40" t="s">
        <v>38</v>
      </c>
      <c r="G928" s="40" t="s">
        <v>44</v>
      </c>
      <c r="H928" s="40" t="s">
        <v>40</v>
      </c>
      <c r="I928" s="11">
        <v>43007</v>
      </c>
      <c r="J928" s="11">
        <v>43228</v>
      </c>
      <c r="K928" s="12" t="s">
        <v>45</v>
      </c>
      <c r="L928" s="1" t="str">
        <f>_xlfn.IFNA(MATCH(D928,{"AR","FL","IN","MI"},0),"YES")</f>
        <v>YES</v>
      </c>
      <c r="M928" t="str">
        <f t="shared" si="93"/>
        <v>Electric</v>
      </c>
      <c r="N928" s="1">
        <f t="shared" si="94"/>
        <v>2018</v>
      </c>
      <c r="O928" s="13" t="str">
        <f t="shared" si="95"/>
        <v/>
      </c>
      <c r="P928" s="13" t="str">
        <f t="shared" si="96"/>
        <v/>
      </c>
      <c r="Q928" s="13" t="str">
        <f t="shared" si="97"/>
        <v/>
      </c>
      <c r="R928" s="13" t="str">
        <f t="shared" si="98"/>
        <v/>
      </c>
    </row>
    <row r="929" spans="1:18" x14ac:dyDescent="0.2">
      <c r="A929" s="8" t="s">
        <v>1686</v>
      </c>
      <c r="B929" s="9">
        <v>3176</v>
      </c>
      <c r="C929" s="40" t="s">
        <v>2162</v>
      </c>
      <c r="D929" s="40" t="s">
        <v>180</v>
      </c>
      <c r="E929" s="40" t="s">
        <v>2163</v>
      </c>
      <c r="F929" s="40" t="s">
        <v>66</v>
      </c>
      <c r="G929" s="40" t="s">
        <v>44</v>
      </c>
      <c r="H929" s="40" t="s">
        <v>40</v>
      </c>
      <c r="I929" s="11">
        <v>42949</v>
      </c>
      <c r="J929" s="11">
        <v>43230</v>
      </c>
      <c r="K929" s="12" t="s">
        <v>45</v>
      </c>
      <c r="L929" s="1" t="str">
        <f>_xlfn.IFNA(MATCH(D929,{"AR","FL","IN","MI"},0),"YES")</f>
        <v>YES</v>
      </c>
      <c r="M929" t="str">
        <f t="shared" si="93"/>
        <v>Natural Gas</v>
      </c>
      <c r="N929" s="1">
        <f t="shared" si="94"/>
        <v>2018</v>
      </c>
      <c r="O929" s="13" t="str">
        <f t="shared" si="95"/>
        <v/>
      </c>
      <c r="P929" s="13" t="str">
        <f t="shared" si="96"/>
        <v/>
      </c>
      <c r="Q929" s="13" t="str">
        <f t="shared" si="97"/>
        <v/>
      </c>
      <c r="R929" s="13" t="str">
        <f t="shared" si="98"/>
        <v/>
      </c>
    </row>
    <row r="930" spans="1:18" x14ac:dyDescent="0.2">
      <c r="A930" s="8" t="s">
        <v>753</v>
      </c>
      <c r="B930" s="9">
        <v>3344</v>
      </c>
      <c r="C930" s="40" t="s">
        <v>81</v>
      </c>
      <c r="D930" s="40" t="s">
        <v>76</v>
      </c>
      <c r="E930" s="40" t="s">
        <v>37</v>
      </c>
      <c r="F930" s="40" t="s">
        <v>52</v>
      </c>
      <c r="G930" s="40" t="s">
        <v>39</v>
      </c>
      <c r="H930" s="40" t="s">
        <v>40</v>
      </c>
      <c r="I930" s="11">
        <v>43011</v>
      </c>
      <c r="J930" s="11">
        <v>43230</v>
      </c>
      <c r="K930" s="16">
        <v>50.23</v>
      </c>
      <c r="L930" s="1" t="str">
        <f>_xlfn.IFNA(MATCH(D930,{"AR","FL","IN","MI"},0),"YES")</f>
        <v>YES</v>
      </c>
      <c r="M930" t="str">
        <f t="shared" si="93"/>
        <v>Electric</v>
      </c>
      <c r="N930" s="1">
        <f t="shared" si="94"/>
        <v>2018</v>
      </c>
      <c r="O930" s="13">
        <f t="shared" si="95"/>
        <v>0.50229999999999997</v>
      </c>
      <c r="P930" s="13">
        <f t="shared" si="96"/>
        <v>0.50229999999999997</v>
      </c>
      <c r="Q930" s="13" t="str">
        <f t="shared" si="97"/>
        <v/>
      </c>
      <c r="R930" s="13" t="str">
        <f t="shared" si="98"/>
        <v/>
      </c>
    </row>
    <row r="931" spans="1:18" x14ac:dyDescent="0.2">
      <c r="A931" s="8" t="s">
        <v>1687</v>
      </c>
      <c r="B931" s="9">
        <v>3240</v>
      </c>
      <c r="C931" s="40" t="s">
        <v>2185</v>
      </c>
      <c r="D931" s="40" t="s">
        <v>212</v>
      </c>
      <c r="E931" s="40" t="s">
        <v>2163</v>
      </c>
      <c r="F931" s="40" t="s">
        <v>66</v>
      </c>
      <c r="G931" s="40" t="s">
        <v>44</v>
      </c>
      <c r="H931" s="40" t="s">
        <v>40</v>
      </c>
      <c r="I931" s="11">
        <v>43070</v>
      </c>
      <c r="J931" s="11">
        <v>43235</v>
      </c>
      <c r="K931" s="12">
        <v>55</v>
      </c>
      <c r="L931" s="1" t="str">
        <f>_xlfn.IFNA(MATCH(D931,{"AR","FL","IN","MI"},0),"YES")</f>
        <v>YES</v>
      </c>
      <c r="M931" t="str">
        <f t="shared" si="93"/>
        <v>Natural Gas</v>
      </c>
      <c r="N931" s="1">
        <f t="shared" si="94"/>
        <v>2018</v>
      </c>
      <c r="O931" s="13" t="str">
        <f t="shared" si="95"/>
        <v/>
      </c>
      <c r="P931" s="13" t="str">
        <f t="shared" si="96"/>
        <v/>
      </c>
      <c r="Q931" s="13">
        <f t="shared" si="97"/>
        <v>0.55000000000000004</v>
      </c>
      <c r="R931" s="13">
        <f t="shared" si="98"/>
        <v>0.55000000000000004</v>
      </c>
    </row>
    <row r="932" spans="1:18" x14ac:dyDescent="0.2">
      <c r="A932" s="8" t="s">
        <v>754</v>
      </c>
      <c r="B932" s="9">
        <v>3223</v>
      </c>
      <c r="C932" s="40" t="s">
        <v>139</v>
      </c>
      <c r="D932" s="40" t="s">
        <v>76</v>
      </c>
      <c r="E932" s="40" t="s">
        <v>37</v>
      </c>
      <c r="F932" s="40" t="s">
        <v>52</v>
      </c>
      <c r="G932" s="40" t="s">
        <v>39</v>
      </c>
      <c r="H932" s="40" t="s">
        <v>40</v>
      </c>
      <c r="I932" s="11">
        <v>43007</v>
      </c>
      <c r="J932" s="11">
        <v>43236</v>
      </c>
      <c r="K932" s="12" t="s">
        <v>45</v>
      </c>
      <c r="L932" s="1" t="str">
        <f>_xlfn.IFNA(MATCH(D932,{"AR","FL","IN","MI"},0),"YES")</f>
        <v>YES</v>
      </c>
      <c r="M932" t="str">
        <f t="shared" si="93"/>
        <v>Electric</v>
      </c>
      <c r="N932" s="1">
        <f t="shared" si="94"/>
        <v>2018</v>
      </c>
      <c r="O932" s="13" t="str">
        <f t="shared" si="95"/>
        <v/>
      </c>
      <c r="P932" s="13" t="str">
        <f t="shared" si="96"/>
        <v/>
      </c>
      <c r="Q932" s="13" t="str">
        <f t="shared" si="97"/>
        <v/>
      </c>
      <c r="R932" s="13" t="str">
        <f t="shared" si="98"/>
        <v/>
      </c>
    </row>
    <row r="933" spans="1:18" x14ac:dyDescent="0.2">
      <c r="A933" s="8" t="s">
        <v>755</v>
      </c>
      <c r="B933" s="9">
        <v>3276</v>
      </c>
      <c r="C933" s="40" t="s">
        <v>249</v>
      </c>
      <c r="D933" s="40" t="s">
        <v>158</v>
      </c>
      <c r="E933" s="40" t="s">
        <v>37</v>
      </c>
      <c r="F933" s="40" t="s">
        <v>52</v>
      </c>
      <c r="G933" s="40" t="s">
        <v>39</v>
      </c>
      <c r="H933" s="40" t="s">
        <v>40</v>
      </c>
      <c r="I933" s="11">
        <v>43132</v>
      </c>
      <c r="J933" s="11">
        <v>43243</v>
      </c>
      <c r="K933" s="12" t="s">
        <v>45</v>
      </c>
      <c r="L933" s="1">
        <f>_xlfn.IFNA(MATCH(D933,{"AR","FL","IN","MI"},0),"YES")</f>
        <v>3</v>
      </c>
      <c r="M933" t="str">
        <f t="shared" si="93"/>
        <v>Electric</v>
      </c>
      <c r="N933" s="1">
        <f t="shared" si="94"/>
        <v>2018</v>
      </c>
      <c r="O933" s="13" t="str">
        <f t="shared" si="95"/>
        <v/>
      </c>
      <c r="P933" s="13" t="str">
        <f t="shared" si="96"/>
        <v/>
      </c>
      <c r="Q933" s="13" t="str">
        <f t="shared" si="97"/>
        <v/>
      </c>
      <c r="R933" s="13" t="str">
        <f t="shared" si="98"/>
        <v/>
      </c>
    </row>
    <row r="934" spans="1:18" x14ac:dyDescent="0.2">
      <c r="A934" s="8" t="s">
        <v>1688</v>
      </c>
      <c r="B934" s="9">
        <v>3198</v>
      </c>
      <c r="C934" s="40" t="s">
        <v>96</v>
      </c>
      <c r="D934" s="40" t="s">
        <v>192</v>
      </c>
      <c r="E934" s="40" t="s">
        <v>2163</v>
      </c>
      <c r="F934" s="40" t="s">
        <v>66</v>
      </c>
      <c r="G934" s="40" t="s">
        <v>44</v>
      </c>
      <c r="H934" s="40" t="s">
        <v>40</v>
      </c>
      <c r="I934" s="11">
        <v>43003</v>
      </c>
      <c r="J934" s="11">
        <v>43249</v>
      </c>
      <c r="K934" s="16">
        <v>51.62</v>
      </c>
      <c r="L934" s="1" t="str">
        <f>_xlfn.IFNA(MATCH(D934,{"AR","FL","IN","MI"},0),"YES")</f>
        <v>YES</v>
      </c>
      <c r="M934" t="str">
        <f t="shared" si="93"/>
        <v>Natural Gas</v>
      </c>
      <c r="N934" s="1">
        <f t="shared" si="94"/>
        <v>2018</v>
      </c>
      <c r="O934" s="13" t="str">
        <f t="shared" si="95"/>
        <v/>
      </c>
      <c r="P934" s="13" t="str">
        <f t="shared" si="96"/>
        <v/>
      </c>
      <c r="Q934" s="13">
        <f t="shared" si="97"/>
        <v>0.51619999999999999</v>
      </c>
      <c r="R934" s="13">
        <f t="shared" si="98"/>
        <v>0.51619999999999999</v>
      </c>
    </row>
    <row r="935" spans="1:18" x14ac:dyDescent="0.2">
      <c r="A935" s="8" t="s">
        <v>1689</v>
      </c>
      <c r="B935" s="9">
        <v>3243</v>
      </c>
      <c r="C935" s="40" t="s">
        <v>189</v>
      </c>
      <c r="D935" s="40" t="s">
        <v>154</v>
      </c>
      <c r="E935" s="40" t="s">
        <v>2163</v>
      </c>
      <c r="F935" s="40" t="s">
        <v>52</v>
      </c>
      <c r="G935" s="40" t="s">
        <v>39</v>
      </c>
      <c r="H935" s="40" t="s">
        <v>40</v>
      </c>
      <c r="I935" s="11">
        <v>43070</v>
      </c>
      <c r="J935" s="11">
        <v>43250</v>
      </c>
      <c r="K935" s="16" t="s">
        <v>45</v>
      </c>
      <c r="L935" s="1" t="str">
        <f>_xlfn.IFNA(MATCH(D935,{"AR","FL","IN","MI"},0),"YES")</f>
        <v>YES</v>
      </c>
      <c r="M935" t="str">
        <f t="shared" si="93"/>
        <v>Natural Gas</v>
      </c>
      <c r="N935" s="1">
        <f t="shared" si="94"/>
        <v>2018</v>
      </c>
      <c r="O935" s="13" t="str">
        <f t="shared" si="95"/>
        <v/>
      </c>
      <c r="P935" s="13" t="str">
        <f t="shared" si="96"/>
        <v/>
      </c>
      <c r="Q935" s="13" t="str">
        <f t="shared" si="97"/>
        <v/>
      </c>
      <c r="R935" s="13" t="str">
        <f t="shared" si="98"/>
        <v/>
      </c>
    </row>
    <row r="936" spans="1:18" x14ac:dyDescent="0.2">
      <c r="A936" s="8" t="s">
        <v>757</v>
      </c>
      <c r="B936" s="9">
        <v>3321</v>
      </c>
      <c r="C936" s="40" t="s">
        <v>157</v>
      </c>
      <c r="D936" s="40" t="s">
        <v>158</v>
      </c>
      <c r="E936" s="40" t="s">
        <v>37</v>
      </c>
      <c r="F936" s="40" t="s">
        <v>52</v>
      </c>
      <c r="G936" s="40" t="s">
        <v>39</v>
      </c>
      <c r="H936" s="40" t="s">
        <v>40</v>
      </c>
      <c r="I936" s="11">
        <v>43130</v>
      </c>
      <c r="J936" s="11">
        <v>43250</v>
      </c>
      <c r="K936" s="12" t="s">
        <v>45</v>
      </c>
      <c r="L936" s="1">
        <f>_xlfn.IFNA(MATCH(D936,{"AR","FL","IN","MI"},0),"YES")</f>
        <v>3</v>
      </c>
      <c r="M936" t="str">
        <f t="shared" si="93"/>
        <v>Electric</v>
      </c>
      <c r="N936" s="1">
        <f t="shared" si="94"/>
        <v>2018</v>
      </c>
      <c r="O936" s="13" t="str">
        <f t="shared" si="95"/>
        <v/>
      </c>
      <c r="P936" s="13" t="str">
        <f t="shared" si="96"/>
        <v/>
      </c>
      <c r="Q936" s="13" t="str">
        <f t="shared" si="97"/>
        <v/>
      </c>
      <c r="R936" s="13" t="str">
        <f t="shared" si="98"/>
        <v/>
      </c>
    </row>
    <row r="937" spans="1:18" x14ac:dyDescent="0.2">
      <c r="A937" s="8" t="s">
        <v>756</v>
      </c>
      <c r="B937" s="9">
        <v>3169</v>
      </c>
      <c r="C937" s="40" t="s">
        <v>175</v>
      </c>
      <c r="D937" s="40" t="s">
        <v>158</v>
      </c>
      <c r="E937" s="40" t="s">
        <v>37</v>
      </c>
      <c r="F937" s="40" t="s">
        <v>38</v>
      </c>
      <c r="G937" s="40" t="s">
        <v>44</v>
      </c>
      <c r="H937" s="40" t="s">
        <v>40</v>
      </c>
      <c r="I937" s="11">
        <v>42942</v>
      </c>
      <c r="J937" s="11">
        <v>43250</v>
      </c>
      <c r="K937" s="12">
        <v>35.729999999999997</v>
      </c>
      <c r="L937" s="1">
        <f>_xlfn.IFNA(MATCH(D937,{"AR","FL","IN","MI"},0),"YES")</f>
        <v>3</v>
      </c>
      <c r="M937" t="str">
        <f t="shared" si="93"/>
        <v>Electric</v>
      </c>
      <c r="N937" s="1">
        <f t="shared" si="94"/>
        <v>2018</v>
      </c>
      <c r="O937" s="13">
        <f t="shared" si="95"/>
        <v>0.35729999999999995</v>
      </c>
      <c r="P937" s="13" t="str">
        <f t="shared" si="96"/>
        <v/>
      </c>
      <c r="Q937" s="13" t="str">
        <f t="shared" si="97"/>
        <v/>
      </c>
      <c r="R937" s="13" t="str">
        <f t="shared" si="98"/>
        <v/>
      </c>
    </row>
    <row r="938" spans="1:18" x14ac:dyDescent="0.2">
      <c r="A938" s="8" t="s">
        <v>758</v>
      </c>
      <c r="B938" s="9">
        <v>3251</v>
      </c>
      <c r="C938" s="40" t="s">
        <v>72</v>
      </c>
      <c r="D938" s="40" t="s">
        <v>154</v>
      </c>
      <c r="E938" s="40" t="s">
        <v>37</v>
      </c>
      <c r="F938" s="40" t="s">
        <v>66</v>
      </c>
      <c r="G938" s="40" t="s">
        <v>44</v>
      </c>
      <c r="H938" s="40" t="s">
        <v>40</v>
      </c>
      <c r="I938" s="11">
        <v>43102</v>
      </c>
      <c r="J938" s="11">
        <v>43251</v>
      </c>
      <c r="K938" s="12">
        <v>50.44</v>
      </c>
      <c r="L938" s="1" t="str">
        <f>_xlfn.IFNA(MATCH(D938,{"AR","FL","IN","MI"},0),"YES")</f>
        <v>YES</v>
      </c>
      <c r="M938" t="str">
        <f t="shared" si="93"/>
        <v>Electric</v>
      </c>
      <c r="N938" s="1">
        <f t="shared" si="94"/>
        <v>2018</v>
      </c>
      <c r="O938" s="13">
        <f t="shared" si="95"/>
        <v>0.50439999999999996</v>
      </c>
      <c r="P938" s="13">
        <f t="shared" si="96"/>
        <v>0.50439999999999996</v>
      </c>
      <c r="Q938" s="13" t="str">
        <f t="shared" si="97"/>
        <v/>
      </c>
      <c r="R938" s="13" t="str">
        <f t="shared" si="98"/>
        <v/>
      </c>
    </row>
    <row r="939" spans="1:18" x14ac:dyDescent="0.2">
      <c r="A939" s="8" t="s">
        <v>1690</v>
      </c>
      <c r="B939" s="9">
        <v>3212</v>
      </c>
      <c r="C939" s="40" t="s">
        <v>2178</v>
      </c>
      <c r="D939" s="40" t="s">
        <v>114</v>
      </c>
      <c r="E939" s="40" t="s">
        <v>2163</v>
      </c>
      <c r="F939" s="40" t="s">
        <v>66</v>
      </c>
      <c r="G939" s="40" t="s">
        <v>44</v>
      </c>
      <c r="H939" s="40" t="s">
        <v>40</v>
      </c>
      <c r="I939" s="11">
        <v>43007</v>
      </c>
      <c r="J939" s="11">
        <v>43257</v>
      </c>
      <c r="K939" s="12" t="s">
        <v>45</v>
      </c>
      <c r="L939" s="1" t="str">
        <f>_xlfn.IFNA(MATCH(D939,{"AR","FL","IN","MI"},0),"YES")</f>
        <v>YES</v>
      </c>
      <c r="M939" t="str">
        <f t="shared" si="93"/>
        <v>Natural Gas</v>
      </c>
      <c r="N939" s="1">
        <f t="shared" si="94"/>
        <v>2018</v>
      </c>
      <c r="O939" s="13" t="str">
        <f t="shared" si="95"/>
        <v/>
      </c>
      <c r="P939" s="13" t="str">
        <f t="shared" si="96"/>
        <v/>
      </c>
      <c r="Q939" s="13" t="str">
        <f t="shared" si="97"/>
        <v/>
      </c>
      <c r="R939" s="13" t="str">
        <f t="shared" si="98"/>
        <v/>
      </c>
    </row>
    <row r="940" spans="1:18" x14ac:dyDescent="0.2">
      <c r="A940" s="8" t="s">
        <v>759</v>
      </c>
      <c r="B940" s="9">
        <v>3167</v>
      </c>
      <c r="C940" s="40" t="s">
        <v>119</v>
      </c>
      <c r="D940" s="40" t="s">
        <v>88</v>
      </c>
      <c r="E940" s="40" t="s">
        <v>37</v>
      </c>
      <c r="F940" s="40" t="s">
        <v>66</v>
      </c>
      <c r="G940" s="40" t="s">
        <v>44</v>
      </c>
      <c r="H940" s="40" t="s">
        <v>40</v>
      </c>
      <c r="I940" s="11">
        <v>42944</v>
      </c>
      <c r="J940" s="11">
        <v>43265</v>
      </c>
      <c r="K940" s="12">
        <v>48</v>
      </c>
      <c r="L940" s="1" t="str">
        <f>_xlfn.IFNA(MATCH(D940,{"AR","FL","IN","MI"},0),"YES")</f>
        <v>YES</v>
      </c>
      <c r="M940" t="str">
        <f t="shared" si="93"/>
        <v>Electric</v>
      </c>
      <c r="N940" s="1">
        <f t="shared" si="94"/>
        <v>2018</v>
      </c>
      <c r="O940" s="13">
        <f t="shared" si="95"/>
        <v>0.48</v>
      </c>
      <c r="P940" s="13">
        <f t="shared" si="96"/>
        <v>0.48</v>
      </c>
      <c r="Q940" s="13" t="str">
        <f t="shared" si="97"/>
        <v/>
      </c>
      <c r="R940" s="13" t="str">
        <f t="shared" si="98"/>
        <v/>
      </c>
    </row>
    <row r="941" spans="1:18" x14ac:dyDescent="0.2">
      <c r="A941" s="8" t="s">
        <v>1691</v>
      </c>
      <c r="B941" s="9">
        <v>3168</v>
      </c>
      <c r="C941" s="40" t="s">
        <v>119</v>
      </c>
      <c r="D941" s="40" t="s">
        <v>88</v>
      </c>
      <c r="E941" s="40" t="s">
        <v>2163</v>
      </c>
      <c r="F941" s="40" t="s">
        <v>66</v>
      </c>
      <c r="G941" s="40" t="s">
        <v>44</v>
      </c>
      <c r="H941" s="40" t="s">
        <v>40</v>
      </c>
      <c r="I941" s="11">
        <v>42944</v>
      </c>
      <c r="J941" s="11">
        <v>43265</v>
      </c>
      <c r="K941" s="12">
        <v>48</v>
      </c>
      <c r="L941" s="1" t="str">
        <f>_xlfn.IFNA(MATCH(D941,{"AR","FL","IN","MI"},0),"YES")</f>
        <v>YES</v>
      </c>
      <c r="M941" t="str">
        <f t="shared" si="93"/>
        <v>Natural Gas</v>
      </c>
      <c r="N941" s="1">
        <f t="shared" si="94"/>
        <v>2018</v>
      </c>
      <c r="O941" s="13" t="str">
        <f t="shared" si="95"/>
        <v/>
      </c>
      <c r="P941" s="13" t="str">
        <f t="shared" si="96"/>
        <v/>
      </c>
      <c r="Q941" s="13">
        <f t="shared" si="97"/>
        <v>0.48</v>
      </c>
      <c r="R941" s="13">
        <f t="shared" si="98"/>
        <v>0.48</v>
      </c>
    </row>
    <row r="942" spans="1:18" x14ac:dyDescent="0.2">
      <c r="A942" s="8" t="s">
        <v>1692</v>
      </c>
      <c r="B942" s="9">
        <v>3332</v>
      </c>
      <c r="C942" s="40" t="s">
        <v>2208</v>
      </c>
      <c r="D942" s="40" t="s">
        <v>60</v>
      </c>
      <c r="E942" s="40" t="s">
        <v>2163</v>
      </c>
      <c r="F942" s="40" t="s">
        <v>52</v>
      </c>
      <c r="G942" s="40" t="s">
        <v>39</v>
      </c>
      <c r="H942" s="40" t="s">
        <v>40</v>
      </c>
      <c r="I942" s="11">
        <v>43192</v>
      </c>
      <c r="J942" s="11">
        <v>43270</v>
      </c>
      <c r="K942" s="12" t="s">
        <v>45</v>
      </c>
      <c r="L942" s="1" t="str">
        <f>_xlfn.IFNA(MATCH(D942,{"AR","FL","IN","MI"},0),"YES")</f>
        <v>YES</v>
      </c>
      <c r="M942" t="str">
        <f t="shared" si="93"/>
        <v>Natural Gas</v>
      </c>
      <c r="N942" s="1">
        <f t="shared" si="94"/>
        <v>2018</v>
      </c>
      <c r="O942" s="13" t="str">
        <f t="shared" si="95"/>
        <v/>
      </c>
      <c r="P942" s="13" t="str">
        <f t="shared" si="96"/>
        <v/>
      </c>
      <c r="Q942" s="13" t="str">
        <f t="shared" si="97"/>
        <v/>
      </c>
      <c r="R942" s="13" t="str">
        <f t="shared" si="98"/>
        <v/>
      </c>
    </row>
    <row r="943" spans="1:18" x14ac:dyDescent="0.2">
      <c r="A943" s="8" t="s">
        <v>760</v>
      </c>
      <c r="B943" s="9">
        <v>3242</v>
      </c>
      <c r="C943" s="40" t="s">
        <v>263</v>
      </c>
      <c r="D943" s="40" t="s">
        <v>216</v>
      </c>
      <c r="E943" s="40" t="s">
        <v>37</v>
      </c>
      <c r="F943" s="40" t="s">
        <v>38</v>
      </c>
      <c r="G943" s="40" t="s">
        <v>44</v>
      </c>
      <c r="H943" s="40" t="s">
        <v>40</v>
      </c>
      <c r="I943" s="11">
        <v>43116</v>
      </c>
      <c r="J943" s="11">
        <v>43270</v>
      </c>
      <c r="K943" s="12" t="s">
        <v>45</v>
      </c>
      <c r="L943" s="1" t="str">
        <f>_xlfn.IFNA(MATCH(D943,{"AR","FL","IN","MI"},0),"YES")</f>
        <v>YES</v>
      </c>
      <c r="M943" t="str">
        <f t="shared" si="93"/>
        <v>Electric</v>
      </c>
      <c r="N943" s="1">
        <f t="shared" si="94"/>
        <v>2018</v>
      </c>
      <c r="O943" s="13" t="str">
        <f t="shared" si="95"/>
        <v/>
      </c>
      <c r="P943" s="13" t="str">
        <f t="shared" si="96"/>
        <v/>
      </c>
      <c r="Q943" s="13" t="str">
        <f t="shared" si="97"/>
        <v/>
      </c>
      <c r="R943" s="13" t="str">
        <f t="shared" si="98"/>
        <v/>
      </c>
    </row>
    <row r="944" spans="1:18" x14ac:dyDescent="0.2">
      <c r="A944" s="8" t="s">
        <v>761</v>
      </c>
      <c r="B944" s="9">
        <v>3060</v>
      </c>
      <c r="C944" s="40" t="s">
        <v>162</v>
      </c>
      <c r="D944" s="40" t="s">
        <v>144</v>
      </c>
      <c r="E944" s="40" t="s">
        <v>37</v>
      </c>
      <c r="F944" s="40" t="s">
        <v>38</v>
      </c>
      <c r="G944" s="40" t="s">
        <v>44</v>
      </c>
      <c r="H944" s="40" t="s">
        <v>40</v>
      </c>
      <c r="I944" s="11">
        <v>42720</v>
      </c>
      <c r="J944" s="11">
        <v>43273</v>
      </c>
      <c r="K944" s="12">
        <v>57.1</v>
      </c>
      <c r="L944" s="1" t="str">
        <f>_xlfn.IFNA(MATCH(D944,{"AR","FL","IN","MI"},0),"YES")</f>
        <v>YES</v>
      </c>
      <c r="M944" t="str">
        <f t="shared" si="93"/>
        <v>Electric</v>
      </c>
      <c r="N944" s="1">
        <f t="shared" si="94"/>
        <v>2018</v>
      </c>
      <c r="O944" s="13">
        <f t="shared" si="95"/>
        <v>0.57100000000000006</v>
      </c>
      <c r="P944" s="13">
        <f t="shared" si="96"/>
        <v>0.57100000000000006</v>
      </c>
      <c r="Q944" s="13" t="str">
        <f t="shared" si="97"/>
        <v/>
      </c>
      <c r="R944" s="13" t="str">
        <f t="shared" si="98"/>
        <v/>
      </c>
    </row>
    <row r="945" spans="1:18" x14ac:dyDescent="0.2">
      <c r="A945" s="8" t="s">
        <v>762</v>
      </c>
      <c r="B945" s="9">
        <v>3166</v>
      </c>
      <c r="C945" s="40" t="s">
        <v>56</v>
      </c>
      <c r="D945" s="40" t="s">
        <v>194</v>
      </c>
      <c r="E945" s="40" t="s">
        <v>37</v>
      </c>
      <c r="F945" s="40" t="s">
        <v>38</v>
      </c>
      <c r="G945" s="40" t="s">
        <v>44</v>
      </c>
      <c r="H945" s="40" t="s">
        <v>40</v>
      </c>
      <c r="I945" s="11">
        <v>42972</v>
      </c>
      <c r="J945" s="11">
        <v>43273</v>
      </c>
      <c r="K945" s="12">
        <v>52</v>
      </c>
      <c r="L945" s="1" t="str">
        <f>_xlfn.IFNA(MATCH(D945,{"AR","FL","IN","MI"},0),"YES")</f>
        <v>YES</v>
      </c>
      <c r="M945" t="str">
        <f t="shared" si="93"/>
        <v>Electric</v>
      </c>
      <c r="N945" s="1">
        <f t="shared" si="94"/>
        <v>2018</v>
      </c>
      <c r="O945" s="13">
        <f t="shared" si="95"/>
        <v>0.52</v>
      </c>
      <c r="P945" s="13">
        <f t="shared" si="96"/>
        <v>0.52</v>
      </c>
      <c r="Q945" s="13" t="str">
        <f t="shared" si="97"/>
        <v/>
      </c>
      <c r="R945" s="13" t="str">
        <f t="shared" si="98"/>
        <v/>
      </c>
    </row>
    <row r="946" spans="1:18" x14ac:dyDescent="0.2">
      <c r="A946" s="8" t="s">
        <v>763</v>
      </c>
      <c r="B946" s="9">
        <v>3192</v>
      </c>
      <c r="C946" s="40" t="s">
        <v>477</v>
      </c>
      <c r="D946" s="40" t="s">
        <v>478</v>
      </c>
      <c r="E946" s="40" t="s">
        <v>37</v>
      </c>
      <c r="F946" s="40" t="s">
        <v>66</v>
      </c>
      <c r="G946" s="40" t="s">
        <v>39</v>
      </c>
      <c r="H946" s="40" t="s">
        <v>40</v>
      </c>
      <c r="I946" s="11">
        <v>43010</v>
      </c>
      <c r="J946" s="11">
        <v>43279</v>
      </c>
      <c r="K946" s="12">
        <v>49</v>
      </c>
      <c r="L946" s="1" t="str">
        <f>_xlfn.IFNA(MATCH(D946,{"AR","FL","IN","MI"},0),"YES")</f>
        <v>YES</v>
      </c>
      <c r="M946" t="str">
        <f t="shared" si="93"/>
        <v>Electric</v>
      </c>
      <c r="N946" s="1">
        <f t="shared" si="94"/>
        <v>2018</v>
      </c>
      <c r="O946" s="13">
        <f t="shared" si="95"/>
        <v>0.49</v>
      </c>
      <c r="P946" s="13">
        <f t="shared" si="96"/>
        <v>0.49</v>
      </c>
      <c r="Q946" s="13" t="str">
        <f t="shared" si="97"/>
        <v/>
      </c>
      <c r="R946" s="13" t="str">
        <f t="shared" si="98"/>
        <v/>
      </c>
    </row>
    <row r="947" spans="1:18" x14ac:dyDescent="0.2">
      <c r="A947" s="8" t="s">
        <v>764</v>
      </c>
      <c r="B947" s="9">
        <v>3024</v>
      </c>
      <c r="C947" s="40" t="s">
        <v>177</v>
      </c>
      <c r="D947" s="40" t="s">
        <v>144</v>
      </c>
      <c r="E947" s="40" t="s">
        <v>37</v>
      </c>
      <c r="F947" s="40" t="s">
        <v>38</v>
      </c>
      <c r="G947" s="40" t="s">
        <v>44</v>
      </c>
      <c r="H947" s="40" t="s">
        <v>40</v>
      </c>
      <c r="I947" s="11">
        <v>42632</v>
      </c>
      <c r="J947" s="11">
        <v>43280</v>
      </c>
      <c r="K947" s="12">
        <v>56.69</v>
      </c>
      <c r="L947" s="1" t="str">
        <f>_xlfn.IFNA(MATCH(D947,{"AR","FL","IN","MI"},0),"YES")</f>
        <v>YES</v>
      </c>
      <c r="M947" t="str">
        <f t="shared" si="93"/>
        <v>Electric</v>
      </c>
      <c r="N947" s="1">
        <f t="shared" si="94"/>
        <v>2018</v>
      </c>
      <c r="O947" s="13">
        <f t="shared" si="95"/>
        <v>0.56689999999999996</v>
      </c>
      <c r="P947" s="13">
        <f t="shared" si="96"/>
        <v>0.56689999999999996</v>
      </c>
      <c r="Q947" s="13" t="str">
        <f t="shared" si="97"/>
        <v/>
      </c>
      <c r="R947" s="13" t="str">
        <f t="shared" si="98"/>
        <v/>
      </c>
    </row>
    <row r="948" spans="1:18" x14ac:dyDescent="0.2">
      <c r="A948" s="8" t="s">
        <v>766</v>
      </c>
      <c r="B948" s="9">
        <v>3201</v>
      </c>
      <c r="C948" s="40" t="s">
        <v>81</v>
      </c>
      <c r="D948" s="40" t="s">
        <v>76</v>
      </c>
      <c r="E948" s="40" t="s">
        <v>37</v>
      </c>
      <c r="F948" s="40" t="s">
        <v>52</v>
      </c>
      <c r="G948" s="40" t="s">
        <v>39</v>
      </c>
      <c r="H948" s="40" t="s">
        <v>40</v>
      </c>
      <c r="I948" s="11">
        <v>43013</v>
      </c>
      <c r="J948" s="11">
        <v>43284</v>
      </c>
      <c r="K948" s="12">
        <v>50.23</v>
      </c>
      <c r="L948" s="1" t="str">
        <f>_xlfn.IFNA(MATCH(D948,{"AR","FL","IN","MI"},0),"YES")</f>
        <v>YES</v>
      </c>
      <c r="M948" t="str">
        <f t="shared" si="93"/>
        <v>Electric</v>
      </c>
      <c r="N948" s="1">
        <f t="shared" si="94"/>
        <v>2018</v>
      </c>
      <c r="O948" s="13">
        <f t="shared" si="95"/>
        <v>0.50229999999999997</v>
      </c>
      <c r="P948" s="13">
        <f t="shared" si="96"/>
        <v>0.50229999999999997</v>
      </c>
      <c r="Q948" s="13" t="str">
        <f t="shared" si="97"/>
        <v/>
      </c>
      <c r="R948" s="13" t="str">
        <f t="shared" si="98"/>
        <v/>
      </c>
    </row>
    <row r="949" spans="1:18" x14ac:dyDescent="0.2">
      <c r="A949" s="8" t="s">
        <v>765</v>
      </c>
      <c r="B949" s="9">
        <v>3202</v>
      </c>
      <c r="C949" s="40" t="s">
        <v>81</v>
      </c>
      <c r="D949" s="40" t="s">
        <v>76</v>
      </c>
      <c r="E949" s="40" t="s">
        <v>37</v>
      </c>
      <c r="F949" s="40" t="s">
        <v>52</v>
      </c>
      <c r="G949" s="40" t="s">
        <v>39</v>
      </c>
      <c r="H949" s="40" t="s">
        <v>40</v>
      </c>
      <c r="I949" s="11">
        <v>43011</v>
      </c>
      <c r="J949" s="11">
        <v>43284</v>
      </c>
      <c r="K949" s="12">
        <v>50.23</v>
      </c>
      <c r="L949" s="1" t="str">
        <f>_xlfn.IFNA(MATCH(D949,{"AR","FL","IN","MI"},0),"YES")</f>
        <v>YES</v>
      </c>
      <c r="M949" t="str">
        <f t="shared" si="93"/>
        <v>Electric</v>
      </c>
      <c r="N949" s="1">
        <f t="shared" si="94"/>
        <v>2018</v>
      </c>
      <c r="O949" s="13">
        <f t="shared" si="95"/>
        <v>0.50229999999999997</v>
      </c>
      <c r="P949" s="13">
        <f t="shared" si="96"/>
        <v>0.50229999999999997</v>
      </c>
      <c r="Q949" s="13" t="str">
        <f t="shared" si="97"/>
        <v/>
      </c>
      <c r="R949" s="13" t="str">
        <f t="shared" si="98"/>
        <v/>
      </c>
    </row>
    <row r="950" spans="1:18" x14ac:dyDescent="0.2">
      <c r="A950" s="8" t="s">
        <v>767</v>
      </c>
      <c r="B950" s="9">
        <v>3287</v>
      </c>
      <c r="C950" s="40" t="s">
        <v>78</v>
      </c>
      <c r="D950" s="40" t="s">
        <v>79</v>
      </c>
      <c r="E950" s="40" t="s">
        <v>37</v>
      </c>
      <c r="F950" s="40" t="s">
        <v>52</v>
      </c>
      <c r="G950" s="40" t="s">
        <v>44</v>
      </c>
      <c r="H950" s="40" t="s">
        <v>40</v>
      </c>
      <c r="I950" s="11">
        <v>43192</v>
      </c>
      <c r="J950" s="11">
        <v>43291</v>
      </c>
      <c r="K950" s="12" t="s">
        <v>45</v>
      </c>
      <c r="L950" s="1">
        <f>_xlfn.IFNA(MATCH(D950,{"AR","FL","IN","MI"},0),"YES")</f>
        <v>2</v>
      </c>
      <c r="M950" t="str">
        <f t="shared" si="93"/>
        <v>Electric</v>
      </c>
      <c r="N950" s="1">
        <f t="shared" si="94"/>
        <v>2018</v>
      </c>
      <c r="O950" s="13" t="str">
        <f t="shared" si="95"/>
        <v/>
      </c>
      <c r="P950" s="13" t="str">
        <f t="shared" si="96"/>
        <v/>
      </c>
      <c r="Q950" s="13" t="str">
        <f t="shared" si="97"/>
        <v/>
      </c>
      <c r="R950" s="13" t="str">
        <f t="shared" si="98"/>
        <v/>
      </c>
    </row>
    <row r="951" spans="1:18" x14ac:dyDescent="0.2">
      <c r="A951" s="8" t="s">
        <v>1693</v>
      </c>
      <c r="B951" s="9">
        <v>3228</v>
      </c>
      <c r="C951" s="40" t="s">
        <v>2233</v>
      </c>
      <c r="D951" s="40" t="s">
        <v>97</v>
      </c>
      <c r="E951" s="40" t="s">
        <v>2163</v>
      </c>
      <c r="F951" s="40" t="s">
        <v>66</v>
      </c>
      <c r="G951" s="40" t="s">
        <v>44</v>
      </c>
      <c r="H951" s="40" t="s">
        <v>40</v>
      </c>
      <c r="I951" s="11">
        <v>43056</v>
      </c>
      <c r="J951" s="11">
        <v>43297</v>
      </c>
      <c r="K951" s="12">
        <v>54</v>
      </c>
      <c r="L951" s="1" t="str">
        <f>_xlfn.IFNA(MATCH(D951,{"AR","FL","IN","MI"},0),"YES")</f>
        <v>YES</v>
      </c>
      <c r="M951" t="str">
        <f t="shared" si="93"/>
        <v>Natural Gas</v>
      </c>
      <c r="N951" s="1">
        <f t="shared" si="94"/>
        <v>2018</v>
      </c>
      <c r="O951" s="13" t="str">
        <f t="shared" si="95"/>
        <v/>
      </c>
      <c r="P951" s="13" t="str">
        <f t="shared" si="96"/>
        <v/>
      </c>
      <c r="Q951" s="13">
        <f t="shared" si="97"/>
        <v>0.54</v>
      </c>
      <c r="R951" s="13">
        <f t="shared" si="98"/>
        <v>0.54</v>
      </c>
    </row>
    <row r="952" spans="1:18" x14ac:dyDescent="0.2">
      <c r="A952" s="8" t="s">
        <v>1694</v>
      </c>
      <c r="B952" s="9">
        <v>3275</v>
      </c>
      <c r="C952" s="40" t="s">
        <v>2222</v>
      </c>
      <c r="D952" s="40" t="s">
        <v>91</v>
      </c>
      <c r="E952" s="40" t="s">
        <v>2163</v>
      </c>
      <c r="F952" s="40" t="s">
        <v>66</v>
      </c>
      <c r="G952" s="40" t="s">
        <v>44</v>
      </c>
      <c r="H952" s="40" t="s">
        <v>40</v>
      </c>
      <c r="I952" s="11">
        <v>42978</v>
      </c>
      <c r="J952" s="11">
        <v>43301</v>
      </c>
      <c r="K952" s="12">
        <v>49</v>
      </c>
      <c r="L952" s="1" t="str">
        <f>_xlfn.IFNA(MATCH(D952,{"AR","FL","IN","MI"},0),"YES")</f>
        <v>YES</v>
      </c>
      <c r="M952" t="str">
        <f t="shared" si="93"/>
        <v>Natural Gas</v>
      </c>
      <c r="N952" s="1">
        <f t="shared" si="94"/>
        <v>2018</v>
      </c>
      <c r="O952" s="13" t="str">
        <f t="shared" si="95"/>
        <v/>
      </c>
      <c r="P952" s="13" t="str">
        <f t="shared" si="96"/>
        <v/>
      </c>
      <c r="Q952" s="13">
        <f t="shared" si="97"/>
        <v>0.49</v>
      </c>
      <c r="R952" s="13">
        <f t="shared" si="98"/>
        <v>0.49</v>
      </c>
    </row>
    <row r="953" spans="1:18" x14ac:dyDescent="0.2">
      <c r="A953" s="8" t="s">
        <v>768</v>
      </c>
      <c r="B953" s="9">
        <v>3339</v>
      </c>
      <c r="C953" s="40" t="s">
        <v>104</v>
      </c>
      <c r="D953" s="40" t="s">
        <v>105</v>
      </c>
      <c r="E953" s="40" t="s">
        <v>37</v>
      </c>
      <c r="F953" s="40" t="s">
        <v>66</v>
      </c>
      <c r="G953" s="40"/>
      <c r="H953" s="40" t="s">
        <v>40</v>
      </c>
      <c r="I953" s="11">
        <v>43266</v>
      </c>
      <c r="J953" s="11">
        <v>43306</v>
      </c>
      <c r="K953" s="12" t="s">
        <v>45</v>
      </c>
      <c r="L953" s="1" t="str">
        <f>_xlfn.IFNA(MATCH(D953,{"AR","FL","IN","MI"},0),"YES")</f>
        <v>YES</v>
      </c>
      <c r="M953" t="str">
        <f t="shared" si="93"/>
        <v>Electric</v>
      </c>
      <c r="N953" s="1">
        <f t="shared" si="94"/>
        <v>2018</v>
      </c>
      <c r="O953" s="13" t="str">
        <f t="shared" si="95"/>
        <v/>
      </c>
      <c r="P953" s="13" t="str">
        <f t="shared" si="96"/>
        <v/>
      </c>
      <c r="Q953" s="13" t="str">
        <f t="shared" si="97"/>
        <v/>
      </c>
      <c r="R953" s="13" t="str">
        <f t="shared" si="98"/>
        <v/>
      </c>
    </row>
    <row r="954" spans="1:18" x14ac:dyDescent="0.2">
      <c r="A954" s="8" t="s">
        <v>1695</v>
      </c>
      <c r="B954" s="9">
        <v>3348</v>
      </c>
      <c r="C954" s="40" t="s">
        <v>2226</v>
      </c>
      <c r="D954" s="40" t="s">
        <v>224</v>
      </c>
      <c r="E954" s="40" t="s">
        <v>2163</v>
      </c>
      <c r="F954" s="40" t="s">
        <v>66</v>
      </c>
      <c r="G954" s="40" t="s">
        <v>39</v>
      </c>
      <c r="H954" s="40" t="s">
        <v>40</v>
      </c>
      <c r="I954" s="11"/>
      <c r="J954" s="11">
        <v>43314</v>
      </c>
      <c r="K954" s="12" t="s">
        <v>45</v>
      </c>
      <c r="L954" s="1" t="str">
        <f>_xlfn.IFNA(MATCH(D954,{"AR","FL","IN","MI"},0),"YES")</f>
        <v>YES</v>
      </c>
      <c r="M954" t="str">
        <f t="shared" si="93"/>
        <v>Natural Gas</v>
      </c>
      <c r="N954" s="1">
        <f t="shared" si="94"/>
        <v>2018</v>
      </c>
      <c r="O954" s="13" t="str">
        <f t="shared" si="95"/>
        <v/>
      </c>
      <c r="P954" s="13" t="str">
        <f t="shared" si="96"/>
        <v/>
      </c>
      <c r="Q954" s="13" t="str">
        <f t="shared" si="97"/>
        <v/>
      </c>
      <c r="R954" s="13" t="str">
        <f t="shared" si="98"/>
        <v/>
      </c>
    </row>
    <row r="955" spans="1:18" x14ac:dyDescent="0.2">
      <c r="A955" s="8" t="s">
        <v>769</v>
      </c>
      <c r="B955" s="9">
        <v>3246</v>
      </c>
      <c r="C955" s="40" t="s">
        <v>72</v>
      </c>
      <c r="D955" s="40" t="s">
        <v>73</v>
      </c>
      <c r="E955" s="40" t="s">
        <v>37</v>
      </c>
      <c r="F955" s="40" t="s">
        <v>66</v>
      </c>
      <c r="G955" s="40" t="s">
        <v>44</v>
      </c>
      <c r="H955" s="40" t="s">
        <v>40</v>
      </c>
      <c r="I955" s="11">
        <v>43088</v>
      </c>
      <c r="J955" s="11">
        <v>43320</v>
      </c>
      <c r="K955" s="12">
        <v>50.44</v>
      </c>
      <c r="L955" s="1" t="str">
        <f>_xlfn.IFNA(MATCH(D955,{"AR","FL","IN","MI"},0),"YES")</f>
        <v>YES</v>
      </c>
      <c r="M955" t="str">
        <f t="shared" si="93"/>
        <v>Electric</v>
      </c>
      <c r="N955" s="1">
        <f t="shared" si="94"/>
        <v>2018</v>
      </c>
      <c r="O955" s="13">
        <f t="shared" si="95"/>
        <v>0.50439999999999996</v>
      </c>
      <c r="P955" s="13">
        <f t="shared" si="96"/>
        <v>0.50439999999999996</v>
      </c>
      <c r="Q955" s="13" t="str">
        <f t="shared" si="97"/>
        <v/>
      </c>
      <c r="R955" s="13" t="str">
        <f t="shared" si="98"/>
        <v/>
      </c>
    </row>
    <row r="956" spans="1:18" x14ac:dyDescent="0.2">
      <c r="A956" s="8" t="s">
        <v>1696</v>
      </c>
      <c r="B956" s="9">
        <v>3326</v>
      </c>
      <c r="C956" s="40" t="s">
        <v>2199</v>
      </c>
      <c r="D956" s="40" t="s">
        <v>76</v>
      </c>
      <c r="E956" s="40" t="s">
        <v>2163</v>
      </c>
      <c r="F956" s="40" t="s">
        <v>52</v>
      </c>
      <c r="G956" s="40" t="s">
        <v>39</v>
      </c>
      <c r="H956" s="40" t="s">
        <v>40</v>
      </c>
      <c r="I956" s="11">
        <v>43251</v>
      </c>
      <c r="J956" s="11">
        <v>43327</v>
      </c>
      <c r="K956" s="12">
        <v>48.74</v>
      </c>
      <c r="L956" s="1" t="str">
        <f>_xlfn.IFNA(MATCH(D956,{"AR","FL","IN","MI"},0),"YES")</f>
        <v>YES</v>
      </c>
      <c r="M956" t="str">
        <f t="shared" si="93"/>
        <v>Natural Gas</v>
      </c>
      <c r="N956" s="1">
        <f t="shared" si="94"/>
        <v>2018</v>
      </c>
      <c r="O956" s="13" t="str">
        <f t="shared" si="95"/>
        <v/>
      </c>
      <c r="P956" s="13" t="str">
        <f t="shared" si="96"/>
        <v/>
      </c>
      <c r="Q956" s="13">
        <f t="shared" si="97"/>
        <v>0.4874</v>
      </c>
      <c r="R956" s="13">
        <f t="shared" si="98"/>
        <v>0.4874</v>
      </c>
    </row>
    <row r="957" spans="1:18" x14ac:dyDescent="0.2">
      <c r="A957" s="8" t="s">
        <v>1697</v>
      </c>
      <c r="B957" s="9">
        <v>3313</v>
      </c>
      <c r="C957" s="40" t="s">
        <v>2182</v>
      </c>
      <c r="D957" s="40" t="s">
        <v>127</v>
      </c>
      <c r="E957" s="40" t="s">
        <v>2163</v>
      </c>
      <c r="F957" s="40" t="s">
        <v>52</v>
      </c>
      <c r="G957" s="40" t="s">
        <v>39</v>
      </c>
      <c r="H957" s="40" t="s">
        <v>40</v>
      </c>
      <c r="I957" s="11">
        <v>43158</v>
      </c>
      <c r="J957" s="11">
        <v>43333</v>
      </c>
      <c r="K957" s="12" t="s">
        <v>45</v>
      </c>
      <c r="L957" s="1" t="str">
        <f>_xlfn.IFNA(MATCH(D957,{"AR","FL","IN","MI"},0),"YES")</f>
        <v>YES</v>
      </c>
      <c r="M957" t="str">
        <f t="shared" si="93"/>
        <v>Natural Gas</v>
      </c>
      <c r="N957" s="1">
        <f t="shared" si="94"/>
        <v>2018</v>
      </c>
      <c r="O957" s="13" t="str">
        <f t="shared" si="95"/>
        <v/>
      </c>
      <c r="P957" s="13" t="str">
        <f t="shared" si="96"/>
        <v/>
      </c>
      <c r="Q957" s="13" t="str">
        <f t="shared" si="97"/>
        <v/>
      </c>
      <c r="R957" s="13" t="str">
        <f t="shared" si="98"/>
        <v/>
      </c>
    </row>
    <row r="958" spans="1:18" x14ac:dyDescent="0.2">
      <c r="A958" s="8" t="s">
        <v>770</v>
      </c>
      <c r="B958" s="9">
        <v>3181</v>
      </c>
      <c r="C958" s="40" t="s">
        <v>223</v>
      </c>
      <c r="D958" s="40" t="s">
        <v>224</v>
      </c>
      <c r="E958" s="40" t="s">
        <v>37</v>
      </c>
      <c r="F958" s="40" t="s">
        <v>66</v>
      </c>
      <c r="G958" s="40" t="s">
        <v>44</v>
      </c>
      <c r="H958" s="40" t="s">
        <v>40</v>
      </c>
      <c r="I958" s="11">
        <v>42964</v>
      </c>
      <c r="J958" s="11">
        <v>43333</v>
      </c>
      <c r="K958" s="12">
        <v>50.52</v>
      </c>
      <c r="L958" s="1" t="str">
        <f>_xlfn.IFNA(MATCH(D958,{"AR","FL","IN","MI"},0),"YES")</f>
        <v>YES</v>
      </c>
      <c r="M958" t="str">
        <f t="shared" si="93"/>
        <v>Electric</v>
      </c>
      <c r="N958" s="1">
        <f t="shared" si="94"/>
        <v>2018</v>
      </c>
      <c r="O958" s="13">
        <f t="shared" si="95"/>
        <v>0.50519999999999998</v>
      </c>
      <c r="P958" s="13">
        <f t="shared" si="96"/>
        <v>0.50519999999999998</v>
      </c>
      <c r="Q958" s="13" t="str">
        <f t="shared" si="97"/>
        <v/>
      </c>
      <c r="R958" s="13" t="str">
        <f t="shared" si="98"/>
        <v/>
      </c>
    </row>
    <row r="959" spans="1:18" x14ac:dyDescent="0.2">
      <c r="A959" s="8" t="s">
        <v>1698</v>
      </c>
      <c r="B959" s="9">
        <v>3270</v>
      </c>
      <c r="C959" s="40" t="s">
        <v>157</v>
      </c>
      <c r="D959" s="40" t="s">
        <v>158</v>
      </c>
      <c r="E959" s="40" t="s">
        <v>2163</v>
      </c>
      <c r="F959" s="40" t="s">
        <v>52</v>
      </c>
      <c r="G959" s="40" t="s">
        <v>39</v>
      </c>
      <c r="H959" s="40" t="s">
        <v>40</v>
      </c>
      <c r="I959" s="11">
        <v>43158</v>
      </c>
      <c r="J959" s="11">
        <v>43334</v>
      </c>
      <c r="K959" s="12" t="s">
        <v>45</v>
      </c>
      <c r="L959" s="1">
        <f>_xlfn.IFNA(MATCH(D959,{"AR","FL","IN","MI"},0),"YES")</f>
        <v>3</v>
      </c>
      <c r="M959" t="str">
        <f t="shared" si="93"/>
        <v>Natural Gas</v>
      </c>
      <c r="N959" s="1">
        <f t="shared" si="94"/>
        <v>2018</v>
      </c>
      <c r="O959" s="13" t="str">
        <f t="shared" si="95"/>
        <v/>
      </c>
      <c r="P959" s="13" t="str">
        <f t="shared" si="96"/>
        <v/>
      </c>
      <c r="Q959" s="13" t="str">
        <f t="shared" si="97"/>
        <v/>
      </c>
      <c r="R959" s="13" t="str">
        <f t="shared" si="98"/>
        <v/>
      </c>
    </row>
    <row r="960" spans="1:18" x14ac:dyDescent="0.2">
      <c r="A960" s="8" t="s">
        <v>1699</v>
      </c>
      <c r="B960" s="9">
        <v>3233</v>
      </c>
      <c r="C960" s="40" t="s">
        <v>64</v>
      </c>
      <c r="D960" s="40" t="s">
        <v>65</v>
      </c>
      <c r="E960" s="40" t="s">
        <v>2163</v>
      </c>
      <c r="F960" s="40" t="s">
        <v>66</v>
      </c>
      <c r="G960" s="40" t="s">
        <v>44</v>
      </c>
      <c r="H960" s="40" t="s">
        <v>40</v>
      </c>
      <c r="I960" s="11">
        <v>43066</v>
      </c>
      <c r="J960" s="11">
        <v>43336</v>
      </c>
      <c r="K960" s="12">
        <v>50.95</v>
      </c>
      <c r="L960" s="1" t="str">
        <f>_xlfn.IFNA(MATCH(D960,{"AR","FL","IN","MI"},0),"YES")</f>
        <v>YES</v>
      </c>
      <c r="M960" t="str">
        <f t="shared" si="93"/>
        <v>Natural Gas</v>
      </c>
      <c r="N960" s="1">
        <f t="shared" si="94"/>
        <v>2018</v>
      </c>
      <c r="O960" s="13" t="str">
        <f t="shared" si="95"/>
        <v/>
      </c>
      <c r="P960" s="13" t="str">
        <f t="shared" si="96"/>
        <v/>
      </c>
      <c r="Q960" s="13">
        <f t="shared" si="97"/>
        <v>0.50950000000000006</v>
      </c>
      <c r="R960" s="13">
        <f t="shared" si="98"/>
        <v>0.50950000000000006</v>
      </c>
    </row>
    <row r="961" spans="1:18" x14ac:dyDescent="0.2">
      <c r="A961" s="8" t="s">
        <v>771</v>
      </c>
      <c r="B961" s="9">
        <v>3232</v>
      </c>
      <c r="C961" s="40" t="s">
        <v>64</v>
      </c>
      <c r="D961" s="40" t="s">
        <v>65</v>
      </c>
      <c r="E961" s="40" t="s">
        <v>37</v>
      </c>
      <c r="F961" s="40" t="s">
        <v>66</v>
      </c>
      <c r="G961" s="40" t="s">
        <v>44</v>
      </c>
      <c r="H961" s="40" t="s">
        <v>40</v>
      </c>
      <c r="I961" s="11">
        <v>43066</v>
      </c>
      <c r="J961" s="11">
        <v>43336</v>
      </c>
      <c r="K961" s="12">
        <v>50.95</v>
      </c>
      <c r="L961" s="1" t="str">
        <f>_xlfn.IFNA(MATCH(D961,{"AR","FL","IN","MI"},0),"YES")</f>
        <v>YES</v>
      </c>
      <c r="M961" t="str">
        <f t="shared" si="93"/>
        <v>Electric</v>
      </c>
      <c r="N961" s="1">
        <f t="shared" si="94"/>
        <v>2018</v>
      </c>
      <c r="O961" s="13">
        <f t="shared" si="95"/>
        <v>0.50950000000000006</v>
      </c>
      <c r="P961" s="13">
        <f t="shared" si="96"/>
        <v>0.50950000000000006</v>
      </c>
      <c r="Q961" s="13" t="str">
        <f t="shared" si="97"/>
        <v/>
      </c>
      <c r="R961" s="13" t="str">
        <f t="shared" si="98"/>
        <v/>
      </c>
    </row>
    <row r="962" spans="1:18" x14ac:dyDescent="0.2">
      <c r="A962" s="8" t="s">
        <v>1700</v>
      </c>
      <c r="B962" s="9">
        <v>3231</v>
      </c>
      <c r="C962" s="40" t="s">
        <v>182</v>
      </c>
      <c r="D962" s="40" t="s">
        <v>48</v>
      </c>
      <c r="E962" s="40" t="s">
        <v>2163</v>
      </c>
      <c r="F962" s="40" t="s">
        <v>66</v>
      </c>
      <c r="G962" s="40" t="s">
        <v>44</v>
      </c>
      <c r="H962" s="40" t="s">
        <v>40</v>
      </c>
      <c r="I962" s="11">
        <v>43039</v>
      </c>
      <c r="J962" s="11">
        <v>43340</v>
      </c>
      <c r="K962" s="12">
        <v>40.909999999999997</v>
      </c>
      <c r="L962" s="1">
        <f>_xlfn.IFNA(MATCH(D962,{"AR","FL","IN","MI"},0),"YES")</f>
        <v>4</v>
      </c>
      <c r="M962" t="str">
        <f t="shared" si="93"/>
        <v>Natural Gas</v>
      </c>
      <c r="N962" s="1">
        <f t="shared" si="94"/>
        <v>2018</v>
      </c>
      <c r="O962" s="13" t="str">
        <f t="shared" si="95"/>
        <v/>
      </c>
      <c r="P962" s="13" t="str">
        <f t="shared" si="96"/>
        <v/>
      </c>
      <c r="Q962" s="13">
        <f t="shared" si="97"/>
        <v>0.40909999999999996</v>
      </c>
      <c r="R962" s="13" t="str">
        <f t="shared" si="98"/>
        <v/>
      </c>
    </row>
    <row r="963" spans="1:18" x14ac:dyDescent="0.2">
      <c r="A963" s="8" t="s">
        <v>772</v>
      </c>
      <c r="B963" s="9">
        <v>3355</v>
      </c>
      <c r="C963" s="40" t="s">
        <v>139</v>
      </c>
      <c r="D963" s="40" t="s">
        <v>124</v>
      </c>
      <c r="E963" s="40" t="s">
        <v>37</v>
      </c>
      <c r="F963" s="40" t="s">
        <v>52</v>
      </c>
      <c r="G963" s="40" t="s">
        <v>44</v>
      </c>
      <c r="H963" s="40" t="s">
        <v>40</v>
      </c>
      <c r="I963" s="11">
        <v>43207</v>
      </c>
      <c r="J963" s="11">
        <v>43343</v>
      </c>
      <c r="K963" s="16" t="s">
        <v>45</v>
      </c>
      <c r="L963" s="1" t="str">
        <f>_xlfn.IFNA(MATCH(D963,{"AR","FL","IN","MI"},0),"YES")</f>
        <v>YES</v>
      </c>
      <c r="M963" t="str">
        <f t="shared" si="93"/>
        <v>Electric</v>
      </c>
      <c r="N963" s="1">
        <f t="shared" si="94"/>
        <v>2018</v>
      </c>
      <c r="O963" s="13" t="str">
        <f t="shared" si="95"/>
        <v/>
      </c>
      <c r="P963" s="13" t="str">
        <f t="shared" si="96"/>
        <v/>
      </c>
      <c r="Q963" s="13" t="str">
        <f t="shared" si="97"/>
        <v/>
      </c>
      <c r="R963" s="13" t="str">
        <f t="shared" si="98"/>
        <v/>
      </c>
    </row>
    <row r="964" spans="1:18" x14ac:dyDescent="0.2">
      <c r="A964" s="8" t="s">
        <v>1701</v>
      </c>
      <c r="B964" s="9">
        <v>3300</v>
      </c>
      <c r="C964" s="40" t="s">
        <v>249</v>
      </c>
      <c r="D964" s="40" t="s">
        <v>158</v>
      </c>
      <c r="E964" s="40" t="s">
        <v>2163</v>
      </c>
      <c r="F964" s="40" t="s">
        <v>52</v>
      </c>
      <c r="G964" s="40" t="s">
        <v>39</v>
      </c>
      <c r="H964" s="40" t="s">
        <v>40</v>
      </c>
      <c r="I964" s="11">
        <v>43192</v>
      </c>
      <c r="J964" s="11">
        <v>43348</v>
      </c>
      <c r="K964" s="12" t="s">
        <v>45</v>
      </c>
      <c r="L964" s="1">
        <f>_xlfn.IFNA(MATCH(D964,{"AR","FL","IN","MI"},0),"YES")</f>
        <v>3</v>
      </c>
      <c r="M964" t="str">
        <f t="shared" si="93"/>
        <v>Natural Gas</v>
      </c>
      <c r="N964" s="1">
        <f t="shared" si="94"/>
        <v>2018</v>
      </c>
      <c r="O964" s="13" t="str">
        <f t="shared" si="95"/>
        <v/>
      </c>
      <c r="P964" s="13" t="str">
        <f t="shared" si="96"/>
        <v/>
      </c>
      <c r="Q964" s="13" t="str">
        <f t="shared" si="97"/>
        <v/>
      </c>
      <c r="R964" s="13" t="str">
        <f t="shared" si="98"/>
        <v/>
      </c>
    </row>
    <row r="965" spans="1:18" x14ac:dyDescent="0.2">
      <c r="A965" s="8" t="s">
        <v>1702</v>
      </c>
      <c r="B965" s="9">
        <v>3301</v>
      </c>
      <c r="C965" s="40" t="s">
        <v>2219</v>
      </c>
      <c r="D965" s="40" t="s">
        <v>158</v>
      </c>
      <c r="E965" s="40" t="s">
        <v>2163</v>
      </c>
      <c r="F965" s="40" t="s">
        <v>52</v>
      </c>
      <c r="G965" s="40" t="s">
        <v>39</v>
      </c>
      <c r="H965" s="40" t="s">
        <v>40</v>
      </c>
      <c r="I965" s="11">
        <v>43192</v>
      </c>
      <c r="J965" s="11">
        <v>43348</v>
      </c>
      <c r="K965" s="12" t="s">
        <v>45</v>
      </c>
      <c r="L965" s="1">
        <f>_xlfn.IFNA(MATCH(D965,{"AR","FL","IN","MI"},0),"YES")</f>
        <v>3</v>
      </c>
      <c r="M965" t="str">
        <f t="shared" si="93"/>
        <v>Natural Gas</v>
      </c>
      <c r="N965" s="1">
        <f t="shared" si="94"/>
        <v>2018</v>
      </c>
      <c r="O965" s="13" t="str">
        <f t="shared" si="95"/>
        <v/>
      </c>
      <c r="P965" s="13" t="str">
        <f t="shared" si="96"/>
        <v/>
      </c>
      <c r="Q965" s="13" t="str">
        <f t="shared" si="97"/>
        <v/>
      </c>
      <c r="R965" s="13" t="str">
        <f t="shared" si="98"/>
        <v/>
      </c>
    </row>
    <row r="966" spans="1:18" x14ac:dyDescent="0.2">
      <c r="A966" s="8" t="s">
        <v>773</v>
      </c>
      <c r="B966" s="9">
        <v>3221</v>
      </c>
      <c r="C966" s="40" t="s">
        <v>240</v>
      </c>
      <c r="D966" s="40" t="s">
        <v>271</v>
      </c>
      <c r="E966" s="40" t="s">
        <v>37</v>
      </c>
      <c r="F966" s="40" t="s">
        <v>38</v>
      </c>
      <c r="G966" s="40" t="s">
        <v>39</v>
      </c>
      <c r="H966" s="40" t="s">
        <v>40</v>
      </c>
      <c r="I966" s="11">
        <v>43035</v>
      </c>
      <c r="J966" s="11">
        <v>43348</v>
      </c>
      <c r="K966" s="12">
        <v>53.97</v>
      </c>
      <c r="L966" s="1" t="str">
        <f>_xlfn.IFNA(MATCH(D966,{"AR","FL","IN","MI"},0),"YES")</f>
        <v>YES</v>
      </c>
      <c r="M966" t="str">
        <f t="shared" si="93"/>
        <v>Electric</v>
      </c>
      <c r="N966" s="1">
        <f t="shared" si="94"/>
        <v>2018</v>
      </c>
      <c r="O966" s="13">
        <f t="shared" si="95"/>
        <v>0.53969999999999996</v>
      </c>
      <c r="P966" s="13">
        <f t="shared" si="96"/>
        <v>0.53969999999999996</v>
      </c>
      <c r="Q966" s="13" t="str">
        <f t="shared" si="97"/>
        <v/>
      </c>
      <c r="R966" s="13" t="str">
        <f t="shared" si="98"/>
        <v/>
      </c>
    </row>
    <row r="967" spans="1:18" x14ac:dyDescent="0.2">
      <c r="A967" s="8" t="s">
        <v>1703</v>
      </c>
      <c r="B967" s="9">
        <v>3298</v>
      </c>
      <c r="C967" s="40" t="s">
        <v>2162</v>
      </c>
      <c r="D967" s="40" t="s">
        <v>111</v>
      </c>
      <c r="E967" s="40" t="s">
        <v>2163</v>
      </c>
      <c r="F967" s="40" t="s">
        <v>66</v>
      </c>
      <c r="G967" s="40" t="s">
        <v>44</v>
      </c>
      <c r="H967" s="40" t="s">
        <v>40</v>
      </c>
      <c r="I967" s="11">
        <v>43194</v>
      </c>
      <c r="J967" s="11">
        <v>43354</v>
      </c>
      <c r="K967" s="12">
        <v>31.52</v>
      </c>
      <c r="L967" s="1">
        <f>_xlfn.IFNA(MATCH(D967,{"AR","FL","IN","MI"},0),"YES")</f>
        <v>1</v>
      </c>
      <c r="M967" t="str">
        <f t="shared" si="93"/>
        <v>Natural Gas</v>
      </c>
      <c r="N967" s="1">
        <f t="shared" si="94"/>
        <v>2018</v>
      </c>
      <c r="O967" s="13" t="str">
        <f t="shared" si="95"/>
        <v/>
      </c>
      <c r="P967" s="13" t="str">
        <f t="shared" si="96"/>
        <v/>
      </c>
      <c r="Q967" s="13">
        <f t="shared" si="97"/>
        <v>0.31519999999999998</v>
      </c>
      <c r="R967" s="13" t="str">
        <f t="shared" si="98"/>
        <v/>
      </c>
    </row>
    <row r="968" spans="1:18" x14ac:dyDescent="0.2">
      <c r="A968" s="8" t="s">
        <v>1704</v>
      </c>
      <c r="B968" s="9">
        <v>3230</v>
      </c>
      <c r="C968" s="40" t="s">
        <v>2175</v>
      </c>
      <c r="D968" s="40" t="s">
        <v>48</v>
      </c>
      <c r="E968" s="40" t="s">
        <v>2163</v>
      </c>
      <c r="F968" s="40" t="s">
        <v>66</v>
      </c>
      <c r="G968" s="40" t="s">
        <v>39</v>
      </c>
      <c r="H968" s="40" t="s">
        <v>40</v>
      </c>
      <c r="I968" s="11">
        <v>43061</v>
      </c>
      <c r="J968" s="11">
        <v>43356</v>
      </c>
      <c r="K968" s="12">
        <v>38.299999999999997</v>
      </c>
      <c r="L968" s="1">
        <f>_xlfn.IFNA(MATCH(D968,{"AR","FL","IN","MI"},0),"YES")</f>
        <v>4</v>
      </c>
      <c r="M968" t="str">
        <f t="shared" ref="M968:M1031" si="99">E968</f>
        <v>Natural Gas</v>
      </c>
      <c r="N968" s="1">
        <f t="shared" ref="N968:N1031" si="100">YEAR(J968)</f>
        <v>2018</v>
      </c>
      <c r="O968" s="13" t="str">
        <f t="shared" ref="O968:O1031" si="101">IF(AND(M968="Electric",K968&lt;&gt;"NA"),K968/100,"")</f>
        <v/>
      </c>
      <c r="P968" s="13" t="str">
        <f t="shared" ref="P968:P1031" si="102">IF(AND(M968="Electric",K968&lt;&gt;"NA",L968="YES"),K968/100,"")</f>
        <v/>
      </c>
      <c r="Q968" s="13">
        <f t="shared" ref="Q968:Q1031" si="103">IF(AND(M968="Natural Gas",K968&lt;&gt;"NA"),K968/100,"")</f>
        <v>0.38299999999999995</v>
      </c>
      <c r="R968" s="13" t="str">
        <f t="shared" ref="R968:R1031" si="104">IF(AND(M968="Natural Gas",K968&lt;&gt;"NA",L968="YES"),K968/100,"")</f>
        <v/>
      </c>
    </row>
    <row r="969" spans="1:18" x14ac:dyDescent="0.2">
      <c r="A969" s="8" t="s">
        <v>1705</v>
      </c>
      <c r="B969" s="9">
        <v>3335</v>
      </c>
      <c r="C969" s="40" t="s">
        <v>335</v>
      </c>
      <c r="D969" s="40" t="s">
        <v>219</v>
      </c>
      <c r="E969" s="40" t="s">
        <v>2163</v>
      </c>
      <c r="F969" s="40" t="s">
        <v>66</v>
      </c>
      <c r="G969" s="40" t="s">
        <v>44</v>
      </c>
      <c r="H969" s="40" t="s">
        <v>40</v>
      </c>
      <c r="I969" s="11">
        <v>43244</v>
      </c>
      <c r="J969" s="11">
        <v>43357</v>
      </c>
      <c r="K969" s="12">
        <v>52</v>
      </c>
      <c r="L969" s="1" t="str">
        <f>_xlfn.IFNA(MATCH(D969,{"AR","FL","IN","MI"},0),"YES")</f>
        <v>YES</v>
      </c>
      <c r="M969" t="str">
        <f t="shared" si="99"/>
        <v>Natural Gas</v>
      </c>
      <c r="N969" s="1">
        <f t="shared" si="100"/>
        <v>2018</v>
      </c>
      <c r="O969" s="13" t="str">
        <f t="shared" si="101"/>
        <v/>
      </c>
      <c r="P969" s="13" t="str">
        <f t="shared" si="102"/>
        <v/>
      </c>
      <c r="Q969" s="13">
        <f t="shared" si="103"/>
        <v>0.52</v>
      </c>
      <c r="R969" s="13">
        <f t="shared" si="104"/>
        <v>0.52</v>
      </c>
    </row>
    <row r="970" spans="1:18" x14ac:dyDescent="0.2">
      <c r="A970" s="8" t="s">
        <v>774</v>
      </c>
      <c r="B970" s="9">
        <v>3334</v>
      </c>
      <c r="C970" s="40" t="s">
        <v>335</v>
      </c>
      <c r="D970" s="40" t="s">
        <v>219</v>
      </c>
      <c r="E970" s="40" t="s">
        <v>37</v>
      </c>
      <c r="F970" s="40" t="s">
        <v>38</v>
      </c>
      <c r="G970" s="40" t="s">
        <v>44</v>
      </c>
      <c r="H970" s="40" t="s">
        <v>40</v>
      </c>
      <c r="I970" s="11">
        <v>43244</v>
      </c>
      <c r="J970" s="11">
        <v>43357</v>
      </c>
      <c r="K970" s="12">
        <v>52</v>
      </c>
      <c r="L970" s="1" t="str">
        <f>_xlfn.IFNA(MATCH(D970,{"AR","FL","IN","MI"},0),"YES")</f>
        <v>YES</v>
      </c>
      <c r="M970" t="str">
        <f t="shared" si="99"/>
        <v>Electric</v>
      </c>
      <c r="N970" s="1">
        <f t="shared" si="100"/>
        <v>2018</v>
      </c>
      <c r="O970" s="13">
        <f t="shared" si="101"/>
        <v>0.52</v>
      </c>
      <c r="P970" s="13">
        <f t="shared" si="102"/>
        <v>0.52</v>
      </c>
      <c r="Q970" s="13" t="str">
        <f t="shared" si="103"/>
        <v/>
      </c>
      <c r="R970" s="13" t="str">
        <f t="shared" si="104"/>
        <v/>
      </c>
    </row>
    <row r="971" spans="1:18" x14ac:dyDescent="0.2">
      <c r="A971" s="8" t="s">
        <v>1706</v>
      </c>
      <c r="B971" s="9">
        <v>3197</v>
      </c>
      <c r="C971" s="40" t="s">
        <v>157</v>
      </c>
      <c r="D971" s="40" t="s">
        <v>158</v>
      </c>
      <c r="E971" s="40" t="s">
        <v>2163</v>
      </c>
      <c r="F971" s="40" t="s">
        <v>66</v>
      </c>
      <c r="G971" s="40" t="s">
        <v>44</v>
      </c>
      <c r="H971" s="40" t="s">
        <v>40</v>
      </c>
      <c r="I971" s="11">
        <v>43005</v>
      </c>
      <c r="J971" s="11">
        <v>43362</v>
      </c>
      <c r="K971" s="16">
        <v>46.88</v>
      </c>
      <c r="L971" s="1">
        <f>_xlfn.IFNA(MATCH(D971,{"AR","FL","IN","MI"},0),"YES")</f>
        <v>3</v>
      </c>
      <c r="M971" t="str">
        <f t="shared" si="99"/>
        <v>Natural Gas</v>
      </c>
      <c r="N971" s="1">
        <f t="shared" si="100"/>
        <v>2018</v>
      </c>
      <c r="O971" s="13" t="str">
        <f t="shared" si="101"/>
        <v/>
      </c>
      <c r="P971" s="13" t="str">
        <f t="shared" si="102"/>
        <v/>
      </c>
      <c r="Q971" s="13">
        <f t="shared" si="103"/>
        <v>0.46880000000000005</v>
      </c>
      <c r="R971" s="13" t="str">
        <f t="shared" si="104"/>
        <v/>
      </c>
    </row>
    <row r="972" spans="1:18" x14ac:dyDescent="0.2">
      <c r="A972" s="8" t="s">
        <v>1707</v>
      </c>
      <c r="B972" s="9">
        <v>3293</v>
      </c>
      <c r="C972" s="40" t="s">
        <v>2205</v>
      </c>
      <c r="D972" s="40" t="s">
        <v>231</v>
      </c>
      <c r="E972" s="40" t="s">
        <v>2163</v>
      </c>
      <c r="F972" s="40" t="s">
        <v>66</v>
      </c>
      <c r="G972" s="40"/>
      <c r="H972" s="40" t="s">
        <v>40</v>
      </c>
      <c r="I972" s="11">
        <v>43203</v>
      </c>
      <c r="J972" s="11">
        <v>43362</v>
      </c>
      <c r="K972" s="16" t="s">
        <v>45</v>
      </c>
      <c r="L972" s="1" t="str">
        <f>_xlfn.IFNA(MATCH(D972,{"AR","FL","IN","MI"},0),"YES")</f>
        <v>YES</v>
      </c>
      <c r="M972" t="str">
        <f t="shared" si="99"/>
        <v>Natural Gas</v>
      </c>
      <c r="N972" s="1">
        <f t="shared" si="100"/>
        <v>2018</v>
      </c>
      <c r="O972" s="13" t="str">
        <f t="shared" si="101"/>
        <v/>
      </c>
      <c r="P972" s="13" t="str">
        <f t="shared" si="102"/>
        <v/>
      </c>
      <c r="Q972" s="13" t="str">
        <f t="shared" si="103"/>
        <v/>
      </c>
      <c r="R972" s="13" t="str">
        <f t="shared" si="104"/>
        <v/>
      </c>
    </row>
    <row r="973" spans="1:18" x14ac:dyDescent="0.2">
      <c r="A973" s="8" t="s">
        <v>1708</v>
      </c>
      <c r="B973" s="9">
        <v>3372</v>
      </c>
      <c r="C973" s="40" t="s">
        <v>2168</v>
      </c>
      <c r="D973" s="40" t="s">
        <v>114</v>
      </c>
      <c r="E973" s="40" t="s">
        <v>2163</v>
      </c>
      <c r="F973" s="40" t="s">
        <v>52</v>
      </c>
      <c r="G973" s="40" t="s">
        <v>39</v>
      </c>
      <c r="H973" s="40" t="s">
        <v>40</v>
      </c>
      <c r="I973" s="11">
        <v>43258</v>
      </c>
      <c r="J973" s="11">
        <v>43363</v>
      </c>
      <c r="K973" s="16" t="s">
        <v>45</v>
      </c>
      <c r="L973" s="1" t="str">
        <f>_xlfn.IFNA(MATCH(D973,{"AR","FL","IN","MI"},0),"YES")</f>
        <v>YES</v>
      </c>
      <c r="M973" t="str">
        <f t="shared" si="99"/>
        <v>Natural Gas</v>
      </c>
      <c r="N973" s="1">
        <f t="shared" si="100"/>
        <v>2018</v>
      </c>
      <c r="O973" s="13" t="str">
        <f t="shared" si="101"/>
        <v/>
      </c>
      <c r="P973" s="13" t="str">
        <f t="shared" si="102"/>
        <v/>
      </c>
      <c r="Q973" s="13" t="str">
        <f t="shared" si="103"/>
        <v/>
      </c>
      <c r="R973" s="13" t="str">
        <f t="shared" si="104"/>
        <v/>
      </c>
    </row>
    <row r="974" spans="1:18" x14ac:dyDescent="0.2">
      <c r="A974" s="8" t="s">
        <v>775</v>
      </c>
      <c r="B974" s="9">
        <v>3346</v>
      </c>
      <c r="C974" s="40" t="s">
        <v>218</v>
      </c>
      <c r="D974" s="40" t="s">
        <v>219</v>
      </c>
      <c r="E974" s="40" t="s">
        <v>37</v>
      </c>
      <c r="F974" s="40" t="s">
        <v>38</v>
      </c>
      <c r="G974" s="40" t="s">
        <v>44</v>
      </c>
      <c r="H974" s="40" t="s">
        <v>40</v>
      </c>
      <c r="I974" s="11">
        <v>43298</v>
      </c>
      <c r="J974" s="11">
        <v>43363</v>
      </c>
      <c r="K974" s="12">
        <v>56.06</v>
      </c>
      <c r="L974" s="1" t="str">
        <f>_xlfn.IFNA(MATCH(D974,{"AR","FL","IN","MI"},0),"YES")</f>
        <v>YES</v>
      </c>
      <c r="M974" t="str">
        <f t="shared" si="99"/>
        <v>Electric</v>
      </c>
      <c r="N974" s="1">
        <f t="shared" si="100"/>
        <v>2018</v>
      </c>
      <c r="O974" s="13">
        <f t="shared" si="101"/>
        <v>0.56059999999999999</v>
      </c>
      <c r="P974" s="13">
        <f t="shared" si="102"/>
        <v>0.56059999999999999</v>
      </c>
      <c r="Q974" s="13" t="str">
        <f t="shared" si="103"/>
        <v/>
      </c>
      <c r="R974" s="13" t="str">
        <f t="shared" si="104"/>
        <v/>
      </c>
    </row>
    <row r="975" spans="1:18" x14ac:dyDescent="0.2">
      <c r="A975" s="8" t="s">
        <v>1709</v>
      </c>
      <c r="B975" s="9">
        <v>3345</v>
      </c>
      <c r="C975" s="40" t="s">
        <v>218</v>
      </c>
      <c r="D975" s="40" t="s">
        <v>219</v>
      </c>
      <c r="E975" s="40" t="s">
        <v>2163</v>
      </c>
      <c r="F975" s="40" t="s">
        <v>66</v>
      </c>
      <c r="G975" s="40" t="s">
        <v>44</v>
      </c>
      <c r="H975" s="40" t="s">
        <v>40</v>
      </c>
      <c r="I975" s="11">
        <v>43298</v>
      </c>
      <c r="J975" s="11">
        <v>43363</v>
      </c>
      <c r="K975" s="12">
        <v>56.06</v>
      </c>
      <c r="L975" s="1" t="str">
        <f>_xlfn.IFNA(MATCH(D975,{"AR","FL","IN","MI"},0),"YES")</f>
        <v>YES</v>
      </c>
      <c r="M975" t="str">
        <f t="shared" si="99"/>
        <v>Natural Gas</v>
      </c>
      <c r="N975" s="1">
        <f t="shared" si="100"/>
        <v>2018</v>
      </c>
      <c r="O975" s="13" t="str">
        <f t="shared" si="101"/>
        <v/>
      </c>
      <c r="P975" s="13" t="str">
        <f t="shared" si="102"/>
        <v/>
      </c>
      <c r="Q975" s="13">
        <f t="shared" si="103"/>
        <v>0.56059999999999999</v>
      </c>
      <c r="R975" s="13">
        <f t="shared" si="104"/>
        <v>0.56059999999999999</v>
      </c>
    </row>
    <row r="976" spans="1:18" x14ac:dyDescent="0.2">
      <c r="A976" s="8" t="s">
        <v>1710</v>
      </c>
      <c r="B976" s="9">
        <v>3371</v>
      </c>
      <c r="C976" s="40" t="s">
        <v>2179</v>
      </c>
      <c r="D976" s="40" t="s">
        <v>114</v>
      </c>
      <c r="E976" s="40" t="s">
        <v>2163</v>
      </c>
      <c r="F976" s="40" t="s">
        <v>52</v>
      </c>
      <c r="G976" s="40" t="s">
        <v>39</v>
      </c>
      <c r="H976" s="40" t="s">
        <v>40</v>
      </c>
      <c r="I976" s="11">
        <v>43258</v>
      </c>
      <c r="J976" s="11">
        <v>43363</v>
      </c>
      <c r="K976" s="12" t="s">
        <v>45</v>
      </c>
      <c r="L976" s="1" t="str">
        <f>_xlfn.IFNA(MATCH(D976,{"AR","FL","IN","MI"},0),"YES")</f>
        <v>YES</v>
      </c>
      <c r="M976" t="str">
        <f t="shared" si="99"/>
        <v>Natural Gas</v>
      </c>
      <c r="N976" s="1">
        <f t="shared" si="100"/>
        <v>2018</v>
      </c>
      <c r="O976" s="13" t="str">
        <f t="shared" si="101"/>
        <v/>
      </c>
      <c r="P976" s="13" t="str">
        <f t="shared" si="102"/>
        <v/>
      </c>
      <c r="Q976" s="13" t="str">
        <f t="shared" si="103"/>
        <v/>
      </c>
      <c r="R976" s="13" t="str">
        <f t="shared" si="104"/>
        <v/>
      </c>
    </row>
    <row r="977" spans="1:18" x14ac:dyDescent="0.2">
      <c r="A977" s="8" t="s">
        <v>1711</v>
      </c>
      <c r="B977" s="9">
        <v>3338</v>
      </c>
      <c r="C977" s="40" t="s">
        <v>2200</v>
      </c>
      <c r="D977" s="40" t="s">
        <v>57</v>
      </c>
      <c r="E977" s="40" t="s">
        <v>2163</v>
      </c>
      <c r="F977" s="40" t="s">
        <v>66</v>
      </c>
      <c r="G977" s="40" t="s">
        <v>44</v>
      </c>
      <c r="H977" s="40" t="s">
        <v>40</v>
      </c>
      <c r="I977" s="11">
        <v>43266</v>
      </c>
      <c r="J977" s="11">
        <v>43369</v>
      </c>
      <c r="K977" s="12">
        <v>53</v>
      </c>
      <c r="L977" s="1" t="str">
        <f>_xlfn.IFNA(MATCH(D977,{"AR","FL","IN","MI"},0),"YES")</f>
        <v>YES</v>
      </c>
      <c r="M977" t="str">
        <f t="shared" si="99"/>
        <v>Natural Gas</v>
      </c>
      <c r="N977" s="1">
        <f t="shared" si="100"/>
        <v>2018</v>
      </c>
      <c r="O977" s="13" t="str">
        <f t="shared" si="101"/>
        <v/>
      </c>
      <c r="P977" s="13" t="str">
        <f t="shared" si="102"/>
        <v/>
      </c>
      <c r="Q977" s="13">
        <f t="shared" si="103"/>
        <v>0.53</v>
      </c>
      <c r="R977" s="13">
        <f t="shared" si="104"/>
        <v>0.53</v>
      </c>
    </row>
    <row r="978" spans="1:18" x14ac:dyDescent="0.2">
      <c r="A978" s="8" t="s">
        <v>776</v>
      </c>
      <c r="B978" s="9">
        <v>2873</v>
      </c>
      <c r="C978" s="40" t="s">
        <v>777</v>
      </c>
      <c r="D978" s="40" t="s">
        <v>290</v>
      </c>
      <c r="E978" s="40" t="s">
        <v>37</v>
      </c>
      <c r="F978" s="40" t="s">
        <v>66</v>
      </c>
      <c r="G978" s="40" t="s">
        <v>44</v>
      </c>
      <c r="H978" s="40" t="s">
        <v>40</v>
      </c>
      <c r="I978" s="11">
        <v>42338</v>
      </c>
      <c r="J978" s="11">
        <v>43369</v>
      </c>
      <c r="K978" s="12">
        <v>47.52</v>
      </c>
      <c r="L978" s="1" t="str">
        <f>_xlfn.IFNA(MATCH(D978,{"AR","FL","IN","MI"},0),"YES")</f>
        <v>YES</v>
      </c>
      <c r="M978" t="str">
        <f t="shared" si="99"/>
        <v>Electric</v>
      </c>
      <c r="N978" s="1">
        <f t="shared" si="100"/>
        <v>2018</v>
      </c>
      <c r="O978" s="13">
        <f t="shared" si="101"/>
        <v>0.47520000000000001</v>
      </c>
      <c r="P978" s="13">
        <f t="shared" si="102"/>
        <v>0.47520000000000001</v>
      </c>
      <c r="Q978" s="13" t="str">
        <f t="shared" si="103"/>
        <v/>
      </c>
      <c r="R978" s="13" t="str">
        <f t="shared" si="104"/>
        <v/>
      </c>
    </row>
    <row r="979" spans="1:18" x14ac:dyDescent="0.2">
      <c r="A979" s="8" t="s">
        <v>1712</v>
      </c>
      <c r="B979" s="9">
        <v>3336</v>
      </c>
      <c r="C979" s="40" t="s">
        <v>141</v>
      </c>
      <c r="D979" s="40" t="s">
        <v>57</v>
      </c>
      <c r="E979" s="40" t="s">
        <v>2163</v>
      </c>
      <c r="F979" s="40" t="s">
        <v>66</v>
      </c>
      <c r="G979" s="40" t="s">
        <v>39</v>
      </c>
      <c r="H979" s="40" t="s">
        <v>40</v>
      </c>
      <c r="I979" s="11">
        <v>43266</v>
      </c>
      <c r="J979" s="11">
        <v>43369</v>
      </c>
      <c r="K979" s="12">
        <v>49.83</v>
      </c>
      <c r="L979" s="1" t="str">
        <f>_xlfn.IFNA(MATCH(D979,{"AR","FL","IN","MI"},0),"YES")</f>
        <v>YES</v>
      </c>
      <c r="M979" t="str">
        <f t="shared" si="99"/>
        <v>Natural Gas</v>
      </c>
      <c r="N979" s="1">
        <f t="shared" si="100"/>
        <v>2018</v>
      </c>
      <c r="O979" s="13" t="str">
        <f t="shared" si="101"/>
        <v/>
      </c>
      <c r="P979" s="13" t="str">
        <f t="shared" si="102"/>
        <v/>
      </c>
      <c r="Q979" s="13">
        <f t="shared" si="103"/>
        <v>0.49829999999999997</v>
      </c>
      <c r="R979" s="13">
        <f t="shared" si="104"/>
        <v>0.49829999999999997</v>
      </c>
    </row>
    <row r="980" spans="1:18" x14ac:dyDescent="0.2">
      <c r="A980" s="8" t="s">
        <v>778</v>
      </c>
      <c r="B980" s="9">
        <v>3220</v>
      </c>
      <c r="C980" s="40" t="s">
        <v>245</v>
      </c>
      <c r="D980" s="40" t="s">
        <v>259</v>
      </c>
      <c r="E980" s="40" t="s">
        <v>37</v>
      </c>
      <c r="F980" s="40" t="s">
        <v>38</v>
      </c>
      <c r="G980" s="40" t="s">
        <v>44</v>
      </c>
      <c r="H980" s="40" t="s">
        <v>40</v>
      </c>
      <c r="I980" s="11">
        <v>43041</v>
      </c>
      <c r="J980" s="11">
        <v>43369</v>
      </c>
      <c r="K980" s="12">
        <v>52.5</v>
      </c>
      <c r="L980" s="1" t="str">
        <f>_xlfn.IFNA(MATCH(D980,{"AR","FL","IN","MI"},0),"YES")</f>
        <v>YES</v>
      </c>
      <c r="M980" t="str">
        <f t="shared" si="99"/>
        <v>Electric</v>
      </c>
      <c r="N980" s="1">
        <f t="shared" si="100"/>
        <v>2018</v>
      </c>
      <c r="O980" s="13">
        <f t="shared" si="101"/>
        <v>0.52500000000000002</v>
      </c>
      <c r="P980" s="13">
        <f t="shared" si="102"/>
        <v>0.52500000000000002</v>
      </c>
      <c r="Q980" s="13" t="str">
        <f t="shared" si="103"/>
        <v/>
      </c>
      <c r="R980" s="13" t="str">
        <f t="shared" si="104"/>
        <v/>
      </c>
    </row>
    <row r="981" spans="1:18" x14ac:dyDescent="0.2">
      <c r="A981" s="8" t="s">
        <v>1713</v>
      </c>
      <c r="B981" s="9">
        <v>3177</v>
      </c>
      <c r="C981" s="40" t="s">
        <v>96</v>
      </c>
      <c r="D981" s="40" t="s">
        <v>259</v>
      </c>
      <c r="E981" s="40" t="s">
        <v>2163</v>
      </c>
      <c r="F981" s="40" t="s">
        <v>66</v>
      </c>
      <c r="G981" s="40" t="s">
        <v>44</v>
      </c>
      <c r="H981" s="40" t="s">
        <v>40</v>
      </c>
      <c r="I981" s="11">
        <v>42937</v>
      </c>
      <c r="J981" s="11">
        <v>43369</v>
      </c>
      <c r="K981" s="12">
        <v>51</v>
      </c>
      <c r="L981" s="1" t="str">
        <f>_xlfn.IFNA(MATCH(D981,{"AR","FL","IN","MI"},0),"YES")</f>
        <v>YES</v>
      </c>
      <c r="M981" t="str">
        <f t="shared" si="99"/>
        <v>Natural Gas</v>
      </c>
      <c r="N981" s="1">
        <f t="shared" si="100"/>
        <v>2018</v>
      </c>
      <c r="O981" s="13" t="str">
        <f t="shared" si="101"/>
        <v/>
      </c>
      <c r="P981" s="13" t="str">
        <f t="shared" si="102"/>
        <v/>
      </c>
      <c r="Q981" s="13">
        <f t="shared" si="103"/>
        <v>0.51</v>
      </c>
      <c r="R981" s="13">
        <f t="shared" si="104"/>
        <v>0.51</v>
      </c>
    </row>
    <row r="982" spans="1:18" x14ac:dyDescent="0.2">
      <c r="A982" s="8" t="s">
        <v>779</v>
      </c>
      <c r="B982" s="9">
        <v>3260</v>
      </c>
      <c r="C982" s="40" t="s">
        <v>62</v>
      </c>
      <c r="D982" s="40" t="s">
        <v>60</v>
      </c>
      <c r="E982" s="40" t="s">
        <v>37</v>
      </c>
      <c r="F982" s="40" t="s">
        <v>38</v>
      </c>
      <c r="G982" s="40" t="s">
        <v>44</v>
      </c>
      <c r="H982" s="40" t="s">
        <v>40</v>
      </c>
      <c r="I982" s="11">
        <v>43132</v>
      </c>
      <c r="J982" s="11">
        <v>43370</v>
      </c>
      <c r="K982" s="12">
        <v>51.24</v>
      </c>
      <c r="L982" s="1" t="str">
        <f>_xlfn.IFNA(MATCH(D982,{"AR","FL","IN","MI"},0),"YES")</f>
        <v>YES</v>
      </c>
      <c r="M982" t="str">
        <f t="shared" si="99"/>
        <v>Electric</v>
      </c>
      <c r="N982" s="1">
        <f t="shared" si="100"/>
        <v>2018</v>
      </c>
      <c r="O982" s="13">
        <f t="shared" si="101"/>
        <v>0.51239999999999997</v>
      </c>
      <c r="P982" s="13">
        <f t="shared" si="102"/>
        <v>0.51239999999999997</v>
      </c>
      <c r="Q982" s="13" t="str">
        <f t="shared" si="103"/>
        <v/>
      </c>
      <c r="R982" s="13" t="str">
        <f t="shared" si="104"/>
        <v/>
      </c>
    </row>
    <row r="983" spans="1:18" x14ac:dyDescent="0.2">
      <c r="A983" s="8" t="s">
        <v>1714</v>
      </c>
      <c r="B983" s="9">
        <v>3225</v>
      </c>
      <c r="C983" s="40" t="s">
        <v>2183</v>
      </c>
      <c r="D983" s="40" t="s">
        <v>231</v>
      </c>
      <c r="E983" s="40" t="s">
        <v>2163</v>
      </c>
      <c r="F983" s="40" t="s">
        <v>66</v>
      </c>
      <c r="G983" s="40" t="s">
        <v>39</v>
      </c>
      <c r="H983" s="40" t="s">
        <v>40</v>
      </c>
      <c r="I983" s="11">
        <v>43054</v>
      </c>
      <c r="J983" s="11">
        <v>43371</v>
      </c>
      <c r="K983" s="12">
        <v>53.04</v>
      </c>
      <c r="L983" s="1" t="str">
        <f>_xlfn.IFNA(MATCH(D983,{"AR","FL","IN","MI"},0),"YES")</f>
        <v>YES</v>
      </c>
      <c r="M983" t="str">
        <f t="shared" si="99"/>
        <v>Natural Gas</v>
      </c>
      <c r="N983" s="1">
        <f t="shared" si="100"/>
        <v>2018</v>
      </c>
      <c r="O983" s="13" t="str">
        <f t="shared" si="101"/>
        <v/>
      </c>
      <c r="P983" s="13" t="str">
        <f t="shared" si="102"/>
        <v/>
      </c>
      <c r="Q983" s="13">
        <f t="shared" si="103"/>
        <v>0.53039999999999998</v>
      </c>
      <c r="R983" s="13">
        <f t="shared" si="104"/>
        <v>0.53039999999999998</v>
      </c>
    </row>
    <row r="984" spans="1:18" x14ac:dyDescent="0.2">
      <c r="A984" s="8" t="s">
        <v>1715</v>
      </c>
      <c r="B984" s="9">
        <v>3289</v>
      </c>
      <c r="C984" s="40" t="s">
        <v>2211</v>
      </c>
      <c r="D984" s="40" t="s">
        <v>154</v>
      </c>
      <c r="E984" s="40" t="s">
        <v>2163</v>
      </c>
      <c r="F984" s="40" t="s">
        <v>52</v>
      </c>
      <c r="G984" s="40" t="s">
        <v>44</v>
      </c>
      <c r="H984" s="40" t="s">
        <v>40</v>
      </c>
      <c r="I984" s="11">
        <v>43196</v>
      </c>
      <c r="J984" s="11">
        <v>43371</v>
      </c>
      <c r="K984" s="12" t="s">
        <v>45</v>
      </c>
      <c r="L984" s="1" t="str">
        <f>_xlfn.IFNA(MATCH(D984,{"AR","FL","IN","MI"},0),"YES")</f>
        <v>YES</v>
      </c>
      <c r="M984" t="str">
        <f t="shared" si="99"/>
        <v>Natural Gas</v>
      </c>
      <c r="N984" s="1">
        <f t="shared" si="100"/>
        <v>2018</v>
      </c>
      <c r="O984" s="13" t="str">
        <f t="shared" si="101"/>
        <v/>
      </c>
      <c r="P984" s="13" t="str">
        <f t="shared" si="102"/>
        <v/>
      </c>
      <c r="Q984" s="13" t="str">
        <f t="shared" si="103"/>
        <v/>
      </c>
      <c r="R984" s="13" t="str">
        <f t="shared" si="104"/>
        <v/>
      </c>
    </row>
    <row r="985" spans="1:18" x14ac:dyDescent="0.2">
      <c r="A985" s="8" t="s">
        <v>1716</v>
      </c>
      <c r="B985" s="9">
        <v>3226</v>
      </c>
      <c r="C985" s="40" t="s">
        <v>2184</v>
      </c>
      <c r="D985" s="40" t="s">
        <v>231</v>
      </c>
      <c r="E985" s="40" t="s">
        <v>2163</v>
      </c>
      <c r="F985" s="40" t="s">
        <v>66</v>
      </c>
      <c r="G985" s="40" t="s">
        <v>39</v>
      </c>
      <c r="H985" s="40" t="s">
        <v>40</v>
      </c>
      <c r="I985" s="11">
        <v>43054</v>
      </c>
      <c r="J985" s="11">
        <v>43371</v>
      </c>
      <c r="K985" s="12">
        <v>53.04</v>
      </c>
      <c r="L985" s="1" t="str">
        <f>_xlfn.IFNA(MATCH(D985,{"AR","FL","IN","MI"},0),"YES")</f>
        <v>YES</v>
      </c>
      <c r="M985" t="str">
        <f t="shared" si="99"/>
        <v>Natural Gas</v>
      </c>
      <c r="N985" s="1">
        <f t="shared" si="100"/>
        <v>2018</v>
      </c>
      <c r="O985" s="13" t="str">
        <f t="shared" si="101"/>
        <v/>
      </c>
      <c r="P985" s="13" t="str">
        <f t="shared" si="102"/>
        <v/>
      </c>
      <c r="Q985" s="13">
        <f t="shared" si="103"/>
        <v>0.53039999999999998</v>
      </c>
      <c r="R985" s="13">
        <f t="shared" si="104"/>
        <v>0.53039999999999998</v>
      </c>
    </row>
    <row r="986" spans="1:18" x14ac:dyDescent="0.2">
      <c r="A986" s="8" t="s">
        <v>1717</v>
      </c>
      <c r="B986" s="9">
        <v>3279</v>
      </c>
      <c r="C986" s="40" t="s">
        <v>2162</v>
      </c>
      <c r="D986" s="40" t="s">
        <v>216</v>
      </c>
      <c r="E986" s="40" t="s">
        <v>2163</v>
      </c>
      <c r="F986" s="40" t="s">
        <v>66</v>
      </c>
      <c r="G986" s="40" t="s">
        <v>39</v>
      </c>
      <c r="H986" s="40" t="s">
        <v>40</v>
      </c>
      <c r="I986" s="11">
        <v>43174</v>
      </c>
      <c r="J986" s="11">
        <v>43377</v>
      </c>
      <c r="K986" s="12" t="s">
        <v>45</v>
      </c>
      <c r="L986" s="1" t="str">
        <f>_xlfn.IFNA(MATCH(D986,{"AR","FL","IN","MI"},0),"YES")</f>
        <v>YES</v>
      </c>
      <c r="M986" t="str">
        <f t="shared" si="99"/>
        <v>Natural Gas</v>
      </c>
      <c r="N986" s="1">
        <f t="shared" si="100"/>
        <v>2018</v>
      </c>
      <c r="O986" s="13" t="str">
        <f t="shared" si="101"/>
        <v/>
      </c>
      <c r="P986" s="13" t="str">
        <f t="shared" si="102"/>
        <v/>
      </c>
      <c r="Q986" s="13" t="str">
        <f t="shared" si="103"/>
        <v/>
      </c>
      <c r="R986" s="13" t="str">
        <f t="shared" si="104"/>
        <v/>
      </c>
    </row>
    <row r="987" spans="1:18" x14ac:dyDescent="0.2">
      <c r="A987" s="8" t="s">
        <v>780</v>
      </c>
      <c r="B987" s="9">
        <v>3262</v>
      </c>
      <c r="C987" s="40" t="s">
        <v>781</v>
      </c>
      <c r="D987" s="40" t="s">
        <v>199</v>
      </c>
      <c r="E987" s="40" t="s">
        <v>37</v>
      </c>
      <c r="F987" s="40" t="s">
        <v>66</v>
      </c>
      <c r="G987" s="40" t="s">
        <v>39</v>
      </c>
      <c r="H987" s="40" t="s">
        <v>40</v>
      </c>
      <c r="I987" s="11">
        <v>43126</v>
      </c>
      <c r="J987" s="11">
        <v>43377</v>
      </c>
      <c r="K987" s="12">
        <v>54.02</v>
      </c>
      <c r="L987" s="1" t="str">
        <f>_xlfn.IFNA(MATCH(D987,{"AR","FL","IN","MI"},0),"YES")</f>
        <v>YES</v>
      </c>
      <c r="M987" t="str">
        <f t="shared" si="99"/>
        <v>Electric</v>
      </c>
      <c r="N987" s="1">
        <f t="shared" si="100"/>
        <v>2018</v>
      </c>
      <c r="O987" s="13">
        <f t="shared" si="101"/>
        <v>0.54020000000000001</v>
      </c>
      <c r="P987" s="13">
        <f t="shared" si="102"/>
        <v>0.54020000000000001</v>
      </c>
      <c r="Q987" s="13" t="str">
        <f t="shared" si="103"/>
        <v/>
      </c>
      <c r="R987" s="13" t="str">
        <f t="shared" si="104"/>
        <v/>
      </c>
    </row>
    <row r="988" spans="1:18" x14ac:dyDescent="0.2">
      <c r="A988" s="8" t="s">
        <v>1718</v>
      </c>
      <c r="B988" s="9">
        <v>3245</v>
      </c>
      <c r="C988" s="40" t="s">
        <v>2216</v>
      </c>
      <c r="D988" s="40" t="s">
        <v>111</v>
      </c>
      <c r="E988" s="40" t="s">
        <v>2163</v>
      </c>
      <c r="F988" s="40" t="s">
        <v>66</v>
      </c>
      <c r="G988" s="40" t="s">
        <v>44</v>
      </c>
      <c r="H988" s="40" t="s">
        <v>40</v>
      </c>
      <c r="I988" s="11">
        <v>43084</v>
      </c>
      <c r="J988" s="11">
        <v>43378</v>
      </c>
      <c r="K988" s="12">
        <v>40.43</v>
      </c>
      <c r="L988" s="1">
        <f>_xlfn.IFNA(MATCH(D988,{"AR","FL","IN","MI"},0),"YES")</f>
        <v>1</v>
      </c>
      <c r="M988" t="str">
        <f t="shared" si="99"/>
        <v>Natural Gas</v>
      </c>
      <c r="N988" s="1">
        <f t="shared" si="100"/>
        <v>2018</v>
      </c>
      <c r="O988" s="13" t="str">
        <f t="shared" si="101"/>
        <v/>
      </c>
      <c r="P988" s="13" t="str">
        <f t="shared" si="102"/>
        <v/>
      </c>
      <c r="Q988" s="13">
        <f t="shared" si="103"/>
        <v>0.40429999999999999</v>
      </c>
      <c r="R988" s="13" t="str">
        <f t="shared" si="104"/>
        <v/>
      </c>
    </row>
    <row r="989" spans="1:18" x14ac:dyDescent="0.2">
      <c r="A989" s="8" t="s">
        <v>782</v>
      </c>
      <c r="B989" s="9">
        <v>3308</v>
      </c>
      <c r="C989" s="40" t="s">
        <v>673</v>
      </c>
      <c r="D989" s="40" t="s">
        <v>158</v>
      </c>
      <c r="E989" s="40" t="s">
        <v>37</v>
      </c>
      <c r="F989" s="40" t="s">
        <v>52</v>
      </c>
      <c r="G989" s="40" t="s">
        <v>39</v>
      </c>
      <c r="H989" s="40" t="s">
        <v>40</v>
      </c>
      <c r="I989" s="11">
        <v>43215</v>
      </c>
      <c r="J989" s="11">
        <v>43382</v>
      </c>
      <c r="K989" s="16" t="s">
        <v>45</v>
      </c>
      <c r="L989" s="1">
        <f>_xlfn.IFNA(MATCH(D989,{"AR","FL","IN","MI"},0),"YES")</f>
        <v>3</v>
      </c>
      <c r="M989" t="str">
        <f t="shared" si="99"/>
        <v>Electric</v>
      </c>
      <c r="N989" s="1">
        <f t="shared" si="100"/>
        <v>2018</v>
      </c>
      <c r="O989" s="13" t="str">
        <f t="shared" si="101"/>
        <v/>
      </c>
      <c r="P989" s="13" t="str">
        <f t="shared" si="102"/>
        <v/>
      </c>
      <c r="Q989" s="13" t="str">
        <f t="shared" si="103"/>
        <v/>
      </c>
      <c r="R989" s="13" t="str">
        <f t="shared" si="104"/>
        <v/>
      </c>
    </row>
    <row r="990" spans="1:18" x14ac:dyDescent="0.2">
      <c r="A990" s="8" t="s">
        <v>1719</v>
      </c>
      <c r="B990" s="9">
        <v>3264</v>
      </c>
      <c r="C990" s="40" t="s">
        <v>2174</v>
      </c>
      <c r="D990" s="40" t="s">
        <v>576</v>
      </c>
      <c r="E990" s="40" t="s">
        <v>2163</v>
      </c>
      <c r="F990" s="40" t="s">
        <v>66</v>
      </c>
      <c r="G990" s="40" t="s">
        <v>39</v>
      </c>
      <c r="H990" s="40" t="s">
        <v>40</v>
      </c>
      <c r="I990" s="11">
        <v>43146</v>
      </c>
      <c r="J990" s="11">
        <v>43388</v>
      </c>
      <c r="K990" s="16">
        <v>49.23</v>
      </c>
      <c r="L990" s="1" t="str">
        <f>_xlfn.IFNA(MATCH(D990,{"AR","FL","IN","MI"},0),"YES")</f>
        <v>YES</v>
      </c>
      <c r="M990" t="str">
        <f t="shared" si="99"/>
        <v>Natural Gas</v>
      </c>
      <c r="N990" s="1">
        <f t="shared" si="100"/>
        <v>2018</v>
      </c>
      <c r="O990" s="13" t="str">
        <f t="shared" si="101"/>
        <v/>
      </c>
      <c r="P990" s="13" t="str">
        <f t="shared" si="102"/>
        <v/>
      </c>
      <c r="Q990" s="13">
        <f t="shared" si="103"/>
        <v>0.49229999999999996</v>
      </c>
      <c r="R990" s="13">
        <f t="shared" si="104"/>
        <v>0.49229999999999996</v>
      </c>
    </row>
    <row r="991" spans="1:18" x14ac:dyDescent="0.2">
      <c r="A991" s="8" t="s">
        <v>1720</v>
      </c>
      <c r="B991" s="9">
        <v>3358</v>
      </c>
      <c r="C991" s="40" t="s">
        <v>2187</v>
      </c>
      <c r="D991" s="40" t="s">
        <v>76</v>
      </c>
      <c r="E991" s="40" t="s">
        <v>2163</v>
      </c>
      <c r="F991" s="40" t="s">
        <v>52</v>
      </c>
      <c r="G991" s="40" t="s">
        <v>39</v>
      </c>
      <c r="H991" s="40" t="s">
        <v>40</v>
      </c>
      <c r="I991" s="11">
        <v>43327</v>
      </c>
      <c r="J991" s="11">
        <v>43399</v>
      </c>
      <c r="K991" s="12" t="s">
        <v>45</v>
      </c>
      <c r="L991" s="1" t="str">
        <f>_xlfn.IFNA(MATCH(D991,{"AR","FL","IN","MI"},0),"YES")</f>
        <v>YES</v>
      </c>
      <c r="M991" t="str">
        <f t="shared" si="99"/>
        <v>Natural Gas</v>
      </c>
      <c r="N991" s="1">
        <f t="shared" si="100"/>
        <v>2018</v>
      </c>
      <c r="O991" s="13" t="str">
        <f t="shared" si="101"/>
        <v/>
      </c>
      <c r="P991" s="13" t="str">
        <f t="shared" si="102"/>
        <v/>
      </c>
      <c r="Q991" s="13" t="str">
        <f t="shared" si="103"/>
        <v/>
      </c>
      <c r="R991" s="13" t="str">
        <f t="shared" si="104"/>
        <v/>
      </c>
    </row>
    <row r="992" spans="1:18" x14ac:dyDescent="0.2">
      <c r="A992" s="8" t="s">
        <v>1721</v>
      </c>
      <c r="B992" s="9">
        <v>3250</v>
      </c>
      <c r="C992" s="40" t="s">
        <v>2204</v>
      </c>
      <c r="D992" s="40" t="s">
        <v>51</v>
      </c>
      <c r="E992" s="40" t="s">
        <v>2163</v>
      </c>
      <c r="F992" s="40" t="s">
        <v>66</v>
      </c>
      <c r="G992" s="40" t="s">
        <v>44</v>
      </c>
      <c r="H992" s="40" t="s">
        <v>40</v>
      </c>
      <c r="I992" s="11">
        <v>43098</v>
      </c>
      <c r="J992" s="11">
        <v>43399</v>
      </c>
      <c r="K992" s="12">
        <v>50</v>
      </c>
      <c r="L992" s="1" t="str">
        <f>_xlfn.IFNA(MATCH(D992,{"AR","FL","IN","MI"},0),"YES")</f>
        <v>YES</v>
      </c>
      <c r="M992" t="str">
        <f t="shared" si="99"/>
        <v>Natural Gas</v>
      </c>
      <c r="N992" s="1">
        <f t="shared" si="100"/>
        <v>2018</v>
      </c>
      <c r="O992" s="13" t="str">
        <f t="shared" si="101"/>
        <v/>
      </c>
      <c r="P992" s="13" t="str">
        <f t="shared" si="102"/>
        <v/>
      </c>
      <c r="Q992" s="13">
        <f t="shared" si="103"/>
        <v>0.5</v>
      </c>
      <c r="R992" s="13">
        <f t="shared" si="104"/>
        <v>0.5</v>
      </c>
    </row>
    <row r="993" spans="1:18" x14ac:dyDescent="0.2">
      <c r="A993" s="8" t="s">
        <v>783</v>
      </c>
      <c r="B993" s="9">
        <v>3254</v>
      </c>
      <c r="C993" s="40" t="s">
        <v>116</v>
      </c>
      <c r="D993" s="40" t="s">
        <v>105</v>
      </c>
      <c r="E993" s="40" t="s">
        <v>37</v>
      </c>
      <c r="F993" s="40" t="s">
        <v>66</v>
      </c>
      <c r="G993" s="40" t="s">
        <v>44</v>
      </c>
      <c r="H993" s="40" t="s">
        <v>40</v>
      </c>
      <c r="I993" s="11">
        <v>43112</v>
      </c>
      <c r="J993" s="11">
        <v>43402</v>
      </c>
      <c r="K993" s="12">
        <v>54</v>
      </c>
      <c r="L993" s="1" t="str">
        <f>_xlfn.IFNA(MATCH(D993,{"AR","FL","IN","MI"},0),"YES")</f>
        <v>YES</v>
      </c>
      <c r="M993" t="str">
        <f t="shared" si="99"/>
        <v>Electric</v>
      </c>
      <c r="N993" s="1">
        <f t="shared" si="100"/>
        <v>2018</v>
      </c>
      <c r="O993" s="13">
        <f t="shared" si="101"/>
        <v>0.54</v>
      </c>
      <c r="P993" s="13">
        <f t="shared" si="102"/>
        <v>0.54</v>
      </c>
      <c r="Q993" s="13" t="str">
        <f t="shared" si="103"/>
        <v/>
      </c>
      <c r="R993" s="13" t="str">
        <f t="shared" si="104"/>
        <v/>
      </c>
    </row>
    <row r="994" spans="1:18" x14ac:dyDescent="0.2">
      <c r="A994" s="8" t="s">
        <v>1722</v>
      </c>
      <c r="B994" s="9">
        <v>3255</v>
      </c>
      <c r="C994" s="40" t="s">
        <v>116</v>
      </c>
      <c r="D994" s="40" t="s">
        <v>105</v>
      </c>
      <c r="E994" s="40" t="s">
        <v>2163</v>
      </c>
      <c r="F994" s="40" t="s">
        <v>66</v>
      </c>
      <c r="G994" s="40" t="s">
        <v>44</v>
      </c>
      <c r="H994" s="40" t="s">
        <v>40</v>
      </c>
      <c r="I994" s="11">
        <v>43112</v>
      </c>
      <c r="J994" s="11">
        <v>43402</v>
      </c>
      <c r="K994" s="12">
        <v>54</v>
      </c>
      <c r="L994" s="1" t="str">
        <f>_xlfn.IFNA(MATCH(D994,{"AR","FL","IN","MI"},0),"YES")</f>
        <v>YES</v>
      </c>
      <c r="M994" t="str">
        <f t="shared" si="99"/>
        <v>Natural Gas</v>
      </c>
      <c r="N994" s="1">
        <f t="shared" si="100"/>
        <v>2018</v>
      </c>
      <c r="O994" s="13" t="str">
        <f t="shared" si="101"/>
        <v/>
      </c>
      <c r="P994" s="13" t="str">
        <f t="shared" si="102"/>
        <v/>
      </c>
      <c r="Q994" s="13">
        <f t="shared" si="103"/>
        <v>0.54</v>
      </c>
      <c r="R994" s="13">
        <f t="shared" si="104"/>
        <v>0.54</v>
      </c>
    </row>
    <row r="995" spans="1:18" x14ac:dyDescent="0.2">
      <c r="A995" s="8" t="s">
        <v>786</v>
      </c>
      <c r="B995" s="9">
        <v>3247</v>
      </c>
      <c r="C995" s="40" t="s">
        <v>594</v>
      </c>
      <c r="D995" s="40" t="s">
        <v>158</v>
      </c>
      <c r="E995" s="40" t="s">
        <v>37</v>
      </c>
      <c r="F995" s="40" t="s">
        <v>38</v>
      </c>
      <c r="G995" s="40" t="s">
        <v>44</v>
      </c>
      <c r="H995" s="40" t="s">
        <v>40</v>
      </c>
      <c r="I995" s="11">
        <v>43090</v>
      </c>
      <c r="J995" s="11">
        <v>43404</v>
      </c>
      <c r="K995" s="16">
        <v>39.67</v>
      </c>
      <c r="L995" s="1">
        <f>_xlfn.IFNA(MATCH(D995,{"AR","FL","IN","MI"},0),"YES")</f>
        <v>3</v>
      </c>
      <c r="M995" t="str">
        <f t="shared" si="99"/>
        <v>Electric</v>
      </c>
      <c r="N995" s="1">
        <f t="shared" si="100"/>
        <v>2018</v>
      </c>
      <c r="O995" s="13">
        <f t="shared" si="101"/>
        <v>0.3967</v>
      </c>
      <c r="P995" s="13" t="str">
        <f t="shared" si="102"/>
        <v/>
      </c>
      <c r="Q995" s="13" t="str">
        <f t="shared" si="103"/>
        <v/>
      </c>
      <c r="R995" s="13" t="str">
        <f t="shared" si="104"/>
        <v/>
      </c>
    </row>
    <row r="996" spans="1:18" x14ac:dyDescent="0.2">
      <c r="A996" s="8" t="s">
        <v>785</v>
      </c>
      <c r="B996" s="9">
        <v>3252</v>
      </c>
      <c r="C996" s="40" t="s">
        <v>185</v>
      </c>
      <c r="D996" s="40" t="s">
        <v>114</v>
      </c>
      <c r="E996" s="40" t="s">
        <v>37</v>
      </c>
      <c r="F996" s="40" t="s">
        <v>38</v>
      </c>
      <c r="G996" s="40" t="s">
        <v>44</v>
      </c>
      <c r="H996" s="40" t="s">
        <v>40</v>
      </c>
      <c r="I996" s="11">
        <v>43130</v>
      </c>
      <c r="J996" s="11">
        <v>43404</v>
      </c>
      <c r="K996" s="16" t="s">
        <v>45</v>
      </c>
      <c r="L996" s="1" t="str">
        <f>_xlfn.IFNA(MATCH(D996,{"AR","FL","IN","MI"},0),"YES")</f>
        <v>YES</v>
      </c>
      <c r="M996" t="str">
        <f t="shared" si="99"/>
        <v>Electric</v>
      </c>
      <c r="N996" s="1">
        <f t="shared" si="100"/>
        <v>2018</v>
      </c>
      <c r="O996" s="13" t="str">
        <f t="shared" si="101"/>
        <v/>
      </c>
      <c r="P996" s="13" t="str">
        <f t="shared" si="102"/>
        <v/>
      </c>
      <c r="Q996" s="13" t="str">
        <f t="shared" si="103"/>
        <v/>
      </c>
      <c r="R996" s="13" t="str">
        <f t="shared" si="104"/>
        <v/>
      </c>
    </row>
    <row r="997" spans="1:18" x14ac:dyDescent="0.2">
      <c r="A997" s="8" t="s">
        <v>784</v>
      </c>
      <c r="B997" s="9">
        <v>3253</v>
      </c>
      <c r="C997" s="40" t="s">
        <v>251</v>
      </c>
      <c r="D997" s="40" t="s">
        <v>114</v>
      </c>
      <c r="E997" s="40" t="s">
        <v>37</v>
      </c>
      <c r="F997" s="40" t="s">
        <v>38</v>
      </c>
      <c r="G997" s="40" t="s">
        <v>44</v>
      </c>
      <c r="H997" s="40" t="s">
        <v>40</v>
      </c>
      <c r="I997" s="11">
        <v>43130</v>
      </c>
      <c r="J997" s="11">
        <v>43404</v>
      </c>
      <c r="K997" s="12" t="s">
        <v>45</v>
      </c>
      <c r="L997" s="1" t="str">
        <f>_xlfn.IFNA(MATCH(D997,{"AR","FL","IN","MI"},0),"YES")</f>
        <v>YES</v>
      </c>
      <c r="M997" t="str">
        <f t="shared" si="99"/>
        <v>Electric</v>
      </c>
      <c r="N997" s="1">
        <f t="shared" si="100"/>
        <v>2018</v>
      </c>
      <c r="O997" s="13" t="str">
        <f t="shared" si="101"/>
        <v/>
      </c>
      <c r="P997" s="13" t="str">
        <f t="shared" si="102"/>
        <v/>
      </c>
      <c r="Q997" s="13" t="str">
        <f t="shared" si="103"/>
        <v/>
      </c>
      <c r="R997" s="13" t="str">
        <f t="shared" si="104"/>
        <v/>
      </c>
    </row>
    <row r="998" spans="1:18" x14ac:dyDescent="0.2">
      <c r="A998" s="8" t="s">
        <v>1723</v>
      </c>
      <c r="B998" s="9">
        <v>3271</v>
      </c>
      <c r="C998" s="40" t="s">
        <v>99</v>
      </c>
      <c r="D998" s="40" t="s">
        <v>100</v>
      </c>
      <c r="E998" s="40" t="s">
        <v>2163</v>
      </c>
      <c r="F998" s="40" t="s">
        <v>66</v>
      </c>
      <c r="G998" s="40" t="s">
        <v>44</v>
      </c>
      <c r="H998" s="40" t="s">
        <v>40</v>
      </c>
      <c r="I998" s="11">
        <v>43131</v>
      </c>
      <c r="J998" s="11">
        <v>43405</v>
      </c>
      <c r="K998" s="12">
        <v>50</v>
      </c>
      <c r="L998" s="1" t="str">
        <f>_xlfn.IFNA(MATCH(D998,{"AR","FL","IN","MI"},0),"YES")</f>
        <v>YES</v>
      </c>
      <c r="M998" t="str">
        <f t="shared" si="99"/>
        <v>Natural Gas</v>
      </c>
      <c r="N998" s="1">
        <f t="shared" si="100"/>
        <v>2018</v>
      </c>
      <c r="O998" s="13" t="str">
        <f t="shared" si="101"/>
        <v/>
      </c>
      <c r="P998" s="13" t="str">
        <f t="shared" si="102"/>
        <v/>
      </c>
      <c r="Q998" s="13">
        <f t="shared" si="103"/>
        <v>0.5</v>
      </c>
      <c r="R998" s="13">
        <f t="shared" si="104"/>
        <v>0.5</v>
      </c>
    </row>
    <row r="999" spans="1:18" x14ac:dyDescent="0.2">
      <c r="A999" s="8" t="s">
        <v>787</v>
      </c>
      <c r="B999" s="9">
        <v>3294</v>
      </c>
      <c r="C999" s="40" t="s">
        <v>99</v>
      </c>
      <c r="D999" s="40" t="s">
        <v>100</v>
      </c>
      <c r="E999" s="40" t="s">
        <v>37</v>
      </c>
      <c r="F999" s="40" t="s">
        <v>66</v>
      </c>
      <c r="G999" s="40" t="s">
        <v>39</v>
      </c>
      <c r="H999" s="40" t="s">
        <v>40</v>
      </c>
      <c r="I999" s="11">
        <v>43206</v>
      </c>
      <c r="J999" s="11">
        <v>43405</v>
      </c>
      <c r="K999" s="12">
        <v>50</v>
      </c>
      <c r="L999" s="1" t="str">
        <f>_xlfn.IFNA(MATCH(D999,{"AR","FL","IN","MI"},0),"YES")</f>
        <v>YES</v>
      </c>
      <c r="M999" t="str">
        <f t="shared" si="99"/>
        <v>Electric</v>
      </c>
      <c r="N999" s="1">
        <f t="shared" si="100"/>
        <v>2018</v>
      </c>
      <c r="O999" s="13">
        <f t="shared" si="101"/>
        <v>0.5</v>
      </c>
      <c r="P999" s="13">
        <f t="shared" si="102"/>
        <v>0.5</v>
      </c>
      <c r="Q999" s="13" t="str">
        <f t="shared" si="103"/>
        <v/>
      </c>
      <c r="R999" s="13" t="str">
        <f t="shared" si="104"/>
        <v/>
      </c>
    </row>
    <row r="1000" spans="1:18" x14ac:dyDescent="0.2">
      <c r="A1000" s="8" t="s">
        <v>1724</v>
      </c>
      <c r="B1000" s="9">
        <v>3368</v>
      </c>
      <c r="C1000" s="40" t="s">
        <v>2206</v>
      </c>
      <c r="D1000" s="40" t="s">
        <v>60</v>
      </c>
      <c r="E1000" s="40" t="s">
        <v>2163</v>
      </c>
      <c r="F1000" s="40" t="s">
        <v>52</v>
      </c>
      <c r="G1000" s="40" t="s">
        <v>39</v>
      </c>
      <c r="H1000" s="40" t="s">
        <v>40</v>
      </c>
      <c r="I1000" s="11">
        <v>43336</v>
      </c>
      <c r="J1000" s="11">
        <v>43412</v>
      </c>
      <c r="K1000" s="12" t="s">
        <v>45</v>
      </c>
      <c r="L1000" s="1" t="str">
        <f>_xlfn.IFNA(MATCH(D1000,{"AR","FL","IN","MI"},0),"YES")</f>
        <v>YES</v>
      </c>
      <c r="M1000" t="str">
        <f t="shared" si="99"/>
        <v>Natural Gas</v>
      </c>
      <c r="N1000" s="1">
        <f t="shared" si="100"/>
        <v>2018</v>
      </c>
      <c r="O1000" s="13" t="str">
        <f t="shared" si="101"/>
        <v/>
      </c>
      <c r="P1000" s="13" t="str">
        <f t="shared" si="102"/>
        <v/>
      </c>
      <c r="Q1000" s="13" t="str">
        <f t="shared" si="103"/>
        <v/>
      </c>
      <c r="R1000" s="13" t="str">
        <f t="shared" si="104"/>
        <v/>
      </c>
    </row>
    <row r="1001" spans="1:18" x14ac:dyDescent="0.2">
      <c r="A1001" s="8" t="s">
        <v>1725</v>
      </c>
      <c r="B1001" s="9">
        <v>3222</v>
      </c>
      <c r="C1001" s="40" t="s">
        <v>2202</v>
      </c>
      <c r="D1001" s="40" t="s">
        <v>180</v>
      </c>
      <c r="E1001" s="40" t="s">
        <v>2163</v>
      </c>
      <c r="F1001" s="40" t="s">
        <v>66</v>
      </c>
      <c r="G1001" s="40" t="s">
        <v>39</v>
      </c>
      <c r="H1001" s="40" t="s">
        <v>40</v>
      </c>
      <c r="I1001" s="11">
        <v>43021</v>
      </c>
      <c r="J1001" s="11">
        <v>43412</v>
      </c>
      <c r="K1001" s="12">
        <v>50.9</v>
      </c>
      <c r="L1001" s="1" t="str">
        <f>_xlfn.IFNA(MATCH(D1001,{"AR","FL","IN","MI"},0),"YES")</f>
        <v>YES</v>
      </c>
      <c r="M1001" t="str">
        <f t="shared" si="99"/>
        <v>Natural Gas</v>
      </c>
      <c r="N1001" s="1">
        <f t="shared" si="100"/>
        <v>2018</v>
      </c>
      <c r="O1001" s="13" t="str">
        <f t="shared" si="101"/>
        <v/>
      </c>
      <c r="P1001" s="13" t="str">
        <f t="shared" si="102"/>
        <v/>
      </c>
      <c r="Q1001" s="13">
        <f t="shared" si="103"/>
        <v>0.50900000000000001</v>
      </c>
      <c r="R1001" s="13">
        <f t="shared" si="104"/>
        <v>0.50900000000000001</v>
      </c>
    </row>
    <row r="1002" spans="1:18" x14ac:dyDescent="0.2">
      <c r="A1002" s="8" t="s">
        <v>1726</v>
      </c>
      <c r="B1002" s="9">
        <v>3182</v>
      </c>
      <c r="C1002" s="40" t="s">
        <v>223</v>
      </c>
      <c r="D1002" s="40" t="s">
        <v>224</v>
      </c>
      <c r="E1002" s="40" t="s">
        <v>2163</v>
      </c>
      <c r="F1002" s="40" t="s">
        <v>66</v>
      </c>
      <c r="G1002" s="40" t="s">
        <v>44</v>
      </c>
      <c r="H1002" s="40" t="s">
        <v>40</v>
      </c>
      <c r="I1002" s="11">
        <v>42964</v>
      </c>
      <c r="J1002" s="11">
        <v>43412</v>
      </c>
      <c r="K1002" s="12">
        <v>50.52</v>
      </c>
      <c r="L1002" s="1" t="str">
        <f>_xlfn.IFNA(MATCH(D1002,{"AR","FL","IN","MI"},0),"YES")</f>
        <v>YES</v>
      </c>
      <c r="M1002" t="str">
        <f t="shared" si="99"/>
        <v>Natural Gas</v>
      </c>
      <c r="N1002" s="1">
        <f t="shared" si="100"/>
        <v>2018</v>
      </c>
      <c r="O1002" s="13" t="str">
        <f t="shared" si="101"/>
        <v/>
      </c>
      <c r="P1002" s="13" t="str">
        <f t="shared" si="102"/>
        <v/>
      </c>
      <c r="Q1002" s="13">
        <f t="shared" si="103"/>
        <v>0.50519999999999998</v>
      </c>
      <c r="R1002" s="13">
        <f t="shared" si="104"/>
        <v>0.50519999999999998</v>
      </c>
    </row>
    <row r="1003" spans="1:18" x14ac:dyDescent="0.2">
      <c r="A1003" s="8" t="s">
        <v>1727</v>
      </c>
      <c r="B1003" s="9">
        <v>3290</v>
      </c>
      <c r="C1003" s="40" t="s">
        <v>2211</v>
      </c>
      <c r="D1003" s="40" t="s">
        <v>154</v>
      </c>
      <c r="E1003" s="40" t="s">
        <v>2163</v>
      </c>
      <c r="F1003" s="40" t="s">
        <v>66</v>
      </c>
      <c r="G1003" s="40" t="s">
        <v>44</v>
      </c>
      <c r="H1003" s="40" t="s">
        <v>40</v>
      </c>
      <c r="I1003" s="11">
        <v>43203</v>
      </c>
      <c r="J1003" s="11">
        <v>43425</v>
      </c>
      <c r="K1003" s="16" t="s">
        <v>45</v>
      </c>
      <c r="L1003" s="1" t="str">
        <f>_xlfn.IFNA(MATCH(D1003,{"AR","FL","IN","MI"},0),"YES")</f>
        <v>YES</v>
      </c>
      <c r="M1003" t="str">
        <f t="shared" si="99"/>
        <v>Natural Gas</v>
      </c>
      <c r="N1003" s="1">
        <f t="shared" si="100"/>
        <v>2018</v>
      </c>
      <c r="O1003" s="13" t="str">
        <f t="shared" si="101"/>
        <v/>
      </c>
      <c r="P1003" s="13" t="str">
        <f t="shared" si="102"/>
        <v/>
      </c>
      <c r="Q1003" s="13" t="str">
        <f t="shared" si="103"/>
        <v/>
      </c>
      <c r="R1003" s="13" t="str">
        <f t="shared" si="104"/>
        <v/>
      </c>
    </row>
    <row r="1004" spans="1:18" x14ac:dyDescent="0.2">
      <c r="A1004" s="8" t="s">
        <v>788</v>
      </c>
      <c r="B1004" s="9">
        <v>3406</v>
      </c>
      <c r="C1004" s="40" t="s">
        <v>157</v>
      </c>
      <c r="D1004" s="40" t="s">
        <v>158</v>
      </c>
      <c r="E1004" s="40" t="s">
        <v>37</v>
      </c>
      <c r="F1004" s="40" t="s">
        <v>52</v>
      </c>
      <c r="G1004" s="40" t="s">
        <v>44</v>
      </c>
      <c r="H1004" s="40" t="s">
        <v>40</v>
      </c>
      <c r="I1004" s="11">
        <v>43312</v>
      </c>
      <c r="J1004" s="11">
        <v>43432</v>
      </c>
      <c r="K1004" s="12" t="s">
        <v>45</v>
      </c>
      <c r="L1004" s="1">
        <f>_xlfn.IFNA(MATCH(D1004,{"AR","FL","IN","MI"},0),"YES")</f>
        <v>3</v>
      </c>
      <c r="M1004" t="str">
        <f t="shared" si="99"/>
        <v>Electric</v>
      </c>
      <c r="N1004" s="1">
        <f t="shared" si="100"/>
        <v>2018</v>
      </c>
      <c r="O1004" s="13" t="str">
        <f t="shared" si="101"/>
        <v/>
      </c>
      <c r="P1004" s="13" t="str">
        <f t="shared" si="102"/>
        <v/>
      </c>
      <c r="Q1004" s="13" t="str">
        <f t="shared" si="103"/>
        <v/>
      </c>
      <c r="R1004" s="13" t="str">
        <f t="shared" si="104"/>
        <v/>
      </c>
    </row>
    <row r="1005" spans="1:18" x14ac:dyDescent="0.2">
      <c r="A1005" s="8" t="s">
        <v>1728</v>
      </c>
      <c r="B1005" s="9">
        <v>3376</v>
      </c>
      <c r="C1005" s="40" t="s">
        <v>2192</v>
      </c>
      <c r="D1005" s="40" t="s">
        <v>76</v>
      </c>
      <c r="E1005" s="40" t="s">
        <v>2163</v>
      </c>
      <c r="F1005" s="40" t="s">
        <v>52</v>
      </c>
      <c r="G1005" s="40" t="s">
        <v>39</v>
      </c>
      <c r="H1005" s="40" t="s">
        <v>40</v>
      </c>
      <c r="I1005" s="11">
        <v>43347</v>
      </c>
      <c r="J1005" s="11">
        <v>43437</v>
      </c>
      <c r="K1005" s="12" t="s">
        <v>45</v>
      </c>
      <c r="L1005" s="1" t="str">
        <f>_xlfn.IFNA(MATCH(D1005,{"AR","FL","IN","MI"},0),"YES")</f>
        <v>YES</v>
      </c>
      <c r="M1005" t="str">
        <f t="shared" si="99"/>
        <v>Natural Gas</v>
      </c>
      <c r="N1005" s="1">
        <f t="shared" si="100"/>
        <v>2018</v>
      </c>
      <c r="O1005" s="13" t="str">
        <f t="shared" si="101"/>
        <v/>
      </c>
      <c r="P1005" s="13" t="str">
        <f t="shared" si="102"/>
        <v/>
      </c>
      <c r="Q1005" s="13" t="str">
        <f t="shared" si="103"/>
        <v/>
      </c>
      <c r="R1005" s="13" t="str">
        <f t="shared" si="104"/>
        <v/>
      </c>
    </row>
    <row r="1006" spans="1:18" x14ac:dyDescent="0.2">
      <c r="A1006" s="8" t="s">
        <v>789</v>
      </c>
      <c r="B1006" s="9">
        <v>3295</v>
      </c>
      <c r="C1006" s="40" t="s">
        <v>256</v>
      </c>
      <c r="D1006" s="40" t="s">
        <v>100</v>
      </c>
      <c r="E1006" s="40" t="s">
        <v>37</v>
      </c>
      <c r="F1006" s="40" t="s">
        <v>66</v>
      </c>
      <c r="G1006" s="40" t="s">
        <v>39</v>
      </c>
      <c r="H1006" s="40" t="s">
        <v>40</v>
      </c>
      <c r="I1006" s="11">
        <v>43206</v>
      </c>
      <c r="J1006" s="11">
        <v>43438</v>
      </c>
      <c r="K1006" s="12">
        <v>47.11</v>
      </c>
      <c r="L1006" s="1" t="str">
        <f>_xlfn.IFNA(MATCH(D1006,{"AR","FL","IN","MI"},0),"YES")</f>
        <v>YES</v>
      </c>
      <c r="M1006" t="str">
        <f t="shared" si="99"/>
        <v>Electric</v>
      </c>
      <c r="N1006" s="1">
        <f t="shared" si="100"/>
        <v>2018</v>
      </c>
      <c r="O1006" s="13">
        <f t="shared" si="101"/>
        <v>0.47110000000000002</v>
      </c>
      <c r="P1006" s="13">
        <f t="shared" si="102"/>
        <v>0.47110000000000002</v>
      </c>
      <c r="Q1006" s="13" t="str">
        <f t="shared" si="103"/>
        <v/>
      </c>
      <c r="R1006" s="13" t="str">
        <f t="shared" si="104"/>
        <v/>
      </c>
    </row>
    <row r="1007" spans="1:18" x14ac:dyDescent="0.2">
      <c r="A1007" s="8" t="s">
        <v>1729</v>
      </c>
      <c r="B1007" s="9">
        <v>3373</v>
      </c>
      <c r="C1007" s="40" t="s">
        <v>2167</v>
      </c>
      <c r="D1007" s="40" t="s">
        <v>576</v>
      </c>
      <c r="E1007" s="40" t="s">
        <v>2163</v>
      </c>
      <c r="F1007" s="40" t="s">
        <v>66</v>
      </c>
      <c r="G1007" s="40" t="s">
        <v>44</v>
      </c>
      <c r="H1007" s="40" t="s">
        <v>40</v>
      </c>
      <c r="I1007" s="11">
        <v>43266</v>
      </c>
      <c r="J1007" s="11">
        <v>43438</v>
      </c>
      <c r="K1007" s="12">
        <v>51.4</v>
      </c>
      <c r="L1007" s="1" t="str">
        <f>_xlfn.IFNA(MATCH(D1007,{"AR","FL","IN","MI"},0),"YES")</f>
        <v>YES</v>
      </c>
      <c r="M1007" t="str">
        <f t="shared" si="99"/>
        <v>Natural Gas</v>
      </c>
      <c r="N1007" s="1">
        <f t="shared" si="100"/>
        <v>2018</v>
      </c>
      <c r="O1007" s="13" t="str">
        <f t="shared" si="101"/>
        <v/>
      </c>
      <c r="P1007" s="13" t="str">
        <f t="shared" si="102"/>
        <v/>
      </c>
      <c r="Q1007" s="13">
        <f t="shared" si="103"/>
        <v>0.51400000000000001</v>
      </c>
      <c r="R1007" s="13">
        <f t="shared" si="104"/>
        <v>0.51400000000000001</v>
      </c>
    </row>
    <row r="1008" spans="1:18" x14ac:dyDescent="0.2">
      <c r="A1008" s="8" t="s">
        <v>1730</v>
      </c>
      <c r="B1008" s="9">
        <v>3392</v>
      </c>
      <c r="C1008" s="40" t="s">
        <v>2209</v>
      </c>
      <c r="D1008" s="40" t="s">
        <v>127</v>
      </c>
      <c r="E1008" s="40" t="s">
        <v>2163</v>
      </c>
      <c r="F1008" s="40" t="s">
        <v>52</v>
      </c>
      <c r="G1008" s="40" t="s">
        <v>39</v>
      </c>
      <c r="H1008" s="40" t="s">
        <v>40</v>
      </c>
      <c r="I1008" s="11">
        <v>43388</v>
      </c>
      <c r="J1008" s="11">
        <v>43439</v>
      </c>
      <c r="K1008" s="12">
        <v>52.42</v>
      </c>
      <c r="L1008" s="1" t="str">
        <f>_xlfn.IFNA(MATCH(D1008,{"AR","FL","IN","MI"},0),"YES")</f>
        <v>YES</v>
      </c>
      <c r="M1008" t="str">
        <f t="shared" si="99"/>
        <v>Natural Gas</v>
      </c>
      <c r="N1008" s="1">
        <f t="shared" si="100"/>
        <v>2018</v>
      </c>
      <c r="O1008" s="13" t="str">
        <f t="shared" si="101"/>
        <v/>
      </c>
      <c r="P1008" s="13" t="str">
        <f t="shared" si="102"/>
        <v/>
      </c>
      <c r="Q1008" s="13">
        <f t="shared" si="103"/>
        <v>0.5242</v>
      </c>
      <c r="R1008" s="13">
        <f t="shared" si="104"/>
        <v>0.5242</v>
      </c>
    </row>
    <row r="1009" spans="1:18" x14ac:dyDescent="0.2">
      <c r="A1009" s="8" t="s">
        <v>790</v>
      </c>
      <c r="B1009" s="9">
        <v>3374</v>
      </c>
      <c r="C1009" s="40" t="s">
        <v>249</v>
      </c>
      <c r="D1009" s="40" t="s">
        <v>158</v>
      </c>
      <c r="E1009" s="40" t="s">
        <v>37</v>
      </c>
      <c r="F1009" s="40" t="s">
        <v>52</v>
      </c>
      <c r="G1009" s="40" t="s">
        <v>39</v>
      </c>
      <c r="H1009" s="40" t="s">
        <v>40</v>
      </c>
      <c r="I1009" s="11">
        <v>43313</v>
      </c>
      <c r="J1009" s="11">
        <v>43439</v>
      </c>
      <c r="K1009" s="12" t="s">
        <v>45</v>
      </c>
      <c r="L1009" s="1">
        <f>_xlfn.IFNA(MATCH(D1009,{"AR","FL","IN","MI"},0),"YES")</f>
        <v>3</v>
      </c>
      <c r="M1009" t="str">
        <f t="shared" si="99"/>
        <v>Electric</v>
      </c>
      <c r="N1009" s="1">
        <f t="shared" si="100"/>
        <v>2018</v>
      </c>
      <c r="O1009" s="13" t="str">
        <f t="shared" si="101"/>
        <v/>
      </c>
      <c r="P1009" s="13" t="str">
        <f t="shared" si="102"/>
        <v/>
      </c>
      <c r="Q1009" s="13" t="str">
        <f t="shared" si="103"/>
        <v/>
      </c>
      <c r="R1009" s="13" t="str">
        <f t="shared" si="104"/>
        <v/>
      </c>
    </row>
    <row r="1010" spans="1:18" x14ac:dyDescent="0.2">
      <c r="A1010" s="8" t="s">
        <v>1731</v>
      </c>
      <c r="B1010" s="9">
        <v>3277</v>
      </c>
      <c r="C1010" s="40" t="s">
        <v>2180</v>
      </c>
      <c r="D1010" s="40" t="s">
        <v>199</v>
      </c>
      <c r="E1010" s="40" t="s">
        <v>2163</v>
      </c>
      <c r="F1010" s="40" t="s">
        <v>66</v>
      </c>
      <c r="G1010" s="40" t="s">
        <v>44</v>
      </c>
      <c r="H1010" s="40" t="s">
        <v>40</v>
      </c>
      <c r="I1010" s="11">
        <v>43175</v>
      </c>
      <c r="J1010" s="11">
        <v>43440</v>
      </c>
      <c r="K1010" s="12" t="s">
        <v>45</v>
      </c>
      <c r="L1010" s="1" t="str">
        <f>_xlfn.IFNA(MATCH(D1010,{"AR","FL","IN","MI"},0),"YES")</f>
        <v>YES</v>
      </c>
      <c r="M1010" t="str">
        <f t="shared" si="99"/>
        <v>Natural Gas</v>
      </c>
      <c r="N1010" s="1">
        <f t="shared" si="100"/>
        <v>2018</v>
      </c>
      <c r="O1010" s="13" t="str">
        <f t="shared" si="101"/>
        <v/>
      </c>
      <c r="P1010" s="13" t="str">
        <f t="shared" si="102"/>
        <v/>
      </c>
      <c r="Q1010" s="13" t="str">
        <f t="shared" si="103"/>
        <v/>
      </c>
      <c r="R1010" s="13" t="str">
        <f t="shared" si="104"/>
        <v/>
      </c>
    </row>
    <row r="1011" spans="1:18" x14ac:dyDescent="0.2">
      <c r="A1011" s="8" t="s">
        <v>791</v>
      </c>
      <c r="B1011" s="9">
        <v>3185</v>
      </c>
      <c r="C1011" s="40" t="s">
        <v>240</v>
      </c>
      <c r="D1011" s="40" t="s">
        <v>94</v>
      </c>
      <c r="E1011" s="40" t="s">
        <v>37</v>
      </c>
      <c r="F1011" s="40" t="s">
        <v>38</v>
      </c>
      <c r="G1011" s="40" t="s">
        <v>44</v>
      </c>
      <c r="H1011" s="40" t="s">
        <v>40</v>
      </c>
      <c r="I1011" s="11">
        <v>42968</v>
      </c>
      <c r="J1011" s="11">
        <v>43441</v>
      </c>
      <c r="K1011" s="12" t="s">
        <v>45</v>
      </c>
      <c r="L1011" s="1" t="str">
        <f>_xlfn.IFNA(MATCH(D1011,{"AR","FL","IN","MI"},0),"YES")</f>
        <v>YES</v>
      </c>
      <c r="M1011" t="str">
        <f t="shared" si="99"/>
        <v>Electric</v>
      </c>
      <c r="N1011" s="1">
        <f t="shared" si="100"/>
        <v>2018</v>
      </c>
      <c r="O1011" s="13" t="str">
        <f t="shared" si="101"/>
        <v/>
      </c>
      <c r="P1011" s="13" t="str">
        <f t="shared" si="102"/>
        <v/>
      </c>
      <c r="Q1011" s="13" t="str">
        <f t="shared" si="103"/>
        <v/>
      </c>
      <c r="R1011" s="13" t="str">
        <f t="shared" si="104"/>
        <v/>
      </c>
    </row>
    <row r="1012" spans="1:18" x14ac:dyDescent="0.2">
      <c r="A1012" s="8" t="s">
        <v>1732</v>
      </c>
      <c r="B1012" s="9">
        <v>3340</v>
      </c>
      <c r="C1012" s="40" t="s">
        <v>2192</v>
      </c>
      <c r="D1012" s="40" t="s">
        <v>154</v>
      </c>
      <c r="E1012" s="40" t="s">
        <v>2163</v>
      </c>
      <c r="F1012" s="40" t="s">
        <v>52</v>
      </c>
      <c r="G1012" s="40" t="s">
        <v>39</v>
      </c>
      <c r="H1012" s="40" t="s">
        <v>40</v>
      </c>
      <c r="I1012" s="11">
        <v>43266</v>
      </c>
      <c r="J1012" s="11">
        <v>43445</v>
      </c>
      <c r="K1012" s="12" t="s">
        <v>45</v>
      </c>
      <c r="L1012" s="1" t="str">
        <f>_xlfn.IFNA(MATCH(D1012,{"AR","FL","IN","MI"},0),"YES")</f>
        <v>YES</v>
      </c>
      <c r="M1012" t="str">
        <f t="shared" si="99"/>
        <v>Natural Gas</v>
      </c>
      <c r="N1012" s="1">
        <f t="shared" si="100"/>
        <v>2018</v>
      </c>
      <c r="O1012" s="13" t="str">
        <f t="shared" si="101"/>
        <v/>
      </c>
      <c r="P1012" s="13" t="str">
        <f t="shared" si="102"/>
        <v/>
      </c>
      <c r="Q1012" s="13" t="str">
        <f t="shared" si="103"/>
        <v/>
      </c>
      <c r="R1012" s="13" t="str">
        <f t="shared" si="104"/>
        <v/>
      </c>
    </row>
    <row r="1013" spans="1:18" x14ac:dyDescent="0.2">
      <c r="A1013" s="8" t="s">
        <v>1733</v>
      </c>
      <c r="B1013" s="9">
        <v>3316</v>
      </c>
      <c r="C1013" s="40" t="s">
        <v>2192</v>
      </c>
      <c r="D1013" s="40" t="s">
        <v>154</v>
      </c>
      <c r="E1013" s="40" t="s">
        <v>2163</v>
      </c>
      <c r="F1013" s="40" t="s">
        <v>66</v>
      </c>
      <c r="G1013" s="40" t="s">
        <v>39</v>
      </c>
      <c r="H1013" s="40" t="s">
        <v>40</v>
      </c>
      <c r="I1013" s="11">
        <v>43235</v>
      </c>
      <c r="J1013" s="11">
        <v>43445</v>
      </c>
      <c r="K1013" s="12">
        <v>51.69</v>
      </c>
      <c r="L1013" s="1" t="str">
        <f>_xlfn.IFNA(MATCH(D1013,{"AR","FL","IN","MI"},0),"YES")</f>
        <v>YES</v>
      </c>
      <c r="M1013" t="str">
        <f t="shared" si="99"/>
        <v>Natural Gas</v>
      </c>
      <c r="N1013" s="1">
        <f t="shared" si="100"/>
        <v>2018</v>
      </c>
      <c r="O1013" s="13" t="str">
        <f t="shared" si="101"/>
        <v/>
      </c>
      <c r="P1013" s="13" t="str">
        <f t="shared" si="102"/>
        <v/>
      </c>
      <c r="Q1013" s="13">
        <f t="shared" si="103"/>
        <v>0.51690000000000003</v>
      </c>
      <c r="R1013" s="13">
        <f t="shared" si="104"/>
        <v>0.51690000000000003</v>
      </c>
    </row>
    <row r="1014" spans="1:18" x14ac:dyDescent="0.2">
      <c r="A1014" s="8" t="s">
        <v>1734</v>
      </c>
      <c r="B1014" s="9">
        <v>3314</v>
      </c>
      <c r="C1014" s="40" t="s">
        <v>2194</v>
      </c>
      <c r="D1014" s="40" t="s">
        <v>133</v>
      </c>
      <c r="E1014" s="40" t="s">
        <v>2163</v>
      </c>
      <c r="F1014" s="40" t="s">
        <v>66</v>
      </c>
      <c r="G1014" s="40" t="s">
        <v>44</v>
      </c>
      <c r="H1014" s="40" t="s">
        <v>40</v>
      </c>
      <c r="I1014" s="11">
        <v>43266</v>
      </c>
      <c r="J1014" s="11">
        <v>43446</v>
      </c>
      <c r="K1014" s="12">
        <v>53.76</v>
      </c>
      <c r="L1014" s="1" t="str">
        <f>_xlfn.IFNA(MATCH(D1014,{"AR","FL","IN","MI"},0),"YES")</f>
        <v>YES</v>
      </c>
      <c r="M1014" t="str">
        <f t="shared" si="99"/>
        <v>Natural Gas</v>
      </c>
      <c r="N1014" s="1">
        <f t="shared" si="100"/>
        <v>2018</v>
      </c>
      <c r="O1014" s="13" t="str">
        <f t="shared" si="101"/>
        <v/>
      </c>
      <c r="P1014" s="13" t="str">
        <f t="shared" si="102"/>
        <v/>
      </c>
      <c r="Q1014" s="13">
        <f t="shared" si="103"/>
        <v>0.53759999999999997</v>
      </c>
      <c r="R1014" s="13">
        <f t="shared" si="104"/>
        <v>0.53759999999999997</v>
      </c>
    </row>
    <row r="1015" spans="1:18" x14ac:dyDescent="0.2">
      <c r="A1015" s="8" t="s">
        <v>792</v>
      </c>
      <c r="B1015" s="9">
        <v>3359</v>
      </c>
      <c r="C1015" s="40" t="s">
        <v>110</v>
      </c>
      <c r="D1015" s="40" t="s">
        <v>111</v>
      </c>
      <c r="E1015" s="40" t="s">
        <v>37</v>
      </c>
      <c r="F1015" s="40" t="s">
        <v>38</v>
      </c>
      <c r="G1015" s="40" t="s">
        <v>44</v>
      </c>
      <c r="H1015" s="40" t="s">
        <v>40</v>
      </c>
      <c r="I1015" s="11">
        <v>43287</v>
      </c>
      <c r="J1015" s="11">
        <v>43446</v>
      </c>
      <c r="K1015" s="12">
        <v>36.549999999999997</v>
      </c>
      <c r="L1015" s="1">
        <f>_xlfn.IFNA(MATCH(D1015,{"AR","FL","IN","MI"},0),"YES")</f>
        <v>1</v>
      </c>
      <c r="M1015" t="str">
        <f t="shared" si="99"/>
        <v>Electric</v>
      </c>
      <c r="N1015" s="1">
        <f t="shared" si="100"/>
        <v>2018</v>
      </c>
      <c r="O1015" s="13">
        <f t="shared" si="101"/>
        <v>0.36549999999999999</v>
      </c>
      <c r="P1015" s="13" t="str">
        <f t="shared" si="102"/>
        <v/>
      </c>
      <c r="Q1015" s="13" t="str">
        <f t="shared" si="103"/>
        <v/>
      </c>
      <c r="R1015" s="13" t="str">
        <f t="shared" si="104"/>
        <v/>
      </c>
    </row>
    <row r="1016" spans="1:18" x14ac:dyDescent="0.2">
      <c r="A1016" s="8" t="s">
        <v>793</v>
      </c>
      <c r="B1016" s="9">
        <v>3305</v>
      </c>
      <c r="C1016" s="40" t="s">
        <v>185</v>
      </c>
      <c r="D1016" s="40" t="s">
        <v>60</v>
      </c>
      <c r="E1016" s="40" t="s">
        <v>37</v>
      </c>
      <c r="F1016" s="40" t="s">
        <v>38</v>
      </c>
      <c r="G1016" s="40" t="s">
        <v>44</v>
      </c>
      <c r="H1016" s="40" t="s">
        <v>40</v>
      </c>
      <c r="I1016" s="11">
        <v>43221</v>
      </c>
      <c r="J1016" s="11">
        <v>43447</v>
      </c>
      <c r="K1016" s="12">
        <v>49.09</v>
      </c>
      <c r="L1016" s="1" t="str">
        <f>_xlfn.IFNA(MATCH(D1016,{"AR","FL","IN","MI"},0),"YES")</f>
        <v>YES</v>
      </c>
      <c r="M1016" t="str">
        <f t="shared" si="99"/>
        <v>Electric</v>
      </c>
      <c r="N1016" s="1">
        <f t="shared" si="100"/>
        <v>2018</v>
      </c>
      <c r="O1016" s="13">
        <f t="shared" si="101"/>
        <v>0.49090000000000006</v>
      </c>
      <c r="P1016" s="13">
        <f t="shared" si="102"/>
        <v>0.49090000000000006</v>
      </c>
      <c r="Q1016" s="13" t="str">
        <f t="shared" si="103"/>
        <v/>
      </c>
      <c r="R1016" s="13" t="str">
        <f t="shared" si="104"/>
        <v/>
      </c>
    </row>
    <row r="1017" spans="1:18" x14ac:dyDescent="0.2">
      <c r="A1017" s="8" t="s">
        <v>1735</v>
      </c>
      <c r="B1017" s="9">
        <v>3304</v>
      </c>
      <c r="C1017" s="40" t="s">
        <v>35</v>
      </c>
      <c r="D1017" s="40" t="s">
        <v>36</v>
      </c>
      <c r="E1017" s="40" t="s">
        <v>2163</v>
      </c>
      <c r="F1017" s="40" t="s">
        <v>66</v>
      </c>
      <c r="G1017" s="40" t="s">
        <v>44</v>
      </c>
      <c r="H1017" s="40" t="s">
        <v>40</v>
      </c>
      <c r="I1017" s="11">
        <v>43222</v>
      </c>
      <c r="J1017" s="11">
        <v>43447</v>
      </c>
      <c r="K1017" s="12">
        <v>51</v>
      </c>
      <c r="L1017" s="1" t="str">
        <f>_xlfn.IFNA(MATCH(D1017,{"AR","FL","IN","MI"},0),"YES")</f>
        <v>YES</v>
      </c>
      <c r="M1017" t="str">
        <f t="shared" si="99"/>
        <v>Natural Gas</v>
      </c>
      <c r="N1017" s="1">
        <f t="shared" si="100"/>
        <v>2018</v>
      </c>
      <c r="O1017" s="13" t="str">
        <f t="shared" si="101"/>
        <v/>
      </c>
      <c r="P1017" s="13" t="str">
        <f t="shared" si="102"/>
        <v/>
      </c>
      <c r="Q1017" s="13">
        <f t="shared" si="103"/>
        <v>0.51</v>
      </c>
      <c r="R1017" s="13">
        <f t="shared" si="104"/>
        <v>0.51</v>
      </c>
    </row>
    <row r="1018" spans="1:18" x14ac:dyDescent="0.2">
      <c r="A1018" s="8" t="s">
        <v>794</v>
      </c>
      <c r="B1018" s="9">
        <v>3265</v>
      </c>
      <c r="C1018" s="40" t="s">
        <v>50</v>
      </c>
      <c r="D1018" s="40" t="s">
        <v>51</v>
      </c>
      <c r="E1018" s="40" t="s">
        <v>37</v>
      </c>
      <c r="F1018" s="40" t="s">
        <v>38</v>
      </c>
      <c r="G1018" s="40" t="s">
        <v>44</v>
      </c>
      <c r="H1018" s="40" t="s">
        <v>40</v>
      </c>
      <c r="I1018" s="11">
        <v>43146</v>
      </c>
      <c r="J1018" s="11">
        <v>43448</v>
      </c>
      <c r="K1018" s="12">
        <v>50</v>
      </c>
      <c r="L1018" s="1" t="str">
        <f>_xlfn.IFNA(MATCH(D1018,{"AR","FL","IN","MI"},0),"YES")</f>
        <v>YES</v>
      </c>
      <c r="M1018" t="str">
        <f t="shared" si="99"/>
        <v>Electric</v>
      </c>
      <c r="N1018" s="1">
        <f t="shared" si="100"/>
        <v>2018</v>
      </c>
      <c r="O1018" s="13">
        <f t="shared" si="101"/>
        <v>0.5</v>
      </c>
      <c r="P1018" s="13">
        <f t="shared" si="102"/>
        <v>0.5</v>
      </c>
      <c r="Q1018" s="13" t="str">
        <f t="shared" si="103"/>
        <v/>
      </c>
      <c r="R1018" s="13" t="str">
        <f t="shared" si="104"/>
        <v/>
      </c>
    </row>
    <row r="1019" spans="1:18" x14ac:dyDescent="0.2">
      <c r="A1019" s="8" t="s">
        <v>1736</v>
      </c>
      <c r="B1019" s="9">
        <v>3323</v>
      </c>
      <c r="C1019" s="40" t="s">
        <v>2214</v>
      </c>
      <c r="D1019" s="40" t="s">
        <v>133</v>
      </c>
      <c r="E1019" s="40" t="s">
        <v>2163</v>
      </c>
      <c r="F1019" s="40" t="s">
        <v>66</v>
      </c>
      <c r="G1019" s="40" t="s">
        <v>44</v>
      </c>
      <c r="H1019" s="40" t="s">
        <v>40</v>
      </c>
      <c r="I1019" s="11">
        <v>43280</v>
      </c>
      <c r="J1019" s="11">
        <v>43453</v>
      </c>
      <c r="K1019" s="12">
        <v>55</v>
      </c>
      <c r="L1019" s="1" t="str">
        <f>_xlfn.IFNA(MATCH(D1019,{"AR","FL","IN","MI"},0),"YES")</f>
        <v>YES</v>
      </c>
      <c r="M1019" t="str">
        <f t="shared" si="99"/>
        <v>Natural Gas</v>
      </c>
      <c r="N1019" s="1">
        <f t="shared" si="100"/>
        <v>2018</v>
      </c>
      <c r="O1019" s="13" t="str">
        <f t="shared" si="101"/>
        <v/>
      </c>
      <c r="P1019" s="13" t="str">
        <f t="shared" si="102"/>
        <v/>
      </c>
      <c r="Q1019" s="13">
        <f t="shared" si="103"/>
        <v>0.55000000000000004</v>
      </c>
      <c r="R1019" s="13">
        <f t="shared" si="104"/>
        <v>0.55000000000000004</v>
      </c>
    </row>
    <row r="1020" spans="1:18" x14ac:dyDescent="0.2">
      <c r="A1020" s="8" t="s">
        <v>796</v>
      </c>
      <c r="B1020" s="9">
        <v>3280</v>
      </c>
      <c r="C1020" s="40" t="s">
        <v>81</v>
      </c>
      <c r="D1020" s="40" t="s">
        <v>76</v>
      </c>
      <c r="E1020" s="40" t="s">
        <v>37</v>
      </c>
      <c r="F1020" s="40" t="s">
        <v>52</v>
      </c>
      <c r="G1020" s="40" t="s">
        <v>39</v>
      </c>
      <c r="H1020" s="40" t="s">
        <v>40</v>
      </c>
      <c r="I1020" s="11">
        <v>43178</v>
      </c>
      <c r="J1020" s="11">
        <v>43453</v>
      </c>
      <c r="K1020" s="12">
        <v>51.37</v>
      </c>
      <c r="L1020" s="1" t="str">
        <f>_xlfn.IFNA(MATCH(D1020,{"AR","FL","IN","MI"},0),"YES")</f>
        <v>YES</v>
      </c>
      <c r="M1020" t="str">
        <f t="shared" si="99"/>
        <v>Electric</v>
      </c>
      <c r="N1020" s="1">
        <f t="shared" si="100"/>
        <v>2018</v>
      </c>
      <c r="O1020" s="13">
        <f t="shared" si="101"/>
        <v>0.51369999999999993</v>
      </c>
      <c r="P1020" s="13">
        <f t="shared" si="102"/>
        <v>0.51369999999999993</v>
      </c>
      <c r="Q1020" s="13" t="str">
        <f t="shared" si="103"/>
        <v/>
      </c>
      <c r="R1020" s="13" t="str">
        <f t="shared" si="104"/>
        <v/>
      </c>
    </row>
    <row r="1021" spans="1:18" x14ac:dyDescent="0.2">
      <c r="A1021" s="8" t="s">
        <v>795</v>
      </c>
      <c r="B1021" s="9">
        <v>3075</v>
      </c>
      <c r="C1021" s="40" t="s">
        <v>408</v>
      </c>
      <c r="D1021" s="40" t="s">
        <v>290</v>
      </c>
      <c r="E1021" s="40" t="s">
        <v>37</v>
      </c>
      <c r="F1021" s="40" t="s">
        <v>66</v>
      </c>
      <c r="G1021" s="40" t="s">
        <v>44</v>
      </c>
      <c r="H1021" s="40" t="s">
        <v>40</v>
      </c>
      <c r="I1021" s="11">
        <v>42796</v>
      </c>
      <c r="J1021" s="11">
        <v>43453</v>
      </c>
      <c r="K1021" s="12">
        <v>50.75</v>
      </c>
      <c r="L1021" s="1" t="str">
        <f>_xlfn.IFNA(MATCH(D1021,{"AR","FL","IN","MI"},0),"YES")</f>
        <v>YES</v>
      </c>
      <c r="M1021" t="str">
        <f t="shared" si="99"/>
        <v>Electric</v>
      </c>
      <c r="N1021" s="1">
        <f t="shared" si="100"/>
        <v>2018</v>
      </c>
      <c r="O1021" s="13">
        <f t="shared" si="101"/>
        <v>0.50749999999999995</v>
      </c>
      <c r="P1021" s="13">
        <f t="shared" si="102"/>
        <v>0.50749999999999995</v>
      </c>
      <c r="Q1021" s="13" t="str">
        <f t="shared" si="103"/>
        <v/>
      </c>
      <c r="R1021" s="13" t="str">
        <f t="shared" si="104"/>
        <v/>
      </c>
    </row>
    <row r="1022" spans="1:18" x14ac:dyDescent="0.2">
      <c r="A1022" s="8" t="s">
        <v>797</v>
      </c>
      <c r="B1022" s="9">
        <v>3296</v>
      </c>
      <c r="C1022" s="40" t="s">
        <v>235</v>
      </c>
      <c r="D1022" s="40" t="s">
        <v>199</v>
      </c>
      <c r="E1022" s="40" t="s">
        <v>37</v>
      </c>
      <c r="F1022" s="40" t="s">
        <v>66</v>
      </c>
      <c r="G1022" s="40" t="s">
        <v>44</v>
      </c>
      <c r="H1022" s="40" t="s">
        <v>40</v>
      </c>
      <c r="I1022" s="11">
        <v>43187</v>
      </c>
      <c r="J1022" s="11">
        <v>43454</v>
      </c>
      <c r="K1022" s="12" t="s">
        <v>45</v>
      </c>
      <c r="L1022" s="1" t="str">
        <f>_xlfn.IFNA(MATCH(D1022,{"AR","FL","IN","MI"},0),"YES")</f>
        <v>YES</v>
      </c>
      <c r="M1022" t="str">
        <f t="shared" si="99"/>
        <v>Electric</v>
      </c>
      <c r="N1022" s="1">
        <f t="shared" si="100"/>
        <v>2018</v>
      </c>
      <c r="O1022" s="13" t="str">
        <f t="shared" si="101"/>
        <v/>
      </c>
      <c r="P1022" s="13" t="str">
        <f t="shared" si="102"/>
        <v/>
      </c>
      <c r="Q1022" s="13" t="str">
        <f t="shared" si="103"/>
        <v/>
      </c>
      <c r="R1022" s="13" t="str">
        <f t="shared" si="104"/>
        <v/>
      </c>
    </row>
    <row r="1023" spans="1:18" x14ac:dyDescent="0.2">
      <c r="A1023" s="8" t="s">
        <v>800</v>
      </c>
      <c r="B1023" s="9">
        <v>3282</v>
      </c>
      <c r="C1023" s="40" t="s">
        <v>201</v>
      </c>
      <c r="D1023" s="40" t="s">
        <v>199</v>
      </c>
      <c r="E1023" s="40" t="s">
        <v>37</v>
      </c>
      <c r="F1023" s="40" t="s">
        <v>66</v>
      </c>
      <c r="G1023" s="40" t="s">
        <v>44</v>
      </c>
      <c r="H1023" s="40" t="s">
        <v>40</v>
      </c>
      <c r="I1023" s="11">
        <v>43188</v>
      </c>
      <c r="J1023" s="11">
        <v>43454</v>
      </c>
      <c r="K1023" s="12" t="s">
        <v>45</v>
      </c>
      <c r="L1023" s="1" t="str">
        <f>_xlfn.IFNA(MATCH(D1023,{"AR","FL","IN","MI"},0),"YES")</f>
        <v>YES</v>
      </c>
      <c r="M1023" t="str">
        <f t="shared" si="99"/>
        <v>Electric</v>
      </c>
      <c r="N1023" s="1">
        <f t="shared" si="100"/>
        <v>2018</v>
      </c>
      <c r="O1023" s="13" t="str">
        <f t="shared" si="101"/>
        <v/>
      </c>
      <c r="P1023" s="13" t="str">
        <f t="shared" si="102"/>
        <v/>
      </c>
      <c r="Q1023" s="13" t="str">
        <f t="shared" si="103"/>
        <v/>
      </c>
      <c r="R1023" s="13" t="str">
        <f t="shared" si="104"/>
        <v/>
      </c>
    </row>
    <row r="1024" spans="1:18" x14ac:dyDescent="0.2">
      <c r="A1024" s="8" t="s">
        <v>798</v>
      </c>
      <c r="B1024" s="9">
        <v>3317</v>
      </c>
      <c r="C1024" s="40" t="s">
        <v>187</v>
      </c>
      <c r="D1024" s="40" t="s">
        <v>94</v>
      </c>
      <c r="E1024" s="40" t="s">
        <v>37</v>
      </c>
      <c r="F1024" s="40" t="s">
        <v>38</v>
      </c>
      <c r="G1024" s="40" t="s">
        <v>44</v>
      </c>
      <c r="H1024" s="40" t="s">
        <v>40</v>
      </c>
      <c r="I1024" s="11">
        <v>43235</v>
      </c>
      <c r="J1024" s="11">
        <v>43454</v>
      </c>
      <c r="K1024" s="12" t="s">
        <v>45</v>
      </c>
      <c r="L1024" s="1" t="str">
        <f>_xlfn.IFNA(MATCH(D1024,{"AR","FL","IN","MI"},0),"YES")</f>
        <v>YES</v>
      </c>
      <c r="M1024" t="str">
        <f t="shared" si="99"/>
        <v>Electric</v>
      </c>
      <c r="N1024" s="1">
        <f t="shared" si="100"/>
        <v>2018</v>
      </c>
      <c r="O1024" s="13" t="str">
        <f t="shared" si="101"/>
        <v/>
      </c>
      <c r="P1024" s="13" t="str">
        <f t="shared" si="102"/>
        <v/>
      </c>
      <c r="Q1024" s="13" t="str">
        <f t="shared" si="103"/>
        <v/>
      </c>
      <c r="R1024" s="13" t="str">
        <f t="shared" si="104"/>
        <v/>
      </c>
    </row>
    <row r="1025" spans="1:18" x14ac:dyDescent="0.2">
      <c r="A1025" s="8" t="s">
        <v>799</v>
      </c>
      <c r="B1025" s="9">
        <v>3318</v>
      </c>
      <c r="C1025" s="40" t="s">
        <v>226</v>
      </c>
      <c r="D1025" s="40" t="s">
        <v>94</v>
      </c>
      <c r="E1025" s="40" t="s">
        <v>37</v>
      </c>
      <c r="F1025" s="40" t="s">
        <v>66</v>
      </c>
      <c r="G1025" s="40" t="s">
        <v>44</v>
      </c>
      <c r="H1025" s="40" t="s">
        <v>40</v>
      </c>
      <c r="I1025" s="11">
        <v>43250</v>
      </c>
      <c r="J1025" s="11">
        <v>43454</v>
      </c>
      <c r="K1025" s="12">
        <v>45</v>
      </c>
      <c r="L1025" s="1" t="str">
        <f>_xlfn.IFNA(MATCH(D1025,{"AR","FL","IN","MI"},0),"YES")</f>
        <v>YES</v>
      </c>
      <c r="M1025" t="str">
        <f t="shared" si="99"/>
        <v>Electric</v>
      </c>
      <c r="N1025" s="1">
        <f t="shared" si="100"/>
        <v>2018</v>
      </c>
      <c r="O1025" s="13">
        <f t="shared" si="101"/>
        <v>0.45</v>
      </c>
      <c r="P1025" s="13">
        <f t="shared" si="102"/>
        <v>0.45</v>
      </c>
      <c r="Q1025" s="13" t="str">
        <f t="shared" si="103"/>
        <v/>
      </c>
      <c r="R1025" s="13" t="str">
        <f t="shared" si="104"/>
        <v/>
      </c>
    </row>
    <row r="1026" spans="1:18" x14ac:dyDescent="0.2">
      <c r="A1026" s="8" t="s">
        <v>801</v>
      </c>
      <c r="B1026" s="9">
        <v>3309</v>
      </c>
      <c r="C1026" s="40" t="s">
        <v>490</v>
      </c>
      <c r="D1026" s="40" t="s">
        <v>491</v>
      </c>
      <c r="E1026" s="40" t="s">
        <v>37</v>
      </c>
      <c r="F1026" s="40" t="s">
        <v>38</v>
      </c>
      <c r="G1026" s="40" t="s">
        <v>39</v>
      </c>
      <c r="H1026" s="40" t="s">
        <v>40</v>
      </c>
      <c r="I1026" s="11">
        <v>43203</v>
      </c>
      <c r="J1026" s="11">
        <v>43455</v>
      </c>
      <c r="K1026" s="12">
        <v>49.85</v>
      </c>
      <c r="L1026" s="1" t="str">
        <f>_xlfn.IFNA(MATCH(D1026,{"AR","FL","IN","MI"},0),"YES")</f>
        <v>YES</v>
      </c>
      <c r="M1026" t="str">
        <f t="shared" si="99"/>
        <v>Electric</v>
      </c>
      <c r="N1026" s="1">
        <f t="shared" si="100"/>
        <v>2018</v>
      </c>
      <c r="O1026" s="13">
        <f t="shared" si="101"/>
        <v>0.4985</v>
      </c>
      <c r="P1026" s="13">
        <f t="shared" si="102"/>
        <v>0.4985</v>
      </c>
      <c r="Q1026" s="13" t="str">
        <f t="shared" si="103"/>
        <v/>
      </c>
      <c r="R1026" s="13" t="str">
        <f t="shared" si="104"/>
        <v/>
      </c>
    </row>
    <row r="1027" spans="1:18" x14ac:dyDescent="0.2">
      <c r="A1027" s="8" t="s">
        <v>1737</v>
      </c>
      <c r="B1027" s="9">
        <v>3148</v>
      </c>
      <c r="C1027" s="40" t="s">
        <v>325</v>
      </c>
      <c r="D1027" s="40" t="s">
        <v>152</v>
      </c>
      <c r="E1027" s="40" t="s">
        <v>2163</v>
      </c>
      <c r="F1027" s="40" t="s">
        <v>66</v>
      </c>
      <c r="G1027" s="40" t="s">
        <v>39</v>
      </c>
      <c r="H1027" s="40" t="s">
        <v>40</v>
      </c>
      <c r="I1027" s="11">
        <v>42888</v>
      </c>
      <c r="J1027" s="11">
        <v>43455</v>
      </c>
      <c r="K1027" s="12">
        <v>54.6</v>
      </c>
      <c r="L1027" s="1" t="str">
        <f>_xlfn.IFNA(MATCH(D1027,{"AR","FL","IN","MI"},0),"YES")</f>
        <v>YES</v>
      </c>
      <c r="M1027" t="str">
        <f t="shared" si="99"/>
        <v>Natural Gas</v>
      </c>
      <c r="N1027" s="1">
        <f t="shared" si="100"/>
        <v>2018</v>
      </c>
      <c r="O1027" s="13" t="str">
        <f t="shared" si="101"/>
        <v/>
      </c>
      <c r="P1027" s="13" t="str">
        <f t="shared" si="102"/>
        <v/>
      </c>
      <c r="Q1027" s="13">
        <f t="shared" si="103"/>
        <v>0.54600000000000004</v>
      </c>
      <c r="R1027" s="13">
        <f t="shared" si="104"/>
        <v>0.54600000000000004</v>
      </c>
    </row>
    <row r="1028" spans="1:18" x14ac:dyDescent="0.2">
      <c r="A1028" s="8" t="s">
        <v>1738</v>
      </c>
      <c r="B1028" s="9">
        <v>3324</v>
      </c>
      <c r="C1028" s="40" t="s">
        <v>2198</v>
      </c>
      <c r="D1028" s="40" t="s">
        <v>205</v>
      </c>
      <c r="E1028" s="40" t="s">
        <v>2163</v>
      </c>
      <c r="F1028" s="40" t="s">
        <v>66</v>
      </c>
      <c r="G1028" s="40" t="s">
        <v>39</v>
      </c>
      <c r="H1028" s="40" t="s">
        <v>40</v>
      </c>
      <c r="I1028" s="11">
        <v>43249</v>
      </c>
      <c r="J1028" s="11">
        <v>43458</v>
      </c>
      <c r="K1028" s="12">
        <v>49.66</v>
      </c>
      <c r="L1028" s="1" t="str">
        <f>_xlfn.IFNA(MATCH(D1028,{"AR","FL","IN","MI"},0),"YES")</f>
        <v>YES</v>
      </c>
      <c r="M1028" t="str">
        <f t="shared" si="99"/>
        <v>Natural Gas</v>
      </c>
      <c r="N1028" s="1">
        <f t="shared" si="100"/>
        <v>2018</v>
      </c>
      <c r="O1028" s="13" t="str">
        <f t="shared" si="101"/>
        <v/>
      </c>
      <c r="P1028" s="13" t="str">
        <f t="shared" si="102"/>
        <v/>
      </c>
      <c r="Q1028" s="13">
        <f t="shared" si="103"/>
        <v>0.49659999999999999</v>
      </c>
      <c r="R1028" s="13">
        <f t="shared" si="104"/>
        <v>0.49659999999999999</v>
      </c>
    </row>
    <row r="1029" spans="1:18" x14ac:dyDescent="0.2">
      <c r="A1029" s="8" t="s">
        <v>1739</v>
      </c>
      <c r="B1029" s="9">
        <v>3325</v>
      </c>
      <c r="C1029" s="40" t="s">
        <v>2198</v>
      </c>
      <c r="D1029" s="40" t="s">
        <v>205</v>
      </c>
      <c r="E1029" s="40" t="s">
        <v>2163</v>
      </c>
      <c r="F1029" s="40" t="s">
        <v>66</v>
      </c>
      <c r="G1029" s="40" t="s">
        <v>39</v>
      </c>
      <c r="H1029" s="40" t="s">
        <v>40</v>
      </c>
      <c r="I1029" s="11">
        <v>43249</v>
      </c>
      <c r="J1029" s="11">
        <v>43458</v>
      </c>
      <c r="K1029" s="12">
        <v>49.66</v>
      </c>
      <c r="L1029" s="1" t="str">
        <f>_xlfn.IFNA(MATCH(D1029,{"AR","FL","IN","MI"},0),"YES")</f>
        <v>YES</v>
      </c>
      <c r="M1029" t="str">
        <f t="shared" si="99"/>
        <v>Natural Gas</v>
      </c>
      <c r="N1029" s="1">
        <f t="shared" si="100"/>
        <v>2018</v>
      </c>
      <c r="O1029" s="13" t="str">
        <f t="shared" si="101"/>
        <v/>
      </c>
      <c r="P1029" s="13" t="str">
        <f t="shared" si="102"/>
        <v/>
      </c>
      <c r="Q1029" s="13">
        <f t="shared" si="103"/>
        <v>0.49659999999999999</v>
      </c>
      <c r="R1029" s="13">
        <f t="shared" si="104"/>
        <v>0.49659999999999999</v>
      </c>
    </row>
    <row r="1030" spans="1:18" x14ac:dyDescent="0.2">
      <c r="A1030" s="8" t="s">
        <v>1740</v>
      </c>
      <c r="B1030" s="9">
        <v>3420</v>
      </c>
      <c r="C1030" s="40" t="s">
        <v>157</v>
      </c>
      <c r="D1030" s="40" t="s">
        <v>158</v>
      </c>
      <c r="E1030" s="40" t="s">
        <v>2163</v>
      </c>
      <c r="F1030" s="40" t="s">
        <v>52</v>
      </c>
      <c r="G1030" s="40" t="s">
        <v>44</v>
      </c>
      <c r="H1030" s="40" t="s">
        <v>40</v>
      </c>
      <c r="I1030" s="11">
        <v>43340</v>
      </c>
      <c r="J1030" s="11">
        <v>43461</v>
      </c>
      <c r="K1030" s="12" t="s">
        <v>45</v>
      </c>
      <c r="L1030" s="1">
        <f>_xlfn.IFNA(MATCH(D1030,{"AR","FL","IN","MI"},0),"YES")</f>
        <v>3</v>
      </c>
      <c r="M1030" t="str">
        <f t="shared" si="99"/>
        <v>Natural Gas</v>
      </c>
      <c r="N1030" s="1">
        <f t="shared" si="100"/>
        <v>2018</v>
      </c>
      <c r="O1030" s="13" t="str">
        <f t="shared" si="101"/>
        <v/>
      </c>
      <c r="P1030" s="13" t="str">
        <f t="shared" si="102"/>
        <v/>
      </c>
      <c r="Q1030" s="13" t="str">
        <f t="shared" si="103"/>
        <v/>
      </c>
      <c r="R1030" s="13" t="str">
        <f t="shared" si="104"/>
        <v/>
      </c>
    </row>
    <row r="1031" spans="1:18" x14ac:dyDescent="0.2">
      <c r="A1031" s="8" t="s">
        <v>802</v>
      </c>
      <c r="B1031" s="9">
        <v>3390</v>
      </c>
      <c r="C1031" s="40" t="s">
        <v>715</v>
      </c>
      <c r="D1031" s="40" t="s">
        <v>231</v>
      </c>
      <c r="E1031" s="40" t="s">
        <v>37</v>
      </c>
      <c r="F1031" s="40" t="s">
        <v>66</v>
      </c>
      <c r="G1031" s="40" t="s">
        <v>39</v>
      </c>
      <c r="H1031" s="40" t="s">
        <v>40</v>
      </c>
      <c r="I1031" s="11">
        <v>43362</v>
      </c>
      <c r="J1031" s="11">
        <v>43461</v>
      </c>
      <c r="K1031" s="12" t="s">
        <v>45</v>
      </c>
      <c r="L1031" s="1" t="str">
        <f>_xlfn.IFNA(MATCH(D1031,{"AR","FL","IN","MI"},0),"YES")</f>
        <v>YES</v>
      </c>
      <c r="M1031" t="str">
        <f t="shared" si="99"/>
        <v>Electric</v>
      </c>
      <c r="N1031" s="1">
        <f t="shared" si="100"/>
        <v>2018</v>
      </c>
      <c r="O1031" s="13" t="str">
        <f t="shared" si="101"/>
        <v/>
      </c>
      <c r="P1031" s="13" t="str">
        <f t="shared" si="102"/>
        <v/>
      </c>
      <c r="Q1031" s="13" t="str">
        <f t="shared" si="103"/>
        <v/>
      </c>
      <c r="R1031" s="13" t="str">
        <f t="shared" si="104"/>
        <v/>
      </c>
    </row>
    <row r="1032" spans="1:18" x14ac:dyDescent="0.2">
      <c r="A1032" s="8" t="s">
        <v>804</v>
      </c>
      <c r="B1032" s="9">
        <v>3292</v>
      </c>
      <c r="C1032" s="40" t="s">
        <v>139</v>
      </c>
      <c r="D1032" s="40" t="s">
        <v>76</v>
      </c>
      <c r="E1032" s="40" t="s">
        <v>37</v>
      </c>
      <c r="F1032" s="40" t="s">
        <v>52</v>
      </c>
      <c r="G1032" s="40" t="s">
        <v>44</v>
      </c>
      <c r="H1032" s="40" t="s">
        <v>40</v>
      </c>
      <c r="I1032" s="11">
        <v>43188</v>
      </c>
      <c r="J1032" s="11">
        <v>43467</v>
      </c>
      <c r="K1032" s="12" t="s">
        <v>45</v>
      </c>
      <c r="L1032" s="1" t="str">
        <f>_xlfn.IFNA(MATCH(D1032,{"AR","FL","IN","MI"},0),"YES")</f>
        <v>YES</v>
      </c>
      <c r="M1032" t="str">
        <f t="shared" ref="M1032:M1095" si="105">E1032</f>
        <v>Electric</v>
      </c>
      <c r="N1032" s="1">
        <f t="shared" ref="N1032:N1095" si="106">YEAR(J1032)</f>
        <v>2019</v>
      </c>
      <c r="O1032" s="13" t="str">
        <f t="shared" ref="O1032:O1095" si="107">IF(AND(M1032="Electric",K1032&lt;&gt;"NA"),K1032/100,"")</f>
        <v/>
      </c>
      <c r="P1032" s="13" t="str">
        <f t="shared" ref="P1032:P1095" si="108">IF(AND(M1032="Electric",K1032&lt;&gt;"NA",L1032="YES"),K1032/100,"")</f>
        <v/>
      </c>
      <c r="Q1032" s="13" t="str">
        <f t="shared" ref="Q1032:Q1095" si="109">IF(AND(M1032="Natural Gas",K1032&lt;&gt;"NA"),K1032/100,"")</f>
        <v/>
      </c>
      <c r="R1032" s="13" t="str">
        <f t="shared" ref="R1032:R1095" si="110">IF(AND(M1032="Natural Gas",K1032&lt;&gt;"NA",L1032="YES"),K1032/100,"")</f>
        <v/>
      </c>
    </row>
    <row r="1033" spans="1:18" x14ac:dyDescent="0.2">
      <c r="A1033" s="8" t="s">
        <v>803</v>
      </c>
      <c r="B1033" s="9">
        <v>3408</v>
      </c>
      <c r="C1033" s="40" t="s">
        <v>123</v>
      </c>
      <c r="D1033" s="40" t="s">
        <v>124</v>
      </c>
      <c r="E1033" s="40" t="s">
        <v>37</v>
      </c>
      <c r="F1033" s="40" t="s">
        <v>52</v>
      </c>
      <c r="G1033" s="40" t="s">
        <v>44</v>
      </c>
      <c r="H1033" s="40" t="s">
        <v>40</v>
      </c>
      <c r="I1033" s="11">
        <v>43343</v>
      </c>
      <c r="J1033" s="11">
        <v>43467</v>
      </c>
      <c r="K1033" s="12" t="s">
        <v>45</v>
      </c>
      <c r="L1033" s="1" t="str">
        <f>_xlfn.IFNA(MATCH(D1033,{"AR","FL","IN","MI"},0),"YES")</f>
        <v>YES</v>
      </c>
      <c r="M1033" t="str">
        <f t="shared" si="105"/>
        <v>Electric</v>
      </c>
      <c r="N1033" s="1">
        <f t="shared" si="106"/>
        <v>2019</v>
      </c>
      <c r="O1033" s="13" t="str">
        <f t="shared" si="107"/>
        <v/>
      </c>
      <c r="P1033" s="13" t="str">
        <f t="shared" si="108"/>
        <v/>
      </c>
      <c r="Q1033" s="13" t="str">
        <f t="shared" si="109"/>
        <v/>
      </c>
      <c r="R1033" s="13" t="str">
        <f t="shared" si="110"/>
        <v/>
      </c>
    </row>
    <row r="1034" spans="1:18" x14ac:dyDescent="0.2">
      <c r="A1034" s="8" t="s">
        <v>1741</v>
      </c>
      <c r="B1034" s="9">
        <v>3333</v>
      </c>
      <c r="C1034" s="40" t="s">
        <v>189</v>
      </c>
      <c r="D1034" s="40" t="s">
        <v>154</v>
      </c>
      <c r="E1034" s="40" t="s">
        <v>2163</v>
      </c>
      <c r="F1034" s="40" t="s">
        <v>66</v>
      </c>
      <c r="G1034" s="40" t="s">
        <v>39</v>
      </c>
      <c r="H1034" s="40" t="s">
        <v>40</v>
      </c>
      <c r="I1034" s="11">
        <v>43259</v>
      </c>
      <c r="J1034" s="11">
        <v>43469</v>
      </c>
      <c r="K1034" s="12">
        <v>52.85</v>
      </c>
      <c r="L1034" s="1" t="str">
        <f>_xlfn.IFNA(MATCH(D1034,{"AR","FL","IN","MI"},0),"YES")</f>
        <v>YES</v>
      </c>
      <c r="M1034" t="str">
        <f t="shared" si="105"/>
        <v>Natural Gas</v>
      </c>
      <c r="N1034" s="1">
        <f t="shared" si="106"/>
        <v>2019</v>
      </c>
      <c r="O1034" s="13" t="str">
        <f t="shared" si="107"/>
        <v/>
      </c>
      <c r="P1034" s="13" t="str">
        <f t="shared" si="108"/>
        <v/>
      </c>
      <c r="Q1034" s="13">
        <f t="shared" si="109"/>
        <v>0.52849999999999997</v>
      </c>
      <c r="R1034" s="13">
        <f t="shared" si="110"/>
        <v>0.52849999999999997</v>
      </c>
    </row>
    <row r="1035" spans="1:18" x14ac:dyDescent="0.2">
      <c r="A1035" s="8" t="s">
        <v>1742</v>
      </c>
      <c r="B1035" s="9">
        <v>3278</v>
      </c>
      <c r="C1035" s="40" t="s">
        <v>2203</v>
      </c>
      <c r="D1035" s="40" t="s">
        <v>216</v>
      </c>
      <c r="E1035" s="40" t="s">
        <v>2163</v>
      </c>
      <c r="F1035" s="40" t="s">
        <v>66</v>
      </c>
      <c r="G1035" s="40" t="s">
        <v>44</v>
      </c>
      <c r="H1035" s="40" t="s">
        <v>40</v>
      </c>
      <c r="I1035" s="11">
        <v>43174</v>
      </c>
      <c r="J1035" s="11">
        <v>43473</v>
      </c>
      <c r="K1035" s="12" t="s">
        <v>45</v>
      </c>
      <c r="L1035" s="1" t="str">
        <f>_xlfn.IFNA(MATCH(D1035,{"AR","FL","IN","MI"},0),"YES")</f>
        <v>YES</v>
      </c>
      <c r="M1035" t="str">
        <f t="shared" si="105"/>
        <v>Natural Gas</v>
      </c>
      <c r="N1035" s="1">
        <f t="shared" si="106"/>
        <v>2019</v>
      </c>
      <c r="O1035" s="13" t="str">
        <f t="shared" si="107"/>
        <v/>
      </c>
      <c r="P1035" s="13" t="str">
        <f t="shared" si="108"/>
        <v/>
      </c>
      <c r="Q1035" s="13" t="str">
        <f t="shared" si="109"/>
        <v/>
      </c>
      <c r="R1035" s="13" t="str">
        <f t="shared" si="110"/>
        <v/>
      </c>
    </row>
    <row r="1036" spans="1:18" x14ac:dyDescent="0.2">
      <c r="A1036" s="8" t="s">
        <v>805</v>
      </c>
      <c r="B1036" s="9">
        <v>3691</v>
      </c>
      <c r="C1036" s="40" t="s">
        <v>391</v>
      </c>
      <c r="D1036" s="40" t="s">
        <v>94</v>
      </c>
      <c r="E1036" s="40" t="s">
        <v>37</v>
      </c>
      <c r="F1036" s="40" t="s">
        <v>357</v>
      </c>
      <c r="G1036" s="40" t="s">
        <v>44</v>
      </c>
      <c r="H1036" s="40" t="s">
        <v>40</v>
      </c>
      <c r="I1036" s="11">
        <v>43385</v>
      </c>
      <c r="J1036" s="11">
        <v>43474</v>
      </c>
      <c r="K1036" s="16" t="s">
        <v>45</v>
      </c>
      <c r="L1036" s="1" t="str">
        <f>_xlfn.IFNA(MATCH(D1036,{"AR","FL","IN","MI"},0),"YES")</f>
        <v>YES</v>
      </c>
      <c r="M1036" t="str">
        <f t="shared" si="105"/>
        <v>Electric</v>
      </c>
      <c r="N1036" s="1">
        <f t="shared" si="106"/>
        <v>2019</v>
      </c>
      <c r="O1036" s="13" t="str">
        <f t="shared" si="107"/>
        <v/>
      </c>
      <c r="P1036" s="13" t="str">
        <f t="shared" si="108"/>
        <v/>
      </c>
      <c r="Q1036" s="13" t="str">
        <f t="shared" si="109"/>
        <v/>
      </c>
      <c r="R1036" s="13" t="str">
        <f t="shared" si="110"/>
        <v/>
      </c>
    </row>
    <row r="1037" spans="1:18" x14ac:dyDescent="0.2">
      <c r="A1037" s="8" t="s">
        <v>806</v>
      </c>
      <c r="B1037" s="9">
        <v>3320</v>
      </c>
      <c r="C1037" s="40" t="s">
        <v>182</v>
      </c>
      <c r="D1037" s="40" t="s">
        <v>48</v>
      </c>
      <c r="E1037" s="40" t="s">
        <v>37</v>
      </c>
      <c r="F1037" s="40" t="s">
        <v>38</v>
      </c>
      <c r="G1037" s="40" t="s">
        <v>44</v>
      </c>
      <c r="H1037" s="40" t="s">
        <v>40</v>
      </c>
      <c r="I1037" s="11">
        <v>43234</v>
      </c>
      <c r="J1037" s="11">
        <v>43474</v>
      </c>
      <c r="K1037" s="12" t="s">
        <v>45</v>
      </c>
      <c r="L1037" s="1">
        <f>_xlfn.IFNA(MATCH(D1037,{"AR","FL","IN","MI"},0),"YES")</f>
        <v>4</v>
      </c>
      <c r="M1037" t="str">
        <f t="shared" si="105"/>
        <v>Electric</v>
      </c>
      <c r="N1037" s="1">
        <f t="shared" si="106"/>
        <v>2019</v>
      </c>
      <c r="O1037" s="13" t="str">
        <f t="shared" si="107"/>
        <v/>
      </c>
      <c r="P1037" s="13" t="str">
        <f t="shared" si="108"/>
        <v/>
      </c>
      <c r="Q1037" s="13" t="str">
        <f t="shared" si="109"/>
        <v/>
      </c>
      <c r="R1037" s="13" t="str">
        <f t="shared" si="110"/>
        <v/>
      </c>
    </row>
    <row r="1038" spans="1:18" x14ac:dyDescent="0.2">
      <c r="A1038" s="8" t="s">
        <v>1743</v>
      </c>
      <c r="B1038" s="9">
        <v>3319</v>
      </c>
      <c r="C1038" s="40" t="s">
        <v>2234</v>
      </c>
      <c r="D1038" s="40" t="s">
        <v>231</v>
      </c>
      <c r="E1038" s="40" t="s">
        <v>2163</v>
      </c>
      <c r="F1038" s="40" t="s">
        <v>66</v>
      </c>
      <c r="G1038" s="40" t="s">
        <v>44</v>
      </c>
      <c r="H1038" s="40" t="s">
        <v>40</v>
      </c>
      <c r="I1038" s="11">
        <v>43237</v>
      </c>
      <c r="J1038" s="11">
        <v>43483</v>
      </c>
      <c r="K1038" s="12">
        <v>54</v>
      </c>
      <c r="L1038" s="1" t="str">
        <f>_xlfn.IFNA(MATCH(D1038,{"AR","FL","IN","MI"},0),"YES")</f>
        <v>YES</v>
      </c>
      <c r="M1038" t="str">
        <f t="shared" si="105"/>
        <v>Natural Gas</v>
      </c>
      <c r="N1038" s="1">
        <f t="shared" si="106"/>
        <v>2019</v>
      </c>
      <c r="O1038" s="13" t="str">
        <f t="shared" si="107"/>
        <v/>
      </c>
      <c r="P1038" s="13" t="str">
        <f t="shared" si="108"/>
        <v/>
      </c>
      <c r="Q1038" s="13">
        <f t="shared" si="109"/>
        <v>0.54</v>
      </c>
      <c r="R1038" s="13">
        <f t="shared" si="110"/>
        <v>0.54</v>
      </c>
    </row>
    <row r="1039" spans="1:18" x14ac:dyDescent="0.2">
      <c r="A1039" s="8" t="s">
        <v>1744</v>
      </c>
      <c r="B1039" s="9">
        <v>3409</v>
      </c>
      <c r="C1039" s="40" t="s">
        <v>249</v>
      </c>
      <c r="D1039" s="40" t="s">
        <v>158</v>
      </c>
      <c r="E1039" s="40" t="s">
        <v>2163</v>
      </c>
      <c r="F1039" s="40" t="s">
        <v>52</v>
      </c>
      <c r="G1039" s="40" t="s">
        <v>39</v>
      </c>
      <c r="H1039" s="40" t="s">
        <v>40</v>
      </c>
      <c r="I1039" s="11">
        <v>43374</v>
      </c>
      <c r="J1039" s="11">
        <v>43494</v>
      </c>
      <c r="K1039" s="12" t="s">
        <v>45</v>
      </c>
      <c r="L1039" s="1">
        <f>_xlfn.IFNA(MATCH(D1039,{"AR","FL","IN","MI"},0),"YES")</f>
        <v>3</v>
      </c>
      <c r="M1039" t="str">
        <f t="shared" si="105"/>
        <v>Natural Gas</v>
      </c>
      <c r="N1039" s="1">
        <f t="shared" si="106"/>
        <v>2019</v>
      </c>
      <c r="O1039" s="13" t="str">
        <f t="shared" si="107"/>
        <v/>
      </c>
      <c r="P1039" s="13" t="str">
        <f t="shared" si="108"/>
        <v/>
      </c>
      <c r="Q1039" s="13" t="str">
        <f t="shared" si="109"/>
        <v/>
      </c>
      <c r="R1039" s="13" t="str">
        <f t="shared" si="110"/>
        <v/>
      </c>
    </row>
    <row r="1040" spans="1:18" x14ac:dyDescent="0.2">
      <c r="A1040" s="8" t="s">
        <v>1745</v>
      </c>
      <c r="B1040" s="9">
        <v>3410</v>
      </c>
      <c r="C1040" s="40" t="s">
        <v>2219</v>
      </c>
      <c r="D1040" s="40" t="s">
        <v>158</v>
      </c>
      <c r="E1040" s="40" t="s">
        <v>2163</v>
      </c>
      <c r="F1040" s="40" t="s">
        <v>52</v>
      </c>
      <c r="G1040" s="40" t="s">
        <v>39</v>
      </c>
      <c r="H1040" s="40" t="s">
        <v>40</v>
      </c>
      <c r="I1040" s="11">
        <v>43374</v>
      </c>
      <c r="J1040" s="11">
        <v>43494</v>
      </c>
      <c r="K1040" s="12" t="s">
        <v>45</v>
      </c>
      <c r="L1040" s="1">
        <f>_xlfn.IFNA(MATCH(D1040,{"AR","FL","IN","MI"},0),"YES")</f>
        <v>3</v>
      </c>
      <c r="M1040" t="str">
        <f t="shared" si="105"/>
        <v>Natural Gas</v>
      </c>
      <c r="N1040" s="1">
        <f t="shared" si="106"/>
        <v>2019</v>
      </c>
      <c r="O1040" s="13" t="str">
        <f t="shared" si="107"/>
        <v/>
      </c>
      <c r="P1040" s="13" t="str">
        <f t="shared" si="108"/>
        <v/>
      </c>
      <c r="Q1040" s="13" t="str">
        <f t="shared" si="109"/>
        <v/>
      </c>
      <c r="R1040" s="13" t="str">
        <f t="shared" si="110"/>
        <v/>
      </c>
    </row>
    <row r="1041" spans="1:18" x14ac:dyDescent="0.2">
      <c r="A1041" s="8" t="s">
        <v>1746</v>
      </c>
      <c r="B1041" s="9">
        <v>3341</v>
      </c>
      <c r="C1041" s="40" t="s">
        <v>2206</v>
      </c>
      <c r="D1041" s="40" t="s">
        <v>60</v>
      </c>
      <c r="E1041" s="40" t="s">
        <v>2163</v>
      </c>
      <c r="F1041" s="40" t="s">
        <v>66</v>
      </c>
      <c r="G1041" s="40" t="s">
        <v>44</v>
      </c>
      <c r="H1041" s="40" t="s">
        <v>40</v>
      </c>
      <c r="I1041" s="11">
        <v>43280</v>
      </c>
      <c r="J1041" s="11">
        <v>43501</v>
      </c>
      <c r="K1041" s="12" t="s">
        <v>45</v>
      </c>
      <c r="L1041" s="1" t="str">
        <f>_xlfn.IFNA(MATCH(D1041,{"AR","FL","IN","MI"},0),"YES")</f>
        <v>YES</v>
      </c>
      <c r="M1041" t="str">
        <f t="shared" si="105"/>
        <v>Natural Gas</v>
      </c>
      <c r="N1041" s="1">
        <f t="shared" si="106"/>
        <v>2019</v>
      </c>
      <c r="O1041" s="13" t="str">
        <f t="shared" si="107"/>
        <v/>
      </c>
      <c r="P1041" s="13" t="str">
        <f t="shared" si="108"/>
        <v/>
      </c>
      <c r="Q1041" s="13" t="str">
        <f t="shared" si="109"/>
        <v/>
      </c>
      <c r="R1041" s="13" t="str">
        <f t="shared" si="110"/>
        <v/>
      </c>
    </row>
    <row r="1042" spans="1:18" x14ac:dyDescent="0.2">
      <c r="A1042" s="8" t="s">
        <v>1747</v>
      </c>
      <c r="B1042" s="9">
        <v>3414</v>
      </c>
      <c r="C1042" s="40" t="s">
        <v>90</v>
      </c>
      <c r="D1042" s="40" t="s">
        <v>91</v>
      </c>
      <c r="E1042" s="40" t="s">
        <v>2163</v>
      </c>
      <c r="F1042" s="40" t="s">
        <v>66</v>
      </c>
      <c r="G1042" s="40" t="s">
        <v>44</v>
      </c>
      <c r="H1042" s="40" t="s">
        <v>40</v>
      </c>
      <c r="I1042" s="11">
        <v>43411</v>
      </c>
      <c r="J1042" s="11">
        <v>43517</v>
      </c>
      <c r="K1042" s="12" t="s">
        <v>45</v>
      </c>
      <c r="L1042" s="1" t="str">
        <f>_xlfn.IFNA(MATCH(D1042,{"AR","FL","IN","MI"},0),"YES")</f>
        <v>YES</v>
      </c>
      <c r="M1042" t="str">
        <f t="shared" si="105"/>
        <v>Natural Gas</v>
      </c>
      <c r="N1042" s="1">
        <f t="shared" si="106"/>
        <v>2019</v>
      </c>
      <c r="O1042" s="13" t="str">
        <f t="shared" si="107"/>
        <v/>
      </c>
      <c r="P1042" s="13" t="str">
        <f t="shared" si="108"/>
        <v/>
      </c>
      <c r="Q1042" s="13" t="str">
        <f t="shared" si="109"/>
        <v/>
      </c>
      <c r="R1042" s="13" t="str">
        <f t="shared" si="110"/>
        <v/>
      </c>
    </row>
    <row r="1043" spans="1:18" x14ac:dyDescent="0.2">
      <c r="A1043" s="8" t="s">
        <v>807</v>
      </c>
      <c r="B1043" s="9">
        <v>3413</v>
      </c>
      <c r="C1043" s="40" t="s">
        <v>90</v>
      </c>
      <c r="D1043" s="40" t="s">
        <v>91</v>
      </c>
      <c r="E1043" s="40" t="s">
        <v>37</v>
      </c>
      <c r="F1043" s="40" t="s">
        <v>38</v>
      </c>
      <c r="G1043" s="40" t="s">
        <v>44</v>
      </c>
      <c r="H1043" s="40" t="s">
        <v>40</v>
      </c>
      <c r="I1043" s="11">
        <v>43411</v>
      </c>
      <c r="J1043" s="11">
        <v>43517</v>
      </c>
      <c r="K1043" s="16" t="s">
        <v>45</v>
      </c>
      <c r="L1043" s="1" t="str">
        <f>_xlfn.IFNA(MATCH(D1043,{"AR","FL","IN","MI"},0),"YES")</f>
        <v>YES</v>
      </c>
      <c r="M1043" t="str">
        <f t="shared" si="105"/>
        <v>Electric</v>
      </c>
      <c r="N1043" s="1">
        <f t="shared" si="106"/>
        <v>2019</v>
      </c>
      <c r="O1043" s="13" t="str">
        <f t="shared" si="107"/>
        <v/>
      </c>
      <c r="P1043" s="13" t="str">
        <f t="shared" si="108"/>
        <v/>
      </c>
      <c r="Q1043" s="13" t="str">
        <f t="shared" si="109"/>
        <v/>
      </c>
      <c r="R1043" s="13" t="str">
        <f t="shared" si="110"/>
        <v/>
      </c>
    </row>
    <row r="1044" spans="1:18" x14ac:dyDescent="0.2">
      <c r="A1044" s="8" t="s">
        <v>810</v>
      </c>
      <c r="B1044" s="9">
        <v>3328</v>
      </c>
      <c r="C1044" s="40" t="s">
        <v>81</v>
      </c>
      <c r="D1044" s="40" t="s">
        <v>76</v>
      </c>
      <c r="E1044" s="40" t="s">
        <v>37</v>
      </c>
      <c r="F1044" s="40" t="s">
        <v>52</v>
      </c>
      <c r="G1044" s="40" t="s">
        <v>39</v>
      </c>
      <c r="H1044" s="40" t="s">
        <v>40</v>
      </c>
      <c r="I1044" s="11">
        <v>43252</v>
      </c>
      <c r="J1044" s="11">
        <v>43523</v>
      </c>
      <c r="K1044" s="16">
        <v>51.37</v>
      </c>
      <c r="L1044" s="1" t="str">
        <f>_xlfn.IFNA(MATCH(D1044,{"AR","FL","IN","MI"},0),"YES")</f>
        <v>YES</v>
      </c>
      <c r="M1044" t="str">
        <f t="shared" si="105"/>
        <v>Electric</v>
      </c>
      <c r="N1044" s="1">
        <f t="shared" si="106"/>
        <v>2019</v>
      </c>
      <c r="O1044" s="13">
        <f t="shared" si="107"/>
        <v>0.51369999999999993</v>
      </c>
      <c r="P1044" s="13">
        <f t="shared" si="108"/>
        <v>0.51369999999999993</v>
      </c>
      <c r="Q1044" s="13" t="str">
        <f t="shared" si="109"/>
        <v/>
      </c>
      <c r="R1044" s="13" t="str">
        <f t="shared" si="110"/>
        <v/>
      </c>
    </row>
    <row r="1045" spans="1:18" x14ac:dyDescent="0.2">
      <c r="A1045" s="8" t="s">
        <v>812</v>
      </c>
      <c r="B1045" s="9">
        <v>3331</v>
      </c>
      <c r="C1045" s="40" t="s">
        <v>81</v>
      </c>
      <c r="D1045" s="40" t="s">
        <v>76</v>
      </c>
      <c r="E1045" s="40" t="s">
        <v>37</v>
      </c>
      <c r="F1045" s="40" t="s">
        <v>52</v>
      </c>
      <c r="G1045" s="40" t="s">
        <v>39</v>
      </c>
      <c r="H1045" s="40" t="s">
        <v>40</v>
      </c>
      <c r="I1045" s="11">
        <v>43252</v>
      </c>
      <c r="J1045" s="11">
        <v>43523</v>
      </c>
      <c r="K1045" s="12">
        <v>51.37</v>
      </c>
      <c r="L1045" s="1" t="str">
        <f>_xlfn.IFNA(MATCH(D1045,{"AR","FL","IN","MI"},0),"YES")</f>
        <v>YES</v>
      </c>
      <c r="M1045" t="str">
        <f t="shared" si="105"/>
        <v>Electric</v>
      </c>
      <c r="N1045" s="1">
        <f t="shared" si="106"/>
        <v>2019</v>
      </c>
      <c r="O1045" s="13">
        <f t="shared" si="107"/>
        <v>0.51369999999999993</v>
      </c>
      <c r="P1045" s="13">
        <f t="shared" si="108"/>
        <v>0.51369999999999993</v>
      </c>
      <c r="Q1045" s="13" t="str">
        <f t="shared" si="109"/>
        <v/>
      </c>
      <c r="R1045" s="13" t="str">
        <f t="shared" si="110"/>
        <v/>
      </c>
    </row>
    <row r="1046" spans="1:18" x14ac:dyDescent="0.2">
      <c r="A1046" s="8" t="s">
        <v>809</v>
      </c>
      <c r="B1046" s="9">
        <v>3329</v>
      </c>
      <c r="C1046" s="40" t="s">
        <v>81</v>
      </c>
      <c r="D1046" s="40" t="s">
        <v>76</v>
      </c>
      <c r="E1046" s="40" t="s">
        <v>37</v>
      </c>
      <c r="F1046" s="40" t="s">
        <v>52</v>
      </c>
      <c r="G1046" s="40" t="s">
        <v>39</v>
      </c>
      <c r="H1046" s="40" t="s">
        <v>40</v>
      </c>
      <c r="I1046" s="11">
        <v>43252</v>
      </c>
      <c r="J1046" s="11">
        <v>43523</v>
      </c>
      <c r="K1046" s="12">
        <v>51.37</v>
      </c>
      <c r="L1046" s="1" t="str">
        <f>_xlfn.IFNA(MATCH(D1046,{"AR","FL","IN","MI"},0),"YES")</f>
        <v>YES</v>
      </c>
      <c r="M1046" t="str">
        <f t="shared" si="105"/>
        <v>Electric</v>
      </c>
      <c r="N1046" s="1">
        <f t="shared" si="106"/>
        <v>2019</v>
      </c>
      <c r="O1046" s="13">
        <f t="shared" si="107"/>
        <v>0.51369999999999993</v>
      </c>
      <c r="P1046" s="13">
        <f t="shared" si="108"/>
        <v>0.51369999999999993</v>
      </c>
      <c r="Q1046" s="13" t="str">
        <f t="shared" si="109"/>
        <v/>
      </c>
      <c r="R1046" s="13" t="str">
        <f t="shared" si="110"/>
        <v/>
      </c>
    </row>
    <row r="1047" spans="1:18" x14ac:dyDescent="0.2">
      <c r="A1047" s="8" t="s">
        <v>808</v>
      </c>
      <c r="B1047" s="9">
        <v>3312</v>
      </c>
      <c r="C1047" s="40" t="s">
        <v>139</v>
      </c>
      <c r="D1047" s="40" t="s">
        <v>124</v>
      </c>
      <c r="E1047" s="40" t="s">
        <v>37</v>
      </c>
      <c r="F1047" s="40" t="s">
        <v>38</v>
      </c>
      <c r="G1047" s="40" t="s">
        <v>44</v>
      </c>
      <c r="H1047" s="40" t="s">
        <v>40</v>
      </c>
      <c r="I1047" s="11">
        <v>43229</v>
      </c>
      <c r="J1047" s="11">
        <v>43523</v>
      </c>
      <c r="K1047" s="12">
        <v>50.16</v>
      </c>
      <c r="L1047" s="1" t="str">
        <f>_xlfn.IFNA(MATCH(D1047,{"AR","FL","IN","MI"},0),"YES")</f>
        <v>YES</v>
      </c>
      <c r="M1047" t="str">
        <f t="shared" si="105"/>
        <v>Electric</v>
      </c>
      <c r="N1047" s="1">
        <f t="shared" si="106"/>
        <v>2019</v>
      </c>
      <c r="O1047" s="13">
        <f t="shared" si="107"/>
        <v>0.50159999999999993</v>
      </c>
      <c r="P1047" s="13">
        <f t="shared" si="108"/>
        <v>0.50159999999999993</v>
      </c>
      <c r="Q1047" s="13" t="str">
        <f t="shared" si="109"/>
        <v/>
      </c>
      <c r="R1047" s="13" t="str">
        <f t="shared" si="110"/>
        <v/>
      </c>
    </row>
    <row r="1048" spans="1:18" x14ac:dyDescent="0.2">
      <c r="A1048" s="8" t="s">
        <v>813</v>
      </c>
      <c r="B1048" s="9">
        <v>3330</v>
      </c>
      <c r="C1048" s="40" t="s">
        <v>81</v>
      </c>
      <c r="D1048" s="40" t="s">
        <v>76</v>
      </c>
      <c r="E1048" s="40" t="s">
        <v>37</v>
      </c>
      <c r="F1048" s="40" t="s">
        <v>52</v>
      </c>
      <c r="G1048" s="40" t="s">
        <v>39</v>
      </c>
      <c r="H1048" s="40" t="s">
        <v>40</v>
      </c>
      <c r="I1048" s="11">
        <v>43252</v>
      </c>
      <c r="J1048" s="11">
        <v>43523</v>
      </c>
      <c r="K1048" s="12">
        <v>51.37</v>
      </c>
      <c r="L1048" s="1" t="str">
        <f>_xlfn.IFNA(MATCH(D1048,{"AR","FL","IN","MI"},0),"YES")</f>
        <v>YES</v>
      </c>
      <c r="M1048" t="str">
        <f t="shared" si="105"/>
        <v>Electric</v>
      </c>
      <c r="N1048" s="1">
        <f t="shared" si="106"/>
        <v>2019</v>
      </c>
      <c r="O1048" s="13">
        <f t="shared" si="107"/>
        <v>0.51369999999999993</v>
      </c>
      <c r="P1048" s="13">
        <f t="shared" si="108"/>
        <v>0.51369999999999993</v>
      </c>
      <c r="Q1048" s="13" t="str">
        <f t="shared" si="109"/>
        <v/>
      </c>
      <c r="R1048" s="13" t="str">
        <f t="shared" si="110"/>
        <v/>
      </c>
    </row>
    <row r="1049" spans="1:18" x14ac:dyDescent="0.2">
      <c r="A1049" s="8" t="s">
        <v>811</v>
      </c>
      <c r="B1049" s="9">
        <v>3327</v>
      </c>
      <c r="C1049" s="40" t="s">
        <v>81</v>
      </c>
      <c r="D1049" s="40" t="s">
        <v>76</v>
      </c>
      <c r="E1049" s="40" t="s">
        <v>37</v>
      </c>
      <c r="F1049" s="40" t="s">
        <v>52</v>
      </c>
      <c r="G1049" s="40" t="s">
        <v>39</v>
      </c>
      <c r="H1049" s="40" t="s">
        <v>40</v>
      </c>
      <c r="I1049" s="11">
        <v>43252</v>
      </c>
      <c r="J1049" s="11">
        <v>43523</v>
      </c>
      <c r="K1049" s="12">
        <v>51.37</v>
      </c>
      <c r="L1049" s="1" t="str">
        <f>_xlfn.IFNA(MATCH(D1049,{"AR","FL","IN","MI"},0),"YES")</f>
        <v>YES</v>
      </c>
      <c r="M1049" t="str">
        <f t="shared" si="105"/>
        <v>Electric</v>
      </c>
      <c r="N1049" s="1">
        <f t="shared" si="106"/>
        <v>2019</v>
      </c>
      <c r="O1049" s="13">
        <f t="shared" si="107"/>
        <v>0.51369999999999993</v>
      </c>
      <c r="P1049" s="13">
        <f t="shared" si="108"/>
        <v>0.51369999999999993</v>
      </c>
      <c r="Q1049" s="13" t="str">
        <f t="shared" si="109"/>
        <v/>
      </c>
      <c r="R1049" s="13" t="str">
        <f t="shared" si="110"/>
        <v/>
      </c>
    </row>
    <row r="1050" spans="1:18" x14ac:dyDescent="0.2">
      <c r="A1050" s="8" t="s">
        <v>814</v>
      </c>
      <c r="B1050" s="9">
        <v>3383</v>
      </c>
      <c r="C1050" s="40" t="s">
        <v>263</v>
      </c>
      <c r="D1050" s="40" t="s">
        <v>111</v>
      </c>
      <c r="E1050" s="40" t="s">
        <v>37</v>
      </c>
      <c r="F1050" s="40" t="s">
        <v>38</v>
      </c>
      <c r="G1050" s="40" t="s">
        <v>44</v>
      </c>
      <c r="H1050" s="40" t="s">
        <v>40</v>
      </c>
      <c r="I1050" s="11">
        <v>43374</v>
      </c>
      <c r="J1050" s="11">
        <v>43530</v>
      </c>
      <c r="K1050" s="12">
        <v>37.31</v>
      </c>
      <c r="L1050" s="1">
        <f>_xlfn.IFNA(MATCH(D1050,{"AR","FL","IN","MI"},0),"YES")</f>
        <v>1</v>
      </c>
      <c r="M1050" t="str">
        <f t="shared" si="105"/>
        <v>Electric</v>
      </c>
      <c r="N1050" s="1">
        <f t="shared" si="106"/>
        <v>2019</v>
      </c>
      <c r="O1050" s="13">
        <f t="shared" si="107"/>
        <v>0.37310000000000004</v>
      </c>
      <c r="P1050" s="13" t="str">
        <f t="shared" si="108"/>
        <v/>
      </c>
      <c r="Q1050" s="13" t="str">
        <f t="shared" si="109"/>
        <v/>
      </c>
      <c r="R1050" s="13" t="str">
        <f t="shared" si="110"/>
        <v/>
      </c>
    </row>
    <row r="1051" spans="1:18" x14ac:dyDescent="0.2">
      <c r="A1051" s="8" t="s">
        <v>815</v>
      </c>
      <c r="B1051" s="9">
        <v>3362</v>
      </c>
      <c r="C1051" s="40" t="s">
        <v>104</v>
      </c>
      <c r="D1051" s="40" t="s">
        <v>105</v>
      </c>
      <c r="E1051" s="40" t="s">
        <v>37</v>
      </c>
      <c r="F1051" s="40" t="s">
        <v>66</v>
      </c>
      <c r="G1051" s="40" t="s">
        <v>44</v>
      </c>
      <c r="H1051" s="40" t="s">
        <v>40</v>
      </c>
      <c r="I1051" s="11">
        <v>43333</v>
      </c>
      <c r="J1051" s="11">
        <v>43537</v>
      </c>
      <c r="K1051" s="16">
        <v>49.94</v>
      </c>
      <c r="L1051" s="1" t="str">
        <f>_xlfn.IFNA(MATCH(D1051,{"AR","FL","IN","MI"},0),"YES")</f>
        <v>YES</v>
      </c>
      <c r="M1051" t="str">
        <f t="shared" si="105"/>
        <v>Electric</v>
      </c>
      <c r="N1051" s="1">
        <f t="shared" si="106"/>
        <v>2019</v>
      </c>
      <c r="O1051" s="13">
        <f t="shared" si="107"/>
        <v>0.49939999999999996</v>
      </c>
      <c r="P1051" s="13">
        <f t="shared" si="108"/>
        <v>0.49939999999999996</v>
      </c>
      <c r="Q1051" s="13" t="str">
        <f t="shared" si="109"/>
        <v/>
      </c>
      <c r="R1051" s="13" t="str">
        <f t="shared" si="110"/>
        <v/>
      </c>
    </row>
    <row r="1052" spans="1:18" x14ac:dyDescent="0.2">
      <c r="A1052" s="8" t="s">
        <v>817</v>
      </c>
      <c r="B1052" s="9">
        <v>3364</v>
      </c>
      <c r="C1052" s="40" t="s">
        <v>215</v>
      </c>
      <c r="D1052" s="40" t="s">
        <v>216</v>
      </c>
      <c r="E1052" s="40" t="s">
        <v>37</v>
      </c>
      <c r="F1052" s="40" t="s">
        <v>38</v>
      </c>
      <c r="G1052" s="40" t="s">
        <v>44</v>
      </c>
      <c r="H1052" s="40" t="s">
        <v>40</v>
      </c>
      <c r="I1052" s="11">
        <v>43369</v>
      </c>
      <c r="J1052" s="11">
        <v>43538</v>
      </c>
      <c r="K1052" s="12" t="s">
        <v>45</v>
      </c>
      <c r="L1052" s="1" t="str">
        <f>_xlfn.IFNA(MATCH(D1052,{"AR","FL","IN","MI"},0),"YES")</f>
        <v>YES</v>
      </c>
      <c r="M1052" t="str">
        <f t="shared" si="105"/>
        <v>Electric</v>
      </c>
      <c r="N1052" s="1">
        <f t="shared" si="106"/>
        <v>2019</v>
      </c>
      <c r="O1052" s="13" t="str">
        <f t="shared" si="107"/>
        <v/>
      </c>
      <c r="P1052" s="13" t="str">
        <f t="shared" si="108"/>
        <v/>
      </c>
      <c r="Q1052" s="13" t="str">
        <f t="shared" si="109"/>
        <v/>
      </c>
      <c r="R1052" s="13" t="str">
        <f t="shared" si="110"/>
        <v/>
      </c>
    </row>
    <row r="1053" spans="1:18" x14ac:dyDescent="0.2">
      <c r="A1053" s="8" t="s">
        <v>1748</v>
      </c>
      <c r="B1053" s="9">
        <v>3257</v>
      </c>
      <c r="C1053" s="40" t="s">
        <v>261</v>
      </c>
      <c r="D1053" s="40" t="s">
        <v>88</v>
      </c>
      <c r="E1053" s="40" t="s">
        <v>2163</v>
      </c>
      <c r="F1053" s="40" t="s">
        <v>66</v>
      </c>
      <c r="G1053" s="40" t="s">
        <v>44</v>
      </c>
      <c r="H1053" s="40" t="s">
        <v>40</v>
      </c>
      <c r="I1053" s="11">
        <v>43126</v>
      </c>
      <c r="J1053" s="11">
        <v>43538</v>
      </c>
      <c r="K1053" s="12">
        <v>48</v>
      </c>
      <c r="L1053" s="1" t="str">
        <f>_xlfn.IFNA(MATCH(D1053,{"AR","FL","IN","MI"},0),"YES")</f>
        <v>YES</v>
      </c>
      <c r="M1053" t="str">
        <f t="shared" si="105"/>
        <v>Natural Gas</v>
      </c>
      <c r="N1053" s="1">
        <f t="shared" si="106"/>
        <v>2019</v>
      </c>
      <c r="O1053" s="13" t="str">
        <f t="shared" si="107"/>
        <v/>
      </c>
      <c r="P1053" s="13" t="str">
        <f t="shared" si="108"/>
        <v/>
      </c>
      <c r="Q1053" s="13">
        <f t="shared" si="109"/>
        <v>0.48</v>
      </c>
      <c r="R1053" s="13">
        <f t="shared" si="110"/>
        <v>0.48</v>
      </c>
    </row>
    <row r="1054" spans="1:18" x14ac:dyDescent="0.2">
      <c r="A1054" s="8" t="s">
        <v>816</v>
      </c>
      <c r="B1054" s="9">
        <v>3256</v>
      </c>
      <c r="C1054" s="40" t="s">
        <v>261</v>
      </c>
      <c r="D1054" s="40" t="s">
        <v>88</v>
      </c>
      <c r="E1054" s="40" t="s">
        <v>37</v>
      </c>
      <c r="F1054" s="40" t="s">
        <v>66</v>
      </c>
      <c r="G1054" s="40" t="s">
        <v>44</v>
      </c>
      <c r="H1054" s="40" t="s">
        <v>40</v>
      </c>
      <c r="I1054" s="11">
        <v>43126</v>
      </c>
      <c r="J1054" s="11">
        <v>43538</v>
      </c>
      <c r="K1054" s="12">
        <v>48</v>
      </c>
      <c r="L1054" s="1" t="str">
        <f>_xlfn.IFNA(MATCH(D1054,{"AR","FL","IN","MI"},0),"YES")</f>
        <v>YES</v>
      </c>
      <c r="M1054" t="str">
        <f t="shared" si="105"/>
        <v>Electric</v>
      </c>
      <c r="N1054" s="1">
        <f t="shared" si="106"/>
        <v>2019</v>
      </c>
      <c r="O1054" s="13">
        <f t="shared" si="107"/>
        <v>0.48</v>
      </c>
      <c r="P1054" s="13">
        <f t="shared" si="108"/>
        <v>0.48</v>
      </c>
      <c r="Q1054" s="13" t="str">
        <f t="shared" si="109"/>
        <v/>
      </c>
      <c r="R1054" s="13" t="str">
        <f t="shared" si="110"/>
        <v/>
      </c>
    </row>
    <row r="1055" spans="1:18" x14ac:dyDescent="0.2">
      <c r="A1055" s="8" t="s">
        <v>818</v>
      </c>
      <c r="B1055" s="9">
        <v>3363</v>
      </c>
      <c r="C1055" s="40" t="s">
        <v>819</v>
      </c>
      <c r="D1055" s="40" t="s">
        <v>154</v>
      </c>
      <c r="E1055" s="40" t="s">
        <v>37</v>
      </c>
      <c r="F1055" s="40" t="s">
        <v>66</v>
      </c>
      <c r="G1055" s="40" t="s">
        <v>39</v>
      </c>
      <c r="H1055" s="40" t="s">
        <v>40</v>
      </c>
      <c r="I1055" s="11">
        <v>43336</v>
      </c>
      <c r="J1055" s="11">
        <v>43546</v>
      </c>
      <c r="K1055" s="12">
        <v>52.82</v>
      </c>
      <c r="L1055" s="1" t="str">
        <f>_xlfn.IFNA(MATCH(D1055,{"AR","FL","IN","MI"},0),"YES")</f>
        <v>YES</v>
      </c>
      <c r="M1055" t="str">
        <f t="shared" si="105"/>
        <v>Electric</v>
      </c>
      <c r="N1055" s="1">
        <f t="shared" si="106"/>
        <v>2019</v>
      </c>
      <c r="O1055" s="13">
        <f t="shared" si="107"/>
        <v>0.5282</v>
      </c>
      <c r="P1055" s="13">
        <f t="shared" si="108"/>
        <v>0.5282</v>
      </c>
      <c r="Q1055" s="13" t="str">
        <f t="shared" si="109"/>
        <v/>
      </c>
      <c r="R1055" s="13" t="str">
        <f t="shared" si="110"/>
        <v/>
      </c>
    </row>
    <row r="1056" spans="1:18" x14ac:dyDescent="0.2">
      <c r="A1056" s="8" t="s">
        <v>1749</v>
      </c>
      <c r="B1056" s="9">
        <v>3352</v>
      </c>
      <c r="C1056" s="40" t="s">
        <v>747</v>
      </c>
      <c r="D1056" s="40" t="s">
        <v>127</v>
      </c>
      <c r="E1056" s="40" t="s">
        <v>2163</v>
      </c>
      <c r="F1056" s="40" t="s">
        <v>66</v>
      </c>
      <c r="G1056" s="40" t="s">
        <v>44</v>
      </c>
      <c r="H1056" s="40" t="s">
        <v>40</v>
      </c>
      <c r="I1056" s="11">
        <v>43343</v>
      </c>
      <c r="J1056" s="11">
        <v>43551</v>
      </c>
      <c r="K1056" s="16">
        <v>50.76</v>
      </c>
      <c r="L1056" s="1" t="str">
        <f>_xlfn.IFNA(MATCH(D1056,{"AR","FL","IN","MI"},0),"YES")</f>
        <v>YES</v>
      </c>
      <c r="M1056" t="str">
        <f t="shared" si="105"/>
        <v>Natural Gas</v>
      </c>
      <c r="N1056" s="1">
        <f t="shared" si="106"/>
        <v>2019</v>
      </c>
      <c r="O1056" s="13" t="str">
        <f t="shared" si="107"/>
        <v/>
      </c>
      <c r="P1056" s="13" t="str">
        <f t="shared" si="108"/>
        <v/>
      </c>
      <c r="Q1056" s="13">
        <f t="shared" si="109"/>
        <v>0.50759999999999994</v>
      </c>
      <c r="R1056" s="13">
        <f t="shared" si="110"/>
        <v>0.50759999999999994</v>
      </c>
    </row>
    <row r="1057" spans="1:18" x14ac:dyDescent="0.2">
      <c r="A1057" s="8" t="s">
        <v>820</v>
      </c>
      <c r="B1057" s="9">
        <v>3351</v>
      </c>
      <c r="C1057" s="40" t="s">
        <v>78</v>
      </c>
      <c r="D1057" s="40" t="s">
        <v>79</v>
      </c>
      <c r="E1057" s="40" t="s">
        <v>37</v>
      </c>
      <c r="F1057" s="40" t="s">
        <v>52</v>
      </c>
      <c r="G1057" s="40" t="s">
        <v>44</v>
      </c>
      <c r="H1057" s="40" t="s">
        <v>40</v>
      </c>
      <c r="I1057" s="11">
        <v>43312</v>
      </c>
      <c r="J1057" s="11">
        <v>43557</v>
      </c>
      <c r="K1057" s="12" t="s">
        <v>45</v>
      </c>
      <c r="L1057" s="1">
        <f>_xlfn.IFNA(MATCH(D1057,{"AR","FL","IN","MI"},0),"YES")</f>
        <v>2</v>
      </c>
      <c r="M1057" t="str">
        <f t="shared" si="105"/>
        <v>Electric</v>
      </c>
      <c r="N1057" s="1">
        <f t="shared" si="106"/>
        <v>2019</v>
      </c>
      <c r="O1057" s="13" t="str">
        <f t="shared" si="107"/>
        <v/>
      </c>
      <c r="P1057" s="13" t="str">
        <f t="shared" si="108"/>
        <v/>
      </c>
      <c r="Q1057" s="13" t="str">
        <f t="shared" si="109"/>
        <v/>
      </c>
      <c r="R1057" s="13" t="str">
        <f t="shared" si="110"/>
        <v/>
      </c>
    </row>
    <row r="1058" spans="1:18" x14ac:dyDescent="0.2">
      <c r="A1058" s="8" t="s">
        <v>821</v>
      </c>
      <c r="B1058" s="9">
        <v>3350</v>
      </c>
      <c r="C1058" s="40" t="s">
        <v>81</v>
      </c>
      <c r="D1058" s="40" t="s">
        <v>76</v>
      </c>
      <c r="E1058" s="40" t="s">
        <v>37</v>
      </c>
      <c r="F1058" s="40" t="s">
        <v>52</v>
      </c>
      <c r="G1058" s="40" t="s">
        <v>39</v>
      </c>
      <c r="H1058" s="40" t="s">
        <v>40</v>
      </c>
      <c r="I1058" s="11">
        <v>43305</v>
      </c>
      <c r="J1058" s="11">
        <v>43570</v>
      </c>
      <c r="K1058" s="12">
        <v>51.37</v>
      </c>
      <c r="L1058" s="1" t="str">
        <f>_xlfn.IFNA(MATCH(D1058,{"AR","FL","IN","MI"},0),"YES")</f>
        <v>YES</v>
      </c>
      <c r="M1058" t="str">
        <f t="shared" si="105"/>
        <v>Electric</v>
      </c>
      <c r="N1058" s="1">
        <f t="shared" si="106"/>
        <v>2019</v>
      </c>
      <c r="O1058" s="13">
        <f t="shared" si="107"/>
        <v>0.51369999999999993</v>
      </c>
      <c r="P1058" s="13">
        <f t="shared" si="108"/>
        <v>0.51369999999999993</v>
      </c>
      <c r="Q1058" s="13" t="str">
        <f t="shared" si="109"/>
        <v/>
      </c>
      <c r="R1058" s="13" t="str">
        <f t="shared" si="110"/>
        <v/>
      </c>
    </row>
    <row r="1059" spans="1:18" x14ac:dyDescent="0.2">
      <c r="A1059" s="8" t="s">
        <v>1750</v>
      </c>
      <c r="B1059" s="9">
        <v>3431</v>
      </c>
      <c r="C1059" s="40" t="s">
        <v>2167</v>
      </c>
      <c r="D1059" s="40" t="s">
        <v>60</v>
      </c>
      <c r="E1059" s="40" t="s">
        <v>2163</v>
      </c>
      <c r="F1059" s="40" t="s">
        <v>52</v>
      </c>
      <c r="G1059" s="40" t="s">
        <v>39</v>
      </c>
      <c r="H1059" s="40" t="s">
        <v>40</v>
      </c>
      <c r="I1059" s="11">
        <v>43497</v>
      </c>
      <c r="J1059" s="11">
        <v>43578</v>
      </c>
      <c r="K1059" s="12" t="s">
        <v>45</v>
      </c>
      <c r="L1059" s="1" t="str">
        <f>_xlfn.IFNA(MATCH(D1059,{"AR","FL","IN","MI"},0),"YES")</f>
        <v>YES</v>
      </c>
      <c r="M1059" t="str">
        <f t="shared" si="105"/>
        <v>Natural Gas</v>
      </c>
      <c r="N1059" s="1">
        <f t="shared" si="106"/>
        <v>2019</v>
      </c>
      <c r="O1059" s="13" t="str">
        <f t="shared" si="107"/>
        <v/>
      </c>
      <c r="P1059" s="13" t="str">
        <f t="shared" si="108"/>
        <v/>
      </c>
      <c r="Q1059" s="13" t="str">
        <f t="shared" si="109"/>
        <v/>
      </c>
      <c r="R1059" s="13" t="str">
        <f t="shared" si="110"/>
        <v/>
      </c>
    </row>
    <row r="1060" spans="1:18" x14ac:dyDescent="0.2">
      <c r="A1060" s="8" t="s">
        <v>822</v>
      </c>
      <c r="B1060" s="9">
        <v>3435</v>
      </c>
      <c r="C1060" s="40" t="s">
        <v>477</v>
      </c>
      <c r="D1060" s="40" t="s">
        <v>478</v>
      </c>
      <c r="E1060" s="40" t="s">
        <v>37</v>
      </c>
      <c r="F1060" s="40" t="s">
        <v>66</v>
      </c>
      <c r="G1060" s="40"/>
      <c r="H1060" s="40" t="s">
        <v>40</v>
      </c>
      <c r="I1060" s="11">
        <v>43546</v>
      </c>
      <c r="J1060" s="11">
        <v>43578</v>
      </c>
      <c r="K1060" s="12" t="s">
        <v>45</v>
      </c>
      <c r="L1060" s="1" t="str">
        <f>_xlfn.IFNA(MATCH(D1060,{"AR","FL","IN","MI"},0),"YES")</f>
        <v>YES</v>
      </c>
      <c r="M1060" t="str">
        <f t="shared" si="105"/>
        <v>Electric</v>
      </c>
      <c r="N1060" s="1">
        <f t="shared" si="106"/>
        <v>2019</v>
      </c>
      <c r="O1060" s="13" t="str">
        <f t="shared" si="107"/>
        <v/>
      </c>
      <c r="P1060" s="13" t="str">
        <f t="shared" si="108"/>
        <v/>
      </c>
      <c r="Q1060" s="13" t="str">
        <f t="shared" si="109"/>
        <v/>
      </c>
      <c r="R1060" s="13" t="str">
        <f t="shared" si="110"/>
        <v/>
      </c>
    </row>
    <row r="1061" spans="1:18" x14ac:dyDescent="0.2">
      <c r="A1061" s="8" t="s">
        <v>1751</v>
      </c>
      <c r="B1061" s="9">
        <v>3455</v>
      </c>
      <c r="C1061" s="40" t="s">
        <v>2182</v>
      </c>
      <c r="D1061" s="40" t="s">
        <v>127</v>
      </c>
      <c r="E1061" s="40" t="s">
        <v>2163</v>
      </c>
      <c r="F1061" s="40" t="s">
        <v>52</v>
      </c>
      <c r="G1061" s="40" t="s">
        <v>39</v>
      </c>
      <c r="H1061" s="40" t="s">
        <v>40</v>
      </c>
      <c r="I1061" s="11">
        <v>43524</v>
      </c>
      <c r="J1061" s="11">
        <v>43585</v>
      </c>
      <c r="K1061" s="12" t="s">
        <v>45</v>
      </c>
      <c r="L1061" s="1" t="str">
        <f>_xlfn.IFNA(MATCH(D1061,{"AR","FL","IN","MI"},0),"YES")</f>
        <v>YES</v>
      </c>
      <c r="M1061" t="str">
        <f t="shared" si="105"/>
        <v>Natural Gas</v>
      </c>
      <c r="N1061" s="1">
        <f t="shared" si="106"/>
        <v>2019</v>
      </c>
      <c r="O1061" s="13" t="str">
        <f t="shared" si="107"/>
        <v/>
      </c>
      <c r="P1061" s="13" t="str">
        <f t="shared" si="108"/>
        <v/>
      </c>
      <c r="Q1061" s="13" t="str">
        <f t="shared" si="109"/>
        <v/>
      </c>
      <c r="R1061" s="13" t="str">
        <f t="shared" si="110"/>
        <v/>
      </c>
    </row>
    <row r="1062" spans="1:18" x14ac:dyDescent="0.2">
      <c r="A1062" s="8" t="s">
        <v>1752</v>
      </c>
      <c r="B1062" s="9">
        <v>3366</v>
      </c>
      <c r="C1062" s="40" t="s">
        <v>149</v>
      </c>
      <c r="D1062" s="40" t="s">
        <v>127</v>
      </c>
      <c r="E1062" s="40" t="s">
        <v>2163</v>
      </c>
      <c r="F1062" s="40" t="s">
        <v>66</v>
      </c>
      <c r="G1062" s="40" t="s">
        <v>44</v>
      </c>
      <c r="H1062" s="40" t="s">
        <v>40</v>
      </c>
      <c r="I1062" s="11">
        <v>43371</v>
      </c>
      <c r="J1062" s="11">
        <v>43585</v>
      </c>
      <c r="K1062" s="12" t="s">
        <v>45</v>
      </c>
      <c r="L1062" s="1" t="str">
        <f>_xlfn.IFNA(MATCH(D1062,{"AR","FL","IN","MI"},0),"YES")</f>
        <v>YES</v>
      </c>
      <c r="M1062" t="str">
        <f t="shared" si="105"/>
        <v>Natural Gas</v>
      </c>
      <c r="N1062" s="1">
        <f t="shared" si="106"/>
        <v>2019</v>
      </c>
      <c r="O1062" s="13" t="str">
        <f t="shared" si="107"/>
        <v/>
      </c>
      <c r="P1062" s="13" t="str">
        <f t="shared" si="108"/>
        <v/>
      </c>
      <c r="Q1062" s="13" t="str">
        <f t="shared" si="109"/>
        <v/>
      </c>
      <c r="R1062" s="13" t="str">
        <f t="shared" si="110"/>
        <v/>
      </c>
    </row>
    <row r="1063" spans="1:18" x14ac:dyDescent="0.2">
      <c r="A1063" s="8" t="s">
        <v>824</v>
      </c>
      <c r="B1063" s="9">
        <v>3365</v>
      </c>
      <c r="C1063" s="40" t="s">
        <v>149</v>
      </c>
      <c r="D1063" s="40" t="s">
        <v>127</v>
      </c>
      <c r="E1063" s="40" t="s">
        <v>37</v>
      </c>
      <c r="F1063" s="40" t="s">
        <v>38</v>
      </c>
      <c r="G1063" s="40" t="s">
        <v>44</v>
      </c>
      <c r="H1063" s="40" t="s">
        <v>40</v>
      </c>
      <c r="I1063" s="11">
        <v>43371</v>
      </c>
      <c r="J1063" s="11">
        <v>43585</v>
      </c>
      <c r="K1063" s="12" t="s">
        <v>45</v>
      </c>
      <c r="L1063" s="1" t="str">
        <f>_xlfn.IFNA(MATCH(D1063,{"AR","FL","IN","MI"},0),"YES")</f>
        <v>YES</v>
      </c>
      <c r="M1063" t="str">
        <f t="shared" si="105"/>
        <v>Electric</v>
      </c>
      <c r="N1063" s="1">
        <f t="shared" si="106"/>
        <v>2019</v>
      </c>
      <c r="O1063" s="13" t="str">
        <f t="shared" si="107"/>
        <v/>
      </c>
      <c r="P1063" s="13" t="str">
        <f t="shared" si="108"/>
        <v/>
      </c>
      <c r="Q1063" s="13" t="str">
        <f t="shared" si="109"/>
        <v/>
      </c>
      <c r="R1063" s="13" t="str">
        <f t="shared" si="110"/>
        <v/>
      </c>
    </row>
    <row r="1064" spans="1:18" x14ac:dyDescent="0.2">
      <c r="A1064" s="8" t="s">
        <v>823</v>
      </c>
      <c r="B1064" s="9">
        <v>3367</v>
      </c>
      <c r="C1064" s="40" t="s">
        <v>75</v>
      </c>
      <c r="D1064" s="40" t="s">
        <v>127</v>
      </c>
      <c r="E1064" s="40" t="s">
        <v>37</v>
      </c>
      <c r="F1064" s="40" t="s">
        <v>38</v>
      </c>
      <c r="G1064" s="40" t="s">
        <v>44</v>
      </c>
      <c r="H1064" s="40" t="s">
        <v>40</v>
      </c>
      <c r="I1064" s="11">
        <v>43371</v>
      </c>
      <c r="J1064" s="11">
        <v>43585</v>
      </c>
      <c r="K1064" s="12" t="s">
        <v>45</v>
      </c>
      <c r="L1064" s="1" t="str">
        <f>_xlfn.IFNA(MATCH(D1064,{"AR","FL","IN","MI"},0),"YES")</f>
        <v>YES</v>
      </c>
      <c r="M1064" t="str">
        <f t="shared" si="105"/>
        <v>Electric</v>
      </c>
      <c r="N1064" s="1">
        <f t="shared" si="106"/>
        <v>2019</v>
      </c>
      <c r="O1064" s="13" t="str">
        <f t="shared" si="107"/>
        <v/>
      </c>
      <c r="P1064" s="13" t="str">
        <f t="shared" si="108"/>
        <v/>
      </c>
      <c r="Q1064" s="13" t="str">
        <f t="shared" si="109"/>
        <v/>
      </c>
      <c r="R1064" s="13" t="str">
        <f t="shared" si="110"/>
        <v/>
      </c>
    </row>
    <row r="1065" spans="1:18" x14ac:dyDescent="0.2">
      <c r="A1065" s="8" t="s">
        <v>825</v>
      </c>
      <c r="B1065" s="9">
        <v>3401</v>
      </c>
      <c r="C1065" s="40" t="s">
        <v>56</v>
      </c>
      <c r="D1065" s="40" t="s">
        <v>57</v>
      </c>
      <c r="E1065" s="40" t="s">
        <v>37</v>
      </c>
      <c r="F1065" s="40" t="s">
        <v>38</v>
      </c>
      <c r="G1065" s="40" t="s">
        <v>39</v>
      </c>
      <c r="H1065" s="40" t="s">
        <v>40</v>
      </c>
      <c r="I1065" s="11">
        <v>43412</v>
      </c>
      <c r="J1065" s="11">
        <v>43586</v>
      </c>
      <c r="K1065" s="12">
        <v>53</v>
      </c>
      <c r="L1065" s="1" t="str">
        <f>_xlfn.IFNA(MATCH(D1065,{"AR","FL","IN","MI"},0),"YES")</f>
        <v>YES</v>
      </c>
      <c r="M1065" t="str">
        <f t="shared" si="105"/>
        <v>Electric</v>
      </c>
      <c r="N1065" s="1">
        <f t="shared" si="106"/>
        <v>2019</v>
      </c>
      <c r="O1065" s="13">
        <f t="shared" si="107"/>
        <v>0.53</v>
      </c>
      <c r="P1065" s="13">
        <f t="shared" si="108"/>
        <v>0.53</v>
      </c>
      <c r="Q1065" s="13" t="str">
        <f t="shared" si="109"/>
        <v/>
      </c>
      <c r="R1065" s="13" t="str">
        <f t="shared" si="110"/>
        <v/>
      </c>
    </row>
    <row r="1066" spans="1:18" x14ac:dyDescent="0.2">
      <c r="A1066" s="8" t="s">
        <v>826</v>
      </c>
      <c r="B1066" s="9">
        <v>3343</v>
      </c>
      <c r="C1066" s="40" t="s">
        <v>47</v>
      </c>
      <c r="D1066" s="40" t="s">
        <v>48</v>
      </c>
      <c r="E1066" s="40" t="s">
        <v>37</v>
      </c>
      <c r="F1066" s="40" t="s">
        <v>38</v>
      </c>
      <c r="G1066" s="40" t="s">
        <v>39</v>
      </c>
      <c r="H1066" s="40" t="s">
        <v>40</v>
      </c>
      <c r="I1066" s="11">
        <v>43287</v>
      </c>
      <c r="J1066" s="11">
        <v>43587</v>
      </c>
      <c r="K1066" s="12">
        <v>37.94</v>
      </c>
      <c r="L1066" s="1">
        <f>_xlfn.IFNA(MATCH(D1066,{"AR","FL","IN","MI"},0),"YES")</f>
        <v>4</v>
      </c>
      <c r="M1066" t="str">
        <f t="shared" si="105"/>
        <v>Electric</v>
      </c>
      <c r="N1066" s="1">
        <f t="shared" si="106"/>
        <v>2019</v>
      </c>
      <c r="O1066" s="13">
        <f t="shared" si="107"/>
        <v>0.37939999999999996</v>
      </c>
      <c r="P1066" s="13" t="str">
        <f t="shared" si="108"/>
        <v/>
      </c>
      <c r="Q1066" s="13" t="str">
        <f t="shared" si="109"/>
        <v/>
      </c>
      <c r="R1066" s="13" t="str">
        <f t="shared" si="110"/>
        <v/>
      </c>
    </row>
    <row r="1067" spans="1:18" x14ac:dyDescent="0.2">
      <c r="A1067" s="8" t="s">
        <v>827</v>
      </c>
      <c r="B1067" s="9">
        <v>3386</v>
      </c>
      <c r="C1067" s="40" t="s">
        <v>81</v>
      </c>
      <c r="D1067" s="40" t="s">
        <v>76</v>
      </c>
      <c r="E1067" s="40" t="s">
        <v>37</v>
      </c>
      <c r="F1067" s="40" t="s">
        <v>52</v>
      </c>
      <c r="G1067" s="40" t="s">
        <v>39</v>
      </c>
      <c r="H1067" s="40" t="s">
        <v>40</v>
      </c>
      <c r="I1067" s="11">
        <v>43376</v>
      </c>
      <c r="J1067" s="11">
        <v>43587</v>
      </c>
      <c r="K1067" s="12">
        <v>51.37</v>
      </c>
      <c r="L1067" s="1" t="str">
        <f>_xlfn.IFNA(MATCH(D1067,{"AR","FL","IN","MI"},0),"YES")</f>
        <v>YES</v>
      </c>
      <c r="M1067" t="str">
        <f t="shared" si="105"/>
        <v>Electric</v>
      </c>
      <c r="N1067" s="1">
        <f t="shared" si="106"/>
        <v>2019</v>
      </c>
      <c r="O1067" s="13">
        <f t="shared" si="107"/>
        <v>0.51369999999999993</v>
      </c>
      <c r="P1067" s="13">
        <f t="shared" si="108"/>
        <v>0.51369999999999993</v>
      </c>
      <c r="Q1067" s="13" t="str">
        <f t="shared" si="109"/>
        <v/>
      </c>
      <c r="R1067" s="13" t="str">
        <f t="shared" si="110"/>
        <v/>
      </c>
    </row>
    <row r="1068" spans="1:18" x14ac:dyDescent="0.2">
      <c r="A1068" s="8" t="s">
        <v>828</v>
      </c>
      <c r="B1068" s="9">
        <v>3487</v>
      </c>
      <c r="C1068" s="40" t="s">
        <v>139</v>
      </c>
      <c r="D1068" s="40" t="s">
        <v>76</v>
      </c>
      <c r="E1068" s="40" t="s">
        <v>37</v>
      </c>
      <c r="F1068" s="40" t="s">
        <v>52</v>
      </c>
      <c r="G1068" s="40" t="s">
        <v>39</v>
      </c>
      <c r="H1068" s="40" t="s">
        <v>40</v>
      </c>
      <c r="I1068" s="11">
        <v>43371</v>
      </c>
      <c r="J1068" s="11">
        <v>43587</v>
      </c>
      <c r="K1068" s="12" t="s">
        <v>45</v>
      </c>
      <c r="L1068" s="1" t="str">
        <f>_xlfn.IFNA(MATCH(D1068,{"AR","FL","IN","MI"},0),"YES")</f>
        <v>YES</v>
      </c>
      <c r="M1068" t="str">
        <f t="shared" si="105"/>
        <v>Electric</v>
      </c>
      <c r="N1068" s="1">
        <f t="shared" si="106"/>
        <v>2019</v>
      </c>
      <c r="O1068" s="13" t="str">
        <f t="shared" si="107"/>
        <v/>
      </c>
      <c r="P1068" s="13" t="str">
        <f t="shared" si="108"/>
        <v/>
      </c>
      <c r="Q1068" s="13" t="str">
        <f t="shared" si="109"/>
        <v/>
      </c>
      <c r="R1068" s="13" t="str">
        <f t="shared" si="110"/>
        <v/>
      </c>
    </row>
    <row r="1069" spans="1:18" x14ac:dyDescent="0.2">
      <c r="A1069" s="8" t="s">
        <v>1753</v>
      </c>
      <c r="B1069" s="9">
        <v>3489</v>
      </c>
      <c r="C1069" s="40" t="s">
        <v>2179</v>
      </c>
      <c r="D1069" s="40" t="s">
        <v>114</v>
      </c>
      <c r="E1069" s="40" t="s">
        <v>2163</v>
      </c>
      <c r="F1069" s="40" t="s">
        <v>52</v>
      </c>
      <c r="G1069" s="40" t="s">
        <v>39</v>
      </c>
      <c r="H1069" s="40" t="s">
        <v>40</v>
      </c>
      <c r="I1069" s="11">
        <v>43479</v>
      </c>
      <c r="J1069" s="11">
        <v>43588</v>
      </c>
      <c r="K1069" s="12" t="s">
        <v>45</v>
      </c>
      <c r="L1069" s="1" t="str">
        <f>_xlfn.IFNA(MATCH(D1069,{"AR","FL","IN","MI"},0),"YES")</f>
        <v>YES</v>
      </c>
      <c r="M1069" t="str">
        <f t="shared" si="105"/>
        <v>Natural Gas</v>
      </c>
      <c r="N1069" s="1">
        <f t="shared" si="106"/>
        <v>2019</v>
      </c>
      <c r="O1069" s="13" t="str">
        <f t="shared" si="107"/>
        <v/>
      </c>
      <c r="P1069" s="13" t="str">
        <f t="shared" si="108"/>
        <v/>
      </c>
      <c r="Q1069" s="13" t="str">
        <f t="shared" si="109"/>
        <v/>
      </c>
      <c r="R1069" s="13" t="str">
        <f t="shared" si="110"/>
        <v/>
      </c>
    </row>
    <row r="1070" spans="1:18" x14ac:dyDescent="0.2">
      <c r="A1070" s="8" t="s">
        <v>1754</v>
      </c>
      <c r="B1070" s="9">
        <v>3490</v>
      </c>
      <c r="C1070" s="40" t="s">
        <v>2168</v>
      </c>
      <c r="D1070" s="40" t="s">
        <v>114</v>
      </c>
      <c r="E1070" s="40" t="s">
        <v>2163</v>
      </c>
      <c r="F1070" s="40" t="s">
        <v>52</v>
      </c>
      <c r="G1070" s="40" t="s">
        <v>39</v>
      </c>
      <c r="H1070" s="40" t="s">
        <v>40</v>
      </c>
      <c r="I1070" s="11">
        <v>43479</v>
      </c>
      <c r="J1070" s="11">
        <v>43588</v>
      </c>
      <c r="K1070" s="12" t="s">
        <v>45</v>
      </c>
      <c r="L1070" s="1" t="str">
        <f>_xlfn.IFNA(MATCH(D1070,{"AR","FL","IN","MI"},0),"YES")</f>
        <v>YES</v>
      </c>
      <c r="M1070" t="str">
        <f t="shared" si="105"/>
        <v>Natural Gas</v>
      </c>
      <c r="N1070" s="1">
        <f t="shared" si="106"/>
        <v>2019</v>
      </c>
      <c r="O1070" s="13" t="str">
        <f t="shared" si="107"/>
        <v/>
      </c>
      <c r="P1070" s="13" t="str">
        <f t="shared" si="108"/>
        <v/>
      </c>
      <c r="Q1070" s="13" t="str">
        <f t="shared" si="109"/>
        <v/>
      </c>
      <c r="R1070" s="13" t="str">
        <f t="shared" si="110"/>
        <v/>
      </c>
    </row>
    <row r="1071" spans="1:18" x14ac:dyDescent="0.2">
      <c r="A1071" s="8" t="s">
        <v>1755</v>
      </c>
      <c r="B1071" s="9">
        <v>3360</v>
      </c>
      <c r="C1071" s="40" t="s">
        <v>2167</v>
      </c>
      <c r="D1071" s="40" t="s">
        <v>127</v>
      </c>
      <c r="E1071" s="40" t="s">
        <v>2163</v>
      </c>
      <c r="F1071" s="40" t="s">
        <v>66</v>
      </c>
      <c r="G1071" s="40" t="s">
        <v>39</v>
      </c>
      <c r="H1071" s="40" t="s">
        <v>40</v>
      </c>
      <c r="I1071" s="11">
        <v>43371</v>
      </c>
      <c r="J1071" s="11">
        <v>43592</v>
      </c>
      <c r="K1071" s="16">
        <v>58.06</v>
      </c>
      <c r="L1071" s="1" t="str">
        <f>_xlfn.IFNA(MATCH(D1071,{"AR","FL","IN","MI"},0),"YES")</f>
        <v>YES</v>
      </c>
      <c r="M1071" t="str">
        <f t="shared" si="105"/>
        <v>Natural Gas</v>
      </c>
      <c r="N1071" s="1">
        <f t="shared" si="106"/>
        <v>2019</v>
      </c>
      <c r="O1071" s="13" t="str">
        <f t="shared" si="107"/>
        <v/>
      </c>
      <c r="P1071" s="13" t="str">
        <f t="shared" si="108"/>
        <v/>
      </c>
      <c r="Q1071" s="13">
        <f t="shared" si="109"/>
        <v>0.5806</v>
      </c>
      <c r="R1071" s="13">
        <f t="shared" si="110"/>
        <v>0.5806</v>
      </c>
    </row>
    <row r="1072" spans="1:18" x14ac:dyDescent="0.2">
      <c r="A1072" s="8" t="s">
        <v>829</v>
      </c>
      <c r="B1072" s="9">
        <v>3402</v>
      </c>
      <c r="C1072" s="40" t="s">
        <v>412</v>
      </c>
      <c r="D1072" s="40" t="s">
        <v>57</v>
      </c>
      <c r="E1072" s="40" t="s">
        <v>37</v>
      </c>
      <c r="F1072" s="40" t="s">
        <v>38</v>
      </c>
      <c r="G1072" s="40" t="s">
        <v>39</v>
      </c>
      <c r="H1072" s="40" t="s">
        <v>40</v>
      </c>
      <c r="I1072" s="11">
        <v>43412</v>
      </c>
      <c r="J1072" s="11">
        <v>43593</v>
      </c>
      <c r="K1072" s="12">
        <v>53</v>
      </c>
      <c r="L1072" s="1" t="str">
        <f>_xlfn.IFNA(MATCH(D1072,{"AR","FL","IN","MI"},0),"YES")</f>
        <v>YES</v>
      </c>
      <c r="M1072" t="str">
        <f t="shared" si="105"/>
        <v>Electric</v>
      </c>
      <c r="N1072" s="1">
        <f t="shared" si="106"/>
        <v>2019</v>
      </c>
      <c r="O1072" s="13">
        <f t="shared" si="107"/>
        <v>0.53</v>
      </c>
      <c r="P1072" s="13">
        <f t="shared" si="108"/>
        <v>0.53</v>
      </c>
      <c r="Q1072" s="13" t="str">
        <f t="shared" si="109"/>
        <v/>
      </c>
      <c r="R1072" s="13" t="str">
        <f t="shared" si="110"/>
        <v/>
      </c>
    </row>
    <row r="1073" spans="1:18" x14ac:dyDescent="0.2">
      <c r="A1073" s="8" t="s">
        <v>830</v>
      </c>
      <c r="B1073" s="9">
        <v>3311</v>
      </c>
      <c r="C1073" s="40" t="s">
        <v>245</v>
      </c>
      <c r="D1073" s="40" t="s">
        <v>43</v>
      </c>
      <c r="E1073" s="40" t="s">
        <v>37</v>
      </c>
      <c r="F1073" s="40" t="s">
        <v>38</v>
      </c>
      <c r="G1073" s="40" t="s">
        <v>39</v>
      </c>
      <c r="H1073" s="40" t="s">
        <v>40</v>
      </c>
      <c r="I1073" s="11">
        <v>43210</v>
      </c>
      <c r="J1073" s="11">
        <v>43599</v>
      </c>
      <c r="K1073" s="12">
        <v>52.92</v>
      </c>
      <c r="L1073" s="1" t="str">
        <f>_xlfn.IFNA(MATCH(D1073,{"AR","FL","IN","MI"},0),"YES")</f>
        <v>YES</v>
      </c>
      <c r="M1073" t="str">
        <f t="shared" si="105"/>
        <v>Electric</v>
      </c>
      <c r="N1073" s="1">
        <f t="shared" si="106"/>
        <v>2019</v>
      </c>
      <c r="O1073" s="13">
        <f t="shared" si="107"/>
        <v>0.5292</v>
      </c>
      <c r="P1073" s="13">
        <f t="shared" si="108"/>
        <v>0.5292</v>
      </c>
      <c r="Q1073" s="13" t="str">
        <f t="shared" si="109"/>
        <v/>
      </c>
      <c r="R1073" s="13" t="str">
        <f t="shared" si="110"/>
        <v/>
      </c>
    </row>
    <row r="1074" spans="1:18" x14ac:dyDescent="0.2">
      <c r="A1074" s="8" t="s">
        <v>831</v>
      </c>
      <c r="B1074" s="9">
        <v>3016</v>
      </c>
      <c r="C1074" s="40" t="s">
        <v>363</v>
      </c>
      <c r="D1074" s="40" t="s">
        <v>160</v>
      </c>
      <c r="E1074" s="40" t="s">
        <v>37</v>
      </c>
      <c r="F1074" s="40" t="s">
        <v>38</v>
      </c>
      <c r="G1074" s="40" t="s">
        <v>39</v>
      </c>
      <c r="H1074" s="40" t="s">
        <v>40</v>
      </c>
      <c r="I1074" s="11">
        <v>42614</v>
      </c>
      <c r="J1074" s="11">
        <v>43601</v>
      </c>
      <c r="K1074" s="16" t="s">
        <v>45</v>
      </c>
      <c r="L1074" s="1" t="str">
        <f>_xlfn.IFNA(MATCH(D1074,{"AR","FL","IN","MI"},0),"YES")</f>
        <v>YES</v>
      </c>
      <c r="M1074" t="str">
        <f t="shared" si="105"/>
        <v>Electric</v>
      </c>
      <c r="N1074" s="1">
        <f t="shared" si="106"/>
        <v>2019</v>
      </c>
      <c r="O1074" s="13" t="str">
        <f t="shared" si="107"/>
        <v/>
      </c>
      <c r="P1074" s="13" t="str">
        <f t="shared" si="108"/>
        <v/>
      </c>
      <c r="Q1074" s="13" t="str">
        <f t="shared" si="109"/>
        <v/>
      </c>
      <c r="R1074" s="13" t="str">
        <f t="shared" si="110"/>
        <v/>
      </c>
    </row>
    <row r="1075" spans="1:18" x14ac:dyDescent="0.2">
      <c r="A1075" s="8" t="s">
        <v>832</v>
      </c>
      <c r="B1075" s="9">
        <v>3190</v>
      </c>
      <c r="C1075" s="40" t="s">
        <v>143</v>
      </c>
      <c r="D1075" s="40" t="s">
        <v>144</v>
      </c>
      <c r="E1075" s="40" t="s">
        <v>37</v>
      </c>
      <c r="F1075" s="40" t="s">
        <v>38</v>
      </c>
      <c r="G1075" s="40" t="s">
        <v>44</v>
      </c>
      <c r="H1075" s="40" t="s">
        <v>40</v>
      </c>
      <c r="I1075" s="11">
        <v>43020</v>
      </c>
      <c r="J1075" s="11">
        <v>43601</v>
      </c>
      <c r="K1075" s="16">
        <v>57.02</v>
      </c>
      <c r="L1075" s="1" t="str">
        <f>_xlfn.IFNA(MATCH(D1075,{"AR","FL","IN","MI"},0),"YES")</f>
        <v>YES</v>
      </c>
      <c r="M1075" t="str">
        <f t="shared" si="105"/>
        <v>Electric</v>
      </c>
      <c r="N1075" s="1">
        <f t="shared" si="106"/>
        <v>2019</v>
      </c>
      <c r="O1075" s="13">
        <f t="shared" si="107"/>
        <v>0.57020000000000004</v>
      </c>
      <c r="P1075" s="13">
        <f t="shared" si="108"/>
        <v>0.57020000000000004</v>
      </c>
      <c r="Q1075" s="13" t="str">
        <f t="shared" si="109"/>
        <v/>
      </c>
      <c r="R1075" s="13" t="str">
        <f t="shared" si="110"/>
        <v/>
      </c>
    </row>
    <row r="1076" spans="1:18" x14ac:dyDescent="0.2">
      <c r="A1076" s="8" t="s">
        <v>1756</v>
      </c>
      <c r="B1076" s="9">
        <v>3432</v>
      </c>
      <c r="C1076" s="40" t="s">
        <v>2167</v>
      </c>
      <c r="D1076" s="40" t="s">
        <v>576</v>
      </c>
      <c r="E1076" s="40" t="s">
        <v>2163</v>
      </c>
      <c r="F1076" s="40" t="s">
        <v>66</v>
      </c>
      <c r="G1076" s="40" t="s">
        <v>44</v>
      </c>
      <c r="H1076" s="40" t="s">
        <v>40</v>
      </c>
      <c r="I1076" s="11">
        <v>43497</v>
      </c>
      <c r="J1076" s="11">
        <v>43605</v>
      </c>
      <c r="K1076" s="12">
        <v>58.38</v>
      </c>
      <c r="L1076" s="1" t="str">
        <f>_xlfn.IFNA(MATCH(D1076,{"AR","FL","IN","MI"},0),"YES")</f>
        <v>YES</v>
      </c>
      <c r="M1076" t="str">
        <f t="shared" si="105"/>
        <v>Natural Gas</v>
      </c>
      <c r="N1076" s="1">
        <f t="shared" si="106"/>
        <v>2019</v>
      </c>
      <c r="O1076" s="13" t="str">
        <f t="shared" si="107"/>
        <v/>
      </c>
      <c r="P1076" s="13" t="str">
        <f t="shared" si="108"/>
        <v/>
      </c>
      <c r="Q1076" s="13">
        <f t="shared" si="109"/>
        <v>0.58379999999999999</v>
      </c>
      <c r="R1076" s="13">
        <f t="shared" si="110"/>
        <v>0.58379999999999999</v>
      </c>
    </row>
    <row r="1077" spans="1:18" x14ac:dyDescent="0.2">
      <c r="A1077" s="8" t="s">
        <v>1757</v>
      </c>
      <c r="B1077" s="9">
        <v>3524</v>
      </c>
      <c r="C1077" s="40" t="s">
        <v>2167</v>
      </c>
      <c r="D1077" s="40" t="s">
        <v>94</v>
      </c>
      <c r="E1077" s="40" t="s">
        <v>2163</v>
      </c>
      <c r="F1077" s="40" t="s">
        <v>66</v>
      </c>
      <c r="G1077" s="40" t="s">
        <v>44</v>
      </c>
      <c r="H1077" s="40" t="s">
        <v>40</v>
      </c>
      <c r="I1077" s="11">
        <v>43384</v>
      </c>
      <c r="J1077" s="11">
        <v>43606</v>
      </c>
      <c r="K1077" s="12">
        <v>60.18</v>
      </c>
      <c r="L1077" s="1" t="str">
        <f>_xlfn.IFNA(MATCH(D1077,{"AR","FL","IN","MI"},0),"YES")</f>
        <v>YES</v>
      </c>
      <c r="M1077" t="str">
        <f t="shared" si="105"/>
        <v>Natural Gas</v>
      </c>
      <c r="N1077" s="1">
        <f t="shared" si="106"/>
        <v>2019</v>
      </c>
      <c r="O1077" s="13" t="str">
        <f t="shared" si="107"/>
        <v/>
      </c>
      <c r="P1077" s="13" t="str">
        <f t="shared" si="108"/>
        <v/>
      </c>
      <c r="Q1077" s="13">
        <f t="shared" si="109"/>
        <v>0.6018</v>
      </c>
      <c r="R1077" s="13">
        <f t="shared" si="110"/>
        <v>0.6018</v>
      </c>
    </row>
    <row r="1078" spans="1:18" x14ac:dyDescent="0.2">
      <c r="A1078" s="8" t="s">
        <v>833</v>
      </c>
      <c r="B1078" s="9">
        <v>3389</v>
      </c>
      <c r="C1078" s="40" t="s">
        <v>208</v>
      </c>
      <c r="D1078" s="40" t="s">
        <v>48</v>
      </c>
      <c r="E1078" s="40" t="s">
        <v>37</v>
      </c>
      <c r="F1078" s="40" t="s">
        <v>38</v>
      </c>
      <c r="G1078" s="40" t="s">
        <v>44</v>
      </c>
      <c r="H1078" s="40" t="s">
        <v>40</v>
      </c>
      <c r="I1078" s="11">
        <v>43364</v>
      </c>
      <c r="J1078" s="11">
        <v>43608</v>
      </c>
      <c r="K1078" s="12" t="s">
        <v>45</v>
      </c>
      <c r="L1078" s="1">
        <f>_xlfn.IFNA(MATCH(D1078,{"AR","FL","IN","MI"},0),"YES")</f>
        <v>4</v>
      </c>
      <c r="M1078" t="str">
        <f t="shared" si="105"/>
        <v>Electric</v>
      </c>
      <c r="N1078" s="1">
        <f t="shared" si="106"/>
        <v>2019</v>
      </c>
      <c r="O1078" s="13" t="str">
        <f t="shared" si="107"/>
        <v/>
      </c>
      <c r="P1078" s="13" t="str">
        <f t="shared" si="108"/>
        <v/>
      </c>
      <c r="Q1078" s="13" t="str">
        <f t="shared" si="109"/>
        <v/>
      </c>
      <c r="R1078" s="13" t="str">
        <f t="shared" si="110"/>
        <v/>
      </c>
    </row>
    <row r="1079" spans="1:18" x14ac:dyDescent="0.2">
      <c r="A1079" s="8" t="s">
        <v>834</v>
      </c>
      <c r="B1079" s="9">
        <v>3444</v>
      </c>
      <c r="C1079" s="40" t="s">
        <v>249</v>
      </c>
      <c r="D1079" s="40" t="s">
        <v>158</v>
      </c>
      <c r="E1079" s="40" t="s">
        <v>37</v>
      </c>
      <c r="F1079" s="40" t="s">
        <v>52</v>
      </c>
      <c r="G1079" s="40" t="s">
        <v>39</v>
      </c>
      <c r="H1079" s="40" t="s">
        <v>40</v>
      </c>
      <c r="I1079" s="11">
        <v>43500</v>
      </c>
      <c r="J1079" s="11">
        <v>43614</v>
      </c>
      <c r="K1079" s="12" t="s">
        <v>45</v>
      </c>
      <c r="L1079" s="1">
        <f>_xlfn.IFNA(MATCH(D1079,{"AR","FL","IN","MI"},0),"YES")</f>
        <v>3</v>
      </c>
      <c r="M1079" t="str">
        <f t="shared" si="105"/>
        <v>Electric</v>
      </c>
      <c r="N1079" s="1">
        <f t="shared" si="106"/>
        <v>2019</v>
      </c>
      <c r="O1079" s="13" t="str">
        <f t="shared" si="107"/>
        <v/>
      </c>
      <c r="P1079" s="13" t="str">
        <f t="shared" si="108"/>
        <v/>
      </c>
      <c r="Q1079" s="13" t="str">
        <f t="shared" si="109"/>
        <v/>
      </c>
      <c r="R1079" s="13" t="str">
        <f t="shared" si="110"/>
        <v/>
      </c>
    </row>
    <row r="1080" spans="1:18" x14ac:dyDescent="0.2">
      <c r="A1080" s="8" t="s">
        <v>1758</v>
      </c>
      <c r="B1080" s="9">
        <v>3369</v>
      </c>
      <c r="C1080" s="40" t="s">
        <v>2187</v>
      </c>
      <c r="D1080" s="40" t="s">
        <v>76</v>
      </c>
      <c r="E1080" s="40" t="s">
        <v>2163</v>
      </c>
      <c r="F1080" s="40" t="s">
        <v>66</v>
      </c>
      <c r="G1080" s="40" t="s">
        <v>44</v>
      </c>
      <c r="H1080" s="40" t="s">
        <v>40</v>
      </c>
      <c r="I1080" s="11">
        <v>43340</v>
      </c>
      <c r="J1080" s="11">
        <v>43628</v>
      </c>
      <c r="K1080" s="12" t="s">
        <v>45</v>
      </c>
      <c r="L1080" s="1" t="str">
        <f>_xlfn.IFNA(MATCH(D1080,{"AR","FL","IN","MI"},0),"YES")</f>
        <v>YES</v>
      </c>
      <c r="M1080" t="str">
        <f t="shared" si="105"/>
        <v>Natural Gas</v>
      </c>
      <c r="N1080" s="1">
        <f t="shared" si="106"/>
        <v>2019</v>
      </c>
      <c r="O1080" s="13" t="str">
        <f t="shared" si="107"/>
        <v/>
      </c>
      <c r="P1080" s="13" t="str">
        <f t="shared" si="108"/>
        <v/>
      </c>
      <c r="Q1080" s="13" t="str">
        <f t="shared" si="109"/>
        <v/>
      </c>
      <c r="R1080" s="13" t="str">
        <f t="shared" si="110"/>
        <v/>
      </c>
    </row>
    <row r="1081" spans="1:18" x14ac:dyDescent="0.2">
      <c r="A1081" s="8" t="s">
        <v>835</v>
      </c>
      <c r="B1081" s="9">
        <v>3443</v>
      </c>
      <c r="C1081" s="40" t="s">
        <v>157</v>
      </c>
      <c r="D1081" s="40" t="s">
        <v>158</v>
      </c>
      <c r="E1081" s="40" t="s">
        <v>37</v>
      </c>
      <c r="F1081" s="40" t="s">
        <v>52</v>
      </c>
      <c r="G1081" s="40" t="s">
        <v>39</v>
      </c>
      <c r="H1081" s="40" t="s">
        <v>40</v>
      </c>
      <c r="I1081" s="11">
        <v>43494</v>
      </c>
      <c r="J1081" s="11">
        <v>43628</v>
      </c>
      <c r="K1081" s="12" t="s">
        <v>45</v>
      </c>
      <c r="L1081" s="1">
        <f>_xlfn.IFNA(MATCH(D1081,{"AR","FL","IN","MI"},0),"YES")</f>
        <v>3</v>
      </c>
      <c r="M1081" t="str">
        <f t="shared" si="105"/>
        <v>Electric</v>
      </c>
      <c r="N1081" s="1">
        <f t="shared" si="106"/>
        <v>2019</v>
      </c>
      <c r="O1081" s="13" t="str">
        <f t="shared" si="107"/>
        <v/>
      </c>
      <c r="P1081" s="13" t="str">
        <f t="shared" si="108"/>
        <v/>
      </c>
      <c r="Q1081" s="13" t="str">
        <f t="shared" si="109"/>
        <v/>
      </c>
      <c r="R1081" s="13" t="str">
        <f t="shared" si="110"/>
        <v/>
      </c>
    </row>
    <row r="1082" spans="1:18" x14ac:dyDescent="0.2">
      <c r="A1082" s="8" t="s">
        <v>836</v>
      </c>
      <c r="B1082" s="9">
        <v>3381</v>
      </c>
      <c r="C1082" s="40" t="s">
        <v>96</v>
      </c>
      <c r="D1082" s="40" t="s">
        <v>192</v>
      </c>
      <c r="E1082" s="40" t="s">
        <v>37</v>
      </c>
      <c r="F1082" s="40" t="s">
        <v>38</v>
      </c>
      <c r="G1082" s="40" t="s">
        <v>44</v>
      </c>
      <c r="H1082" s="40" t="s">
        <v>40</v>
      </c>
      <c r="I1082" s="11">
        <v>43371</v>
      </c>
      <c r="J1082" s="11">
        <v>43634</v>
      </c>
      <c r="K1082" s="12" t="s">
        <v>45</v>
      </c>
      <c r="L1082" s="1" t="str">
        <f>_xlfn.IFNA(MATCH(D1082,{"AR","FL","IN","MI"},0),"YES")</f>
        <v>YES</v>
      </c>
      <c r="M1082" t="str">
        <f t="shared" si="105"/>
        <v>Electric</v>
      </c>
      <c r="N1082" s="1">
        <f t="shared" si="106"/>
        <v>2019</v>
      </c>
      <c r="O1082" s="13" t="str">
        <f t="shared" si="107"/>
        <v/>
      </c>
      <c r="P1082" s="13" t="str">
        <f t="shared" si="108"/>
        <v/>
      </c>
      <c r="Q1082" s="13" t="str">
        <f t="shared" si="109"/>
        <v/>
      </c>
      <c r="R1082" s="13" t="str">
        <f t="shared" si="110"/>
        <v/>
      </c>
    </row>
    <row r="1083" spans="1:18" x14ac:dyDescent="0.2">
      <c r="A1083" s="8" t="s">
        <v>1759</v>
      </c>
      <c r="B1083" s="9">
        <v>3628</v>
      </c>
      <c r="C1083" s="40" t="s">
        <v>2208</v>
      </c>
      <c r="D1083" s="40" t="s">
        <v>60</v>
      </c>
      <c r="E1083" s="40" t="s">
        <v>2163</v>
      </c>
      <c r="F1083" s="40" t="s">
        <v>52</v>
      </c>
      <c r="G1083" s="40" t="s">
        <v>39</v>
      </c>
      <c r="H1083" s="40" t="s">
        <v>40</v>
      </c>
      <c r="I1083" s="11">
        <v>43556</v>
      </c>
      <c r="J1083" s="11">
        <v>43641</v>
      </c>
      <c r="K1083" s="12" t="s">
        <v>45</v>
      </c>
      <c r="L1083" s="1" t="str">
        <f>_xlfn.IFNA(MATCH(D1083,{"AR","FL","IN","MI"},0),"YES")</f>
        <v>YES</v>
      </c>
      <c r="M1083" t="str">
        <f t="shared" si="105"/>
        <v>Natural Gas</v>
      </c>
      <c r="N1083" s="1">
        <f t="shared" si="106"/>
        <v>2019</v>
      </c>
      <c r="O1083" s="13" t="str">
        <f t="shared" si="107"/>
        <v/>
      </c>
      <c r="P1083" s="13" t="str">
        <f t="shared" si="108"/>
        <v/>
      </c>
      <c r="Q1083" s="13" t="str">
        <f t="shared" si="109"/>
        <v/>
      </c>
      <c r="R1083" s="13" t="str">
        <f t="shared" si="110"/>
        <v/>
      </c>
    </row>
    <row r="1084" spans="1:18" x14ac:dyDescent="0.2">
      <c r="A1084" s="8" t="s">
        <v>837</v>
      </c>
      <c r="B1084" s="9">
        <v>3385</v>
      </c>
      <c r="C1084" s="40" t="s">
        <v>81</v>
      </c>
      <c r="D1084" s="40" t="s">
        <v>76</v>
      </c>
      <c r="E1084" s="40" t="s">
        <v>37</v>
      </c>
      <c r="F1084" s="40" t="s">
        <v>52</v>
      </c>
      <c r="G1084" s="40" t="s">
        <v>39</v>
      </c>
      <c r="H1084" s="40" t="s">
        <v>40</v>
      </c>
      <c r="I1084" s="11">
        <v>43376</v>
      </c>
      <c r="J1084" s="11">
        <v>43649</v>
      </c>
      <c r="K1084" s="16">
        <v>51.37</v>
      </c>
      <c r="L1084" s="1" t="str">
        <f>_xlfn.IFNA(MATCH(D1084,{"AR","FL","IN","MI"},0),"YES")</f>
        <v>YES</v>
      </c>
      <c r="M1084" t="str">
        <f t="shared" si="105"/>
        <v>Electric</v>
      </c>
      <c r="N1084" s="1">
        <f t="shared" si="106"/>
        <v>2019</v>
      </c>
      <c r="O1084" s="13">
        <f t="shared" si="107"/>
        <v>0.51369999999999993</v>
      </c>
      <c r="P1084" s="13">
        <f t="shared" si="108"/>
        <v>0.51369999999999993</v>
      </c>
      <c r="Q1084" s="13" t="str">
        <f t="shared" si="109"/>
        <v/>
      </c>
      <c r="R1084" s="13" t="str">
        <f t="shared" si="110"/>
        <v/>
      </c>
    </row>
    <row r="1085" spans="1:18" x14ac:dyDescent="0.2">
      <c r="A1085" s="8" t="s">
        <v>838</v>
      </c>
      <c r="B1085" s="9">
        <v>3384</v>
      </c>
      <c r="C1085" s="40" t="s">
        <v>81</v>
      </c>
      <c r="D1085" s="40" t="s">
        <v>76</v>
      </c>
      <c r="E1085" s="40" t="s">
        <v>37</v>
      </c>
      <c r="F1085" s="40" t="s">
        <v>52</v>
      </c>
      <c r="G1085" s="40" t="s">
        <v>39</v>
      </c>
      <c r="H1085" s="40" t="s">
        <v>40</v>
      </c>
      <c r="I1085" s="11">
        <v>43376</v>
      </c>
      <c r="J1085" s="11">
        <v>43649</v>
      </c>
      <c r="K1085" s="12">
        <v>51.37</v>
      </c>
      <c r="L1085" s="1" t="str">
        <f>_xlfn.IFNA(MATCH(D1085,{"AR","FL","IN","MI"},0),"YES")</f>
        <v>YES</v>
      </c>
      <c r="M1085" t="str">
        <f t="shared" si="105"/>
        <v>Electric</v>
      </c>
      <c r="N1085" s="1">
        <f t="shared" si="106"/>
        <v>2019</v>
      </c>
      <c r="O1085" s="13">
        <f t="shared" si="107"/>
        <v>0.51369999999999993</v>
      </c>
      <c r="P1085" s="13">
        <f t="shared" si="108"/>
        <v>0.51369999999999993</v>
      </c>
      <c r="Q1085" s="13" t="str">
        <f t="shared" si="109"/>
        <v/>
      </c>
      <c r="R1085" s="13" t="str">
        <f t="shared" si="110"/>
        <v/>
      </c>
    </row>
    <row r="1086" spans="1:18" x14ac:dyDescent="0.2">
      <c r="A1086" s="8" t="s">
        <v>1760</v>
      </c>
      <c r="B1086" s="9">
        <v>3306</v>
      </c>
      <c r="C1086" s="40" t="s">
        <v>2201</v>
      </c>
      <c r="D1086" s="40" t="s">
        <v>271</v>
      </c>
      <c r="E1086" s="40" t="s">
        <v>2163</v>
      </c>
      <c r="F1086" s="40" t="s">
        <v>66</v>
      </c>
      <c r="G1086" s="40" t="s">
        <v>44</v>
      </c>
      <c r="H1086" s="40" t="s">
        <v>40</v>
      </c>
      <c r="I1086" s="11">
        <v>43157</v>
      </c>
      <c r="J1086" s="11">
        <v>43663</v>
      </c>
      <c r="K1086" s="16" t="s">
        <v>45</v>
      </c>
      <c r="L1086" s="1" t="str">
        <f>_xlfn.IFNA(MATCH(D1086,{"AR","FL","IN","MI"},0),"YES")</f>
        <v>YES</v>
      </c>
      <c r="M1086" t="str">
        <f t="shared" si="105"/>
        <v>Natural Gas</v>
      </c>
      <c r="N1086" s="1">
        <f t="shared" si="106"/>
        <v>2019</v>
      </c>
      <c r="O1086" s="13" t="str">
        <f t="shared" si="107"/>
        <v/>
      </c>
      <c r="P1086" s="13" t="str">
        <f t="shared" si="108"/>
        <v/>
      </c>
      <c r="Q1086" s="13" t="str">
        <f t="shared" si="109"/>
        <v/>
      </c>
      <c r="R1086" s="13" t="str">
        <f t="shared" si="110"/>
        <v/>
      </c>
    </row>
    <row r="1087" spans="1:18" x14ac:dyDescent="0.2">
      <c r="A1087" s="8" t="s">
        <v>1761</v>
      </c>
      <c r="B1087" s="9">
        <v>3540</v>
      </c>
      <c r="C1087" s="40" t="s">
        <v>249</v>
      </c>
      <c r="D1087" s="40" t="s">
        <v>158</v>
      </c>
      <c r="E1087" s="40" t="s">
        <v>2163</v>
      </c>
      <c r="F1087" s="40" t="s">
        <v>52</v>
      </c>
      <c r="G1087" s="40" t="s">
        <v>39</v>
      </c>
      <c r="H1087" s="40" t="s">
        <v>40</v>
      </c>
      <c r="I1087" s="11">
        <v>43556</v>
      </c>
      <c r="J1087" s="11">
        <v>43675</v>
      </c>
      <c r="K1087" s="16" t="s">
        <v>45</v>
      </c>
      <c r="L1087" s="1">
        <f>_xlfn.IFNA(MATCH(D1087,{"AR","FL","IN","MI"},0),"YES")</f>
        <v>3</v>
      </c>
      <c r="M1087" t="str">
        <f t="shared" si="105"/>
        <v>Natural Gas</v>
      </c>
      <c r="N1087" s="1">
        <f t="shared" si="106"/>
        <v>2019</v>
      </c>
      <c r="O1087" s="13" t="str">
        <f t="shared" si="107"/>
        <v/>
      </c>
      <c r="P1087" s="13" t="str">
        <f t="shared" si="108"/>
        <v/>
      </c>
      <c r="Q1087" s="13" t="str">
        <f t="shared" si="109"/>
        <v/>
      </c>
      <c r="R1087" s="13" t="str">
        <f t="shared" si="110"/>
        <v/>
      </c>
    </row>
    <row r="1088" spans="1:18" x14ac:dyDescent="0.2">
      <c r="A1088" s="8" t="s">
        <v>1762</v>
      </c>
      <c r="B1088" s="9">
        <v>3539</v>
      </c>
      <c r="C1088" s="40" t="s">
        <v>2219</v>
      </c>
      <c r="D1088" s="40" t="s">
        <v>158</v>
      </c>
      <c r="E1088" s="40" t="s">
        <v>2163</v>
      </c>
      <c r="F1088" s="40" t="s">
        <v>52</v>
      </c>
      <c r="G1088" s="40" t="s">
        <v>39</v>
      </c>
      <c r="H1088" s="40" t="s">
        <v>40</v>
      </c>
      <c r="I1088" s="11">
        <v>43556</v>
      </c>
      <c r="J1088" s="11">
        <v>43675</v>
      </c>
      <c r="K1088" s="16" t="s">
        <v>45</v>
      </c>
      <c r="L1088" s="1">
        <f>_xlfn.IFNA(MATCH(D1088,{"AR","FL","IN","MI"},0),"YES")</f>
        <v>3</v>
      </c>
      <c r="M1088" t="str">
        <f t="shared" si="105"/>
        <v>Natural Gas</v>
      </c>
      <c r="N1088" s="1">
        <f t="shared" si="106"/>
        <v>2019</v>
      </c>
      <c r="O1088" s="13" t="str">
        <f t="shared" si="107"/>
        <v/>
      </c>
      <c r="P1088" s="13" t="str">
        <f t="shared" si="108"/>
        <v/>
      </c>
      <c r="Q1088" s="13" t="str">
        <f t="shared" si="109"/>
        <v/>
      </c>
      <c r="R1088" s="13" t="str">
        <f t="shared" si="110"/>
        <v/>
      </c>
    </row>
    <row r="1089" spans="1:18" x14ac:dyDescent="0.2">
      <c r="A1089" s="8" t="s">
        <v>839</v>
      </c>
      <c r="B1089" s="9">
        <v>3411</v>
      </c>
      <c r="C1089" s="40" t="s">
        <v>121</v>
      </c>
      <c r="D1089" s="40" t="s">
        <v>60</v>
      </c>
      <c r="E1089" s="40" t="s">
        <v>37</v>
      </c>
      <c r="F1089" s="40" t="s">
        <v>38</v>
      </c>
      <c r="G1089" s="40" t="s">
        <v>44</v>
      </c>
      <c r="H1089" s="40" t="s">
        <v>40</v>
      </c>
      <c r="I1089" s="11">
        <v>43444</v>
      </c>
      <c r="J1089" s="11">
        <v>43676</v>
      </c>
      <c r="K1089" s="16" t="s">
        <v>45</v>
      </c>
      <c r="L1089" s="1" t="str">
        <f>_xlfn.IFNA(MATCH(D1089,{"AR","FL","IN","MI"},0),"YES")</f>
        <v>YES</v>
      </c>
      <c r="M1089" t="str">
        <f t="shared" si="105"/>
        <v>Electric</v>
      </c>
      <c r="N1089" s="1">
        <f t="shared" si="106"/>
        <v>2019</v>
      </c>
      <c r="O1089" s="13" t="str">
        <f t="shared" si="107"/>
        <v/>
      </c>
      <c r="P1089" s="13" t="str">
        <f t="shared" si="108"/>
        <v/>
      </c>
      <c r="Q1089" s="13" t="str">
        <f t="shared" si="109"/>
        <v/>
      </c>
      <c r="R1089" s="13" t="str">
        <f t="shared" si="110"/>
        <v/>
      </c>
    </row>
    <row r="1090" spans="1:18" x14ac:dyDescent="0.2">
      <c r="A1090" s="8" t="s">
        <v>840</v>
      </c>
      <c r="B1090" s="9">
        <v>3419</v>
      </c>
      <c r="C1090" s="40" t="s">
        <v>81</v>
      </c>
      <c r="D1090" s="40" t="s">
        <v>76</v>
      </c>
      <c r="E1090" s="40" t="s">
        <v>37</v>
      </c>
      <c r="F1090" s="40" t="s">
        <v>52</v>
      </c>
      <c r="G1090" s="40" t="s">
        <v>39</v>
      </c>
      <c r="H1090" s="40" t="s">
        <v>40</v>
      </c>
      <c r="I1090" s="11">
        <v>43448</v>
      </c>
      <c r="J1090" s="11">
        <v>43682</v>
      </c>
      <c r="K1090" s="16">
        <v>51.17</v>
      </c>
      <c r="L1090" s="1" t="str">
        <f>_xlfn.IFNA(MATCH(D1090,{"AR","FL","IN","MI"},0),"YES")</f>
        <v>YES</v>
      </c>
      <c r="M1090" t="str">
        <f t="shared" si="105"/>
        <v>Electric</v>
      </c>
      <c r="N1090" s="1">
        <f t="shared" si="106"/>
        <v>2019</v>
      </c>
      <c r="O1090" s="13">
        <f t="shared" si="107"/>
        <v>0.51170000000000004</v>
      </c>
      <c r="P1090" s="13">
        <f t="shared" si="108"/>
        <v>0.51170000000000004</v>
      </c>
      <c r="Q1090" s="13" t="str">
        <f t="shared" si="109"/>
        <v/>
      </c>
      <c r="R1090" s="13" t="str">
        <f t="shared" si="110"/>
        <v/>
      </c>
    </row>
    <row r="1091" spans="1:18" x14ac:dyDescent="0.2">
      <c r="A1091" s="8" t="s">
        <v>841</v>
      </c>
      <c r="B1091" s="9">
        <v>3423</v>
      </c>
      <c r="C1091" s="40" t="s">
        <v>72</v>
      </c>
      <c r="D1091" s="40" t="s">
        <v>154</v>
      </c>
      <c r="E1091" s="40" t="s">
        <v>37</v>
      </c>
      <c r="F1091" s="40" t="s">
        <v>66</v>
      </c>
      <c r="G1091" s="40" t="s">
        <v>39</v>
      </c>
      <c r="H1091" s="40" t="s">
        <v>40</v>
      </c>
      <c r="I1091" s="11">
        <v>43480</v>
      </c>
      <c r="J1091" s="11">
        <v>43689</v>
      </c>
      <c r="K1091" s="16">
        <v>50.46</v>
      </c>
      <c r="L1091" s="1" t="str">
        <f>_xlfn.IFNA(MATCH(D1091,{"AR","FL","IN","MI"},0),"YES")</f>
        <v>YES</v>
      </c>
      <c r="M1091" t="str">
        <f t="shared" si="105"/>
        <v>Electric</v>
      </c>
      <c r="N1091" s="1">
        <f t="shared" si="106"/>
        <v>2019</v>
      </c>
      <c r="O1091" s="13">
        <f t="shared" si="107"/>
        <v>0.50460000000000005</v>
      </c>
      <c r="P1091" s="13">
        <f t="shared" si="108"/>
        <v>0.50460000000000005</v>
      </c>
      <c r="Q1091" s="13" t="str">
        <f t="shared" si="109"/>
        <v/>
      </c>
      <c r="R1091" s="13" t="str">
        <f t="shared" si="110"/>
        <v/>
      </c>
    </row>
    <row r="1092" spans="1:18" x14ac:dyDescent="0.2">
      <c r="A1092" s="8" t="s">
        <v>1763</v>
      </c>
      <c r="B1092" s="9">
        <v>3446</v>
      </c>
      <c r="C1092" s="40" t="s">
        <v>2203</v>
      </c>
      <c r="D1092" s="40" t="s">
        <v>216</v>
      </c>
      <c r="E1092" s="40" t="s">
        <v>2163</v>
      </c>
      <c r="F1092" s="40" t="s">
        <v>66</v>
      </c>
      <c r="G1092" s="40" t="s">
        <v>44</v>
      </c>
      <c r="H1092" s="40" t="s">
        <v>40</v>
      </c>
      <c r="I1092" s="11">
        <v>43539</v>
      </c>
      <c r="J1092" s="11">
        <v>43697</v>
      </c>
      <c r="K1092" s="16" t="s">
        <v>45</v>
      </c>
      <c r="L1092" s="1" t="str">
        <f>_xlfn.IFNA(MATCH(D1092,{"AR","FL","IN","MI"},0),"YES")</f>
        <v>YES</v>
      </c>
      <c r="M1092" t="str">
        <f t="shared" si="105"/>
        <v>Natural Gas</v>
      </c>
      <c r="N1092" s="1">
        <f t="shared" si="106"/>
        <v>2019</v>
      </c>
      <c r="O1092" s="13" t="str">
        <f t="shared" si="107"/>
        <v/>
      </c>
      <c r="P1092" s="13" t="str">
        <f t="shared" si="108"/>
        <v/>
      </c>
      <c r="Q1092" s="13" t="str">
        <f t="shared" si="109"/>
        <v/>
      </c>
      <c r="R1092" s="13" t="str">
        <f t="shared" si="110"/>
        <v/>
      </c>
    </row>
    <row r="1093" spans="1:18" x14ac:dyDescent="0.2">
      <c r="A1093" s="8" t="s">
        <v>1764</v>
      </c>
      <c r="B1093" s="9">
        <v>3379</v>
      </c>
      <c r="C1093" s="40" t="s">
        <v>113</v>
      </c>
      <c r="D1093" s="40" t="s">
        <v>114</v>
      </c>
      <c r="E1093" s="40" t="s">
        <v>2163</v>
      </c>
      <c r="F1093" s="40" t="s">
        <v>66</v>
      </c>
      <c r="G1093" s="40" t="s">
        <v>44</v>
      </c>
      <c r="H1093" s="40" t="s">
        <v>40</v>
      </c>
      <c r="I1093" s="11">
        <v>43437</v>
      </c>
      <c r="J1093" s="11">
        <v>43698</v>
      </c>
      <c r="K1093" s="16" t="s">
        <v>45</v>
      </c>
      <c r="L1093" s="1" t="str">
        <f>_xlfn.IFNA(MATCH(D1093,{"AR","FL","IN","MI"},0),"YES")</f>
        <v>YES</v>
      </c>
      <c r="M1093" t="str">
        <f t="shared" si="105"/>
        <v>Natural Gas</v>
      </c>
      <c r="N1093" s="1">
        <f t="shared" si="106"/>
        <v>2019</v>
      </c>
      <c r="O1093" s="13" t="str">
        <f t="shared" si="107"/>
        <v/>
      </c>
      <c r="P1093" s="13" t="str">
        <f t="shared" si="108"/>
        <v/>
      </c>
      <c r="Q1093" s="13" t="str">
        <f t="shared" si="109"/>
        <v/>
      </c>
      <c r="R1093" s="13" t="str">
        <f t="shared" si="110"/>
        <v/>
      </c>
    </row>
    <row r="1094" spans="1:18" x14ac:dyDescent="0.2">
      <c r="A1094" s="8" t="s">
        <v>1765</v>
      </c>
      <c r="B1094" s="9">
        <v>3463</v>
      </c>
      <c r="C1094" s="40" t="s">
        <v>2162</v>
      </c>
      <c r="D1094" s="40" t="s">
        <v>111</v>
      </c>
      <c r="E1094" s="40" t="s">
        <v>2163</v>
      </c>
      <c r="F1094" s="40" t="s">
        <v>66</v>
      </c>
      <c r="G1094" s="40" t="s">
        <v>44</v>
      </c>
      <c r="H1094" s="40" t="s">
        <v>40</v>
      </c>
      <c r="I1094" s="11">
        <v>43559</v>
      </c>
      <c r="J1094" s="11">
        <v>43700</v>
      </c>
      <c r="K1094" s="16">
        <v>32.380000000000003</v>
      </c>
      <c r="L1094" s="1">
        <f>_xlfn.IFNA(MATCH(D1094,{"AR","FL","IN","MI"},0),"YES")</f>
        <v>1</v>
      </c>
      <c r="M1094" t="str">
        <f t="shared" si="105"/>
        <v>Natural Gas</v>
      </c>
      <c r="N1094" s="1">
        <f t="shared" si="106"/>
        <v>2019</v>
      </c>
      <c r="O1094" s="13" t="str">
        <f t="shared" si="107"/>
        <v/>
      </c>
      <c r="P1094" s="13" t="str">
        <f t="shared" si="108"/>
        <v/>
      </c>
      <c r="Q1094" s="13">
        <f t="shared" si="109"/>
        <v>0.32380000000000003</v>
      </c>
      <c r="R1094" s="13" t="str">
        <f t="shared" si="110"/>
        <v/>
      </c>
    </row>
    <row r="1095" spans="1:18" x14ac:dyDescent="0.2">
      <c r="A1095" s="8" t="s">
        <v>1766</v>
      </c>
      <c r="B1095" s="9">
        <v>3268</v>
      </c>
      <c r="C1095" s="40" t="s">
        <v>2235</v>
      </c>
      <c r="D1095" s="40" t="s">
        <v>290</v>
      </c>
      <c r="E1095" s="40" t="s">
        <v>2163</v>
      </c>
      <c r="F1095" s="40" t="s">
        <v>66</v>
      </c>
      <c r="G1095" s="40" t="s">
        <v>44</v>
      </c>
      <c r="H1095" s="40" t="s">
        <v>40</v>
      </c>
      <c r="I1095" s="11">
        <v>43189</v>
      </c>
      <c r="J1095" s="11">
        <v>43705</v>
      </c>
      <c r="K1095" s="12" t="s">
        <v>45</v>
      </c>
      <c r="L1095" s="1" t="str">
        <f>_xlfn.IFNA(MATCH(D1095,{"AR","FL","IN","MI"},0),"YES")</f>
        <v>YES</v>
      </c>
      <c r="M1095" t="str">
        <f t="shared" si="105"/>
        <v>Natural Gas</v>
      </c>
      <c r="N1095" s="1">
        <f t="shared" si="106"/>
        <v>2019</v>
      </c>
      <c r="O1095" s="13" t="str">
        <f t="shared" si="107"/>
        <v/>
      </c>
      <c r="P1095" s="13" t="str">
        <f t="shared" si="108"/>
        <v/>
      </c>
      <c r="Q1095" s="13" t="str">
        <f t="shared" si="109"/>
        <v/>
      </c>
      <c r="R1095" s="13" t="str">
        <f t="shared" si="110"/>
        <v/>
      </c>
    </row>
    <row r="1096" spans="1:18" x14ac:dyDescent="0.2">
      <c r="A1096" s="8" t="s">
        <v>1767</v>
      </c>
      <c r="B1096" s="9">
        <v>3447</v>
      </c>
      <c r="C1096" s="40" t="s">
        <v>2162</v>
      </c>
      <c r="D1096" s="40" t="s">
        <v>216</v>
      </c>
      <c r="E1096" s="40" t="s">
        <v>2163</v>
      </c>
      <c r="F1096" s="40" t="s">
        <v>66</v>
      </c>
      <c r="G1096" s="40" t="s">
        <v>39</v>
      </c>
      <c r="H1096" s="40" t="s">
        <v>40</v>
      </c>
      <c r="I1096" s="11">
        <v>43539</v>
      </c>
      <c r="J1096" s="11">
        <v>43706</v>
      </c>
      <c r="K1096" s="16" t="s">
        <v>45</v>
      </c>
      <c r="L1096" s="1" t="str">
        <f>_xlfn.IFNA(MATCH(D1096,{"AR","FL","IN","MI"},0),"YES")</f>
        <v>YES</v>
      </c>
      <c r="M1096" t="str">
        <f t="shared" ref="M1096:M1159" si="111">E1096</f>
        <v>Natural Gas</v>
      </c>
      <c r="N1096" s="1">
        <f t="shared" ref="N1096:N1159" si="112">YEAR(J1096)</f>
        <v>2019</v>
      </c>
      <c r="O1096" s="13" t="str">
        <f t="shared" ref="O1096:O1159" si="113">IF(AND(M1096="Electric",K1096&lt;&gt;"NA"),K1096/100,"")</f>
        <v/>
      </c>
      <c r="P1096" s="13" t="str">
        <f t="shared" ref="P1096:P1159" si="114">IF(AND(M1096="Electric",K1096&lt;&gt;"NA",L1096="YES"),K1096/100,"")</f>
        <v/>
      </c>
      <c r="Q1096" s="13" t="str">
        <f t="shared" ref="Q1096:Q1159" si="115">IF(AND(M1096="Natural Gas",K1096&lt;&gt;"NA"),K1096/100,"")</f>
        <v/>
      </c>
      <c r="R1096" s="13" t="str">
        <f t="shared" ref="R1096:R1159" si="116">IF(AND(M1096="Natural Gas",K1096&lt;&gt;"NA",L1096="YES"),K1096/100,"")</f>
        <v/>
      </c>
    </row>
    <row r="1097" spans="1:18" x14ac:dyDescent="0.2">
      <c r="A1097" s="8" t="s">
        <v>1768</v>
      </c>
      <c r="B1097" s="9">
        <v>3519</v>
      </c>
      <c r="C1097" s="40" t="s">
        <v>2199</v>
      </c>
      <c r="D1097" s="40" t="s">
        <v>76</v>
      </c>
      <c r="E1097" s="40" t="s">
        <v>2163</v>
      </c>
      <c r="F1097" s="40" t="s">
        <v>52</v>
      </c>
      <c r="G1097" s="40" t="s">
        <v>39</v>
      </c>
      <c r="H1097" s="40" t="s">
        <v>40</v>
      </c>
      <c r="I1097" s="11">
        <v>43619</v>
      </c>
      <c r="J1097" s="11">
        <v>43706</v>
      </c>
      <c r="K1097" s="16">
        <v>48.74</v>
      </c>
      <c r="L1097" s="1" t="str">
        <f>_xlfn.IFNA(MATCH(D1097,{"AR","FL","IN","MI"},0),"YES")</f>
        <v>YES</v>
      </c>
      <c r="M1097" t="str">
        <f t="shared" si="111"/>
        <v>Natural Gas</v>
      </c>
      <c r="N1097" s="1">
        <f t="shared" si="112"/>
        <v>2019</v>
      </c>
      <c r="O1097" s="13" t="str">
        <f t="shared" si="113"/>
        <v/>
      </c>
      <c r="P1097" s="13" t="str">
        <f t="shared" si="114"/>
        <v/>
      </c>
      <c r="Q1097" s="13">
        <f t="shared" si="115"/>
        <v>0.4874</v>
      </c>
      <c r="R1097" s="13">
        <f t="shared" si="116"/>
        <v>0.4874</v>
      </c>
    </row>
    <row r="1098" spans="1:18" x14ac:dyDescent="0.2">
      <c r="A1098" s="8" t="s">
        <v>842</v>
      </c>
      <c r="B1098" s="9">
        <v>3522</v>
      </c>
      <c r="C1098" s="40" t="s">
        <v>490</v>
      </c>
      <c r="D1098" s="40" t="s">
        <v>491</v>
      </c>
      <c r="E1098" s="40" t="s">
        <v>37</v>
      </c>
      <c r="F1098" s="40" t="s">
        <v>38</v>
      </c>
      <c r="G1098" s="40" t="s">
        <v>39</v>
      </c>
      <c r="H1098" s="40" t="s">
        <v>40</v>
      </c>
      <c r="I1098" s="11">
        <v>43629</v>
      </c>
      <c r="J1098" s="11">
        <v>43706</v>
      </c>
      <c r="K1098" s="16">
        <v>49.46</v>
      </c>
      <c r="L1098" s="1" t="str">
        <f>_xlfn.IFNA(MATCH(D1098,{"AR","FL","IN","MI"},0),"YES")</f>
        <v>YES</v>
      </c>
      <c r="M1098" t="str">
        <f t="shared" si="111"/>
        <v>Electric</v>
      </c>
      <c r="N1098" s="1">
        <f t="shared" si="112"/>
        <v>2019</v>
      </c>
      <c r="O1098" s="13">
        <f t="shared" si="113"/>
        <v>0.49459999999999998</v>
      </c>
      <c r="P1098" s="13">
        <f t="shared" si="114"/>
        <v>0.49459999999999998</v>
      </c>
      <c r="Q1098" s="13" t="str">
        <f t="shared" si="115"/>
        <v/>
      </c>
      <c r="R1098" s="13" t="str">
        <f t="shared" si="116"/>
        <v/>
      </c>
    </row>
    <row r="1099" spans="1:18" x14ac:dyDescent="0.2">
      <c r="A1099" s="8" t="s">
        <v>843</v>
      </c>
      <c r="B1099" s="9">
        <v>3499</v>
      </c>
      <c r="C1099" s="40" t="s">
        <v>42</v>
      </c>
      <c r="D1099" s="40" t="s">
        <v>219</v>
      </c>
      <c r="E1099" s="40" t="s">
        <v>37</v>
      </c>
      <c r="F1099" s="40" t="s">
        <v>38</v>
      </c>
      <c r="G1099" s="40" t="s">
        <v>44</v>
      </c>
      <c r="H1099" s="40" t="s">
        <v>40</v>
      </c>
      <c r="I1099" s="11">
        <v>43608</v>
      </c>
      <c r="J1099" s="11">
        <v>43712</v>
      </c>
      <c r="K1099" s="12">
        <v>52.52</v>
      </c>
      <c r="L1099" s="1" t="str">
        <f>_xlfn.IFNA(MATCH(D1099,{"AR","FL","IN","MI"},0),"YES")</f>
        <v>YES</v>
      </c>
      <c r="M1099" t="str">
        <f t="shared" si="111"/>
        <v>Electric</v>
      </c>
      <c r="N1099" s="1">
        <f t="shared" si="112"/>
        <v>2019</v>
      </c>
      <c r="O1099" s="13">
        <f t="shared" si="113"/>
        <v>0.5252</v>
      </c>
      <c r="P1099" s="13">
        <f t="shared" si="114"/>
        <v>0.5252</v>
      </c>
      <c r="Q1099" s="13" t="str">
        <f t="shared" si="115"/>
        <v/>
      </c>
      <c r="R1099" s="13" t="str">
        <f t="shared" si="116"/>
        <v/>
      </c>
    </row>
    <row r="1100" spans="1:18" x14ac:dyDescent="0.2">
      <c r="A1100" s="8" t="s">
        <v>1769</v>
      </c>
      <c r="B1100" s="9">
        <v>3500</v>
      </c>
      <c r="C1100" s="40" t="s">
        <v>42</v>
      </c>
      <c r="D1100" s="40" t="s">
        <v>219</v>
      </c>
      <c r="E1100" s="40" t="s">
        <v>2163</v>
      </c>
      <c r="F1100" s="40" t="s">
        <v>66</v>
      </c>
      <c r="G1100" s="40" t="s">
        <v>44</v>
      </c>
      <c r="H1100" s="40" t="s">
        <v>40</v>
      </c>
      <c r="I1100" s="11">
        <v>43608</v>
      </c>
      <c r="J1100" s="11">
        <v>43712</v>
      </c>
      <c r="K1100" s="12">
        <v>52.52</v>
      </c>
      <c r="L1100" s="1" t="str">
        <f>_xlfn.IFNA(MATCH(D1100,{"AR","FL","IN","MI"},0),"YES")</f>
        <v>YES</v>
      </c>
      <c r="M1100" t="str">
        <f t="shared" si="111"/>
        <v>Natural Gas</v>
      </c>
      <c r="N1100" s="1">
        <f t="shared" si="112"/>
        <v>2019</v>
      </c>
      <c r="O1100" s="13" t="str">
        <f t="shared" si="113"/>
        <v/>
      </c>
      <c r="P1100" s="13" t="str">
        <f t="shared" si="114"/>
        <v/>
      </c>
      <c r="Q1100" s="13">
        <f t="shared" si="115"/>
        <v>0.5252</v>
      </c>
      <c r="R1100" s="13">
        <f t="shared" si="116"/>
        <v>0.5252</v>
      </c>
    </row>
    <row r="1101" spans="1:18" x14ac:dyDescent="0.2">
      <c r="A1101" s="8" t="s">
        <v>1770</v>
      </c>
      <c r="B1101" s="9">
        <v>3227</v>
      </c>
      <c r="C1101" s="40" t="s">
        <v>254</v>
      </c>
      <c r="D1101" s="40" t="s">
        <v>160</v>
      </c>
      <c r="E1101" s="40" t="s">
        <v>2163</v>
      </c>
      <c r="F1101" s="40" t="s">
        <v>357</v>
      </c>
      <c r="G1101" s="40" t="s">
        <v>39</v>
      </c>
      <c r="H1101" s="40" t="s">
        <v>40</v>
      </c>
      <c r="I1101" s="11">
        <v>43056</v>
      </c>
      <c r="J1101" s="11">
        <v>43720</v>
      </c>
      <c r="K1101" s="12" t="s">
        <v>45</v>
      </c>
      <c r="L1101" s="1" t="str">
        <f>_xlfn.IFNA(MATCH(D1101,{"AR","FL","IN","MI"},0),"YES")</f>
        <v>YES</v>
      </c>
      <c r="M1101" t="str">
        <f t="shared" si="111"/>
        <v>Natural Gas</v>
      </c>
      <c r="N1101" s="1">
        <f t="shared" si="112"/>
        <v>2019</v>
      </c>
      <c r="O1101" s="13" t="str">
        <f t="shared" si="113"/>
        <v/>
      </c>
      <c r="P1101" s="13" t="str">
        <f t="shared" si="114"/>
        <v/>
      </c>
      <c r="Q1101" s="13" t="str">
        <f t="shared" si="115"/>
        <v/>
      </c>
      <c r="R1101" s="13" t="str">
        <f t="shared" si="116"/>
        <v/>
      </c>
    </row>
    <row r="1102" spans="1:18" x14ac:dyDescent="0.2">
      <c r="A1102" s="8" t="s">
        <v>1771</v>
      </c>
      <c r="B1102" s="9">
        <v>3425</v>
      </c>
      <c r="C1102" s="40" t="s">
        <v>781</v>
      </c>
      <c r="D1102" s="40" t="s">
        <v>199</v>
      </c>
      <c r="E1102" s="40" t="s">
        <v>2163</v>
      </c>
      <c r="F1102" s="40" t="s">
        <v>66</v>
      </c>
      <c r="G1102" s="40" t="s">
        <v>44</v>
      </c>
      <c r="H1102" s="40" t="s">
        <v>40</v>
      </c>
      <c r="I1102" s="11">
        <v>43493</v>
      </c>
      <c r="J1102" s="11">
        <v>43727</v>
      </c>
      <c r="K1102" s="12" t="s">
        <v>45</v>
      </c>
      <c r="L1102" s="1" t="str">
        <f>_xlfn.IFNA(MATCH(D1102,{"AR","FL","IN","MI"},0),"YES")</f>
        <v>YES</v>
      </c>
      <c r="M1102" t="str">
        <f t="shared" si="111"/>
        <v>Natural Gas</v>
      </c>
      <c r="N1102" s="1">
        <f t="shared" si="112"/>
        <v>2019</v>
      </c>
      <c r="O1102" s="13" t="str">
        <f t="shared" si="113"/>
        <v/>
      </c>
      <c r="P1102" s="13" t="str">
        <f t="shared" si="114"/>
        <v/>
      </c>
      <c r="Q1102" s="13" t="str">
        <f t="shared" si="115"/>
        <v/>
      </c>
      <c r="R1102" s="13" t="str">
        <f t="shared" si="116"/>
        <v/>
      </c>
    </row>
    <row r="1103" spans="1:18" x14ac:dyDescent="0.2">
      <c r="A1103" s="8" t="s">
        <v>844</v>
      </c>
      <c r="B1103" s="9">
        <v>3404</v>
      </c>
      <c r="C1103" s="40" t="s">
        <v>263</v>
      </c>
      <c r="D1103" s="40" t="s">
        <v>216</v>
      </c>
      <c r="E1103" s="40" t="s">
        <v>37</v>
      </c>
      <c r="F1103" s="40" t="s">
        <v>38</v>
      </c>
      <c r="G1103" s="40" t="s">
        <v>44</v>
      </c>
      <c r="H1103" s="40" t="s">
        <v>40</v>
      </c>
      <c r="I1103" s="11">
        <v>43465</v>
      </c>
      <c r="J1103" s="11">
        <v>43727</v>
      </c>
      <c r="K1103" s="16" t="s">
        <v>45</v>
      </c>
      <c r="L1103" s="1" t="str">
        <f>_xlfn.IFNA(MATCH(D1103,{"AR","FL","IN","MI"},0),"YES")</f>
        <v>YES</v>
      </c>
      <c r="M1103" t="str">
        <f t="shared" si="111"/>
        <v>Electric</v>
      </c>
      <c r="N1103" s="1">
        <f t="shared" si="112"/>
        <v>2019</v>
      </c>
      <c r="O1103" s="13" t="str">
        <f t="shared" si="113"/>
        <v/>
      </c>
      <c r="P1103" s="13" t="str">
        <f t="shared" si="114"/>
        <v/>
      </c>
      <c r="Q1103" s="13" t="str">
        <f t="shared" si="115"/>
        <v/>
      </c>
      <c r="R1103" s="13" t="str">
        <f t="shared" si="116"/>
        <v/>
      </c>
    </row>
    <row r="1104" spans="1:18" x14ac:dyDescent="0.2">
      <c r="A1104" s="8" t="s">
        <v>1772</v>
      </c>
      <c r="B1104" s="9">
        <v>3541</v>
      </c>
      <c r="C1104" s="40" t="s">
        <v>2167</v>
      </c>
      <c r="D1104" s="40" t="s">
        <v>127</v>
      </c>
      <c r="E1104" s="40" t="s">
        <v>2163</v>
      </c>
      <c r="F1104" s="40" t="s">
        <v>52</v>
      </c>
      <c r="G1104" s="40" t="s">
        <v>39</v>
      </c>
      <c r="H1104" s="40" t="s">
        <v>40</v>
      </c>
      <c r="I1104" s="11">
        <v>43677</v>
      </c>
      <c r="J1104" s="11">
        <v>43732</v>
      </c>
      <c r="K1104" s="16" t="s">
        <v>45</v>
      </c>
      <c r="L1104" s="1" t="str">
        <f>_xlfn.IFNA(MATCH(D1104,{"AR","FL","IN","MI"},0),"YES")</f>
        <v>YES</v>
      </c>
      <c r="M1104" t="str">
        <f t="shared" si="111"/>
        <v>Natural Gas</v>
      </c>
      <c r="N1104" s="1">
        <f t="shared" si="112"/>
        <v>2019</v>
      </c>
      <c r="O1104" s="13" t="str">
        <f t="shared" si="113"/>
        <v/>
      </c>
      <c r="P1104" s="13" t="str">
        <f t="shared" si="114"/>
        <v/>
      </c>
      <c r="Q1104" s="13" t="str">
        <f t="shared" si="115"/>
        <v/>
      </c>
      <c r="R1104" s="13" t="str">
        <f t="shared" si="116"/>
        <v/>
      </c>
    </row>
    <row r="1105" spans="1:18" x14ac:dyDescent="0.2">
      <c r="A1105" s="8" t="s">
        <v>1773</v>
      </c>
      <c r="B1105" s="9">
        <v>3204</v>
      </c>
      <c r="C1105" s="40" t="s">
        <v>2207</v>
      </c>
      <c r="D1105" s="40" t="s">
        <v>160</v>
      </c>
      <c r="E1105" s="40" t="s">
        <v>2163</v>
      </c>
      <c r="F1105" s="40" t="s">
        <v>66</v>
      </c>
      <c r="G1105" s="40" t="s">
        <v>39</v>
      </c>
      <c r="H1105" s="40" t="s">
        <v>40</v>
      </c>
      <c r="I1105" s="11">
        <v>43014</v>
      </c>
      <c r="J1105" s="11">
        <v>43734</v>
      </c>
      <c r="K1105" s="16" t="s">
        <v>45</v>
      </c>
      <c r="L1105" s="1" t="str">
        <f>_xlfn.IFNA(MATCH(D1105,{"AR","FL","IN","MI"},0),"YES")</f>
        <v>YES</v>
      </c>
      <c r="M1105" t="str">
        <f t="shared" si="111"/>
        <v>Natural Gas</v>
      </c>
      <c r="N1105" s="1">
        <f t="shared" si="112"/>
        <v>2019</v>
      </c>
      <c r="O1105" s="13" t="str">
        <f t="shared" si="113"/>
        <v/>
      </c>
      <c r="P1105" s="13" t="str">
        <f t="shared" si="114"/>
        <v/>
      </c>
      <c r="Q1105" s="13" t="str">
        <f t="shared" si="115"/>
        <v/>
      </c>
      <c r="R1105" s="13" t="str">
        <f t="shared" si="116"/>
        <v/>
      </c>
    </row>
    <row r="1106" spans="1:18" x14ac:dyDescent="0.2">
      <c r="A1106" s="8" t="s">
        <v>845</v>
      </c>
      <c r="B1106" s="9">
        <v>3209</v>
      </c>
      <c r="C1106" s="40" t="s">
        <v>381</v>
      </c>
      <c r="D1106" s="40" t="s">
        <v>160</v>
      </c>
      <c r="E1106" s="40" t="s">
        <v>37</v>
      </c>
      <c r="F1106" s="40" t="s">
        <v>38</v>
      </c>
      <c r="G1106" s="40" t="s">
        <v>39</v>
      </c>
      <c r="H1106" s="40" t="s">
        <v>40</v>
      </c>
      <c r="I1106" s="11">
        <v>43014</v>
      </c>
      <c r="J1106" s="11">
        <v>43734</v>
      </c>
      <c r="K1106" s="16" t="s">
        <v>45</v>
      </c>
      <c r="L1106" s="1" t="str">
        <f>_xlfn.IFNA(MATCH(D1106,{"AR","FL","IN","MI"},0),"YES")</f>
        <v>YES</v>
      </c>
      <c r="M1106" t="str">
        <f t="shared" si="111"/>
        <v>Electric</v>
      </c>
      <c r="N1106" s="1">
        <f t="shared" si="112"/>
        <v>2019</v>
      </c>
      <c r="O1106" s="13" t="str">
        <f t="shared" si="113"/>
        <v/>
      </c>
      <c r="P1106" s="13" t="str">
        <f t="shared" si="114"/>
        <v/>
      </c>
      <c r="Q1106" s="13" t="str">
        <f t="shared" si="115"/>
        <v/>
      </c>
      <c r="R1106" s="13" t="str">
        <f t="shared" si="116"/>
        <v/>
      </c>
    </row>
    <row r="1107" spans="1:18" x14ac:dyDescent="0.2">
      <c r="A1107" s="8" t="s">
        <v>1774</v>
      </c>
      <c r="B1107" s="9">
        <v>3210</v>
      </c>
      <c r="C1107" s="40" t="s">
        <v>381</v>
      </c>
      <c r="D1107" s="40" t="s">
        <v>160</v>
      </c>
      <c r="E1107" s="40" t="s">
        <v>2163</v>
      </c>
      <c r="F1107" s="40" t="s">
        <v>66</v>
      </c>
      <c r="G1107" s="40" t="s">
        <v>39</v>
      </c>
      <c r="H1107" s="40" t="s">
        <v>40</v>
      </c>
      <c r="I1107" s="11">
        <v>43014</v>
      </c>
      <c r="J1107" s="11">
        <v>43734</v>
      </c>
      <c r="K1107" s="16" t="s">
        <v>45</v>
      </c>
      <c r="L1107" s="1" t="str">
        <f>_xlfn.IFNA(MATCH(D1107,{"AR","FL","IN","MI"},0),"YES")</f>
        <v>YES</v>
      </c>
      <c r="M1107" t="str">
        <f t="shared" si="111"/>
        <v>Natural Gas</v>
      </c>
      <c r="N1107" s="1">
        <f t="shared" si="112"/>
        <v>2019</v>
      </c>
      <c r="O1107" s="13" t="str">
        <f t="shared" si="113"/>
        <v/>
      </c>
      <c r="P1107" s="13" t="str">
        <f t="shared" si="114"/>
        <v/>
      </c>
      <c r="Q1107" s="13" t="str">
        <f t="shared" si="115"/>
        <v/>
      </c>
      <c r="R1107" s="13" t="str">
        <f t="shared" si="116"/>
        <v/>
      </c>
    </row>
    <row r="1108" spans="1:18" x14ac:dyDescent="0.2">
      <c r="A1108" s="8" t="s">
        <v>1775</v>
      </c>
      <c r="B1108" s="9">
        <v>3407</v>
      </c>
      <c r="C1108" s="40" t="s">
        <v>182</v>
      </c>
      <c r="D1108" s="40" t="s">
        <v>48</v>
      </c>
      <c r="E1108" s="40" t="s">
        <v>2163</v>
      </c>
      <c r="F1108" s="40" t="s">
        <v>66</v>
      </c>
      <c r="G1108" s="40" t="s">
        <v>39</v>
      </c>
      <c r="H1108" s="40" t="s">
        <v>40</v>
      </c>
      <c r="I1108" s="11">
        <v>43434</v>
      </c>
      <c r="J1108" s="11">
        <v>43734</v>
      </c>
      <c r="K1108" s="16">
        <v>41.78</v>
      </c>
      <c r="L1108" s="1">
        <f>_xlfn.IFNA(MATCH(D1108,{"AR","FL","IN","MI"},0),"YES")</f>
        <v>4</v>
      </c>
      <c r="M1108" t="str">
        <f t="shared" si="111"/>
        <v>Natural Gas</v>
      </c>
      <c r="N1108" s="1">
        <f t="shared" si="112"/>
        <v>2019</v>
      </c>
      <c r="O1108" s="13" t="str">
        <f t="shared" si="113"/>
        <v/>
      </c>
      <c r="P1108" s="13" t="str">
        <f t="shared" si="114"/>
        <v/>
      </c>
      <c r="Q1108" s="13">
        <f t="shared" si="115"/>
        <v>0.4178</v>
      </c>
      <c r="R1108" s="13" t="str">
        <f t="shared" si="116"/>
        <v/>
      </c>
    </row>
    <row r="1109" spans="1:18" x14ac:dyDescent="0.2">
      <c r="A1109" s="8" t="s">
        <v>846</v>
      </c>
      <c r="B1109" s="9">
        <v>3405</v>
      </c>
      <c r="C1109" s="40" t="s">
        <v>619</v>
      </c>
      <c r="D1109" s="40" t="s">
        <v>231</v>
      </c>
      <c r="E1109" s="40" t="s">
        <v>37</v>
      </c>
      <c r="F1109" s="40" t="s">
        <v>66</v>
      </c>
      <c r="G1109" s="40" t="s">
        <v>39</v>
      </c>
      <c r="H1109" s="40" t="s">
        <v>40</v>
      </c>
      <c r="I1109" s="11">
        <v>43419</v>
      </c>
      <c r="J1109" s="11">
        <v>43738</v>
      </c>
      <c r="K1109" s="16">
        <v>53.49</v>
      </c>
      <c r="L1109" s="1" t="str">
        <f>_xlfn.IFNA(MATCH(D1109,{"AR","FL","IN","MI"},0),"YES")</f>
        <v>YES</v>
      </c>
      <c r="M1109" t="str">
        <f t="shared" si="111"/>
        <v>Electric</v>
      </c>
      <c r="N1109" s="1">
        <f t="shared" si="112"/>
        <v>2019</v>
      </c>
      <c r="O1109" s="13">
        <f t="shared" si="113"/>
        <v>0.53490000000000004</v>
      </c>
      <c r="P1109" s="13">
        <f t="shared" si="114"/>
        <v>0.53490000000000004</v>
      </c>
      <c r="Q1109" s="13" t="str">
        <f t="shared" si="115"/>
        <v/>
      </c>
      <c r="R1109" s="13" t="str">
        <f t="shared" si="116"/>
        <v/>
      </c>
    </row>
    <row r="1110" spans="1:18" x14ac:dyDescent="0.2">
      <c r="A1110" s="8" t="s">
        <v>1776</v>
      </c>
      <c r="B1110" s="9">
        <v>3403</v>
      </c>
      <c r="C1110" s="40" t="s">
        <v>2231</v>
      </c>
      <c r="D1110" s="40" t="s">
        <v>100</v>
      </c>
      <c r="E1110" s="40" t="s">
        <v>2163</v>
      </c>
      <c r="F1110" s="40" t="s">
        <v>66</v>
      </c>
      <c r="G1110" s="40" t="s">
        <v>39</v>
      </c>
      <c r="H1110" s="40" t="s">
        <v>40</v>
      </c>
      <c r="I1110" s="11">
        <v>43413</v>
      </c>
      <c r="J1110" s="11">
        <v>43740</v>
      </c>
      <c r="K1110" s="12">
        <v>54.2</v>
      </c>
      <c r="L1110" s="1" t="str">
        <f>_xlfn.IFNA(MATCH(D1110,{"AR","FL","IN","MI"},0),"YES")</f>
        <v>YES</v>
      </c>
      <c r="M1110" t="str">
        <f t="shared" si="111"/>
        <v>Natural Gas</v>
      </c>
      <c r="N1110" s="1">
        <f t="shared" si="112"/>
        <v>2019</v>
      </c>
      <c r="O1110" s="13" t="str">
        <f t="shared" si="113"/>
        <v/>
      </c>
      <c r="P1110" s="13" t="str">
        <f t="shared" si="114"/>
        <v/>
      </c>
      <c r="Q1110" s="13">
        <f t="shared" si="115"/>
        <v>0.54200000000000004</v>
      </c>
      <c r="R1110" s="13">
        <f t="shared" si="116"/>
        <v>0.54200000000000004</v>
      </c>
    </row>
    <row r="1111" spans="1:18" x14ac:dyDescent="0.2">
      <c r="A1111" s="8" t="s">
        <v>1777</v>
      </c>
      <c r="B1111" s="9">
        <v>3976</v>
      </c>
      <c r="C1111" s="40" t="s">
        <v>2200</v>
      </c>
      <c r="D1111" s="40" t="s">
        <v>57</v>
      </c>
      <c r="E1111" s="40" t="s">
        <v>2163</v>
      </c>
      <c r="F1111" s="40" t="s">
        <v>66</v>
      </c>
      <c r="G1111" s="40" t="s">
        <v>44</v>
      </c>
      <c r="H1111" s="40" t="s">
        <v>40</v>
      </c>
      <c r="I1111" s="11">
        <v>43630</v>
      </c>
      <c r="J1111" s="11">
        <v>43740</v>
      </c>
      <c r="K1111" s="16">
        <v>55.35</v>
      </c>
      <c r="L1111" s="1" t="str">
        <f>_xlfn.IFNA(MATCH(D1111,{"AR","FL","IN","MI"},0),"YES")</f>
        <v>YES</v>
      </c>
      <c r="M1111" t="str">
        <f t="shared" si="111"/>
        <v>Natural Gas</v>
      </c>
      <c r="N1111" s="1">
        <f t="shared" si="112"/>
        <v>2019</v>
      </c>
      <c r="O1111" s="13" t="str">
        <f t="shared" si="113"/>
        <v/>
      </c>
      <c r="P1111" s="13" t="str">
        <f t="shared" si="114"/>
        <v/>
      </c>
      <c r="Q1111" s="13">
        <f t="shared" si="115"/>
        <v>0.55349999999999999</v>
      </c>
      <c r="R1111" s="13">
        <f t="shared" si="116"/>
        <v>0.55349999999999999</v>
      </c>
    </row>
    <row r="1112" spans="1:18" x14ac:dyDescent="0.2">
      <c r="A1112" s="8" t="s">
        <v>1778</v>
      </c>
      <c r="B1112" s="9">
        <v>3434</v>
      </c>
      <c r="C1112" s="40" t="s">
        <v>2193</v>
      </c>
      <c r="D1112" s="40" t="s">
        <v>199</v>
      </c>
      <c r="E1112" s="40" t="s">
        <v>2163</v>
      </c>
      <c r="F1112" s="40" t="s">
        <v>66</v>
      </c>
      <c r="G1112" s="40" t="s">
        <v>44</v>
      </c>
      <c r="H1112" s="40" t="s">
        <v>40</v>
      </c>
      <c r="I1112" s="11">
        <v>43493</v>
      </c>
      <c r="J1112" s="11">
        <v>43741</v>
      </c>
      <c r="K1112" s="12" t="s">
        <v>45</v>
      </c>
      <c r="L1112" s="1" t="str">
        <f>_xlfn.IFNA(MATCH(D1112,{"AR","FL","IN","MI"},0),"YES")</f>
        <v>YES</v>
      </c>
      <c r="M1112" t="str">
        <f t="shared" si="111"/>
        <v>Natural Gas</v>
      </c>
      <c r="N1112" s="1">
        <f t="shared" si="112"/>
        <v>2019</v>
      </c>
      <c r="O1112" s="13" t="str">
        <f t="shared" si="113"/>
        <v/>
      </c>
      <c r="P1112" s="13" t="str">
        <f t="shared" si="114"/>
        <v/>
      </c>
      <c r="Q1112" s="13" t="str">
        <f t="shared" si="115"/>
        <v/>
      </c>
      <c r="R1112" s="13" t="str">
        <f t="shared" si="116"/>
        <v/>
      </c>
    </row>
    <row r="1113" spans="1:18" x14ac:dyDescent="0.2">
      <c r="A1113" s="8" t="s">
        <v>1779</v>
      </c>
      <c r="B1113" s="9">
        <v>3445</v>
      </c>
      <c r="C1113" s="40" t="s">
        <v>168</v>
      </c>
      <c r="D1113" s="40" t="s">
        <v>51</v>
      </c>
      <c r="E1113" s="40" t="s">
        <v>2163</v>
      </c>
      <c r="F1113" s="40" t="s">
        <v>66</v>
      </c>
      <c r="G1113" s="40" t="s">
        <v>44</v>
      </c>
      <c r="H1113" s="40" t="s">
        <v>40</v>
      </c>
      <c r="I1113" s="11">
        <v>43539</v>
      </c>
      <c r="J1113" s="11">
        <v>43746</v>
      </c>
      <c r="K1113" s="12">
        <v>50</v>
      </c>
      <c r="L1113" s="1" t="str">
        <f>_xlfn.IFNA(MATCH(D1113,{"AR","FL","IN","MI"},0),"YES")</f>
        <v>YES</v>
      </c>
      <c r="M1113" t="str">
        <f t="shared" si="111"/>
        <v>Natural Gas</v>
      </c>
      <c r="N1113" s="1">
        <f t="shared" si="112"/>
        <v>2019</v>
      </c>
      <c r="O1113" s="13" t="str">
        <f t="shared" si="113"/>
        <v/>
      </c>
      <c r="P1113" s="13" t="str">
        <f t="shared" si="114"/>
        <v/>
      </c>
      <c r="Q1113" s="13">
        <f t="shared" si="115"/>
        <v>0.5</v>
      </c>
      <c r="R1113" s="13">
        <f t="shared" si="116"/>
        <v>0.5</v>
      </c>
    </row>
    <row r="1114" spans="1:18" x14ac:dyDescent="0.2">
      <c r="A1114" s="8" t="s">
        <v>847</v>
      </c>
      <c r="B1114" s="9">
        <v>3520</v>
      </c>
      <c r="C1114" s="40" t="s">
        <v>673</v>
      </c>
      <c r="D1114" s="40" t="s">
        <v>158</v>
      </c>
      <c r="E1114" s="40" t="s">
        <v>37</v>
      </c>
      <c r="F1114" s="40" t="s">
        <v>52</v>
      </c>
      <c r="G1114" s="40" t="s">
        <v>39</v>
      </c>
      <c r="H1114" s="40" t="s">
        <v>40</v>
      </c>
      <c r="I1114" s="11">
        <v>43585</v>
      </c>
      <c r="J1114" s="11">
        <v>43746</v>
      </c>
      <c r="K1114" s="16" t="s">
        <v>45</v>
      </c>
      <c r="L1114" s="1">
        <f>_xlfn.IFNA(MATCH(D1114,{"AR","FL","IN","MI"},0),"YES")</f>
        <v>3</v>
      </c>
      <c r="M1114" t="str">
        <f t="shared" si="111"/>
        <v>Electric</v>
      </c>
      <c r="N1114" s="1">
        <f t="shared" si="112"/>
        <v>2019</v>
      </c>
      <c r="O1114" s="13" t="str">
        <f t="shared" si="113"/>
        <v/>
      </c>
      <c r="P1114" s="13" t="str">
        <f t="shared" si="114"/>
        <v/>
      </c>
      <c r="Q1114" s="13" t="str">
        <f t="shared" si="115"/>
        <v/>
      </c>
      <c r="R1114" s="13" t="str">
        <f t="shared" si="116"/>
        <v/>
      </c>
    </row>
    <row r="1115" spans="1:18" x14ac:dyDescent="0.2">
      <c r="A1115" s="8" t="s">
        <v>1780</v>
      </c>
      <c r="B1115" s="9">
        <v>3469</v>
      </c>
      <c r="C1115" s="40" t="s">
        <v>2192</v>
      </c>
      <c r="D1115" s="40" t="s">
        <v>154</v>
      </c>
      <c r="E1115" s="40" t="s">
        <v>2163</v>
      </c>
      <c r="F1115" s="40" t="s">
        <v>66</v>
      </c>
      <c r="G1115" s="40" t="s">
        <v>44</v>
      </c>
      <c r="H1115" s="40" t="s">
        <v>40</v>
      </c>
      <c r="I1115" s="11">
        <v>43577</v>
      </c>
      <c r="J1115" s="11">
        <v>43753</v>
      </c>
      <c r="K1115" s="12">
        <v>53.5</v>
      </c>
      <c r="L1115" s="1" t="str">
        <f>_xlfn.IFNA(MATCH(D1115,{"AR","FL","IN","MI"},0),"YES")</f>
        <v>YES</v>
      </c>
      <c r="M1115" t="str">
        <f t="shared" si="111"/>
        <v>Natural Gas</v>
      </c>
      <c r="N1115" s="1">
        <f t="shared" si="112"/>
        <v>2019</v>
      </c>
      <c r="O1115" s="13" t="str">
        <f t="shared" si="113"/>
        <v/>
      </c>
      <c r="P1115" s="13" t="str">
        <f t="shared" si="114"/>
        <v/>
      </c>
      <c r="Q1115" s="13">
        <f t="shared" si="115"/>
        <v>0.53500000000000003</v>
      </c>
      <c r="R1115" s="13">
        <f t="shared" si="116"/>
        <v>0.53500000000000003</v>
      </c>
    </row>
    <row r="1116" spans="1:18" x14ac:dyDescent="0.2">
      <c r="A1116" s="8" t="s">
        <v>1781</v>
      </c>
      <c r="B1116" s="9">
        <v>3569</v>
      </c>
      <c r="C1116" s="40" t="s">
        <v>157</v>
      </c>
      <c r="D1116" s="40" t="s">
        <v>158</v>
      </c>
      <c r="E1116" s="40" t="s">
        <v>2163</v>
      </c>
      <c r="F1116" s="40" t="s">
        <v>52</v>
      </c>
      <c r="G1116" s="40" t="s">
        <v>39</v>
      </c>
      <c r="H1116" s="40" t="s">
        <v>40</v>
      </c>
      <c r="I1116" s="11">
        <v>43641</v>
      </c>
      <c r="J1116" s="11">
        <v>43754</v>
      </c>
      <c r="K1116" s="16" t="s">
        <v>45</v>
      </c>
      <c r="L1116" s="1">
        <f>_xlfn.IFNA(MATCH(D1116,{"AR","FL","IN","MI"},0),"YES")</f>
        <v>3</v>
      </c>
      <c r="M1116" t="str">
        <f t="shared" si="111"/>
        <v>Natural Gas</v>
      </c>
      <c r="N1116" s="1">
        <f t="shared" si="112"/>
        <v>2019</v>
      </c>
      <c r="O1116" s="13" t="str">
        <f t="shared" si="113"/>
        <v/>
      </c>
      <c r="P1116" s="13" t="str">
        <f t="shared" si="114"/>
        <v/>
      </c>
      <c r="Q1116" s="13" t="str">
        <f t="shared" si="115"/>
        <v/>
      </c>
      <c r="R1116" s="13" t="str">
        <f t="shared" si="116"/>
        <v/>
      </c>
    </row>
    <row r="1117" spans="1:18" x14ac:dyDescent="0.2">
      <c r="A1117" s="8" t="s">
        <v>1782</v>
      </c>
      <c r="B1117" s="9">
        <v>3421</v>
      </c>
      <c r="C1117" s="40" t="s">
        <v>2204</v>
      </c>
      <c r="D1117" s="40" t="s">
        <v>91</v>
      </c>
      <c r="E1117" s="40" t="s">
        <v>2163</v>
      </c>
      <c r="F1117" s="40" t="s">
        <v>66</v>
      </c>
      <c r="G1117" s="40" t="s">
        <v>44</v>
      </c>
      <c r="H1117" s="40" t="s">
        <v>40</v>
      </c>
      <c r="I1117" s="11">
        <v>43465</v>
      </c>
      <c r="J1117" s="11">
        <v>43759</v>
      </c>
      <c r="K1117" s="12">
        <v>49</v>
      </c>
      <c r="L1117" s="1" t="str">
        <f>_xlfn.IFNA(MATCH(D1117,{"AR","FL","IN","MI"},0),"YES")</f>
        <v>YES</v>
      </c>
      <c r="M1117" t="str">
        <f t="shared" si="111"/>
        <v>Natural Gas</v>
      </c>
      <c r="N1117" s="1">
        <f t="shared" si="112"/>
        <v>2019</v>
      </c>
      <c r="O1117" s="13" t="str">
        <f t="shared" si="113"/>
        <v/>
      </c>
      <c r="P1117" s="13" t="str">
        <f t="shared" si="114"/>
        <v/>
      </c>
      <c r="Q1117" s="13">
        <f t="shared" si="115"/>
        <v>0.49</v>
      </c>
      <c r="R1117" s="13">
        <f t="shared" si="116"/>
        <v>0.49</v>
      </c>
    </row>
    <row r="1118" spans="1:18" x14ac:dyDescent="0.2">
      <c r="A1118" s="8" t="s">
        <v>1783</v>
      </c>
      <c r="B1118" s="9">
        <v>3552</v>
      </c>
      <c r="C1118" s="40" t="s">
        <v>2179</v>
      </c>
      <c r="D1118" s="40" t="s">
        <v>114</v>
      </c>
      <c r="E1118" s="40" t="s">
        <v>2163</v>
      </c>
      <c r="F1118" s="40" t="s">
        <v>52</v>
      </c>
      <c r="G1118" s="40" t="s">
        <v>44</v>
      </c>
      <c r="H1118" s="40" t="s">
        <v>40</v>
      </c>
      <c r="I1118" s="11">
        <v>43661</v>
      </c>
      <c r="J1118" s="11">
        <v>43768</v>
      </c>
      <c r="K1118" s="16" t="s">
        <v>45</v>
      </c>
      <c r="L1118" s="1" t="str">
        <f>_xlfn.IFNA(MATCH(D1118,{"AR","FL","IN","MI"},0),"YES")</f>
        <v>YES</v>
      </c>
      <c r="M1118" t="str">
        <f t="shared" si="111"/>
        <v>Natural Gas</v>
      </c>
      <c r="N1118" s="1">
        <f t="shared" si="112"/>
        <v>2019</v>
      </c>
      <c r="O1118" s="13" t="str">
        <f t="shared" si="113"/>
        <v/>
      </c>
      <c r="P1118" s="13" t="str">
        <f t="shared" si="114"/>
        <v/>
      </c>
      <c r="Q1118" s="13" t="str">
        <f t="shared" si="115"/>
        <v/>
      </c>
      <c r="R1118" s="13" t="str">
        <f t="shared" si="116"/>
        <v/>
      </c>
    </row>
    <row r="1119" spans="1:18" x14ac:dyDescent="0.2">
      <c r="A1119" s="8" t="s">
        <v>1784</v>
      </c>
      <c r="B1119" s="9">
        <v>3553</v>
      </c>
      <c r="C1119" s="40" t="s">
        <v>2168</v>
      </c>
      <c r="D1119" s="40" t="s">
        <v>114</v>
      </c>
      <c r="E1119" s="40" t="s">
        <v>2163</v>
      </c>
      <c r="F1119" s="40" t="s">
        <v>52</v>
      </c>
      <c r="G1119" s="40" t="s">
        <v>44</v>
      </c>
      <c r="H1119" s="40" t="s">
        <v>40</v>
      </c>
      <c r="I1119" s="11">
        <v>43661</v>
      </c>
      <c r="J1119" s="11">
        <v>43768</v>
      </c>
      <c r="K1119" s="12" t="s">
        <v>45</v>
      </c>
      <c r="L1119" s="1" t="str">
        <f>_xlfn.IFNA(MATCH(D1119,{"AR","FL","IN","MI"},0),"YES")</f>
        <v>YES</v>
      </c>
      <c r="M1119" t="str">
        <f t="shared" si="111"/>
        <v>Natural Gas</v>
      </c>
      <c r="N1119" s="1">
        <f t="shared" si="112"/>
        <v>2019</v>
      </c>
      <c r="O1119" s="13" t="str">
        <f t="shared" si="113"/>
        <v/>
      </c>
      <c r="P1119" s="13" t="str">
        <f t="shared" si="114"/>
        <v/>
      </c>
      <c r="Q1119" s="13" t="str">
        <f t="shared" si="115"/>
        <v/>
      </c>
      <c r="R1119" s="13" t="str">
        <f t="shared" si="116"/>
        <v/>
      </c>
    </row>
    <row r="1120" spans="1:18" x14ac:dyDescent="0.2">
      <c r="A1120" s="8" t="s">
        <v>1785</v>
      </c>
      <c r="B1120" s="9">
        <v>3458</v>
      </c>
      <c r="C1120" s="40" t="s">
        <v>221</v>
      </c>
      <c r="D1120" s="40" t="s">
        <v>219</v>
      </c>
      <c r="E1120" s="40" t="s">
        <v>2163</v>
      </c>
      <c r="F1120" s="40" t="s">
        <v>66</v>
      </c>
      <c r="G1120" s="40" t="s">
        <v>44</v>
      </c>
      <c r="H1120" s="40" t="s">
        <v>40</v>
      </c>
      <c r="I1120" s="11">
        <v>43552</v>
      </c>
      <c r="J1120" s="11">
        <v>43769</v>
      </c>
      <c r="K1120" s="12">
        <v>51.96</v>
      </c>
      <c r="L1120" s="1" t="str">
        <f>_xlfn.IFNA(MATCH(D1120,{"AR","FL","IN","MI"},0),"YES")</f>
        <v>YES</v>
      </c>
      <c r="M1120" t="str">
        <f t="shared" si="111"/>
        <v>Natural Gas</v>
      </c>
      <c r="N1120" s="1">
        <f t="shared" si="112"/>
        <v>2019</v>
      </c>
      <c r="O1120" s="13" t="str">
        <f t="shared" si="113"/>
        <v/>
      </c>
      <c r="P1120" s="13" t="str">
        <f t="shared" si="114"/>
        <v/>
      </c>
      <c r="Q1120" s="13">
        <f t="shared" si="115"/>
        <v>0.51960000000000006</v>
      </c>
      <c r="R1120" s="13">
        <f t="shared" si="116"/>
        <v>0.51960000000000006</v>
      </c>
    </row>
    <row r="1121" spans="1:18" x14ac:dyDescent="0.2">
      <c r="A1121" s="8" t="s">
        <v>1786</v>
      </c>
      <c r="B1121" s="9">
        <v>3476</v>
      </c>
      <c r="C1121" s="40" t="s">
        <v>135</v>
      </c>
      <c r="D1121" s="40" t="s">
        <v>219</v>
      </c>
      <c r="E1121" s="40" t="s">
        <v>2163</v>
      </c>
      <c r="F1121" s="40" t="s">
        <v>66</v>
      </c>
      <c r="G1121" s="40" t="s">
        <v>44</v>
      </c>
      <c r="H1121" s="40" t="s">
        <v>40</v>
      </c>
      <c r="I1121" s="11">
        <v>43552</v>
      </c>
      <c r="J1121" s="11">
        <v>43769</v>
      </c>
      <c r="K1121" s="12">
        <v>54.46</v>
      </c>
      <c r="L1121" s="1" t="str">
        <f>_xlfn.IFNA(MATCH(D1121,{"AR","FL","IN","MI"},0),"YES")</f>
        <v>YES</v>
      </c>
      <c r="M1121" t="str">
        <f t="shared" si="111"/>
        <v>Natural Gas</v>
      </c>
      <c r="N1121" s="1">
        <f t="shared" si="112"/>
        <v>2019</v>
      </c>
      <c r="O1121" s="13" t="str">
        <f t="shared" si="113"/>
        <v/>
      </c>
      <c r="P1121" s="13" t="str">
        <f t="shared" si="114"/>
        <v/>
      </c>
      <c r="Q1121" s="13">
        <f t="shared" si="115"/>
        <v>0.54459999999999997</v>
      </c>
      <c r="R1121" s="13">
        <f t="shared" si="116"/>
        <v>0.54459999999999997</v>
      </c>
    </row>
    <row r="1122" spans="1:18" x14ac:dyDescent="0.2">
      <c r="A1122" s="8" t="s">
        <v>1787</v>
      </c>
      <c r="B1122" s="9">
        <v>3437</v>
      </c>
      <c r="C1122" s="40" t="s">
        <v>2200</v>
      </c>
      <c r="D1122" s="40" t="s">
        <v>194</v>
      </c>
      <c r="E1122" s="40" t="s">
        <v>2163</v>
      </c>
      <c r="F1122" s="40" t="s">
        <v>66</v>
      </c>
      <c r="G1122" s="40" t="s">
        <v>44</v>
      </c>
      <c r="H1122" s="40" t="s">
        <v>40</v>
      </c>
      <c r="I1122" s="11">
        <v>43556</v>
      </c>
      <c r="J1122" s="11">
        <v>43769</v>
      </c>
      <c r="K1122" s="12">
        <v>52</v>
      </c>
      <c r="L1122" s="1" t="str">
        <f>_xlfn.IFNA(MATCH(D1122,{"AR","FL","IN","MI"},0),"YES")</f>
        <v>YES</v>
      </c>
      <c r="M1122" t="str">
        <f t="shared" si="111"/>
        <v>Natural Gas</v>
      </c>
      <c r="N1122" s="1">
        <f t="shared" si="112"/>
        <v>2019</v>
      </c>
      <c r="O1122" s="13" t="str">
        <f t="shared" si="113"/>
        <v/>
      </c>
      <c r="P1122" s="13" t="str">
        <f t="shared" si="114"/>
        <v/>
      </c>
      <c r="Q1122" s="13">
        <f t="shared" si="115"/>
        <v>0.52</v>
      </c>
      <c r="R1122" s="13">
        <f t="shared" si="116"/>
        <v>0.52</v>
      </c>
    </row>
    <row r="1123" spans="1:18" x14ac:dyDescent="0.2">
      <c r="A1123" s="8" t="s">
        <v>848</v>
      </c>
      <c r="B1123" s="9">
        <v>3456</v>
      </c>
      <c r="C1123" s="40" t="s">
        <v>221</v>
      </c>
      <c r="D1123" s="40" t="s">
        <v>219</v>
      </c>
      <c r="E1123" s="40" t="s">
        <v>37</v>
      </c>
      <c r="F1123" s="40" t="s">
        <v>38</v>
      </c>
      <c r="G1123" s="40" t="s">
        <v>44</v>
      </c>
      <c r="H1123" s="40" t="s">
        <v>40</v>
      </c>
      <c r="I1123" s="11">
        <v>43552</v>
      </c>
      <c r="J1123" s="11">
        <v>43769</v>
      </c>
      <c r="K1123" s="16">
        <v>51.96</v>
      </c>
      <c r="L1123" s="1" t="str">
        <f>_xlfn.IFNA(MATCH(D1123,{"AR","FL","IN","MI"},0),"YES")</f>
        <v>YES</v>
      </c>
      <c r="M1123" t="str">
        <f t="shared" si="111"/>
        <v>Electric</v>
      </c>
      <c r="N1123" s="1">
        <f t="shared" si="112"/>
        <v>2019</v>
      </c>
      <c r="O1123" s="13">
        <f t="shared" si="113"/>
        <v>0.51960000000000006</v>
      </c>
      <c r="P1123" s="13">
        <f t="shared" si="114"/>
        <v>0.51960000000000006</v>
      </c>
      <c r="Q1123" s="13" t="str">
        <f t="shared" si="115"/>
        <v/>
      </c>
      <c r="R1123" s="13" t="str">
        <f t="shared" si="116"/>
        <v/>
      </c>
    </row>
    <row r="1124" spans="1:18" x14ac:dyDescent="0.2">
      <c r="A1124" s="8" t="s">
        <v>849</v>
      </c>
      <c r="B1124" s="9">
        <v>3475</v>
      </c>
      <c r="C1124" s="40" t="s">
        <v>135</v>
      </c>
      <c r="D1124" s="40" t="s">
        <v>219</v>
      </c>
      <c r="E1124" s="40" t="s">
        <v>37</v>
      </c>
      <c r="F1124" s="40" t="s">
        <v>38</v>
      </c>
      <c r="G1124" s="40" t="s">
        <v>44</v>
      </c>
      <c r="H1124" s="40" t="s">
        <v>40</v>
      </c>
      <c r="I1124" s="11">
        <v>43552</v>
      </c>
      <c r="J1124" s="11">
        <v>43769</v>
      </c>
      <c r="K1124" s="16">
        <v>54.46</v>
      </c>
      <c r="L1124" s="1" t="str">
        <f>_xlfn.IFNA(MATCH(D1124,{"AR","FL","IN","MI"},0),"YES")</f>
        <v>YES</v>
      </c>
      <c r="M1124" t="str">
        <f t="shared" si="111"/>
        <v>Electric</v>
      </c>
      <c r="N1124" s="1">
        <f t="shared" si="112"/>
        <v>2019</v>
      </c>
      <c r="O1124" s="13">
        <f t="shared" si="113"/>
        <v>0.54459999999999997</v>
      </c>
      <c r="P1124" s="13">
        <f t="shared" si="114"/>
        <v>0.54459999999999997</v>
      </c>
      <c r="Q1124" s="13" t="str">
        <f t="shared" si="115"/>
        <v/>
      </c>
      <c r="R1124" s="13" t="str">
        <f t="shared" si="116"/>
        <v/>
      </c>
    </row>
    <row r="1125" spans="1:18" x14ac:dyDescent="0.2">
      <c r="A1125" s="8" t="s">
        <v>1788</v>
      </c>
      <c r="B1125" s="9">
        <v>3477</v>
      </c>
      <c r="C1125" s="40" t="s">
        <v>2196</v>
      </c>
      <c r="D1125" s="40" t="s">
        <v>219</v>
      </c>
      <c r="E1125" s="40" t="s">
        <v>2163</v>
      </c>
      <c r="F1125" s="40" t="s">
        <v>66</v>
      </c>
      <c r="G1125" s="40" t="s">
        <v>44</v>
      </c>
      <c r="H1125" s="40" t="s">
        <v>40</v>
      </c>
      <c r="I1125" s="11">
        <v>43552</v>
      </c>
      <c r="J1125" s="11">
        <v>43769</v>
      </c>
      <c r="K1125" s="16">
        <v>52.02</v>
      </c>
      <c r="L1125" s="1" t="str">
        <f>_xlfn.IFNA(MATCH(D1125,{"AR","FL","IN","MI"},0),"YES")</f>
        <v>YES</v>
      </c>
      <c r="M1125" t="str">
        <f t="shared" si="111"/>
        <v>Natural Gas</v>
      </c>
      <c r="N1125" s="1">
        <f t="shared" si="112"/>
        <v>2019</v>
      </c>
      <c r="O1125" s="13" t="str">
        <f t="shared" si="113"/>
        <v/>
      </c>
      <c r="P1125" s="13" t="str">
        <f t="shared" si="114"/>
        <v/>
      </c>
      <c r="Q1125" s="13">
        <f t="shared" si="115"/>
        <v>0.5202</v>
      </c>
      <c r="R1125" s="13">
        <f t="shared" si="116"/>
        <v>0.5202</v>
      </c>
    </row>
    <row r="1126" spans="1:18" x14ac:dyDescent="0.2">
      <c r="A1126" s="8" t="s">
        <v>850</v>
      </c>
      <c r="B1126" s="9">
        <v>3454</v>
      </c>
      <c r="C1126" s="40" t="s">
        <v>81</v>
      </c>
      <c r="D1126" s="40" t="s">
        <v>76</v>
      </c>
      <c r="E1126" s="40" t="s">
        <v>37</v>
      </c>
      <c r="F1126" s="40" t="s">
        <v>52</v>
      </c>
      <c r="G1126" s="40" t="s">
        <v>39</v>
      </c>
      <c r="H1126" s="40" t="s">
        <v>40</v>
      </c>
      <c r="I1126" s="11">
        <v>43549</v>
      </c>
      <c r="J1126" s="11">
        <v>43770</v>
      </c>
      <c r="K1126" s="16">
        <v>51.17</v>
      </c>
      <c r="L1126" s="1" t="str">
        <f>_xlfn.IFNA(MATCH(D1126,{"AR","FL","IN","MI"},0),"YES")</f>
        <v>YES</v>
      </c>
      <c r="M1126" t="str">
        <f t="shared" si="111"/>
        <v>Electric</v>
      </c>
      <c r="N1126" s="1">
        <f t="shared" si="112"/>
        <v>2019</v>
      </c>
      <c r="O1126" s="13">
        <f t="shared" si="113"/>
        <v>0.51170000000000004</v>
      </c>
      <c r="P1126" s="13">
        <f t="shared" si="114"/>
        <v>0.51170000000000004</v>
      </c>
      <c r="Q1126" s="13" t="str">
        <f t="shared" si="115"/>
        <v/>
      </c>
      <c r="R1126" s="13" t="str">
        <f t="shared" si="116"/>
        <v/>
      </c>
    </row>
    <row r="1127" spans="1:18" x14ac:dyDescent="0.2">
      <c r="A1127" s="8" t="s">
        <v>1789</v>
      </c>
      <c r="B1127" s="9">
        <v>3395</v>
      </c>
      <c r="C1127" s="40" t="s">
        <v>852</v>
      </c>
      <c r="D1127" s="40" t="s">
        <v>400</v>
      </c>
      <c r="E1127" s="40" t="s">
        <v>2163</v>
      </c>
      <c r="F1127" s="40" t="s">
        <v>66</v>
      </c>
      <c r="G1127" s="40" t="s">
        <v>39</v>
      </c>
      <c r="H1127" s="40" t="s">
        <v>40</v>
      </c>
      <c r="I1127" s="11">
        <v>43364</v>
      </c>
      <c r="J1127" s="11">
        <v>43776</v>
      </c>
      <c r="K1127" s="12">
        <v>50</v>
      </c>
      <c r="L1127" s="1" t="str">
        <f>_xlfn.IFNA(MATCH(D1127,{"AR","FL","IN","MI"},0),"YES")</f>
        <v>YES</v>
      </c>
      <c r="M1127" t="str">
        <f t="shared" si="111"/>
        <v>Natural Gas</v>
      </c>
      <c r="N1127" s="1">
        <f t="shared" si="112"/>
        <v>2019</v>
      </c>
      <c r="O1127" s="13" t="str">
        <f t="shared" si="113"/>
        <v/>
      </c>
      <c r="P1127" s="13" t="str">
        <f t="shared" si="114"/>
        <v/>
      </c>
      <c r="Q1127" s="13">
        <f t="shared" si="115"/>
        <v>0.5</v>
      </c>
      <c r="R1127" s="13">
        <f t="shared" si="116"/>
        <v>0.5</v>
      </c>
    </row>
    <row r="1128" spans="1:18" x14ac:dyDescent="0.2">
      <c r="A1128" s="8" t="s">
        <v>851</v>
      </c>
      <c r="B1128" s="9">
        <v>3394</v>
      </c>
      <c r="C1128" s="40" t="s">
        <v>852</v>
      </c>
      <c r="D1128" s="40" t="s">
        <v>400</v>
      </c>
      <c r="E1128" s="40" t="s">
        <v>37</v>
      </c>
      <c r="F1128" s="40" t="s">
        <v>38</v>
      </c>
      <c r="G1128" s="40" t="s">
        <v>39</v>
      </c>
      <c r="H1128" s="40" t="s">
        <v>40</v>
      </c>
      <c r="I1128" s="11">
        <v>43364</v>
      </c>
      <c r="J1128" s="11">
        <v>43776</v>
      </c>
      <c r="K1128" s="12">
        <v>50</v>
      </c>
      <c r="L1128" s="1" t="str">
        <f>_xlfn.IFNA(MATCH(D1128,{"AR","FL","IN","MI"},0),"YES")</f>
        <v>YES</v>
      </c>
      <c r="M1128" t="str">
        <f t="shared" si="111"/>
        <v>Electric</v>
      </c>
      <c r="N1128" s="1">
        <f t="shared" si="112"/>
        <v>2019</v>
      </c>
      <c r="O1128" s="13">
        <f t="shared" si="113"/>
        <v>0.5</v>
      </c>
      <c r="P1128" s="13">
        <f t="shared" si="114"/>
        <v>0.5</v>
      </c>
      <c r="Q1128" s="13" t="str">
        <f t="shared" si="115"/>
        <v/>
      </c>
      <c r="R1128" s="13" t="str">
        <f t="shared" si="116"/>
        <v/>
      </c>
    </row>
    <row r="1129" spans="1:18" x14ac:dyDescent="0.2">
      <c r="A1129" s="8" t="s">
        <v>1790</v>
      </c>
      <c r="B1129" s="9">
        <v>3468</v>
      </c>
      <c r="C1129" s="40" t="s">
        <v>2228</v>
      </c>
      <c r="D1129" s="40" t="s">
        <v>105</v>
      </c>
      <c r="E1129" s="40" t="s">
        <v>2163</v>
      </c>
      <c r="F1129" s="40" t="s">
        <v>66</v>
      </c>
      <c r="G1129" s="40" t="s">
        <v>44</v>
      </c>
      <c r="H1129" s="40" t="s">
        <v>40</v>
      </c>
      <c r="I1129" s="11">
        <v>43573</v>
      </c>
      <c r="J1129" s="11">
        <v>43782</v>
      </c>
      <c r="K1129" s="12">
        <v>51.5</v>
      </c>
      <c r="L1129" s="1" t="str">
        <f>_xlfn.IFNA(MATCH(D1129,{"AR","FL","IN","MI"},0),"YES")</f>
        <v>YES</v>
      </c>
      <c r="M1129" t="str">
        <f t="shared" si="111"/>
        <v>Natural Gas</v>
      </c>
      <c r="N1129" s="1">
        <f t="shared" si="112"/>
        <v>2019</v>
      </c>
      <c r="O1129" s="13" t="str">
        <f t="shared" si="113"/>
        <v/>
      </c>
      <c r="P1129" s="13" t="str">
        <f t="shared" si="114"/>
        <v/>
      </c>
      <c r="Q1129" s="13">
        <f t="shared" si="115"/>
        <v>0.51500000000000001</v>
      </c>
      <c r="R1129" s="13">
        <f t="shared" si="116"/>
        <v>0.51500000000000001</v>
      </c>
    </row>
    <row r="1130" spans="1:18" x14ac:dyDescent="0.2">
      <c r="A1130" s="8" t="s">
        <v>1791</v>
      </c>
      <c r="B1130" s="9">
        <v>3457</v>
      </c>
      <c r="C1130" s="40" t="s">
        <v>2223</v>
      </c>
      <c r="D1130" s="40" t="s">
        <v>105</v>
      </c>
      <c r="E1130" s="40" t="s">
        <v>2163</v>
      </c>
      <c r="F1130" s="40" t="s">
        <v>66</v>
      </c>
      <c r="G1130" s="40" t="s">
        <v>44</v>
      </c>
      <c r="H1130" s="40" t="s">
        <v>40</v>
      </c>
      <c r="I1130" s="11">
        <v>43552</v>
      </c>
      <c r="J1130" s="11">
        <v>43782</v>
      </c>
      <c r="K1130" s="12">
        <v>54</v>
      </c>
      <c r="L1130" s="1" t="str">
        <f>_xlfn.IFNA(MATCH(D1130,{"AR","FL","IN","MI"},0),"YES")</f>
        <v>YES</v>
      </c>
      <c r="M1130" t="str">
        <f t="shared" si="111"/>
        <v>Natural Gas</v>
      </c>
      <c r="N1130" s="1">
        <f t="shared" si="112"/>
        <v>2019</v>
      </c>
      <c r="O1130" s="13" t="str">
        <f t="shared" si="113"/>
        <v/>
      </c>
      <c r="P1130" s="13" t="str">
        <f t="shared" si="114"/>
        <v/>
      </c>
      <c r="Q1130" s="13">
        <f t="shared" si="115"/>
        <v>0.54</v>
      </c>
      <c r="R1130" s="13">
        <f t="shared" si="116"/>
        <v>0.54</v>
      </c>
    </row>
    <row r="1131" spans="1:18" x14ac:dyDescent="0.2">
      <c r="A1131" s="8" t="s">
        <v>1792</v>
      </c>
      <c r="B1131" s="9">
        <v>3549</v>
      </c>
      <c r="C1131" s="40" t="s">
        <v>2206</v>
      </c>
      <c r="D1131" s="40" t="s">
        <v>60</v>
      </c>
      <c r="E1131" s="40" t="s">
        <v>2163</v>
      </c>
      <c r="F1131" s="40" t="s">
        <v>52</v>
      </c>
      <c r="G1131" s="40" t="s">
        <v>39</v>
      </c>
      <c r="H1131" s="40" t="s">
        <v>40</v>
      </c>
      <c r="I1131" s="11">
        <v>43703</v>
      </c>
      <c r="J1131" s="11">
        <v>43790</v>
      </c>
      <c r="K1131" s="16" t="s">
        <v>45</v>
      </c>
      <c r="L1131" s="1" t="str">
        <f>_xlfn.IFNA(MATCH(D1131,{"AR","FL","IN","MI"},0),"YES")</f>
        <v>YES</v>
      </c>
      <c r="M1131" t="str">
        <f t="shared" si="111"/>
        <v>Natural Gas</v>
      </c>
      <c r="N1131" s="1">
        <f t="shared" si="112"/>
        <v>2019</v>
      </c>
      <c r="O1131" s="13" t="str">
        <f t="shared" si="113"/>
        <v/>
      </c>
      <c r="P1131" s="13" t="str">
        <f t="shared" si="114"/>
        <v/>
      </c>
      <c r="Q1131" s="13" t="str">
        <f t="shared" si="115"/>
        <v/>
      </c>
      <c r="R1131" s="13" t="str">
        <f t="shared" si="116"/>
        <v/>
      </c>
    </row>
    <row r="1132" spans="1:18" x14ac:dyDescent="0.2">
      <c r="A1132" s="8" t="s">
        <v>1793</v>
      </c>
      <c r="B1132" s="9">
        <v>3550</v>
      </c>
      <c r="C1132" s="40" t="s">
        <v>2192</v>
      </c>
      <c r="D1132" s="40" t="s">
        <v>76</v>
      </c>
      <c r="E1132" s="40" t="s">
        <v>2163</v>
      </c>
      <c r="F1132" s="40" t="s">
        <v>52</v>
      </c>
      <c r="G1132" s="40" t="s">
        <v>39</v>
      </c>
      <c r="H1132" s="40" t="s">
        <v>40</v>
      </c>
      <c r="I1132" s="11">
        <v>43711</v>
      </c>
      <c r="J1132" s="11">
        <v>43795</v>
      </c>
      <c r="K1132" s="12" t="s">
        <v>45</v>
      </c>
      <c r="L1132" s="1" t="str">
        <f>_xlfn.IFNA(MATCH(D1132,{"AR","FL","IN","MI"},0),"YES")</f>
        <v>YES</v>
      </c>
      <c r="M1132" t="str">
        <f t="shared" si="111"/>
        <v>Natural Gas</v>
      </c>
      <c r="N1132" s="1">
        <f t="shared" si="112"/>
        <v>2019</v>
      </c>
      <c r="O1132" s="13" t="str">
        <f t="shared" si="113"/>
        <v/>
      </c>
      <c r="P1132" s="13" t="str">
        <f t="shared" si="114"/>
        <v/>
      </c>
      <c r="Q1132" s="13" t="str">
        <f t="shared" si="115"/>
        <v/>
      </c>
      <c r="R1132" s="13" t="str">
        <f t="shared" si="116"/>
        <v/>
      </c>
    </row>
    <row r="1133" spans="1:18" x14ac:dyDescent="0.2">
      <c r="A1133" s="8" t="s">
        <v>853</v>
      </c>
      <c r="B1133" s="9">
        <v>3551</v>
      </c>
      <c r="C1133" s="40" t="s">
        <v>249</v>
      </c>
      <c r="D1133" s="40" t="s">
        <v>158</v>
      </c>
      <c r="E1133" s="40" t="s">
        <v>37</v>
      </c>
      <c r="F1133" s="40" t="s">
        <v>52</v>
      </c>
      <c r="G1133" s="40" t="s">
        <v>39</v>
      </c>
      <c r="H1133" s="40" t="s">
        <v>40</v>
      </c>
      <c r="I1133" s="11">
        <v>43679</v>
      </c>
      <c r="J1133" s="11">
        <v>43796</v>
      </c>
      <c r="K1133" s="16" t="s">
        <v>45</v>
      </c>
      <c r="L1133" s="1">
        <f>_xlfn.IFNA(MATCH(D1133,{"AR","FL","IN","MI"},0),"YES")</f>
        <v>3</v>
      </c>
      <c r="M1133" t="str">
        <f t="shared" si="111"/>
        <v>Electric</v>
      </c>
      <c r="N1133" s="1">
        <f t="shared" si="112"/>
        <v>2019</v>
      </c>
      <c r="O1133" s="13" t="str">
        <f t="shared" si="113"/>
        <v/>
      </c>
      <c r="P1133" s="13" t="str">
        <f t="shared" si="114"/>
        <v/>
      </c>
      <c r="Q1133" s="13" t="str">
        <f t="shared" si="115"/>
        <v/>
      </c>
      <c r="R1133" s="13" t="str">
        <f t="shared" si="116"/>
        <v/>
      </c>
    </row>
    <row r="1134" spans="1:18" x14ac:dyDescent="0.2">
      <c r="A1134" s="8" t="s">
        <v>854</v>
      </c>
      <c r="B1134" s="9">
        <v>3485</v>
      </c>
      <c r="C1134" s="40" t="s">
        <v>168</v>
      </c>
      <c r="D1134" s="40" t="s">
        <v>169</v>
      </c>
      <c r="E1134" s="40" t="s">
        <v>37</v>
      </c>
      <c r="F1134" s="40" t="s">
        <v>38</v>
      </c>
      <c r="G1134" s="40" t="s">
        <v>44</v>
      </c>
      <c r="H1134" s="40" t="s">
        <v>40</v>
      </c>
      <c r="I1134" s="11">
        <v>43626</v>
      </c>
      <c r="J1134" s="11">
        <v>43798</v>
      </c>
      <c r="K1134" s="12">
        <v>50</v>
      </c>
      <c r="L1134" s="1" t="str">
        <f>_xlfn.IFNA(MATCH(D1134,{"AR","FL","IN","MI"},0),"YES")</f>
        <v>YES</v>
      </c>
      <c r="M1134" t="str">
        <f t="shared" si="111"/>
        <v>Electric</v>
      </c>
      <c r="N1134" s="1">
        <f t="shared" si="112"/>
        <v>2019</v>
      </c>
      <c r="O1134" s="13">
        <f t="shared" si="113"/>
        <v>0.5</v>
      </c>
      <c r="P1134" s="13">
        <f t="shared" si="114"/>
        <v>0.5</v>
      </c>
      <c r="Q1134" s="13" t="str">
        <f t="shared" si="115"/>
        <v/>
      </c>
      <c r="R1134" s="13" t="str">
        <f t="shared" si="116"/>
        <v/>
      </c>
    </row>
    <row r="1135" spans="1:18" x14ac:dyDescent="0.2">
      <c r="A1135" s="8" t="s">
        <v>855</v>
      </c>
      <c r="B1135" s="9">
        <v>3398</v>
      </c>
      <c r="C1135" s="40" t="s">
        <v>157</v>
      </c>
      <c r="D1135" s="40" t="s">
        <v>158</v>
      </c>
      <c r="E1135" s="40" t="s">
        <v>37</v>
      </c>
      <c r="F1135" s="40" t="s">
        <v>38</v>
      </c>
      <c r="G1135" s="40" t="s">
        <v>44</v>
      </c>
      <c r="H1135" s="40" t="s">
        <v>40</v>
      </c>
      <c r="I1135" s="11">
        <v>43404</v>
      </c>
      <c r="J1135" s="11">
        <v>43803</v>
      </c>
      <c r="K1135" s="16">
        <v>47.86</v>
      </c>
      <c r="L1135" s="1">
        <f>_xlfn.IFNA(MATCH(D1135,{"AR","FL","IN","MI"},0),"YES")</f>
        <v>3</v>
      </c>
      <c r="M1135" t="str">
        <f t="shared" si="111"/>
        <v>Electric</v>
      </c>
      <c r="N1135" s="1">
        <f t="shared" si="112"/>
        <v>2019</v>
      </c>
      <c r="O1135" s="13">
        <f t="shared" si="113"/>
        <v>0.47859999999999997</v>
      </c>
      <c r="P1135" s="13" t="str">
        <f t="shared" si="114"/>
        <v/>
      </c>
      <c r="Q1135" s="13" t="str">
        <f t="shared" si="115"/>
        <v/>
      </c>
      <c r="R1135" s="13" t="str">
        <f t="shared" si="116"/>
        <v/>
      </c>
    </row>
    <row r="1136" spans="1:18" x14ac:dyDescent="0.2">
      <c r="A1136" s="8" t="s">
        <v>856</v>
      </c>
      <c r="B1136" s="9">
        <v>3467</v>
      </c>
      <c r="C1136" s="40" t="s">
        <v>256</v>
      </c>
      <c r="D1136" s="40" t="s">
        <v>100</v>
      </c>
      <c r="E1136" s="40" t="s">
        <v>37</v>
      </c>
      <c r="F1136" s="40" t="s">
        <v>66</v>
      </c>
      <c r="G1136" s="40" t="s">
        <v>39</v>
      </c>
      <c r="H1136" s="40" t="s">
        <v>40</v>
      </c>
      <c r="I1136" s="11">
        <v>43563</v>
      </c>
      <c r="J1136" s="11">
        <v>43803</v>
      </c>
      <c r="K1136" s="16">
        <v>47.97</v>
      </c>
      <c r="L1136" s="1" t="str">
        <f>_xlfn.IFNA(MATCH(D1136,{"AR","FL","IN","MI"},0),"YES")</f>
        <v>YES</v>
      </c>
      <c r="M1136" t="str">
        <f t="shared" si="111"/>
        <v>Electric</v>
      </c>
      <c r="N1136" s="1">
        <f t="shared" si="112"/>
        <v>2019</v>
      </c>
      <c r="O1136" s="13">
        <f t="shared" si="113"/>
        <v>0.47970000000000002</v>
      </c>
      <c r="P1136" s="13">
        <f t="shared" si="114"/>
        <v>0.47970000000000002</v>
      </c>
      <c r="Q1136" s="13" t="str">
        <f t="shared" si="115"/>
        <v/>
      </c>
      <c r="R1136" s="13" t="str">
        <f t="shared" si="116"/>
        <v/>
      </c>
    </row>
    <row r="1137" spans="1:18" x14ac:dyDescent="0.2">
      <c r="A1137" s="8" t="s">
        <v>1794</v>
      </c>
      <c r="B1137" s="9">
        <v>3521</v>
      </c>
      <c r="C1137" s="40" t="s">
        <v>2188</v>
      </c>
      <c r="D1137" s="40" t="s">
        <v>48</v>
      </c>
      <c r="E1137" s="40" t="s">
        <v>2163</v>
      </c>
      <c r="F1137" s="40" t="s">
        <v>66</v>
      </c>
      <c r="G1137" s="40" t="s">
        <v>44</v>
      </c>
      <c r="H1137" s="40" t="s">
        <v>40</v>
      </c>
      <c r="I1137" s="11">
        <v>43616</v>
      </c>
      <c r="J1137" s="11">
        <v>43805</v>
      </c>
      <c r="K1137" s="12">
        <v>54</v>
      </c>
      <c r="L1137" s="1">
        <f>_xlfn.IFNA(MATCH(D1137,{"AR","FL","IN","MI"},0),"YES")</f>
        <v>4</v>
      </c>
      <c r="M1137" t="str">
        <f t="shared" si="111"/>
        <v>Natural Gas</v>
      </c>
      <c r="N1137" s="1">
        <f t="shared" si="112"/>
        <v>2019</v>
      </c>
      <c r="O1137" s="13" t="str">
        <f t="shared" si="113"/>
        <v/>
      </c>
      <c r="P1137" s="13" t="str">
        <f t="shared" si="114"/>
        <v/>
      </c>
      <c r="Q1137" s="13">
        <f t="shared" si="115"/>
        <v>0.54</v>
      </c>
      <c r="R1137" s="13" t="str">
        <f t="shared" si="116"/>
        <v/>
      </c>
    </row>
    <row r="1138" spans="1:18" x14ac:dyDescent="0.2">
      <c r="A1138" s="8" t="s">
        <v>1795</v>
      </c>
      <c r="B1138" s="9">
        <v>3544</v>
      </c>
      <c r="C1138" s="40" t="s">
        <v>2187</v>
      </c>
      <c r="D1138" s="40" t="s">
        <v>76</v>
      </c>
      <c r="E1138" s="40" t="s">
        <v>2163</v>
      </c>
      <c r="F1138" s="40" t="s">
        <v>52</v>
      </c>
      <c r="G1138" s="40" t="s">
        <v>39</v>
      </c>
      <c r="H1138" s="40" t="s">
        <v>40</v>
      </c>
      <c r="I1138" s="11">
        <v>43692</v>
      </c>
      <c r="J1138" s="11">
        <v>43805</v>
      </c>
      <c r="K1138" s="16" t="s">
        <v>45</v>
      </c>
      <c r="L1138" s="1" t="str">
        <f>_xlfn.IFNA(MATCH(D1138,{"AR","FL","IN","MI"},0),"YES")</f>
        <v>YES</v>
      </c>
      <c r="M1138" t="str">
        <f t="shared" si="111"/>
        <v>Natural Gas</v>
      </c>
      <c r="N1138" s="1">
        <f t="shared" si="112"/>
        <v>2019</v>
      </c>
      <c r="O1138" s="13" t="str">
        <f t="shared" si="113"/>
        <v/>
      </c>
      <c r="P1138" s="13" t="str">
        <f t="shared" si="114"/>
        <v/>
      </c>
      <c r="Q1138" s="13" t="str">
        <f t="shared" si="115"/>
        <v/>
      </c>
      <c r="R1138" s="13" t="str">
        <f t="shared" si="116"/>
        <v/>
      </c>
    </row>
    <row r="1139" spans="1:18" x14ac:dyDescent="0.2">
      <c r="A1139" s="8" t="s">
        <v>1796</v>
      </c>
      <c r="B1139" s="9">
        <v>3512</v>
      </c>
      <c r="C1139" s="40" t="s">
        <v>2236</v>
      </c>
      <c r="D1139" s="40" t="s">
        <v>97</v>
      </c>
      <c r="E1139" s="40" t="s">
        <v>2163</v>
      </c>
      <c r="F1139" s="40" t="s">
        <v>66</v>
      </c>
      <c r="G1139" s="40" t="s">
        <v>44</v>
      </c>
      <c r="H1139" s="40" t="s">
        <v>40</v>
      </c>
      <c r="I1139" s="11">
        <v>43619</v>
      </c>
      <c r="J1139" s="11">
        <v>43810</v>
      </c>
      <c r="K1139" s="16">
        <v>50.23</v>
      </c>
      <c r="L1139" s="1" t="str">
        <f>_xlfn.IFNA(MATCH(D1139,{"AR","FL","IN","MI"},0),"YES")</f>
        <v>YES</v>
      </c>
      <c r="M1139" t="str">
        <f t="shared" si="111"/>
        <v>Natural Gas</v>
      </c>
      <c r="N1139" s="1">
        <f t="shared" si="112"/>
        <v>2019</v>
      </c>
      <c r="O1139" s="13" t="str">
        <f t="shared" si="113"/>
        <v/>
      </c>
      <c r="P1139" s="13" t="str">
        <f t="shared" si="114"/>
        <v/>
      </c>
      <c r="Q1139" s="13">
        <f t="shared" si="115"/>
        <v>0.50229999999999997</v>
      </c>
      <c r="R1139" s="13">
        <f t="shared" si="116"/>
        <v>0.50229999999999997</v>
      </c>
    </row>
    <row r="1140" spans="1:18" x14ac:dyDescent="0.2">
      <c r="A1140" s="8" t="s">
        <v>857</v>
      </c>
      <c r="B1140" s="9">
        <v>3538</v>
      </c>
      <c r="C1140" s="40" t="s">
        <v>110</v>
      </c>
      <c r="D1140" s="40" t="s">
        <v>111</v>
      </c>
      <c r="E1140" s="40" t="s">
        <v>37</v>
      </c>
      <c r="F1140" s="40" t="s">
        <v>38</v>
      </c>
      <c r="G1140" s="40" t="s">
        <v>44</v>
      </c>
      <c r="H1140" s="40" t="s">
        <v>40</v>
      </c>
      <c r="I1140" s="11">
        <v>43651</v>
      </c>
      <c r="J1140" s="11">
        <v>43812</v>
      </c>
      <c r="K1140" s="16">
        <v>36.49</v>
      </c>
      <c r="L1140" s="1">
        <f>_xlfn.IFNA(MATCH(D1140,{"AR","FL","IN","MI"},0),"YES")</f>
        <v>1</v>
      </c>
      <c r="M1140" t="str">
        <f t="shared" si="111"/>
        <v>Electric</v>
      </c>
      <c r="N1140" s="1">
        <f t="shared" si="112"/>
        <v>2019</v>
      </c>
      <c r="O1140" s="13">
        <f t="shared" si="113"/>
        <v>0.3649</v>
      </c>
      <c r="P1140" s="13" t="str">
        <f t="shared" si="114"/>
        <v/>
      </c>
      <c r="Q1140" s="13" t="str">
        <f t="shared" si="115"/>
        <v/>
      </c>
      <c r="R1140" s="13" t="str">
        <f t="shared" si="116"/>
        <v/>
      </c>
    </row>
    <row r="1141" spans="1:18" x14ac:dyDescent="0.2">
      <c r="A1141" s="8" t="s">
        <v>858</v>
      </c>
      <c r="B1141" s="9">
        <v>3465</v>
      </c>
      <c r="C1141" s="40" t="s">
        <v>99</v>
      </c>
      <c r="D1141" s="40" t="s">
        <v>100</v>
      </c>
      <c r="E1141" s="40" t="s">
        <v>37</v>
      </c>
      <c r="F1141" s="40" t="s">
        <v>66</v>
      </c>
      <c r="G1141" s="40" t="s">
        <v>39</v>
      </c>
      <c r="H1141" s="40" t="s">
        <v>40</v>
      </c>
      <c r="I1141" s="11">
        <v>43573</v>
      </c>
      <c r="J1141" s="11">
        <v>43815</v>
      </c>
      <c r="K1141" s="12">
        <v>50</v>
      </c>
      <c r="L1141" s="1" t="str">
        <f>_xlfn.IFNA(MATCH(D1141,{"AR","FL","IN","MI"},0),"YES")</f>
        <v>YES</v>
      </c>
      <c r="M1141" t="str">
        <f t="shared" si="111"/>
        <v>Electric</v>
      </c>
      <c r="N1141" s="1">
        <f t="shared" si="112"/>
        <v>2019</v>
      </c>
      <c r="O1141" s="13">
        <f t="shared" si="113"/>
        <v>0.5</v>
      </c>
      <c r="P1141" s="13">
        <f t="shared" si="114"/>
        <v>0.5</v>
      </c>
      <c r="Q1141" s="13" t="str">
        <f t="shared" si="115"/>
        <v/>
      </c>
      <c r="R1141" s="13" t="str">
        <f t="shared" si="116"/>
        <v/>
      </c>
    </row>
    <row r="1142" spans="1:18" x14ac:dyDescent="0.2">
      <c r="A1142" s="8" t="s">
        <v>1797</v>
      </c>
      <c r="B1142" s="9">
        <v>3503</v>
      </c>
      <c r="C1142" s="40" t="s">
        <v>189</v>
      </c>
      <c r="D1142" s="40" t="s">
        <v>154</v>
      </c>
      <c r="E1142" s="40" t="s">
        <v>2163</v>
      </c>
      <c r="F1142" s="40" t="s">
        <v>66</v>
      </c>
      <c r="G1142" s="40" t="s">
        <v>44</v>
      </c>
      <c r="H1142" s="40" t="s">
        <v>40</v>
      </c>
      <c r="I1142" s="11">
        <v>43609</v>
      </c>
      <c r="J1142" s="11">
        <v>43816</v>
      </c>
      <c r="K1142" s="12" t="s">
        <v>45</v>
      </c>
      <c r="L1142" s="1" t="str">
        <f>_xlfn.IFNA(MATCH(D1142,{"AR","FL","IN","MI"},0),"YES")</f>
        <v>YES</v>
      </c>
      <c r="M1142" t="str">
        <f t="shared" si="111"/>
        <v>Natural Gas</v>
      </c>
      <c r="N1142" s="1">
        <f t="shared" si="112"/>
        <v>2019</v>
      </c>
      <c r="O1142" s="13" t="str">
        <f t="shared" si="113"/>
        <v/>
      </c>
      <c r="P1142" s="13" t="str">
        <f t="shared" si="114"/>
        <v/>
      </c>
      <c r="Q1142" s="13" t="str">
        <f t="shared" si="115"/>
        <v/>
      </c>
      <c r="R1142" s="13" t="str">
        <f t="shared" si="116"/>
        <v/>
      </c>
    </row>
    <row r="1143" spans="1:18" x14ac:dyDescent="0.2">
      <c r="A1143" s="8" t="s">
        <v>859</v>
      </c>
      <c r="B1143" s="9">
        <v>3502</v>
      </c>
      <c r="C1143" s="40" t="s">
        <v>189</v>
      </c>
      <c r="D1143" s="40" t="s">
        <v>154</v>
      </c>
      <c r="E1143" s="40" t="s">
        <v>37</v>
      </c>
      <c r="F1143" s="40" t="s">
        <v>66</v>
      </c>
      <c r="G1143" s="40" t="s">
        <v>44</v>
      </c>
      <c r="H1143" s="40" t="s">
        <v>40</v>
      </c>
      <c r="I1143" s="11">
        <v>43609</v>
      </c>
      <c r="J1143" s="11">
        <v>43816</v>
      </c>
      <c r="K1143" s="16" t="s">
        <v>45</v>
      </c>
      <c r="L1143" s="1" t="str">
        <f>_xlfn.IFNA(MATCH(D1143,{"AR","FL","IN","MI"},0),"YES")</f>
        <v>YES</v>
      </c>
      <c r="M1143" t="str">
        <f t="shared" si="111"/>
        <v>Electric</v>
      </c>
      <c r="N1143" s="1">
        <f t="shared" si="112"/>
        <v>2019</v>
      </c>
      <c r="O1143" s="13" t="str">
        <f t="shared" si="113"/>
        <v/>
      </c>
      <c r="P1143" s="13" t="str">
        <f t="shared" si="114"/>
        <v/>
      </c>
      <c r="Q1143" s="13" t="str">
        <f t="shared" si="115"/>
        <v/>
      </c>
      <c r="R1143" s="13" t="str">
        <f t="shared" si="116"/>
        <v/>
      </c>
    </row>
    <row r="1144" spans="1:18" x14ac:dyDescent="0.2">
      <c r="A1144" s="8" t="s">
        <v>860</v>
      </c>
      <c r="B1144" s="9">
        <v>3523</v>
      </c>
      <c r="C1144" s="40" t="s">
        <v>211</v>
      </c>
      <c r="D1144" s="40" t="s">
        <v>212</v>
      </c>
      <c r="E1144" s="40" t="s">
        <v>37</v>
      </c>
      <c r="F1144" s="40" t="s">
        <v>38</v>
      </c>
      <c r="G1144" s="40" t="s">
        <v>39</v>
      </c>
      <c r="H1144" s="40" t="s">
        <v>40</v>
      </c>
      <c r="I1144" s="11">
        <v>43644</v>
      </c>
      <c r="J1144" s="11">
        <v>43816</v>
      </c>
      <c r="K1144" s="12">
        <v>56</v>
      </c>
      <c r="L1144" s="1" t="str">
        <f>_xlfn.IFNA(MATCH(D1144,{"AR","FL","IN","MI"},0),"YES")</f>
        <v>YES</v>
      </c>
      <c r="M1144" t="str">
        <f t="shared" si="111"/>
        <v>Electric</v>
      </c>
      <c r="N1144" s="1">
        <f t="shared" si="112"/>
        <v>2019</v>
      </c>
      <c r="O1144" s="13">
        <f t="shared" si="113"/>
        <v>0.56000000000000005</v>
      </c>
      <c r="P1144" s="13">
        <f t="shared" si="114"/>
        <v>0.56000000000000005</v>
      </c>
      <c r="Q1144" s="13" t="str">
        <f t="shared" si="115"/>
        <v/>
      </c>
      <c r="R1144" s="13" t="str">
        <f t="shared" si="116"/>
        <v/>
      </c>
    </row>
    <row r="1145" spans="1:18" x14ac:dyDescent="0.2">
      <c r="A1145" s="8" t="s">
        <v>1798</v>
      </c>
      <c r="B1145" s="9">
        <v>3441</v>
      </c>
      <c r="C1145" s="40" t="s">
        <v>35</v>
      </c>
      <c r="D1145" s="40" t="s">
        <v>36</v>
      </c>
      <c r="E1145" s="40" t="s">
        <v>2163</v>
      </c>
      <c r="F1145" s="40" t="s">
        <v>66</v>
      </c>
      <c r="G1145" s="40" t="s">
        <v>44</v>
      </c>
      <c r="H1145" s="40" t="s">
        <v>40</v>
      </c>
      <c r="I1145" s="11">
        <v>43525</v>
      </c>
      <c r="J1145" s="11">
        <v>43817</v>
      </c>
      <c r="K1145" s="12">
        <v>51</v>
      </c>
      <c r="L1145" s="1" t="str">
        <f>_xlfn.IFNA(MATCH(D1145,{"AR","FL","IN","MI"},0),"YES")</f>
        <v>YES</v>
      </c>
      <c r="M1145" t="str">
        <f t="shared" si="111"/>
        <v>Natural Gas</v>
      </c>
      <c r="N1145" s="1">
        <f t="shared" si="112"/>
        <v>2019</v>
      </c>
      <c r="O1145" s="13" t="str">
        <f t="shared" si="113"/>
        <v/>
      </c>
      <c r="P1145" s="13" t="str">
        <f t="shared" si="114"/>
        <v/>
      </c>
      <c r="Q1145" s="13">
        <f t="shared" si="115"/>
        <v>0.51</v>
      </c>
      <c r="R1145" s="13">
        <f t="shared" si="116"/>
        <v>0.51</v>
      </c>
    </row>
    <row r="1146" spans="1:18" x14ac:dyDescent="0.2">
      <c r="A1146" s="8" t="s">
        <v>1799</v>
      </c>
      <c r="B1146" s="9">
        <v>3498</v>
      </c>
      <c r="C1146" s="40" t="s">
        <v>2211</v>
      </c>
      <c r="D1146" s="40" t="s">
        <v>154</v>
      </c>
      <c r="E1146" s="40" t="s">
        <v>2163</v>
      </c>
      <c r="F1146" s="40" t="s">
        <v>66</v>
      </c>
      <c r="G1146" s="40" t="s">
        <v>39</v>
      </c>
      <c r="H1146" s="40" t="s">
        <v>40</v>
      </c>
      <c r="I1146" s="11">
        <v>43607</v>
      </c>
      <c r="J1146" s="11">
        <v>43817</v>
      </c>
      <c r="K1146" s="12">
        <v>52.9</v>
      </c>
      <c r="L1146" s="1" t="str">
        <f>_xlfn.IFNA(MATCH(D1146,{"AR","FL","IN","MI"},0),"YES")</f>
        <v>YES</v>
      </c>
      <c r="M1146" t="str">
        <f t="shared" si="111"/>
        <v>Natural Gas</v>
      </c>
      <c r="N1146" s="1">
        <f t="shared" si="112"/>
        <v>2019</v>
      </c>
      <c r="O1146" s="13" t="str">
        <f t="shared" si="113"/>
        <v/>
      </c>
      <c r="P1146" s="13" t="str">
        <f t="shared" si="114"/>
        <v/>
      </c>
      <c r="Q1146" s="13">
        <f t="shared" si="115"/>
        <v>0.52900000000000003</v>
      </c>
      <c r="R1146" s="13">
        <f t="shared" si="116"/>
        <v>0.52900000000000003</v>
      </c>
    </row>
    <row r="1147" spans="1:18" x14ac:dyDescent="0.2">
      <c r="A1147" s="8" t="s">
        <v>861</v>
      </c>
      <c r="B1147" s="9">
        <v>3574</v>
      </c>
      <c r="C1147" s="40" t="s">
        <v>157</v>
      </c>
      <c r="D1147" s="40" t="s">
        <v>158</v>
      </c>
      <c r="E1147" s="40" t="s">
        <v>37</v>
      </c>
      <c r="F1147" s="40" t="s">
        <v>52</v>
      </c>
      <c r="G1147" s="40" t="s">
        <v>39</v>
      </c>
      <c r="H1147" s="40" t="s">
        <v>40</v>
      </c>
      <c r="I1147" s="11">
        <v>43698</v>
      </c>
      <c r="J1147" s="11">
        <v>43817</v>
      </c>
      <c r="K1147" s="16" t="s">
        <v>45</v>
      </c>
      <c r="L1147" s="1">
        <f>_xlfn.IFNA(MATCH(D1147,{"AR","FL","IN","MI"},0),"YES")</f>
        <v>3</v>
      </c>
      <c r="M1147" t="str">
        <f t="shared" si="111"/>
        <v>Electric</v>
      </c>
      <c r="N1147" s="1">
        <f t="shared" si="112"/>
        <v>2019</v>
      </c>
      <c r="O1147" s="13" t="str">
        <f t="shared" si="113"/>
        <v/>
      </c>
      <c r="P1147" s="13" t="str">
        <f t="shared" si="114"/>
        <v/>
      </c>
      <c r="Q1147" s="13" t="str">
        <f t="shared" si="115"/>
        <v/>
      </c>
      <c r="R1147" s="13" t="str">
        <f t="shared" si="116"/>
        <v/>
      </c>
    </row>
    <row r="1148" spans="1:18" x14ac:dyDescent="0.2">
      <c r="A1148" s="8" t="s">
        <v>863</v>
      </c>
      <c r="B1148" s="9">
        <v>3471</v>
      </c>
      <c r="C1148" s="40" t="s">
        <v>363</v>
      </c>
      <c r="D1148" s="40" t="s">
        <v>160</v>
      </c>
      <c r="E1148" s="40" t="s">
        <v>37</v>
      </c>
      <c r="F1148" s="40" t="s">
        <v>38</v>
      </c>
      <c r="G1148" s="40" t="s">
        <v>39</v>
      </c>
      <c r="H1148" s="40" t="s">
        <v>40</v>
      </c>
      <c r="I1148" s="11">
        <v>43577</v>
      </c>
      <c r="J1148" s="11">
        <v>43818</v>
      </c>
      <c r="K1148" s="12">
        <v>52</v>
      </c>
      <c r="L1148" s="1" t="str">
        <f>_xlfn.IFNA(MATCH(D1148,{"AR","FL","IN","MI"},0),"YES")</f>
        <v>YES</v>
      </c>
      <c r="M1148" t="str">
        <f t="shared" si="111"/>
        <v>Electric</v>
      </c>
      <c r="N1148" s="1">
        <f t="shared" si="112"/>
        <v>2019</v>
      </c>
      <c r="O1148" s="13">
        <f t="shared" si="113"/>
        <v>0.52</v>
      </c>
      <c r="P1148" s="13">
        <f t="shared" si="114"/>
        <v>0.52</v>
      </c>
      <c r="Q1148" s="13" t="str">
        <f t="shared" si="115"/>
        <v/>
      </c>
      <c r="R1148" s="13" t="str">
        <f t="shared" si="116"/>
        <v/>
      </c>
    </row>
    <row r="1149" spans="1:18" x14ac:dyDescent="0.2">
      <c r="A1149" s="8" t="s">
        <v>1800</v>
      </c>
      <c r="B1149" s="9">
        <v>3474</v>
      </c>
      <c r="C1149" s="40" t="s">
        <v>2207</v>
      </c>
      <c r="D1149" s="40" t="s">
        <v>160</v>
      </c>
      <c r="E1149" s="40" t="s">
        <v>2163</v>
      </c>
      <c r="F1149" s="40" t="s">
        <v>66</v>
      </c>
      <c r="G1149" s="40" t="s">
        <v>39</v>
      </c>
      <c r="H1149" s="40" t="s">
        <v>40</v>
      </c>
      <c r="I1149" s="11">
        <v>43577</v>
      </c>
      <c r="J1149" s="11">
        <v>43818</v>
      </c>
      <c r="K1149" s="12">
        <v>52</v>
      </c>
      <c r="L1149" s="1" t="str">
        <f>_xlfn.IFNA(MATCH(D1149,{"AR","FL","IN","MI"},0),"YES")</f>
        <v>YES</v>
      </c>
      <c r="M1149" t="str">
        <f t="shared" si="111"/>
        <v>Natural Gas</v>
      </c>
      <c r="N1149" s="1">
        <f t="shared" si="112"/>
        <v>2019</v>
      </c>
      <c r="O1149" s="13" t="str">
        <f t="shared" si="113"/>
        <v/>
      </c>
      <c r="P1149" s="13" t="str">
        <f t="shared" si="114"/>
        <v/>
      </c>
      <c r="Q1149" s="13">
        <f t="shared" si="115"/>
        <v>0.52</v>
      </c>
      <c r="R1149" s="13">
        <f t="shared" si="116"/>
        <v>0.52</v>
      </c>
    </row>
    <row r="1150" spans="1:18" x14ac:dyDescent="0.2">
      <c r="A1150" s="8" t="s">
        <v>1801</v>
      </c>
      <c r="B1150" s="9">
        <v>3509</v>
      </c>
      <c r="C1150" s="40" t="s">
        <v>2185</v>
      </c>
      <c r="D1150" s="40" t="s">
        <v>212</v>
      </c>
      <c r="E1150" s="40" t="s">
        <v>2163</v>
      </c>
      <c r="F1150" s="40" t="s">
        <v>66</v>
      </c>
      <c r="G1150" s="40" t="s">
        <v>39</v>
      </c>
      <c r="H1150" s="40" t="s">
        <v>40</v>
      </c>
      <c r="I1150" s="11">
        <v>43619</v>
      </c>
      <c r="J1150" s="11">
        <v>43818</v>
      </c>
      <c r="K1150" s="12">
        <v>56</v>
      </c>
      <c r="L1150" s="1" t="str">
        <f>_xlfn.IFNA(MATCH(D1150,{"AR","FL","IN","MI"},0),"YES")</f>
        <v>YES</v>
      </c>
      <c r="M1150" t="str">
        <f t="shared" si="111"/>
        <v>Natural Gas</v>
      </c>
      <c r="N1150" s="1">
        <f t="shared" si="112"/>
        <v>2019</v>
      </c>
      <c r="O1150" s="13" t="str">
        <f t="shared" si="113"/>
        <v/>
      </c>
      <c r="P1150" s="13" t="str">
        <f t="shared" si="114"/>
        <v/>
      </c>
      <c r="Q1150" s="13">
        <f t="shared" si="115"/>
        <v>0.56000000000000005</v>
      </c>
      <c r="R1150" s="13">
        <f t="shared" si="116"/>
        <v>0.56000000000000005</v>
      </c>
    </row>
    <row r="1151" spans="1:18" x14ac:dyDescent="0.2">
      <c r="A1151" s="8" t="s">
        <v>864</v>
      </c>
      <c r="B1151" s="9">
        <v>3556</v>
      </c>
      <c r="C1151" s="40" t="s">
        <v>715</v>
      </c>
      <c r="D1151" s="40" t="s">
        <v>231</v>
      </c>
      <c r="E1151" s="40" t="s">
        <v>37</v>
      </c>
      <c r="F1151" s="40" t="s">
        <v>66</v>
      </c>
      <c r="G1151" s="40" t="s">
        <v>39</v>
      </c>
      <c r="H1151" s="40" t="s">
        <v>40</v>
      </c>
      <c r="I1151" s="11">
        <v>43724</v>
      </c>
      <c r="J1151" s="11">
        <v>43818</v>
      </c>
      <c r="K1151" s="16" t="s">
        <v>45</v>
      </c>
      <c r="L1151" s="1" t="str">
        <f>_xlfn.IFNA(MATCH(D1151,{"AR","FL","IN","MI"},0),"YES")</f>
        <v>YES</v>
      </c>
      <c r="M1151" t="str">
        <f t="shared" si="111"/>
        <v>Electric</v>
      </c>
      <c r="N1151" s="1">
        <f t="shared" si="112"/>
        <v>2019</v>
      </c>
      <c r="O1151" s="13" t="str">
        <f t="shared" si="113"/>
        <v/>
      </c>
      <c r="P1151" s="13" t="str">
        <f t="shared" si="114"/>
        <v/>
      </c>
      <c r="Q1151" s="13" t="str">
        <f t="shared" si="115"/>
        <v/>
      </c>
      <c r="R1151" s="13" t="str">
        <f t="shared" si="116"/>
        <v/>
      </c>
    </row>
    <row r="1152" spans="1:18" x14ac:dyDescent="0.2">
      <c r="A1152" s="8" t="s">
        <v>862</v>
      </c>
      <c r="B1152" s="9">
        <v>3470</v>
      </c>
      <c r="C1152" s="40" t="s">
        <v>254</v>
      </c>
      <c r="D1152" s="40" t="s">
        <v>160</v>
      </c>
      <c r="E1152" s="40" t="s">
        <v>37</v>
      </c>
      <c r="F1152" s="40" t="s">
        <v>38</v>
      </c>
      <c r="G1152" s="40" t="s">
        <v>39</v>
      </c>
      <c r="H1152" s="40" t="s">
        <v>40</v>
      </c>
      <c r="I1152" s="11">
        <v>43577</v>
      </c>
      <c r="J1152" s="11">
        <v>43818</v>
      </c>
      <c r="K1152" s="12">
        <v>52</v>
      </c>
      <c r="L1152" s="1" t="str">
        <f>_xlfn.IFNA(MATCH(D1152,{"AR","FL","IN","MI"},0),"YES")</f>
        <v>YES</v>
      </c>
      <c r="M1152" t="str">
        <f t="shared" si="111"/>
        <v>Electric</v>
      </c>
      <c r="N1152" s="1">
        <f t="shared" si="112"/>
        <v>2019</v>
      </c>
      <c r="O1152" s="13">
        <f t="shared" si="113"/>
        <v>0.52</v>
      </c>
      <c r="P1152" s="13">
        <f t="shared" si="114"/>
        <v>0.52</v>
      </c>
      <c r="Q1152" s="13" t="str">
        <f t="shared" si="115"/>
        <v/>
      </c>
      <c r="R1152" s="13" t="str">
        <f t="shared" si="116"/>
        <v/>
      </c>
    </row>
    <row r="1153" spans="1:18" x14ac:dyDescent="0.2">
      <c r="A1153" s="8" t="s">
        <v>865</v>
      </c>
      <c r="B1153" s="9">
        <v>3472</v>
      </c>
      <c r="C1153" s="40" t="s">
        <v>381</v>
      </c>
      <c r="D1153" s="40" t="s">
        <v>160</v>
      </c>
      <c r="E1153" s="40" t="s">
        <v>37</v>
      </c>
      <c r="F1153" s="40" t="s">
        <v>38</v>
      </c>
      <c r="G1153" s="40" t="s">
        <v>39</v>
      </c>
      <c r="H1153" s="40" t="s">
        <v>40</v>
      </c>
      <c r="I1153" s="11">
        <v>43577</v>
      </c>
      <c r="J1153" s="11">
        <v>43818</v>
      </c>
      <c r="K1153" s="12">
        <v>52</v>
      </c>
      <c r="L1153" s="1" t="str">
        <f>_xlfn.IFNA(MATCH(D1153,{"AR","FL","IN","MI"},0),"YES")</f>
        <v>YES</v>
      </c>
      <c r="M1153" t="str">
        <f t="shared" si="111"/>
        <v>Electric</v>
      </c>
      <c r="N1153" s="1">
        <f t="shared" si="112"/>
        <v>2019</v>
      </c>
      <c r="O1153" s="13">
        <f t="shared" si="113"/>
        <v>0.52</v>
      </c>
      <c r="P1153" s="13">
        <f t="shared" si="114"/>
        <v>0.52</v>
      </c>
      <c r="Q1153" s="13" t="str">
        <f t="shared" si="115"/>
        <v/>
      </c>
      <c r="R1153" s="13" t="str">
        <f t="shared" si="116"/>
        <v/>
      </c>
    </row>
    <row r="1154" spans="1:18" x14ac:dyDescent="0.2">
      <c r="A1154" s="8" t="s">
        <v>1802</v>
      </c>
      <c r="B1154" s="9">
        <v>3473</v>
      </c>
      <c r="C1154" s="40" t="s">
        <v>381</v>
      </c>
      <c r="D1154" s="40" t="s">
        <v>160</v>
      </c>
      <c r="E1154" s="40" t="s">
        <v>2163</v>
      </c>
      <c r="F1154" s="40" t="s">
        <v>66</v>
      </c>
      <c r="G1154" s="40" t="s">
        <v>39</v>
      </c>
      <c r="H1154" s="40" t="s">
        <v>40</v>
      </c>
      <c r="I1154" s="11">
        <v>43577</v>
      </c>
      <c r="J1154" s="11">
        <v>43818</v>
      </c>
      <c r="K1154" s="12">
        <v>52</v>
      </c>
      <c r="L1154" s="1" t="str">
        <f>_xlfn.IFNA(MATCH(D1154,{"AR","FL","IN","MI"},0),"YES")</f>
        <v>YES</v>
      </c>
      <c r="M1154" t="str">
        <f t="shared" si="111"/>
        <v>Natural Gas</v>
      </c>
      <c r="N1154" s="1">
        <f t="shared" si="112"/>
        <v>2019</v>
      </c>
      <c r="O1154" s="13" t="str">
        <f t="shared" si="113"/>
        <v/>
      </c>
      <c r="P1154" s="13" t="str">
        <f t="shared" si="114"/>
        <v/>
      </c>
      <c r="Q1154" s="13">
        <f t="shared" si="115"/>
        <v>0.52</v>
      </c>
      <c r="R1154" s="13">
        <f t="shared" si="116"/>
        <v>0.52</v>
      </c>
    </row>
    <row r="1155" spans="1:18" x14ac:dyDescent="0.2">
      <c r="A1155" s="8" t="s">
        <v>866</v>
      </c>
      <c r="B1155" s="9">
        <v>3382</v>
      </c>
      <c r="C1155" s="40" t="s">
        <v>191</v>
      </c>
      <c r="D1155" s="40" t="s">
        <v>192</v>
      </c>
      <c r="E1155" s="40" t="s">
        <v>37</v>
      </c>
      <c r="F1155" s="40" t="s">
        <v>38</v>
      </c>
      <c r="G1155" s="40" t="s">
        <v>44</v>
      </c>
      <c r="H1155" s="40" t="s">
        <v>40</v>
      </c>
      <c r="I1155" s="11">
        <v>43371</v>
      </c>
      <c r="J1155" s="11">
        <v>43819</v>
      </c>
      <c r="K1155" s="16">
        <v>49.38</v>
      </c>
      <c r="L1155" s="1" t="str">
        <f>_xlfn.IFNA(MATCH(D1155,{"AR","FL","IN","MI"},0),"YES")</f>
        <v>YES</v>
      </c>
      <c r="M1155" t="str">
        <f t="shared" si="111"/>
        <v>Electric</v>
      </c>
      <c r="N1155" s="1">
        <f t="shared" si="112"/>
        <v>2019</v>
      </c>
      <c r="O1155" s="13">
        <f t="shared" si="113"/>
        <v>0.49380000000000002</v>
      </c>
      <c r="P1155" s="13">
        <f t="shared" si="114"/>
        <v>0.49380000000000002</v>
      </c>
      <c r="Q1155" s="13" t="str">
        <f t="shared" si="115"/>
        <v/>
      </c>
      <c r="R1155" s="13" t="str">
        <f t="shared" si="116"/>
        <v/>
      </c>
    </row>
    <row r="1156" spans="1:18" x14ac:dyDescent="0.2">
      <c r="A1156" s="8" t="s">
        <v>1803</v>
      </c>
      <c r="B1156" s="9">
        <v>3575</v>
      </c>
      <c r="C1156" s="40" t="s">
        <v>2209</v>
      </c>
      <c r="D1156" s="40" t="s">
        <v>127</v>
      </c>
      <c r="E1156" s="40" t="s">
        <v>2163</v>
      </c>
      <c r="F1156" s="40" t="s">
        <v>52</v>
      </c>
      <c r="G1156" s="40" t="s">
        <v>39</v>
      </c>
      <c r="H1156" s="40" t="s">
        <v>40</v>
      </c>
      <c r="I1156" s="11">
        <v>43753</v>
      </c>
      <c r="J1156" s="11">
        <v>43819</v>
      </c>
      <c r="K1156" s="12">
        <v>52.42</v>
      </c>
      <c r="L1156" s="1" t="str">
        <f>_xlfn.IFNA(MATCH(D1156,{"AR","FL","IN","MI"},0),"YES")</f>
        <v>YES</v>
      </c>
      <c r="M1156" t="str">
        <f t="shared" si="111"/>
        <v>Natural Gas</v>
      </c>
      <c r="N1156" s="1">
        <f t="shared" si="112"/>
        <v>2019</v>
      </c>
      <c r="O1156" s="13" t="str">
        <f t="shared" si="113"/>
        <v/>
      </c>
      <c r="P1156" s="13" t="str">
        <f t="shared" si="114"/>
        <v/>
      </c>
      <c r="Q1156" s="13">
        <f t="shared" si="115"/>
        <v>0.5242</v>
      </c>
      <c r="R1156" s="13">
        <f t="shared" si="116"/>
        <v>0.5242</v>
      </c>
    </row>
    <row r="1157" spans="1:18" x14ac:dyDescent="0.2">
      <c r="A1157" s="8" t="s">
        <v>1804</v>
      </c>
      <c r="B1157" s="9">
        <v>3353</v>
      </c>
      <c r="C1157" s="40" t="s">
        <v>2192</v>
      </c>
      <c r="D1157" s="40" t="s">
        <v>76</v>
      </c>
      <c r="E1157" s="40" t="s">
        <v>2163</v>
      </c>
      <c r="F1157" s="40" t="s">
        <v>66</v>
      </c>
      <c r="G1157" s="40" t="s">
        <v>39</v>
      </c>
      <c r="H1157" s="40" t="s">
        <v>40</v>
      </c>
      <c r="I1157" s="11">
        <v>43312</v>
      </c>
      <c r="J1157" s="11">
        <v>43819</v>
      </c>
      <c r="K1157" s="16">
        <v>53.48</v>
      </c>
      <c r="L1157" s="1" t="str">
        <f>_xlfn.IFNA(MATCH(D1157,{"AR","FL","IN","MI"},0),"YES")</f>
        <v>YES</v>
      </c>
      <c r="M1157" t="str">
        <f t="shared" si="111"/>
        <v>Natural Gas</v>
      </c>
      <c r="N1157" s="1">
        <f t="shared" si="112"/>
        <v>2019</v>
      </c>
      <c r="O1157" s="13" t="str">
        <f t="shared" si="113"/>
        <v/>
      </c>
      <c r="P1157" s="13" t="str">
        <f t="shared" si="114"/>
        <v/>
      </c>
      <c r="Q1157" s="13">
        <f t="shared" si="115"/>
        <v>0.53479999999999994</v>
      </c>
      <c r="R1157" s="13">
        <f t="shared" si="116"/>
        <v>0.53479999999999994</v>
      </c>
    </row>
    <row r="1158" spans="1:18" x14ac:dyDescent="0.2">
      <c r="A1158" s="8" t="s">
        <v>867</v>
      </c>
      <c r="B1158" s="9">
        <v>3442</v>
      </c>
      <c r="C1158" s="40" t="s">
        <v>93</v>
      </c>
      <c r="D1158" s="40" t="s">
        <v>111</v>
      </c>
      <c r="E1158" s="40" t="s">
        <v>37</v>
      </c>
      <c r="F1158" s="40" t="s">
        <v>38</v>
      </c>
      <c r="G1158" s="40" t="s">
        <v>44</v>
      </c>
      <c r="H1158" s="40" t="s">
        <v>40</v>
      </c>
      <c r="I1158" s="11">
        <v>43524</v>
      </c>
      <c r="J1158" s="11">
        <v>43819</v>
      </c>
      <c r="K1158" s="16">
        <v>33.71</v>
      </c>
      <c r="L1158" s="1">
        <f>_xlfn.IFNA(MATCH(D1158,{"AR","FL","IN","MI"},0),"YES")</f>
        <v>1</v>
      </c>
      <c r="M1158" t="str">
        <f t="shared" si="111"/>
        <v>Electric</v>
      </c>
      <c r="N1158" s="1">
        <f t="shared" si="112"/>
        <v>2019</v>
      </c>
      <c r="O1158" s="13">
        <f t="shared" si="113"/>
        <v>0.33710000000000001</v>
      </c>
      <c r="P1158" s="13" t="str">
        <f t="shared" si="114"/>
        <v/>
      </c>
      <c r="Q1158" s="13" t="str">
        <f t="shared" si="115"/>
        <v/>
      </c>
      <c r="R1158" s="13" t="str">
        <f t="shared" si="116"/>
        <v/>
      </c>
    </row>
    <row r="1159" spans="1:18" x14ac:dyDescent="0.2">
      <c r="A1159" s="8" t="s">
        <v>868</v>
      </c>
      <c r="B1159" s="9">
        <v>3738</v>
      </c>
      <c r="C1159" s="40" t="s">
        <v>123</v>
      </c>
      <c r="D1159" s="40" t="s">
        <v>124</v>
      </c>
      <c r="E1159" s="40" t="s">
        <v>37</v>
      </c>
      <c r="F1159" s="40" t="s">
        <v>52</v>
      </c>
      <c r="G1159" s="40" t="s">
        <v>44</v>
      </c>
      <c r="H1159" s="40" t="s">
        <v>40</v>
      </c>
      <c r="I1159" s="11">
        <v>43698</v>
      </c>
      <c r="J1159" s="11">
        <v>43819</v>
      </c>
      <c r="K1159" s="16" t="s">
        <v>45</v>
      </c>
      <c r="L1159" s="1" t="str">
        <f>_xlfn.IFNA(MATCH(D1159,{"AR","FL","IN","MI"},0),"YES")</f>
        <v>YES</v>
      </c>
      <c r="M1159" t="str">
        <f t="shared" si="111"/>
        <v>Electric</v>
      </c>
      <c r="N1159" s="1">
        <f t="shared" si="112"/>
        <v>2019</v>
      </c>
      <c r="O1159" s="13" t="str">
        <f t="shared" si="113"/>
        <v/>
      </c>
      <c r="P1159" s="13" t="str">
        <f t="shared" si="114"/>
        <v/>
      </c>
      <c r="Q1159" s="13" t="str">
        <f t="shared" si="115"/>
        <v/>
      </c>
      <c r="R1159" s="13" t="str">
        <f t="shared" si="116"/>
        <v/>
      </c>
    </row>
    <row r="1160" spans="1:18" x14ac:dyDescent="0.2">
      <c r="A1160" s="8" t="s">
        <v>869</v>
      </c>
      <c r="B1160" s="9">
        <v>3511</v>
      </c>
      <c r="C1160" s="40" t="s">
        <v>204</v>
      </c>
      <c r="D1160" s="40" t="s">
        <v>205</v>
      </c>
      <c r="E1160" s="40" t="s">
        <v>37</v>
      </c>
      <c r="F1160" s="40" t="s">
        <v>38</v>
      </c>
      <c r="G1160" s="40" t="s">
        <v>44</v>
      </c>
      <c r="H1160" s="40" t="s">
        <v>40</v>
      </c>
      <c r="I1160" s="11">
        <v>43619</v>
      </c>
      <c r="J1160" s="11">
        <v>43823</v>
      </c>
      <c r="K1160" s="16">
        <v>50.92</v>
      </c>
      <c r="L1160" s="1" t="str">
        <f>_xlfn.IFNA(MATCH(D1160,{"AR","FL","IN","MI"},0),"YES")</f>
        <v>YES</v>
      </c>
      <c r="M1160" t="str">
        <f t="shared" ref="M1160:M1223" si="117">E1160</f>
        <v>Electric</v>
      </c>
      <c r="N1160" s="1">
        <f t="shared" ref="N1160:N1223" si="118">YEAR(J1160)</f>
        <v>2019</v>
      </c>
      <c r="O1160" s="13">
        <f t="shared" ref="O1160:O1223" si="119">IF(AND(M1160="Electric",K1160&lt;&gt;"NA"),K1160/100,"")</f>
        <v>0.50919999999999999</v>
      </c>
      <c r="P1160" s="13">
        <f t="shared" ref="P1160:P1223" si="120">IF(AND(M1160="Electric",K1160&lt;&gt;"NA",L1160="YES"),K1160/100,"")</f>
        <v>0.50919999999999999</v>
      </c>
      <c r="Q1160" s="13" t="str">
        <f t="shared" ref="Q1160:Q1223" si="121">IF(AND(M1160="Natural Gas",K1160&lt;&gt;"NA"),K1160/100,"")</f>
        <v/>
      </c>
      <c r="R1160" s="13" t="str">
        <f t="shared" ref="R1160:R1223" si="122">IF(AND(M1160="Natural Gas",K1160&lt;&gt;"NA",L1160="YES"),K1160/100,"")</f>
        <v/>
      </c>
    </row>
    <row r="1161" spans="1:18" x14ac:dyDescent="0.2">
      <c r="A1161" s="8" t="s">
        <v>1805</v>
      </c>
      <c r="B1161" s="9">
        <v>3452</v>
      </c>
      <c r="C1161" s="40" t="s">
        <v>2171</v>
      </c>
      <c r="D1161" s="40" t="s">
        <v>124</v>
      </c>
      <c r="E1161" s="40" t="s">
        <v>2163</v>
      </c>
      <c r="F1161" s="40" t="s">
        <v>66</v>
      </c>
      <c r="G1161" s="40" t="s">
        <v>44</v>
      </c>
      <c r="H1161" s="40" t="s">
        <v>40</v>
      </c>
      <c r="I1161" s="11">
        <v>43530</v>
      </c>
      <c r="J1161" s="11">
        <v>43825</v>
      </c>
      <c r="K1161" s="16" t="s">
        <v>45</v>
      </c>
      <c r="L1161" s="1" t="str">
        <f>_xlfn.IFNA(MATCH(D1161,{"AR","FL","IN","MI"},0),"YES")</f>
        <v>YES</v>
      </c>
      <c r="M1161" t="str">
        <f t="shared" si="117"/>
        <v>Natural Gas</v>
      </c>
      <c r="N1161" s="1">
        <f t="shared" si="118"/>
        <v>2019</v>
      </c>
      <c r="O1161" s="13" t="str">
        <f t="shared" si="119"/>
        <v/>
      </c>
      <c r="P1161" s="13" t="str">
        <f t="shared" si="120"/>
        <v/>
      </c>
      <c r="Q1161" s="13" t="str">
        <f t="shared" si="121"/>
        <v/>
      </c>
      <c r="R1161" s="13" t="str">
        <f t="shared" si="122"/>
        <v/>
      </c>
    </row>
    <row r="1162" spans="1:18" x14ac:dyDescent="0.2">
      <c r="A1162" s="8" t="s">
        <v>870</v>
      </c>
      <c r="B1162" s="9">
        <v>3439</v>
      </c>
      <c r="C1162" s="40" t="s">
        <v>35</v>
      </c>
      <c r="D1162" s="40" t="s">
        <v>36</v>
      </c>
      <c r="E1162" s="40" t="s">
        <v>37</v>
      </c>
      <c r="F1162" s="40" t="s">
        <v>38</v>
      </c>
      <c r="G1162" s="40" t="s">
        <v>44</v>
      </c>
      <c r="H1162" s="40" t="s">
        <v>40</v>
      </c>
      <c r="I1162" s="11">
        <v>43525</v>
      </c>
      <c r="J1162" s="11">
        <v>43838</v>
      </c>
      <c r="K1162" s="12">
        <v>51</v>
      </c>
      <c r="L1162" s="1" t="str">
        <f>_xlfn.IFNA(MATCH(D1162,{"AR","FL","IN","MI"},0),"YES")</f>
        <v>YES</v>
      </c>
      <c r="M1162" t="str">
        <f t="shared" si="117"/>
        <v>Electric</v>
      </c>
      <c r="N1162" s="1">
        <f t="shared" si="118"/>
        <v>2020</v>
      </c>
      <c r="O1162" s="13">
        <f t="shared" si="119"/>
        <v>0.51</v>
      </c>
      <c r="P1162" s="13">
        <f t="shared" si="120"/>
        <v>0.51</v>
      </c>
      <c r="Q1162" s="13" t="str">
        <f t="shared" si="121"/>
        <v/>
      </c>
      <c r="R1162" s="13" t="str">
        <f t="shared" si="122"/>
        <v/>
      </c>
    </row>
    <row r="1163" spans="1:18" x14ac:dyDescent="0.2">
      <c r="A1163" s="8" t="s">
        <v>1806</v>
      </c>
      <c r="B1163" s="9">
        <v>3504</v>
      </c>
      <c r="C1163" s="40" t="s">
        <v>96</v>
      </c>
      <c r="D1163" s="40" t="s">
        <v>97</v>
      </c>
      <c r="E1163" s="40" t="s">
        <v>2163</v>
      </c>
      <c r="F1163" s="40" t="s">
        <v>66</v>
      </c>
      <c r="G1163" s="40" t="s">
        <v>44</v>
      </c>
      <c r="H1163" s="40" t="s">
        <v>40</v>
      </c>
      <c r="I1163" s="11">
        <v>43608</v>
      </c>
      <c r="J1163" s="11">
        <v>43845</v>
      </c>
      <c r="K1163" s="16">
        <v>51.25</v>
      </c>
      <c r="L1163" s="1" t="str">
        <f>_xlfn.IFNA(MATCH(D1163,{"AR","FL","IN","MI"},0),"YES")</f>
        <v>YES</v>
      </c>
      <c r="M1163" t="str">
        <f t="shared" si="117"/>
        <v>Natural Gas</v>
      </c>
      <c r="N1163" s="1">
        <f t="shared" si="118"/>
        <v>2020</v>
      </c>
      <c r="O1163" s="13" t="str">
        <f t="shared" si="119"/>
        <v/>
      </c>
      <c r="P1163" s="13" t="str">
        <f t="shared" si="120"/>
        <v/>
      </c>
      <c r="Q1163" s="13">
        <f t="shared" si="121"/>
        <v>0.51249999999999996</v>
      </c>
      <c r="R1163" s="13">
        <f t="shared" si="122"/>
        <v>0.51249999999999996</v>
      </c>
    </row>
    <row r="1164" spans="1:18" x14ac:dyDescent="0.2">
      <c r="A1164" s="8" t="s">
        <v>871</v>
      </c>
      <c r="B1164" s="9">
        <v>3426</v>
      </c>
      <c r="C1164" s="40" t="s">
        <v>87</v>
      </c>
      <c r="D1164" s="40" t="s">
        <v>88</v>
      </c>
      <c r="E1164" s="40" t="s">
        <v>37</v>
      </c>
      <c r="F1164" s="40" t="s">
        <v>66</v>
      </c>
      <c r="G1164" s="40" t="s">
        <v>44</v>
      </c>
      <c r="H1164" s="40" t="s">
        <v>40</v>
      </c>
      <c r="I1164" s="11">
        <v>43496</v>
      </c>
      <c r="J1164" s="11">
        <v>43846</v>
      </c>
      <c r="K1164" s="12">
        <v>48</v>
      </c>
      <c r="L1164" s="1" t="str">
        <f>_xlfn.IFNA(MATCH(D1164,{"AR","FL","IN","MI"},0),"YES")</f>
        <v>YES</v>
      </c>
      <c r="M1164" t="str">
        <f t="shared" si="117"/>
        <v>Electric</v>
      </c>
      <c r="N1164" s="1">
        <f t="shared" si="118"/>
        <v>2020</v>
      </c>
      <c r="O1164" s="13">
        <f t="shared" si="119"/>
        <v>0.48</v>
      </c>
      <c r="P1164" s="13">
        <f t="shared" si="120"/>
        <v>0.48</v>
      </c>
      <c r="Q1164" s="13" t="str">
        <f t="shared" si="121"/>
        <v/>
      </c>
      <c r="R1164" s="13" t="str">
        <f t="shared" si="122"/>
        <v/>
      </c>
    </row>
    <row r="1165" spans="1:18" x14ac:dyDescent="0.2">
      <c r="A1165" s="8" t="s">
        <v>1807</v>
      </c>
      <c r="B1165" s="9">
        <v>3427</v>
      </c>
      <c r="C1165" s="40" t="s">
        <v>87</v>
      </c>
      <c r="D1165" s="40" t="s">
        <v>88</v>
      </c>
      <c r="E1165" s="40" t="s">
        <v>2163</v>
      </c>
      <c r="F1165" s="40" t="s">
        <v>66</v>
      </c>
      <c r="G1165" s="40" t="s">
        <v>44</v>
      </c>
      <c r="H1165" s="40" t="s">
        <v>40</v>
      </c>
      <c r="I1165" s="11">
        <v>43496</v>
      </c>
      <c r="J1165" s="11">
        <v>43846</v>
      </c>
      <c r="K1165" s="12">
        <v>48</v>
      </c>
      <c r="L1165" s="1" t="str">
        <f>_xlfn.IFNA(MATCH(D1165,{"AR","FL","IN","MI"},0),"YES")</f>
        <v>YES</v>
      </c>
      <c r="M1165" t="str">
        <f t="shared" si="117"/>
        <v>Natural Gas</v>
      </c>
      <c r="N1165" s="1">
        <f t="shared" si="118"/>
        <v>2020</v>
      </c>
      <c r="O1165" s="13" t="str">
        <f t="shared" si="119"/>
        <v/>
      </c>
      <c r="P1165" s="13" t="str">
        <f t="shared" si="120"/>
        <v/>
      </c>
      <c r="Q1165" s="13">
        <f t="shared" si="121"/>
        <v>0.48</v>
      </c>
      <c r="R1165" s="13">
        <f t="shared" si="122"/>
        <v>0.48</v>
      </c>
    </row>
    <row r="1166" spans="1:18" x14ac:dyDescent="0.2">
      <c r="A1166" s="8" t="s">
        <v>872</v>
      </c>
      <c r="B1166" s="9">
        <v>3488</v>
      </c>
      <c r="C1166" s="40" t="s">
        <v>107</v>
      </c>
      <c r="D1166" s="40" t="s">
        <v>105</v>
      </c>
      <c r="E1166" s="40" t="s">
        <v>37</v>
      </c>
      <c r="F1166" s="40" t="s">
        <v>66</v>
      </c>
      <c r="G1166" s="40" t="s">
        <v>44</v>
      </c>
      <c r="H1166" s="40" t="s">
        <v>40</v>
      </c>
      <c r="I1166" s="11">
        <v>43588</v>
      </c>
      <c r="J1166" s="11">
        <v>43852</v>
      </c>
      <c r="K1166" s="16">
        <v>48.32</v>
      </c>
      <c r="L1166" s="1" t="str">
        <f>_xlfn.IFNA(MATCH(D1166,{"AR","FL","IN","MI"},0),"YES")</f>
        <v>YES</v>
      </c>
      <c r="M1166" t="str">
        <f t="shared" si="117"/>
        <v>Electric</v>
      </c>
      <c r="N1166" s="1">
        <f t="shared" si="118"/>
        <v>2020</v>
      </c>
      <c r="O1166" s="13">
        <f t="shared" si="119"/>
        <v>0.48320000000000002</v>
      </c>
      <c r="P1166" s="13">
        <f t="shared" si="120"/>
        <v>0.48320000000000002</v>
      </c>
      <c r="Q1166" s="13" t="str">
        <f t="shared" si="121"/>
        <v/>
      </c>
      <c r="R1166" s="13" t="str">
        <f t="shared" si="122"/>
        <v/>
      </c>
    </row>
    <row r="1167" spans="1:18" x14ac:dyDescent="0.2">
      <c r="A1167" s="8" t="s">
        <v>873</v>
      </c>
      <c r="B1167" s="9">
        <v>3526</v>
      </c>
      <c r="C1167" s="40" t="s">
        <v>175</v>
      </c>
      <c r="D1167" s="40" t="s">
        <v>48</v>
      </c>
      <c r="E1167" s="40" t="s">
        <v>37</v>
      </c>
      <c r="F1167" s="40" t="s">
        <v>38</v>
      </c>
      <c r="G1167" s="40" t="s">
        <v>44</v>
      </c>
      <c r="H1167" s="40" t="s">
        <v>40</v>
      </c>
      <c r="I1167" s="11">
        <v>43640</v>
      </c>
      <c r="J1167" s="11">
        <v>43853</v>
      </c>
      <c r="K1167" s="16">
        <v>46.56</v>
      </c>
      <c r="L1167" s="1">
        <f>_xlfn.IFNA(MATCH(D1167,{"AR","FL","IN","MI"},0),"YES")</f>
        <v>4</v>
      </c>
      <c r="M1167" t="str">
        <f t="shared" si="117"/>
        <v>Electric</v>
      </c>
      <c r="N1167" s="1">
        <f t="shared" si="118"/>
        <v>2020</v>
      </c>
      <c r="O1167" s="13">
        <f t="shared" si="119"/>
        <v>0.46560000000000001</v>
      </c>
      <c r="P1167" s="13" t="str">
        <f t="shared" si="120"/>
        <v/>
      </c>
      <c r="Q1167" s="13" t="str">
        <f t="shared" si="121"/>
        <v/>
      </c>
      <c r="R1167" s="13" t="str">
        <f t="shared" si="122"/>
        <v/>
      </c>
    </row>
    <row r="1168" spans="1:18" x14ac:dyDescent="0.2">
      <c r="A1168" s="8" t="s">
        <v>1808</v>
      </c>
      <c r="B1168" s="9">
        <v>3400</v>
      </c>
      <c r="C1168" s="40" t="s">
        <v>2237</v>
      </c>
      <c r="D1168" s="40" t="s">
        <v>76</v>
      </c>
      <c r="E1168" s="40" t="s">
        <v>2163</v>
      </c>
      <c r="F1168" s="40" t="s">
        <v>66</v>
      </c>
      <c r="G1168" s="40" t="s">
        <v>39</v>
      </c>
      <c r="H1168" s="40" t="s">
        <v>40</v>
      </c>
      <c r="I1168" s="11">
        <v>43383</v>
      </c>
      <c r="J1168" s="11">
        <v>43854</v>
      </c>
      <c r="K1168" s="16">
        <v>59.64</v>
      </c>
      <c r="L1168" s="1" t="str">
        <f>_xlfn.IFNA(MATCH(D1168,{"AR","FL","IN","MI"},0),"YES")</f>
        <v>YES</v>
      </c>
      <c r="M1168" t="str">
        <f t="shared" si="117"/>
        <v>Natural Gas</v>
      </c>
      <c r="N1168" s="1">
        <f t="shared" si="118"/>
        <v>2020</v>
      </c>
      <c r="O1168" s="13" t="str">
        <f t="shared" si="119"/>
        <v/>
      </c>
      <c r="P1168" s="13" t="str">
        <f t="shared" si="120"/>
        <v/>
      </c>
      <c r="Q1168" s="13">
        <f t="shared" si="121"/>
        <v>0.59640000000000004</v>
      </c>
      <c r="R1168" s="13">
        <f t="shared" si="122"/>
        <v>0.59640000000000004</v>
      </c>
    </row>
    <row r="1169" spans="1:18" x14ac:dyDescent="0.2">
      <c r="A1169" s="8" t="s">
        <v>1809</v>
      </c>
      <c r="B1169" s="9">
        <v>3592</v>
      </c>
      <c r="C1169" s="40" t="s">
        <v>249</v>
      </c>
      <c r="D1169" s="40" t="s">
        <v>158</v>
      </c>
      <c r="E1169" s="40" t="s">
        <v>2163</v>
      </c>
      <c r="F1169" s="40" t="s">
        <v>52</v>
      </c>
      <c r="G1169" s="40" t="s">
        <v>39</v>
      </c>
      <c r="H1169" s="40" t="s">
        <v>40</v>
      </c>
      <c r="I1169" s="11">
        <v>43739</v>
      </c>
      <c r="J1169" s="11">
        <v>43859</v>
      </c>
      <c r="K1169" s="16" t="s">
        <v>45</v>
      </c>
      <c r="L1169" s="1">
        <f>_xlfn.IFNA(MATCH(D1169,{"AR","FL","IN","MI"},0),"YES")</f>
        <v>3</v>
      </c>
      <c r="M1169" t="str">
        <f t="shared" si="117"/>
        <v>Natural Gas</v>
      </c>
      <c r="N1169" s="1">
        <f t="shared" si="118"/>
        <v>2020</v>
      </c>
      <c r="O1169" s="13" t="str">
        <f t="shared" si="119"/>
        <v/>
      </c>
      <c r="P1169" s="13" t="str">
        <f t="shared" si="120"/>
        <v/>
      </c>
      <c r="Q1169" s="13" t="str">
        <f t="shared" si="121"/>
        <v/>
      </c>
      <c r="R1169" s="13" t="str">
        <f t="shared" si="122"/>
        <v/>
      </c>
    </row>
    <row r="1170" spans="1:18" x14ac:dyDescent="0.2">
      <c r="A1170" s="8" t="s">
        <v>1810</v>
      </c>
      <c r="B1170" s="9">
        <v>3591</v>
      </c>
      <c r="C1170" s="40" t="s">
        <v>2219</v>
      </c>
      <c r="D1170" s="40" t="s">
        <v>158</v>
      </c>
      <c r="E1170" s="40" t="s">
        <v>2163</v>
      </c>
      <c r="F1170" s="40" t="s">
        <v>52</v>
      </c>
      <c r="G1170" s="40" t="s">
        <v>39</v>
      </c>
      <c r="H1170" s="40" t="s">
        <v>40</v>
      </c>
      <c r="I1170" s="11">
        <v>43739</v>
      </c>
      <c r="J1170" s="11">
        <v>43859</v>
      </c>
      <c r="K1170" s="16" t="s">
        <v>45</v>
      </c>
      <c r="L1170" s="1">
        <f>_xlfn.IFNA(MATCH(D1170,{"AR","FL","IN","MI"},0),"YES")</f>
        <v>3</v>
      </c>
      <c r="M1170" t="str">
        <f t="shared" si="117"/>
        <v>Natural Gas</v>
      </c>
      <c r="N1170" s="1">
        <f t="shared" si="118"/>
        <v>2020</v>
      </c>
      <c r="O1170" s="13" t="str">
        <f t="shared" si="119"/>
        <v/>
      </c>
      <c r="P1170" s="13" t="str">
        <f t="shared" si="120"/>
        <v/>
      </c>
      <c r="Q1170" s="13" t="str">
        <f t="shared" si="121"/>
        <v/>
      </c>
      <c r="R1170" s="13" t="str">
        <f t="shared" si="122"/>
        <v/>
      </c>
    </row>
    <row r="1171" spans="1:18" x14ac:dyDescent="0.2">
      <c r="A1171" s="8" t="s">
        <v>1811</v>
      </c>
      <c r="B1171" s="9">
        <v>3461</v>
      </c>
      <c r="C1171" s="40" t="s">
        <v>2222</v>
      </c>
      <c r="D1171" s="40" t="s">
        <v>91</v>
      </c>
      <c r="E1171" s="40" t="s">
        <v>2163</v>
      </c>
      <c r="F1171" s="40" t="s">
        <v>66</v>
      </c>
      <c r="G1171" s="40" t="s">
        <v>44</v>
      </c>
      <c r="H1171" s="40" t="s">
        <v>40</v>
      </c>
      <c r="I1171" s="11">
        <v>43553</v>
      </c>
      <c r="J1171" s="11">
        <v>43864</v>
      </c>
      <c r="K1171" s="12">
        <v>49.1</v>
      </c>
      <c r="L1171" s="1" t="str">
        <f>_xlfn.IFNA(MATCH(D1171,{"AR","FL","IN","MI"},0),"YES")</f>
        <v>YES</v>
      </c>
      <c r="M1171" t="str">
        <f t="shared" si="117"/>
        <v>Natural Gas</v>
      </c>
      <c r="N1171" s="1">
        <f t="shared" si="118"/>
        <v>2020</v>
      </c>
      <c r="O1171" s="13" t="str">
        <f t="shared" si="119"/>
        <v/>
      </c>
      <c r="P1171" s="13" t="str">
        <f t="shared" si="120"/>
        <v/>
      </c>
      <c r="Q1171" s="13">
        <f t="shared" si="121"/>
        <v>0.49099999999999999</v>
      </c>
      <c r="R1171" s="13">
        <f t="shared" si="122"/>
        <v>0.49099999999999999</v>
      </c>
    </row>
    <row r="1172" spans="1:18" x14ac:dyDescent="0.2">
      <c r="A1172" s="8" t="s">
        <v>877</v>
      </c>
      <c r="B1172" s="9">
        <v>3517</v>
      </c>
      <c r="C1172" s="40" t="s">
        <v>81</v>
      </c>
      <c r="D1172" s="40" t="s">
        <v>76</v>
      </c>
      <c r="E1172" s="40" t="s">
        <v>37</v>
      </c>
      <c r="F1172" s="40" t="s">
        <v>52</v>
      </c>
      <c r="G1172" s="40" t="s">
        <v>39</v>
      </c>
      <c r="H1172" s="40" t="s">
        <v>40</v>
      </c>
      <c r="I1172" s="11">
        <v>43616</v>
      </c>
      <c r="J1172" s="11">
        <v>43864</v>
      </c>
      <c r="K1172" s="12">
        <v>51.17</v>
      </c>
      <c r="L1172" s="1" t="str">
        <f>_xlfn.IFNA(MATCH(D1172,{"AR","FL","IN","MI"},0),"YES")</f>
        <v>YES</v>
      </c>
      <c r="M1172" t="str">
        <f t="shared" si="117"/>
        <v>Electric</v>
      </c>
      <c r="N1172" s="1">
        <f t="shared" si="118"/>
        <v>2020</v>
      </c>
      <c r="O1172" s="13">
        <f t="shared" si="119"/>
        <v>0.51170000000000004</v>
      </c>
      <c r="P1172" s="13">
        <f t="shared" si="120"/>
        <v>0.51170000000000004</v>
      </c>
      <c r="Q1172" s="13" t="str">
        <f t="shared" si="121"/>
        <v/>
      </c>
      <c r="R1172" s="13" t="str">
        <f t="shared" si="122"/>
        <v/>
      </c>
    </row>
    <row r="1173" spans="1:18" x14ac:dyDescent="0.2">
      <c r="A1173" s="8" t="s">
        <v>875</v>
      </c>
      <c r="B1173" s="9">
        <v>3516</v>
      </c>
      <c r="C1173" s="40" t="s">
        <v>81</v>
      </c>
      <c r="D1173" s="40" t="s">
        <v>76</v>
      </c>
      <c r="E1173" s="40" t="s">
        <v>37</v>
      </c>
      <c r="F1173" s="40" t="s">
        <v>52</v>
      </c>
      <c r="G1173" s="40" t="s">
        <v>39</v>
      </c>
      <c r="H1173" s="40" t="s">
        <v>40</v>
      </c>
      <c r="I1173" s="11">
        <v>43616</v>
      </c>
      <c r="J1173" s="11">
        <v>43864</v>
      </c>
      <c r="K1173" s="16">
        <v>51.17</v>
      </c>
      <c r="L1173" s="1" t="str">
        <f>_xlfn.IFNA(MATCH(D1173,{"AR","FL","IN","MI"},0),"YES")</f>
        <v>YES</v>
      </c>
      <c r="M1173" t="str">
        <f t="shared" si="117"/>
        <v>Electric</v>
      </c>
      <c r="N1173" s="1">
        <f t="shared" si="118"/>
        <v>2020</v>
      </c>
      <c r="O1173" s="13">
        <f t="shared" si="119"/>
        <v>0.51170000000000004</v>
      </c>
      <c r="P1173" s="13">
        <f t="shared" si="120"/>
        <v>0.51170000000000004</v>
      </c>
      <c r="Q1173" s="13" t="str">
        <f t="shared" si="121"/>
        <v/>
      </c>
      <c r="R1173" s="13" t="str">
        <f t="shared" si="122"/>
        <v/>
      </c>
    </row>
    <row r="1174" spans="1:18" x14ac:dyDescent="0.2">
      <c r="A1174" s="8" t="s">
        <v>874</v>
      </c>
      <c r="B1174" s="9">
        <v>3514</v>
      </c>
      <c r="C1174" s="40" t="s">
        <v>81</v>
      </c>
      <c r="D1174" s="40" t="s">
        <v>76</v>
      </c>
      <c r="E1174" s="40" t="s">
        <v>37</v>
      </c>
      <c r="F1174" s="40" t="s">
        <v>52</v>
      </c>
      <c r="G1174" s="40" t="s">
        <v>39</v>
      </c>
      <c r="H1174" s="40" t="s">
        <v>40</v>
      </c>
      <c r="I1174" s="11">
        <v>43616</v>
      </c>
      <c r="J1174" s="11">
        <v>43864</v>
      </c>
      <c r="K1174" s="16">
        <v>51.17</v>
      </c>
      <c r="L1174" s="1" t="str">
        <f>_xlfn.IFNA(MATCH(D1174,{"AR","FL","IN","MI"},0),"YES")</f>
        <v>YES</v>
      </c>
      <c r="M1174" t="str">
        <f t="shared" si="117"/>
        <v>Electric</v>
      </c>
      <c r="N1174" s="1">
        <f t="shared" si="118"/>
        <v>2020</v>
      </c>
      <c r="O1174" s="13">
        <f t="shared" si="119"/>
        <v>0.51170000000000004</v>
      </c>
      <c r="P1174" s="13">
        <f t="shared" si="120"/>
        <v>0.51170000000000004</v>
      </c>
      <c r="Q1174" s="13" t="str">
        <f t="shared" si="121"/>
        <v/>
      </c>
      <c r="R1174" s="13" t="str">
        <f t="shared" si="122"/>
        <v/>
      </c>
    </row>
    <row r="1175" spans="1:18" x14ac:dyDescent="0.2">
      <c r="A1175" s="8" t="s">
        <v>876</v>
      </c>
      <c r="B1175" s="9">
        <v>3513</v>
      </c>
      <c r="C1175" s="40" t="s">
        <v>81</v>
      </c>
      <c r="D1175" s="40" t="s">
        <v>76</v>
      </c>
      <c r="E1175" s="40" t="s">
        <v>37</v>
      </c>
      <c r="F1175" s="40" t="s">
        <v>52</v>
      </c>
      <c r="G1175" s="40" t="s">
        <v>39</v>
      </c>
      <c r="H1175" s="40" t="s">
        <v>40</v>
      </c>
      <c r="I1175" s="11">
        <v>43616</v>
      </c>
      <c r="J1175" s="11">
        <v>43864</v>
      </c>
      <c r="K1175" s="16">
        <v>51.17</v>
      </c>
      <c r="L1175" s="1" t="str">
        <f>_xlfn.IFNA(MATCH(D1175,{"AR","FL","IN","MI"},0),"YES")</f>
        <v>YES</v>
      </c>
      <c r="M1175" t="str">
        <f t="shared" si="117"/>
        <v>Electric</v>
      </c>
      <c r="N1175" s="1">
        <f t="shared" si="118"/>
        <v>2020</v>
      </c>
      <c r="O1175" s="13">
        <f t="shared" si="119"/>
        <v>0.51170000000000004</v>
      </c>
      <c r="P1175" s="13">
        <f t="shared" si="120"/>
        <v>0.51170000000000004</v>
      </c>
      <c r="Q1175" s="13" t="str">
        <f t="shared" si="121"/>
        <v/>
      </c>
      <c r="R1175" s="13" t="str">
        <f t="shared" si="122"/>
        <v/>
      </c>
    </row>
    <row r="1176" spans="1:18" x14ac:dyDescent="0.2">
      <c r="A1176" s="8" t="s">
        <v>878</v>
      </c>
      <c r="B1176" s="9">
        <v>3595</v>
      </c>
      <c r="C1176" s="40" t="s">
        <v>54</v>
      </c>
      <c r="D1176" s="40" t="s">
        <v>160</v>
      </c>
      <c r="E1176" s="40" t="s">
        <v>37</v>
      </c>
      <c r="F1176" s="40" t="s">
        <v>38</v>
      </c>
      <c r="G1176" s="40" t="s">
        <v>39</v>
      </c>
      <c r="H1176" s="40" t="s">
        <v>40</v>
      </c>
      <c r="I1176" s="11">
        <v>43202</v>
      </c>
      <c r="J1176" s="11">
        <v>43867</v>
      </c>
      <c r="K1176" s="12">
        <v>51.96</v>
      </c>
      <c r="L1176" s="1" t="str">
        <f>_xlfn.IFNA(MATCH(D1176,{"AR","FL","IN","MI"},0),"YES")</f>
        <v>YES</v>
      </c>
      <c r="M1176" t="str">
        <f t="shared" si="117"/>
        <v>Electric</v>
      </c>
      <c r="N1176" s="1">
        <f t="shared" si="118"/>
        <v>2020</v>
      </c>
      <c r="O1176" s="13">
        <f t="shared" si="119"/>
        <v>0.51960000000000006</v>
      </c>
      <c r="P1176" s="13">
        <f t="shared" si="120"/>
        <v>0.51960000000000006</v>
      </c>
      <c r="Q1176" s="13" t="str">
        <f t="shared" si="121"/>
        <v/>
      </c>
      <c r="R1176" s="13" t="str">
        <f t="shared" si="122"/>
        <v/>
      </c>
    </row>
    <row r="1177" spans="1:18" x14ac:dyDescent="0.2">
      <c r="A1177" s="8" t="s">
        <v>879</v>
      </c>
      <c r="B1177" s="9">
        <v>3493</v>
      </c>
      <c r="C1177" s="40" t="s">
        <v>325</v>
      </c>
      <c r="D1177" s="40" t="s">
        <v>152</v>
      </c>
      <c r="E1177" s="40" t="s">
        <v>37</v>
      </c>
      <c r="F1177" s="40" t="s">
        <v>38</v>
      </c>
      <c r="G1177" s="40" t="s">
        <v>39</v>
      </c>
      <c r="H1177" s="40" t="s">
        <v>40</v>
      </c>
      <c r="I1177" s="11">
        <v>43605</v>
      </c>
      <c r="J1177" s="11">
        <v>43872</v>
      </c>
      <c r="K1177" s="16">
        <v>55.61</v>
      </c>
      <c r="L1177" s="1" t="str">
        <f>_xlfn.IFNA(MATCH(D1177,{"AR","FL","IN","MI"},0),"YES")</f>
        <v>YES</v>
      </c>
      <c r="M1177" t="str">
        <f t="shared" si="117"/>
        <v>Electric</v>
      </c>
      <c r="N1177" s="1">
        <f t="shared" si="118"/>
        <v>2020</v>
      </c>
      <c r="O1177" s="13">
        <f t="shared" si="119"/>
        <v>0.55610000000000004</v>
      </c>
      <c r="P1177" s="13">
        <f t="shared" si="120"/>
        <v>0.55610000000000004</v>
      </c>
      <c r="Q1177" s="13" t="str">
        <f t="shared" si="121"/>
        <v/>
      </c>
      <c r="R1177" s="13" t="str">
        <f t="shared" si="122"/>
        <v/>
      </c>
    </row>
    <row r="1178" spans="1:18" x14ac:dyDescent="0.2">
      <c r="A1178" s="8" t="s">
        <v>880</v>
      </c>
      <c r="B1178" s="9">
        <v>3464</v>
      </c>
      <c r="C1178" s="40" t="s">
        <v>233</v>
      </c>
      <c r="D1178" s="40" t="s">
        <v>94</v>
      </c>
      <c r="E1178" s="40" t="s">
        <v>37</v>
      </c>
      <c r="F1178" s="40" t="s">
        <v>66</v>
      </c>
      <c r="G1178" s="40" t="s">
        <v>44</v>
      </c>
      <c r="H1178" s="40" t="s">
        <v>40</v>
      </c>
      <c r="I1178" s="11">
        <v>43560</v>
      </c>
      <c r="J1178" s="11">
        <v>43875</v>
      </c>
      <c r="K1178" s="12">
        <v>42.5</v>
      </c>
      <c r="L1178" s="1" t="str">
        <f>_xlfn.IFNA(MATCH(D1178,{"AR","FL","IN","MI"},0),"YES")</f>
        <v>YES</v>
      </c>
      <c r="M1178" t="str">
        <f t="shared" si="117"/>
        <v>Electric</v>
      </c>
      <c r="N1178" s="1">
        <f t="shared" si="118"/>
        <v>2020</v>
      </c>
      <c r="O1178" s="13">
        <f t="shared" si="119"/>
        <v>0.42499999999999999</v>
      </c>
      <c r="P1178" s="13">
        <f t="shared" si="120"/>
        <v>0.42499999999999999</v>
      </c>
      <c r="Q1178" s="13" t="str">
        <f t="shared" si="121"/>
        <v/>
      </c>
      <c r="R1178" s="13" t="str">
        <f t="shared" si="122"/>
        <v/>
      </c>
    </row>
    <row r="1179" spans="1:18" x14ac:dyDescent="0.2">
      <c r="A1179" s="8" t="s">
        <v>881</v>
      </c>
      <c r="B1179" s="9">
        <v>3515</v>
      </c>
      <c r="C1179" s="40" t="s">
        <v>81</v>
      </c>
      <c r="D1179" s="40" t="s">
        <v>76</v>
      </c>
      <c r="E1179" s="40" t="s">
        <v>37</v>
      </c>
      <c r="F1179" s="40" t="s">
        <v>52</v>
      </c>
      <c r="G1179" s="40" t="s">
        <v>39</v>
      </c>
      <c r="H1179" s="40" t="s">
        <v>40</v>
      </c>
      <c r="I1179" s="11">
        <v>43616</v>
      </c>
      <c r="J1179" s="11">
        <v>43879</v>
      </c>
      <c r="K1179" s="16">
        <v>51.17</v>
      </c>
      <c r="L1179" s="1" t="str">
        <f>_xlfn.IFNA(MATCH(D1179,{"AR","FL","IN","MI"},0),"YES")</f>
        <v>YES</v>
      </c>
      <c r="M1179" t="str">
        <f t="shared" si="117"/>
        <v>Electric</v>
      </c>
      <c r="N1179" s="1">
        <f t="shared" si="118"/>
        <v>2020</v>
      </c>
      <c r="O1179" s="13">
        <f t="shared" si="119"/>
        <v>0.51170000000000004</v>
      </c>
      <c r="P1179" s="13">
        <f t="shared" si="120"/>
        <v>0.51170000000000004</v>
      </c>
      <c r="Q1179" s="13" t="str">
        <f t="shared" si="121"/>
        <v/>
      </c>
      <c r="R1179" s="13" t="str">
        <f t="shared" si="122"/>
        <v/>
      </c>
    </row>
    <row r="1180" spans="1:18" x14ac:dyDescent="0.2">
      <c r="A1180" s="8" t="s">
        <v>882</v>
      </c>
      <c r="B1180" s="9">
        <v>3388</v>
      </c>
      <c r="C1180" s="40" t="s">
        <v>485</v>
      </c>
      <c r="D1180" s="40" t="s">
        <v>478</v>
      </c>
      <c r="E1180" s="40" t="s">
        <v>37</v>
      </c>
      <c r="F1180" s="40" t="s">
        <v>66</v>
      </c>
      <c r="G1180" s="40" t="s">
        <v>39</v>
      </c>
      <c r="H1180" s="40" t="s">
        <v>40</v>
      </c>
      <c r="I1180" s="11">
        <v>43388</v>
      </c>
      <c r="J1180" s="11">
        <v>43880</v>
      </c>
      <c r="K1180" s="12">
        <v>50</v>
      </c>
      <c r="L1180" s="1" t="str">
        <f>_xlfn.IFNA(MATCH(D1180,{"AR","FL","IN","MI"},0),"YES")</f>
        <v>YES</v>
      </c>
      <c r="M1180" t="str">
        <f t="shared" si="117"/>
        <v>Electric</v>
      </c>
      <c r="N1180" s="1">
        <f t="shared" si="118"/>
        <v>2020</v>
      </c>
      <c r="O1180" s="13">
        <f t="shared" si="119"/>
        <v>0.5</v>
      </c>
      <c r="P1180" s="13">
        <f t="shared" si="120"/>
        <v>0.5</v>
      </c>
      <c r="Q1180" s="13" t="str">
        <f t="shared" si="121"/>
        <v/>
      </c>
      <c r="R1180" s="13" t="str">
        <f t="shared" si="122"/>
        <v/>
      </c>
    </row>
    <row r="1181" spans="1:18" x14ac:dyDescent="0.2">
      <c r="A1181" s="8" t="s">
        <v>1812</v>
      </c>
      <c r="B1181" s="9">
        <v>3527</v>
      </c>
      <c r="C1181" s="40" t="s">
        <v>2167</v>
      </c>
      <c r="D1181" s="40" t="s">
        <v>60</v>
      </c>
      <c r="E1181" s="40" t="s">
        <v>2163</v>
      </c>
      <c r="F1181" s="40" t="s">
        <v>66</v>
      </c>
      <c r="G1181" s="40" t="s">
        <v>39</v>
      </c>
      <c r="H1181" s="40" t="s">
        <v>40</v>
      </c>
      <c r="I1181" s="11">
        <v>43644</v>
      </c>
      <c r="J1181" s="11">
        <v>43885</v>
      </c>
      <c r="K1181" s="16">
        <v>56.32</v>
      </c>
      <c r="L1181" s="1" t="str">
        <f>_xlfn.IFNA(MATCH(D1181,{"AR","FL","IN","MI"},0),"YES")</f>
        <v>YES</v>
      </c>
      <c r="M1181" t="str">
        <f t="shared" si="117"/>
        <v>Natural Gas</v>
      </c>
      <c r="N1181" s="1">
        <f t="shared" si="118"/>
        <v>2020</v>
      </c>
      <c r="O1181" s="13" t="str">
        <f t="shared" si="119"/>
        <v/>
      </c>
      <c r="P1181" s="13" t="str">
        <f t="shared" si="120"/>
        <v/>
      </c>
      <c r="Q1181" s="13">
        <f t="shared" si="121"/>
        <v>0.56320000000000003</v>
      </c>
      <c r="R1181" s="13">
        <f t="shared" si="122"/>
        <v>0.56320000000000003</v>
      </c>
    </row>
    <row r="1182" spans="1:18" x14ac:dyDescent="0.2">
      <c r="A1182" s="8" t="s">
        <v>883</v>
      </c>
      <c r="B1182" s="9">
        <v>3438</v>
      </c>
      <c r="C1182" s="40" t="s">
        <v>81</v>
      </c>
      <c r="D1182" s="40" t="s">
        <v>194</v>
      </c>
      <c r="E1182" s="40" t="s">
        <v>37</v>
      </c>
      <c r="F1182" s="40" t="s">
        <v>38</v>
      </c>
      <c r="G1182" s="40" t="s">
        <v>44</v>
      </c>
      <c r="H1182" s="40" t="s">
        <v>40</v>
      </c>
      <c r="I1182" s="11">
        <v>43553</v>
      </c>
      <c r="J1182" s="11">
        <v>43885</v>
      </c>
      <c r="K1182" s="12">
        <v>52</v>
      </c>
      <c r="L1182" s="1" t="str">
        <f>_xlfn.IFNA(MATCH(D1182,{"AR","FL","IN","MI"},0),"YES")</f>
        <v>YES</v>
      </c>
      <c r="M1182" t="str">
        <f t="shared" si="117"/>
        <v>Electric</v>
      </c>
      <c r="N1182" s="1">
        <f t="shared" si="118"/>
        <v>2020</v>
      </c>
      <c r="O1182" s="13">
        <f t="shared" si="119"/>
        <v>0.52</v>
      </c>
      <c r="P1182" s="13">
        <f t="shared" si="120"/>
        <v>0.52</v>
      </c>
      <c r="Q1182" s="13" t="str">
        <f t="shared" si="121"/>
        <v/>
      </c>
      <c r="R1182" s="13" t="str">
        <f t="shared" si="122"/>
        <v/>
      </c>
    </row>
    <row r="1183" spans="1:18" x14ac:dyDescent="0.2">
      <c r="A1183" s="8" t="s">
        <v>884</v>
      </c>
      <c r="B1183" s="9">
        <v>3506</v>
      </c>
      <c r="C1183" s="40" t="s">
        <v>139</v>
      </c>
      <c r="D1183" s="40" t="s">
        <v>76</v>
      </c>
      <c r="E1183" s="40" t="s">
        <v>37</v>
      </c>
      <c r="F1183" s="40" t="s">
        <v>52</v>
      </c>
      <c r="G1183" s="40" t="s">
        <v>39</v>
      </c>
      <c r="H1183" s="40" t="s">
        <v>40</v>
      </c>
      <c r="I1183" s="11">
        <v>43616</v>
      </c>
      <c r="J1183" s="11">
        <v>43886</v>
      </c>
      <c r="K1183" s="16">
        <v>50.78</v>
      </c>
      <c r="L1183" s="1" t="str">
        <f>_xlfn.IFNA(MATCH(D1183,{"AR","FL","IN","MI"},0),"YES")</f>
        <v>YES</v>
      </c>
      <c r="M1183" t="str">
        <f t="shared" si="117"/>
        <v>Electric</v>
      </c>
      <c r="N1183" s="1">
        <f t="shared" si="118"/>
        <v>2020</v>
      </c>
      <c r="O1183" s="13">
        <f t="shared" si="119"/>
        <v>0.50780000000000003</v>
      </c>
      <c r="P1183" s="13">
        <f t="shared" si="120"/>
        <v>0.50780000000000003</v>
      </c>
      <c r="Q1183" s="13" t="str">
        <f t="shared" si="121"/>
        <v/>
      </c>
      <c r="R1183" s="13" t="str">
        <f t="shared" si="122"/>
        <v/>
      </c>
    </row>
    <row r="1184" spans="1:18" x14ac:dyDescent="0.2">
      <c r="A1184" s="8" t="s">
        <v>1813</v>
      </c>
      <c r="B1184" s="9">
        <v>3533</v>
      </c>
      <c r="C1184" s="40" t="s">
        <v>2173</v>
      </c>
      <c r="D1184" s="40" t="s">
        <v>68</v>
      </c>
      <c r="E1184" s="40" t="s">
        <v>2163</v>
      </c>
      <c r="F1184" s="40" t="s">
        <v>66</v>
      </c>
      <c r="G1184" s="40" t="s">
        <v>39</v>
      </c>
      <c r="H1184" s="40" t="s">
        <v>40</v>
      </c>
      <c r="I1184" s="11">
        <v>43647</v>
      </c>
      <c r="J1184" s="11">
        <v>43886</v>
      </c>
      <c r="K1184" s="12">
        <v>55</v>
      </c>
      <c r="L1184" s="1" t="str">
        <f>_xlfn.IFNA(MATCH(D1184,{"AR","FL","IN","MI"},0),"YES")</f>
        <v>YES</v>
      </c>
      <c r="M1184" t="str">
        <f t="shared" si="117"/>
        <v>Natural Gas</v>
      </c>
      <c r="N1184" s="1">
        <f t="shared" si="118"/>
        <v>2020</v>
      </c>
      <c r="O1184" s="13" t="str">
        <f t="shared" si="119"/>
        <v/>
      </c>
      <c r="P1184" s="13" t="str">
        <f t="shared" si="120"/>
        <v/>
      </c>
      <c r="Q1184" s="13">
        <f t="shared" si="121"/>
        <v>0.55000000000000004</v>
      </c>
      <c r="R1184" s="13">
        <f t="shared" si="122"/>
        <v>0.55000000000000004</v>
      </c>
    </row>
    <row r="1185" spans="1:18" x14ac:dyDescent="0.2">
      <c r="A1185" s="8" t="s">
        <v>885</v>
      </c>
      <c r="B1185" s="9">
        <v>3479</v>
      </c>
      <c r="C1185" s="40" t="s">
        <v>886</v>
      </c>
      <c r="D1185" s="40" t="s">
        <v>94</v>
      </c>
      <c r="E1185" s="40" t="s">
        <v>37</v>
      </c>
      <c r="F1185" s="40" t="s">
        <v>66</v>
      </c>
      <c r="G1185" s="40" t="s">
        <v>44</v>
      </c>
      <c r="H1185" s="40" t="s">
        <v>40</v>
      </c>
      <c r="I1185" s="11">
        <v>43586</v>
      </c>
      <c r="J1185" s="11">
        <v>43888</v>
      </c>
      <c r="K1185" s="12">
        <v>42.5</v>
      </c>
      <c r="L1185" s="1" t="str">
        <f>_xlfn.IFNA(MATCH(D1185,{"AR","FL","IN","MI"},0),"YES")</f>
        <v>YES</v>
      </c>
      <c r="M1185" t="str">
        <f t="shared" si="117"/>
        <v>Electric</v>
      </c>
      <c r="N1185" s="1">
        <f t="shared" si="118"/>
        <v>2020</v>
      </c>
      <c r="O1185" s="13">
        <f t="shared" si="119"/>
        <v>0.42499999999999999</v>
      </c>
      <c r="P1185" s="13">
        <f t="shared" si="120"/>
        <v>0.42499999999999999</v>
      </c>
      <c r="Q1185" s="13" t="str">
        <f t="shared" si="121"/>
        <v/>
      </c>
      <c r="R1185" s="13" t="str">
        <f t="shared" si="122"/>
        <v/>
      </c>
    </row>
    <row r="1186" spans="1:18" x14ac:dyDescent="0.2">
      <c r="A1186" s="8" t="s">
        <v>887</v>
      </c>
      <c r="B1186" s="9">
        <v>3570</v>
      </c>
      <c r="C1186" s="40" t="s">
        <v>263</v>
      </c>
      <c r="D1186" s="40" t="s">
        <v>111</v>
      </c>
      <c r="E1186" s="40" t="s">
        <v>37</v>
      </c>
      <c r="F1186" s="40" t="s">
        <v>38</v>
      </c>
      <c r="G1186" s="40" t="s">
        <v>44</v>
      </c>
      <c r="H1186" s="40" t="s">
        <v>40</v>
      </c>
      <c r="I1186" s="11">
        <v>43739</v>
      </c>
      <c r="J1186" s="11">
        <v>43889</v>
      </c>
      <c r="K1186" s="16">
        <v>37.92</v>
      </c>
      <c r="L1186" s="1">
        <f>_xlfn.IFNA(MATCH(D1186,{"AR","FL","IN","MI"},0),"YES")</f>
        <v>1</v>
      </c>
      <c r="M1186" t="str">
        <f t="shared" si="117"/>
        <v>Electric</v>
      </c>
      <c r="N1186" s="1">
        <f t="shared" si="118"/>
        <v>2020</v>
      </c>
      <c r="O1186" s="13">
        <f t="shared" si="119"/>
        <v>0.37920000000000004</v>
      </c>
      <c r="P1186" s="13" t="str">
        <f t="shared" si="120"/>
        <v/>
      </c>
      <c r="Q1186" s="13" t="str">
        <f t="shared" si="121"/>
        <v/>
      </c>
      <c r="R1186" s="13" t="str">
        <f t="shared" si="122"/>
        <v/>
      </c>
    </row>
    <row r="1187" spans="1:18" x14ac:dyDescent="0.2">
      <c r="A1187" s="8" t="s">
        <v>1814</v>
      </c>
      <c r="B1187" s="9">
        <v>3645</v>
      </c>
      <c r="C1187" s="40" t="s">
        <v>2190</v>
      </c>
      <c r="D1187" s="40" t="s">
        <v>130</v>
      </c>
      <c r="E1187" s="40" t="s">
        <v>2163</v>
      </c>
      <c r="F1187" s="40" t="s">
        <v>66</v>
      </c>
      <c r="G1187" s="40"/>
      <c r="H1187" s="40" t="s">
        <v>40</v>
      </c>
      <c r="I1187" s="11">
        <v>43796</v>
      </c>
      <c r="J1187" s="11">
        <v>43889</v>
      </c>
      <c r="K1187" s="12" t="s">
        <v>45</v>
      </c>
      <c r="L1187" s="1" t="str">
        <f>_xlfn.IFNA(MATCH(D1187,{"AR","FL","IN","MI"},0),"YES")</f>
        <v>YES</v>
      </c>
      <c r="M1187" t="str">
        <f t="shared" si="117"/>
        <v>Natural Gas</v>
      </c>
      <c r="N1187" s="1">
        <f t="shared" si="118"/>
        <v>2020</v>
      </c>
      <c r="O1187" s="13" t="str">
        <f t="shared" si="119"/>
        <v/>
      </c>
      <c r="P1187" s="13" t="str">
        <f t="shared" si="120"/>
        <v/>
      </c>
      <c r="Q1187" s="13" t="str">
        <f t="shared" si="121"/>
        <v/>
      </c>
      <c r="R1187" s="13" t="str">
        <f t="shared" si="122"/>
        <v/>
      </c>
    </row>
    <row r="1188" spans="1:18" x14ac:dyDescent="0.2">
      <c r="A1188" s="8" t="s">
        <v>1815</v>
      </c>
      <c r="B1188" s="9">
        <v>3555</v>
      </c>
      <c r="C1188" s="40" t="s">
        <v>267</v>
      </c>
      <c r="D1188" s="40" t="s">
        <v>231</v>
      </c>
      <c r="E1188" s="40" t="s">
        <v>2163</v>
      </c>
      <c r="F1188" s="40" t="s">
        <v>66</v>
      </c>
      <c r="G1188" s="40" t="s">
        <v>44</v>
      </c>
      <c r="H1188" s="40" t="s">
        <v>40</v>
      </c>
      <c r="I1188" s="11">
        <v>43816</v>
      </c>
      <c r="J1188" s="11">
        <v>43889</v>
      </c>
      <c r="K1188" s="12">
        <v>52.45</v>
      </c>
      <c r="L1188" s="1" t="str">
        <f>_xlfn.IFNA(MATCH(D1188,{"AR","FL","IN","MI"},0),"YES")</f>
        <v>YES</v>
      </c>
      <c r="M1188" t="str">
        <f t="shared" si="117"/>
        <v>Natural Gas</v>
      </c>
      <c r="N1188" s="1">
        <f t="shared" si="118"/>
        <v>2020</v>
      </c>
      <c r="O1188" s="13" t="str">
        <f t="shared" si="119"/>
        <v/>
      </c>
      <c r="P1188" s="13" t="str">
        <f t="shared" si="120"/>
        <v/>
      </c>
      <c r="Q1188" s="13">
        <f t="shared" si="121"/>
        <v>0.52450000000000008</v>
      </c>
      <c r="R1188" s="13">
        <f t="shared" si="122"/>
        <v>0.52450000000000008</v>
      </c>
    </row>
    <row r="1189" spans="1:18" x14ac:dyDescent="0.2">
      <c r="A1189" s="8" t="s">
        <v>888</v>
      </c>
      <c r="B1189" s="9">
        <v>3492</v>
      </c>
      <c r="C1189" s="40" t="s">
        <v>175</v>
      </c>
      <c r="D1189" s="40" t="s">
        <v>158</v>
      </c>
      <c r="E1189" s="40" t="s">
        <v>37</v>
      </c>
      <c r="F1189" s="40" t="s">
        <v>38</v>
      </c>
      <c r="G1189" s="40" t="s">
        <v>39</v>
      </c>
      <c r="H1189" s="40" t="s">
        <v>40</v>
      </c>
      <c r="I1189" s="11">
        <v>43599</v>
      </c>
      <c r="J1189" s="11">
        <v>43901</v>
      </c>
      <c r="K1189" s="16">
        <v>37.549999999999997</v>
      </c>
      <c r="L1189" s="1">
        <f>_xlfn.IFNA(MATCH(D1189,{"AR","FL","IN","MI"},0),"YES")</f>
        <v>3</v>
      </c>
      <c r="M1189" t="str">
        <f t="shared" si="117"/>
        <v>Electric</v>
      </c>
      <c r="N1189" s="1">
        <f t="shared" si="118"/>
        <v>2020</v>
      </c>
      <c r="O1189" s="13">
        <f t="shared" si="119"/>
        <v>0.37549999999999994</v>
      </c>
      <c r="P1189" s="13" t="str">
        <f t="shared" si="120"/>
        <v/>
      </c>
      <c r="Q1189" s="13" t="str">
        <f t="shared" si="121"/>
        <v/>
      </c>
      <c r="R1189" s="13" t="str">
        <f t="shared" si="122"/>
        <v/>
      </c>
    </row>
    <row r="1190" spans="1:18" x14ac:dyDescent="0.2">
      <c r="A1190" s="8" t="s">
        <v>889</v>
      </c>
      <c r="B1190" s="9">
        <v>3587</v>
      </c>
      <c r="C1190" s="40" t="s">
        <v>340</v>
      </c>
      <c r="D1190" s="40" t="s">
        <v>341</v>
      </c>
      <c r="E1190" s="40" t="s">
        <v>37</v>
      </c>
      <c r="F1190" s="40" t="s">
        <v>38</v>
      </c>
      <c r="G1190" s="40" t="s">
        <v>44</v>
      </c>
      <c r="H1190" s="40" t="s">
        <v>40</v>
      </c>
      <c r="I1190" s="11">
        <v>43795</v>
      </c>
      <c r="J1190" s="11">
        <v>43907</v>
      </c>
      <c r="K1190" s="12">
        <v>53</v>
      </c>
      <c r="L1190" s="1" t="str">
        <f>_xlfn.IFNA(MATCH(D1190,{"AR","FL","IN","MI"},0),"YES")</f>
        <v>YES</v>
      </c>
      <c r="M1190" t="str">
        <f t="shared" si="117"/>
        <v>Electric</v>
      </c>
      <c r="N1190" s="1">
        <f t="shared" si="118"/>
        <v>2020</v>
      </c>
      <c r="O1190" s="13">
        <f t="shared" si="119"/>
        <v>0.53</v>
      </c>
      <c r="P1190" s="13">
        <f t="shared" si="120"/>
        <v>0.53</v>
      </c>
      <c r="Q1190" s="13" t="str">
        <f t="shared" si="121"/>
        <v/>
      </c>
      <c r="R1190" s="13" t="str">
        <f t="shared" si="122"/>
        <v/>
      </c>
    </row>
    <row r="1191" spans="1:18" x14ac:dyDescent="0.2">
      <c r="A1191" s="8" t="s">
        <v>890</v>
      </c>
      <c r="B1191" s="9">
        <v>3501</v>
      </c>
      <c r="C1191" s="40" t="s">
        <v>113</v>
      </c>
      <c r="D1191" s="40" t="s">
        <v>114</v>
      </c>
      <c r="E1191" s="40" t="s">
        <v>37</v>
      </c>
      <c r="F1191" s="40" t="s">
        <v>38</v>
      </c>
      <c r="G1191" s="40" t="s">
        <v>44</v>
      </c>
      <c r="H1191" s="40" t="s">
        <v>40</v>
      </c>
      <c r="I1191" s="11">
        <v>43649</v>
      </c>
      <c r="J1191" s="11">
        <v>43908</v>
      </c>
      <c r="K1191" s="16" t="s">
        <v>45</v>
      </c>
      <c r="L1191" s="1" t="str">
        <f>_xlfn.IFNA(MATCH(D1191,{"AR","FL","IN","MI"},0),"YES")</f>
        <v>YES</v>
      </c>
      <c r="M1191" t="str">
        <f t="shared" si="117"/>
        <v>Electric</v>
      </c>
      <c r="N1191" s="1">
        <f t="shared" si="118"/>
        <v>2020</v>
      </c>
      <c r="O1191" s="13" t="str">
        <f t="shared" si="119"/>
        <v/>
      </c>
      <c r="P1191" s="13" t="str">
        <f t="shared" si="120"/>
        <v/>
      </c>
      <c r="Q1191" s="13" t="str">
        <f t="shared" si="121"/>
        <v/>
      </c>
      <c r="R1191" s="13" t="str">
        <f t="shared" si="122"/>
        <v/>
      </c>
    </row>
    <row r="1192" spans="1:18" x14ac:dyDescent="0.2">
      <c r="A1192" s="8" t="s">
        <v>891</v>
      </c>
      <c r="B1192" s="9">
        <v>3530</v>
      </c>
      <c r="C1192" s="40" t="s">
        <v>81</v>
      </c>
      <c r="D1192" s="40" t="s">
        <v>76</v>
      </c>
      <c r="E1192" s="40" t="s">
        <v>37</v>
      </c>
      <c r="F1192" s="40" t="s">
        <v>52</v>
      </c>
      <c r="G1192" s="40" t="s">
        <v>39</v>
      </c>
      <c r="H1192" s="40" t="s">
        <v>40</v>
      </c>
      <c r="I1192" s="11">
        <v>43647</v>
      </c>
      <c r="J1192" s="11">
        <v>43910</v>
      </c>
      <c r="K1192" s="16">
        <v>51.17</v>
      </c>
      <c r="L1192" s="1" t="str">
        <f>_xlfn.IFNA(MATCH(D1192,{"AR","FL","IN","MI"},0),"YES")</f>
        <v>YES</v>
      </c>
      <c r="M1192" t="str">
        <f t="shared" si="117"/>
        <v>Electric</v>
      </c>
      <c r="N1192" s="1">
        <f t="shared" si="118"/>
        <v>2020</v>
      </c>
      <c r="O1192" s="13">
        <f t="shared" si="119"/>
        <v>0.51170000000000004</v>
      </c>
      <c r="P1192" s="13">
        <f t="shared" si="120"/>
        <v>0.51170000000000004</v>
      </c>
      <c r="Q1192" s="13" t="str">
        <f t="shared" si="121"/>
        <v/>
      </c>
      <c r="R1192" s="13" t="str">
        <f t="shared" si="122"/>
        <v/>
      </c>
    </row>
    <row r="1193" spans="1:18" x14ac:dyDescent="0.2">
      <c r="A1193" s="8" t="s">
        <v>1816</v>
      </c>
      <c r="B1193" s="9">
        <v>3480</v>
      </c>
      <c r="C1193" s="40" t="s">
        <v>168</v>
      </c>
      <c r="D1193" s="40" t="s">
        <v>91</v>
      </c>
      <c r="E1193" s="40" t="s">
        <v>2163</v>
      </c>
      <c r="F1193" s="40" t="s">
        <v>66</v>
      </c>
      <c r="G1193" s="40" t="s">
        <v>44</v>
      </c>
      <c r="H1193" s="40" t="s">
        <v>40</v>
      </c>
      <c r="I1193" s="11">
        <v>43585</v>
      </c>
      <c r="J1193" s="11">
        <v>43915</v>
      </c>
      <c r="K1193" s="12">
        <v>48.5</v>
      </c>
      <c r="L1193" s="1" t="str">
        <f>_xlfn.IFNA(MATCH(D1193,{"AR","FL","IN","MI"},0),"YES")</f>
        <v>YES</v>
      </c>
      <c r="M1193" t="str">
        <f t="shared" si="117"/>
        <v>Natural Gas</v>
      </c>
      <c r="N1193" s="1">
        <f t="shared" si="118"/>
        <v>2020</v>
      </c>
      <c r="O1193" s="13" t="str">
        <f t="shared" si="119"/>
        <v/>
      </c>
      <c r="P1193" s="13" t="str">
        <f t="shared" si="120"/>
        <v/>
      </c>
      <c r="Q1193" s="13">
        <f t="shared" si="121"/>
        <v>0.48499999999999999</v>
      </c>
      <c r="R1193" s="13">
        <f t="shared" si="122"/>
        <v>0.48499999999999999</v>
      </c>
    </row>
    <row r="1194" spans="1:18" x14ac:dyDescent="0.2">
      <c r="A1194" s="8" t="s">
        <v>892</v>
      </c>
      <c r="B1194" s="9">
        <v>3478</v>
      </c>
      <c r="C1194" s="40" t="s">
        <v>168</v>
      </c>
      <c r="D1194" s="40" t="s">
        <v>91</v>
      </c>
      <c r="E1194" s="40" t="s">
        <v>37</v>
      </c>
      <c r="F1194" s="40" t="s">
        <v>38</v>
      </c>
      <c r="G1194" s="40" t="s">
        <v>44</v>
      </c>
      <c r="H1194" s="40" t="s">
        <v>40</v>
      </c>
      <c r="I1194" s="11">
        <v>43585</v>
      </c>
      <c r="J1194" s="11">
        <v>43915</v>
      </c>
      <c r="K1194" s="12">
        <v>48.5</v>
      </c>
      <c r="L1194" s="1" t="str">
        <f>_xlfn.IFNA(MATCH(D1194,{"AR","FL","IN","MI"},0),"YES")</f>
        <v>YES</v>
      </c>
      <c r="M1194" t="str">
        <f t="shared" si="117"/>
        <v>Electric</v>
      </c>
      <c r="N1194" s="1">
        <f t="shared" si="118"/>
        <v>2020</v>
      </c>
      <c r="O1194" s="13">
        <f t="shared" si="119"/>
        <v>0.48499999999999999</v>
      </c>
      <c r="P1194" s="13">
        <f t="shared" si="120"/>
        <v>0.48499999999999999</v>
      </c>
      <c r="Q1194" s="13" t="str">
        <f t="shared" si="121"/>
        <v/>
      </c>
      <c r="R1194" s="13" t="str">
        <f t="shared" si="122"/>
        <v/>
      </c>
    </row>
    <row r="1195" spans="1:18" x14ac:dyDescent="0.2">
      <c r="A1195" s="8" t="s">
        <v>1817</v>
      </c>
      <c r="B1195" s="9">
        <v>3491</v>
      </c>
      <c r="C1195" s="40" t="s">
        <v>2197</v>
      </c>
      <c r="D1195" s="40" t="s">
        <v>478</v>
      </c>
      <c r="E1195" s="40" t="s">
        <v>2163</v>
      </c>
      <c r="F1195" s="40" t="s">
        <v>66</v>
      </c>
      <c r="G1195" s="40" t="s">
        <v>39</v>
      </c>
      <c r="H1195" s="40" t="s">
        <v>40</v>
      </c>
      <c r="I1195" s="11">
        <v>43644</v>
      </c>
      <c r="J1195" s="11">
        <v>43916</v>
      </c>
      <c r="K1195" s="12">
        <v>50</v>
      </c>
      <c r="L1195" s="1" t="str">
        <f>_xlfn.IFNA(MATCH(D1195,{"AR","FL","IN","MI"},0),"YES")</f>
        <v>YES</v>
      </c>
      <c r="M1195" t="str">
        <f t="shared" si="117"/>
        <v>Natural Gas</v>
      </c>
      <c r="N1195" s="1">
        <f t="shared" si="118"/>
        <v>2020</v>
      </c>
      <c r="O1195" s="13" t="str">
        <f t="shared" si="119"/>
        <v/>
      </c>
      <c r="P1195" s="13" t="str">
        <f t="shared" si="120"/>
        <v/>
      </c>
      <c r="Q1195" s="13">
        <f t="shared" si="121"/>
        <v>0.5</v>
      </c>
      <c r="R1195" s="13">
        <f t="shared" si="122"/>
        <v>0.5</v>
      </c>
    </row>
    <row r="1196" spans="1:18" x14ac:dyDescent="0.2">
      <c r="A1196" s="8" t="s">
        <v>893</v>
      </c>
      <c r="B1196" s="9">
        <v>3536</v>
      </c>
      <c r="C1196" s="40" t="s">
        <v>75</v>
      </c>
      <c r="D1196" s="40" t="s">
        <v>76</v>
      </c>
      <c r="E1196" s="40" t="s">
        <v>37</v>
      </c>
      <c r="F1196" s="40" t="s">
        <v>38</v>
      </c>
      <c r="G1196" s="40" t="s">
        <v>44</v>
      </c>
      <c r="H1196" s="40" t="s">
        <v>40</v>
      </c>
      <c r="I1196" s="11">
        <v>43658</v>
      </c>
      <c r="J1196" s="11">
        <v>43927</v>
      </c>
      <c r="K1196" s="16" t="s">
        <v>45</v>
      </c>
      <c r="L1196" s="1" t="str">
        <f>_xlfn.IFNA(MATCH(D1196,{"AR","FL","IN","MI"},0),"YES")</f>
        <v>YES</v>
      </c>
      <c r="M1196" t="str">
        <f t="shared" si="117"/>
        <v>Electric</v>
      </c>
      <c r="N1196" s="1">
        <f t="shared" si="118"/>
        <v>2020</v>
      </c>
      <c r="O1196" s="13" t="str">
        <f t="shared" si="119"/>
        <v/>
      </c>
      <c r="P1196" s="13" t="str">
        <f t="shared" si="120"/>
        <v/>
      </c>
      <c r="Q1196" s="13" t="str">
        <f t="shared" si="121"/>
        <v/>
      </c>
      <c r="R1196" s="13" t="str">
        <f t="shared" si="122"/>
        <v/>
      </c>
    </row>
    <row r="1197" spans="1:18" x14ac:dyDescent="0.2">
      <c r="A1197" s="8" t="s">
        <v>894</v>
      </c>
      <c r="B1197" s="9">
        <v>3577</v>
      </c>
      <c r="C1197" s="40" t="s">
        <v>42</v>
      </c>
      <c r="D1197" s="40" t="s">
        <v>180</v>
      </c>
      <c r="E1197" s="40" t="s">
        <v>37</v>
      </c>
      <c r="F1197" s="40" t="s">
        <v>38</v>
      </c>
      <c r="G1197" s="40"/>
      <c r="H1197" s="40" t="s">
        <v>40</v>
      </c>
      <c r="I1197" s="11">
        <v>43770</v>
      </c>
      <c r="J1197" s="11">
        <v>43928</v>
      </c>
      <c r="K1197" s="12" t="s">
        <v>45</v>
      </c>
      <c r="L1197" s="1" t="str">
        <f>_xlfn.IFNA(MATCH(D1197,{"AR","FL","IN","MI"},0),"YES")</f>
        <v>YES</v>
      </c>
      <c r="M1197" t="str">
        <f t="shared" si="117"/>
        <v>Electric</v>
      </c>
      <c r="N1197" s="1">
        <f t="shared" si="118"/>
        <v>2020</v>
      </c>
      <c r="O1197" s="13" t="str">
        <f t="shared" si="119"/>
        <v/>
      </c>
      <c r="P1197" s="13" t="str">
        <f t="shared" si="120"/>
        <v/>
      </c>
      <c r="Q1197" s="13" t="str">
        <f t="shared" si="121"/>
        <v/>
      </c>
      <c r="R1197" s="13" t="str">
        <f t="shared" si="122"/>
        <v/>
      </c>
    </row>
    <row r="1198" spans="1:18" x14ac:dyDescent="0.2">
      <c r="A1198" s="8" t="s">
        <v>895</v>
      </c>
      <c r="B1198" s="9">
        <v>3537</v>
      </c>
      <c r="C1198" s="40" t="s">
        <v>81</v>
      </c>
      <c r="D1198" s="40" t="s">
        <v>76</v>
      </c>
      <c r="E1198" s="40" t="s">
        <v>37</v>
      </c>
      <c r="F1198" s="40" t="s">
        <v>52</v>
      </c>
      <c r="G1198" s="40" t="s">
        <v>39</v>
      </c>
      <c r="H1198" s="40" t="s">
        <v>40</v>
      </c>
      <c r="I1198" s="11">
        <v>43669</v>
      </c>
      <c r="J1198" s="11">
        <v>43934</v>
      </c>
      <c r="K1198" s="16">
        <v>51.17</v>
      </c>
      <c r="L1198" s="1" t="str">
        <f>_xlfn.IFNA(MATCH(D1198,{"AR","FL","IN","MI"},0),"YES")</f>
        <v>YES</v>
      </c>
      <c r="M1198" t="str">
        <f t="shared" si="117"/>
        <v>Electric</v>
      </c>
      <c r="N1198" s="1">
        <f t="shared" si="118"/>
        <v>2020</v>
      </c>
      <c r="O1198" s="13">
        <f t="shared" si="119"/>
        <v>0.51170000000000004</v>
      </c>
      <c r="P1198" s="13">
        <f t="shared" si="120"/>
        <v>0.51170000000000004</v>
      </c>
      <c r="Q1198" s="13" t="str">
        <f t="shared" si="121"/>
        <v/>
      </c>
      <c r="R1198" s="13" t="str">
        <f t="shared" si="122"/>
        <v/>
      </c>
    </row>
    <row r="1199" spans="1:18" x14ac:dyDescent="0.2">
      <c r="A1199" s="8" t="s">
        <v>896</v>
      </c>
      <c r="B1199" s="9">
        <v>3554</v>
      </c>
      <c r="C1199" s="40" t="s">
        <v>267</v>
      </c>
      <c r="D1199" s="40" t="s">
        <v>231</v>
      </c>
      <c r="E1199" s="40" t="s">
        <v>37</v>
      </c>
      <c r="F1199" s="40" t="s">
        <v>66</v>
      </c>
      <c r="G1199" s="40" t="s">
        <v>44</v>
      </c>
      <c r="H1199" s="40" t="s">
        <v>40</v>
      </c>
      <c r="I1199" s="11">
        <v>43816</v>
      </c>
      <c r="J1199" s="11">
        <v>43938</v>
      </c>
      <c r="K1199" s="16">
        <v>52.45</v>
      </c>
      <c r="L1199" s="1" t="str">
        <f>_xlfn.IFNA(MATCH(D1199,{"AR","FL","IN","MI"},0),"YES")</f>
        <v>YES</v>
      </c>
      <c r="M1199" t="str">
        <f t="shared" si="117"/>
        <v>Electric</v>
      </c>
      <c r="N1199" s="1">
        <f t="shared" si="118"/>
        <v>2020</v>
      </c>
      <c r="O1199" s="13">
        <f t="shared" si="119"/>
        <v>0.52450000000000008</v>
      </c>
      <c r="P1199" s="13">
        <f t="shared" si="120"/>
        <v>0.52450000000000008</v>
      </c>
      <c r="Q1199" s="13" t="str">
        <f t="shared" si="121"/>
        <v/>
      </c>
      <c r="R1199" s="13" t="str">
        <f t="shared" si="122"/>
        <v/>
      </c>
    </row>
    <row r="1200" spans="1:18" x14ac:dyDescent="0.2">
      <c r="A1200" s="8" t="s">
        <v>1818</v>
      </c>
      <c r="B1200" s="9">
        <v>3640</v>
      </c>
      <c r="C1200" s="40" t="s">
        <v>2167</v>
      </c>
      <c r="D1200" s="40" t="s">
        <v>94</v>
      </c>
      <c r="E1200" s="40" t="s">
        <v>2163</v>
      </c>
      <c r="F1200" s="40" t="s">
        <v>66</v>
      </c>
      <c r="G1200" s="40" t="s">
        <v>44</v>
      </c>
      <c r="H1200" s="40" t="s">
        <v>40</v>
      </c>
      <c r="I1200" s="11">
        <v>43735</v>
      </c>
      <c r="J1200" s="11">
        <v>43942</v>
      </c>
      <c r="K1200" s="16">
        <v>60.12</v>
      </c>
      <c r="L1200" s="1" t="str">
        <f>_xlfn.IFNA(MATCH(D1200,{"AR","FL","IN","MI"},0),"YES")</f>
        <v>YES</v>
      </c>
      <c r="M1200" t="str">
        <f t="shared" si="117"/>
        <v>Natural Gas</v>
      </c>
      <c r="N1200" s="1">
        <f t="shared" si="118"/>
        <v>2020</v>
      </c>
      <c r="O1200" s="13" t="str">
        <f t="shared" si="119"/>
        <v/>
      </c>
      <c r="P1200" s="13" t="str">
        <f t="shared" si="120"/>
        <v/>
      </c>
      <c r="Q1200" s="13">
        <f t="shared" si="121"/>
        <v>0.60119999999999996</v>
      </c>
      <c r="R1200" s="13">
        <f t="shared" si="122"/>
        <v>0.60119999999999996</v>
      </c>
    </row>
    <row r="1201" spans="1:18" x14ac:dyDescent="0.2">
      <c r="A1201" s="8" t="s">
        <v>897</v>
      </c>
      <c r="B1201" s="9">
        <v>3543</v>
      </c>
      <c r="C1201" s="40" t="s">
        <v>747</v>
      </c>
      <c r="D1201" s="40" t="s">
        <v>127</v>
      </c>
      <c r="E1201" s="40" t="s">
        <v>37</v>
      </c>
      <c r="F1201" s="40" t="s">
        <v>38</v>
      </c>
      <c r="G1201" s="40" t="s">
        <v>39</v>
      </c>
      <c r="H1201" s="40" t="s">
        <v>40</v>
      </c>
      <c r="I1201" s="11">
        <v>43711</v>
      </c>
      <c r="J1201" s="11">
        <v>43948</v>
      </c>
      <c r="K1201" s="16">
        <v>48.23</v>
      </c>
      <c r="L1201" s="1" t="str">
        <f>_xlfn.IFNA(MATCH(D1201,{"AR","FL","IN","MI"},0),"YES")</f>
        <v>YES</v>
      </c>
      <c r="M1201" t="str">
        <f t="shared" si="117"/>
        <v>Electric</v>
      </c>
      <c r="N1201" s="1">
        <f t="shared" si="118"/>
        <v>2020</v>
      </c>
      <c r="O1201" s="13">
        <f t="shared" si="119"/>
        <v>0.48229999999999995</v>
      </c>
      <c r="P1201" s="13">
        <f t="shared" si="120"/>
        <v>0.48229999999999995</v>
      </c>
      <c r="Q1201" s="13" t="str">
        <f t="shared" si="121"/>
        <v/>
      </c>
      <c r="R1201" s="13" t="str">
        <f t="shared" si="122"/>
        <v/>
      </c>
    </row>
    <row r="1202" spans="1:18" x14ac:dyDescent="0.2">
      <c r="A1202" s="8" t="s">
        <v>1819</v>
      </c>
      <c r="B1202" s="9">
        <v>3637</v>
      </c>
      <c r="C1202" s="40" t="s">
        <v>2182</v>
      </c>
      <c r="D1202" s="40" t="s">
        <v>127</v>
      </c>
      <c r="E1202" s="40" t="s">
        <v>2163</v>
      </c>
      <c r="F1202" s="40" t="s">
        <v>52</v>
      </c>
      <c r="G1202" s="40" t="s">
        <v>39</v>
      </c>
      <c r="H1202" s="40" t="s">
        <v>40</v>
      </c>
      <c r="I1202" s="11">
        <v>43889</v>
      </c>
      <c r="J1202" s="11">
        <v>43949</v>
      </c>
      <c r="K1202" s="16" t="s">
        <v>45</v>
      </c>
      <c r="L1202" s="1" t="str">
        <f>_xlfn.IFNA(MATCH(D1202,{"AR","FL","IN","MI"},0),"YES")</f>
        <v>YES</v>
      </c>
      <c r="M1202" t="str">
        <f t="shared" si="117"/>
        <v>Natural Gas</v>
      </c>
      <c r="N1202" s="1">
        <f t="shared" si="118"/>
        <v>2020</v>
      </c>
      <c r="O1202" s="13" t="str">
        <f t="shared" si="119"/>
        <v/>
      </c>
      <c r="P1202" s="13" t="str">
        <f t="shared" si="120"/>
        <v/>
      </c>
      <c r="Q1202" s="13" t="str">
        <f t="shared" si="121"/>
        <v/>
      </c>
      <c r="R1202" s="13" t="str">
        <f t="shared" si="122"/>
        <v/>
      </c>
    </row>
    <row r="1203" spans="1:18" x14ac:dyDescent="0.2">
      <c r="A1203" s="8" t="s">
        <v>898</v>
      </c>
      <c r="B1203" s="9">
        <v>3531</v>
      </c>
      <c r="C1203" s="40" t="s">
        <v>47</v>
      </c>
      <c r="D1203" s="40" t="s">
        <v>48</v>
      </c>
      <c r="E1203" s="40" t="s">
        <v>37</v>
      </c>
      <c r="F1203" s="40" t="s">
        <v>38</v>
      </c>
      <c r="G1203" s="40" t="s">
        <v>39</v>
      </c>
      <c r="H1203" s="40" t="s">
        <v>40</v>
      </c>
      <c r="I1203" s="11">
        <v>43654</v>
      </c>
      <c r="J1203" s="11">
        <v>43959</v>
      </c>
      <c r="K1203" s="12">
        <v>38.32</v>
      </c>
      <c r="L1203" s="1">
        <f>_xlfn.IFNA(MATCH(D1203,{"AR","FL","IN","MI"},0),"YES")</f>
        <v>4</v>
      </c>
      <c r="M1203" t="str">
        <f t="shared" si="117"/>
        <v>Electric</v>
      </c>
      <c r="N1203" s="1">
        <f t="shared" si="118"/>
        <v>2020</v>
      </c>
      <c r="O1203" s="13">
        <f t="shared" si="119"/>
        <v>0.38319999999999999</v>
      </c>
      <c r="P1203" s="13" t="str">
        <f t="shared" si="120"/>
        <v/>
      </c>
      <c r="Q1203" s="13" t="str">
        <f t="shared" si="121"/>
        <v/>
      </c>
      <c r="R1203" s="13" t="str">
        <f t="shared" si="122"/>
        <v/>
      </c>
    </row>
    <row r="1204" spans="1:18" x14ac:dyDescent="0.2">
      <c r="A1204" s="8" t="s">
        <v>1820</v>
      </c>
      <c r="B1204" s="9">
        <v>3606</v>
      </c>
      <c r="C1204" s="40" t="s">
        <v>2179</v>
      </c>
      <c r="D1204" s="40" t="s">
        <v>114</v>
      </c>
      <c r="E1204" s="40" t="s">
        <v>2163</v>
      </c>
      <c r="F1204" s="40" t="s">
        <v>52</v>
      </c>
      <c r="G1204" s="40" t="s">
        <v>44</v>
      </c>
      <c r="H1204" s="40" t="s">
        <v>40</v>
      </c>
      <c r="I1204" s="11">
        <v>43864</v>
      </c>
      <c r="J1204" s="11">
        <v>43964</v>
      </c>
      <c r="K1204" s="16" t="s">
        <v>45</v>
      </c>
      <c r="L1204" s="1" t="str">
        <f>_xlfn.IFNA(MATCH(D1204,{"AR","FL","IN","MI"},0),"YES")</f>
        <v>YES</v>
      </c>
      <c r="M1204" t="str">
        <f t="shared" si="117"/>
        <v>Natural Gas</v>
      </c>
      <c r="N1204" s="1">
        <f t="shared" si="118"/>
        <v>2020</v>
      </c>
      <c r="O1204" s="13" t="str">
        <f t="shared" si="119"/>
        <v/>
      </c>
      <c r="P1204" s="13" t="str">
        <f t="shared" si="120"/>
        <v/>
      </c>
      <c r="Q1204" s="13" t="str">
        <f t="shared" si="121"/>
        <v/>
      </c>
      <c r="R1204" s="13" t="str">
        <f t="shared" si="122"/>
        <v/>
      </c>
    </row>
    <row r="1205" spans="1:18" x14ac:dyDescent="0.2">
      <c r="A1205" s="8" t="s">
        <v>1821</v>
      </c>
      <c r="B1205" s="9">
        <v>3607</v>
      </c>
      <c r="C1205" s="40" t="s">
        <v>2168</v>
      </c>
      <c r="D1205" s="40" t="s">
        <v>114</v>
      </c>
      <c r="E1205" s="40" t="s">
        <v>2163</v>
      </c>
      <c r="F1205" s="40" t="s">
        <v>52</v>
      </c>
      <c r="G1205" s="40" t="s">
        <v>44</v>
      </c>
      <c r="H1205" s="40" t="s">
        <v>40</v>
      </c>
      <c r="I1205" s="11">
        <v>43864</v>
      </c>
      <c r="J1205" s="11">
        <v>43964</v>
      </c>
      <c r="K1205" s="16" t="s">
        <v>45</v>
      </c>
      <c r="L1205" s="1" t="str">
        <f>_xlfn.IFNA(MATCH(D1205,{"AR","FL","IN","MI"},0),"YES")</f>
        <v>YES</v>
      </c>
      <c r="M1205" t="str">
        <f t="shared" si="117"/>
        <v>Natural Gas</v>
      </c>
      <c r="N1205" s="1">
        <f t="shared" si="118"/>
        <v>2020</v>
      </c>
      <c r="O1205" s="13" t="str">
        <f t="shared" si="119"/>
        <v/>
      </c>
      <c r="P1205" s="13" t="str">
        <f t="shared" si="120"/>
        <v/>
      </c>
      <c r="Q1205" s="13" t="str">
        <f t="shared" si="121"/>
        <v/>
      </c>
      <c r="R1205" s="13" t="str">
        <f t="shared" si="122"/>
        <v/>
      </c>
    </row>
    <row r="1206" spans="1:18" x14ac:dyDescent="0.2">
      <c r="A1206" s="8" t="s">
        <v>1822</v>
      </c>
      <c r="B1206" s="9">
        <v>3430</v>
      </c>
      <c r="C1206" s="40" t="s">
        <v>2238</v>
      </c>
      <c r="D1206" s="40" t="s">
        <v>152</v>
      </c>
      <c r="E1206" s="40" t="s">
        <v>2163</v>
      </c>
      <c r="F1206" s="40" t="s">
        <v>66</v>
      </c>
      <c r="G1206" s="40" t="s">
        <v>39</v>
      </c>
      <c r="H1206" s="40" t="s">
        <v>40</v>
      </c>
      <c r="I1206" s="11">
        <v>43497</v>
      </c>
      <c r="J1206" s="11">
        <v>43970</v>
      </c>
      <c r="K1206" s="16">
        <v>50.15</v>
      </c>
      <c r="L1206" s="1" t="str">
        <f>_xlfn.IFNA(MATCH(D1206,{"AR","FL","IN","MI"},0),"YES")</f>
        <v>YES</v>
      </c>
      <c r="M1206" t="str">
        <f t="shared" si="117"/>
        <v>Natural Gas</v>
      </c>
      <c r="N1206" s="1">
        <f t="shared" si="118"/>
        <v>2020</v>
      </c>
      <c r="O1206" s="13" t="str">
        <f t="shared" si="119"/>
        <v/>
      </c>
      <c r="P1206" s="13" t="str">
        <f t="shared" si="120"/>
        <v/>
      </c>
      <c r="Q1206" s="13">
        <f t="shared" si="121"/>
        <v>0.50149999999999995</v>
      </c>
      <c r="R1206" s="13">
        <f t="shared" si="122"/>
        <v>0.50149999999999995</v>
      </c>
    </row>
    <row r="1207" spans="1:18" x14ac:dyDescent="0.2">
      <c r="A1207" s="8" t="s">
        <v>899</v>
      </c>
      <c r="B1207" s="9">
        <v>3529</v>
      </c>
      <c r="C1207" s="40" t="s">
        <v>240</v>
      </c>
      <c r="D1207" s="40" t="s">
        <v>271</v>
      </c>
      <c r="E1207" s="40" t="s">
        <v>37</v>
      </c>
      <c r="F1207" s="40" t="s">
        <v>38</v>
      </c>
      <c r="G1207" s="40" t="s">
        <v>44</v>
      </c>
      <c r="H1207" s="40" t="s">
        <v>40</v>
      </c>
      <c r="I1207" s="11">
        <v>43647</v>
      </c>
      <c r="J1207" s="11">
        <v>43971</v>
      </c>
      <c r="K1207" s="16">
        <v>54.77</v>
      </c>
      <c r="L1207" s="1" t="str">
        <f>_xlfn.IFNA(MATCH(D1207,{"AR","FL","IN","MI"},0),"YES")</f>
        <v>YES</v>
      </c>
      <c r="M1207" t="str">
        <f t="shared" si="117"/>
        <v>Electric</v>
      </c>
      <c r="N1207" s="1">
        <f t="shared" si="118"/>
        <v>2020</v>
      </c>
      <c r="O1207" s="13">
        <f t="shared" si="119"/>
        <v>0.54770000000000008</v>
      </c>
      <c r="P1207" s="13">
        <f t="shared" si="120"/>
        <v>0.54770000000000008</v>
      </c>
      <c r="Q1207" s="13" t="str">
        <f t="shared" si="121"/>
        <v/>
      </c>
      <c r="R1207" s="13" t="str">
        <f t="shared" si="122"/>
        <v/>
      </c>
    </row>
    <row r="1208" spans="1:18" x14ac:dyDescent="0.2">
      <c r="A1208" s="8" t="s">
        <v>900</v>
      </c>
      <c r="B1208" s="9">
        <v>3619</v>
      </c>
      <c r="C1208" s="40" t="s">
        <v>249</v>
      </c>
      <c r="D1208" s="40" t="s">
        <v>158</v>
      </c>
      <c r="E1208" s="40" t="s">
        <v>37</v>
      </c>
      <c r="F1208" s="40" t="s">
        <v>52</v>
      </c>
      <c r="G1208" s="40" t="s">
        <v>39</v>
      </c>
      <c r="H1208" s="40" t="s">
        <v>40</v>
      </c>
      <c r="I1208" s="11">
        <v>43864</v>
      </c>
      <c r="J1208" s="11">
        <v>43971</v>
      </c>
      <c r="K1208" s="12" t="s">
        <v>45</v>
      </c>
      <c r="L1208" s="1">
        <f>_xlfn.IFNA(MATCH(D1208,{"AR","FL","IN","MI"},0),"YES")</f>
        <v>3</v>
      </c>
      <c r="M1208" t="str">
        <f t="shared" si="117"/>
        <v>Electric</v>
      </c>
      <c r="N1208" s="1">
        <f t="shared" si="118"/>
        <v>2020</v>
      </c>
      <c r="O1208" s="13" t="str">
        <f t="shared" si="119"/>
        <v/>
      </c>
      <c r="P1208" s="13" t="str">
        <f t="shared" si="120"/>
        <v/>
      </c>
      <c r="Q1208" s="13" t="str">
        <f t="shared" si="121"/>
        <v/>
      </c>
      <c r="R1208" s="13" t="str">
        <f t="shared" si="122"/>
        <v/>
      </c>
    </row>
    <row r="1209" spans="1:18" x14ac:dyDescent="0.2">
      <c r="A1209" s="8" t="s">
        <v>901</v>
      </c>
      <c r="B1209" s="9">
        <v>3562</v>
      </c>
      <c r="C1209" s="40" t="s">
        <v>139</v>
      </c>
      <c r="D1209" s="40" t="s">
        <v>76</v>
      </c>
      <c r="E1209" s="40" t="s">
        <v>37</v>
      </c>
      <c r="F1209" s="40" t="s">
        <v>52</v>
      </c>
      <c r="G1209" s="40" t="s">
        <v>39</v>
      </c>
      <c r="H1209" s="40" t="s">
        <v>40</v>
      </c>
      <c r="I1209" s="11">
        <v>43738</v>
      </c>
      <c r="J1209" s="11">
        <v>43972</v>
      </c>
      <c r="K1209" s="12" t="s">
        <v>45</v>
      </c>
      <c r="L1209" s="1" t="str">
        <f>_xlfn.IFNA(MATCH(D1209,{"AR","FL","IN","MI"},0),"YES")</f>
        <v>YES</v>
      </c>
      <c r="M1209" t="str">
        <f t="shared" si="117"/>
        <v>Electric</v>
      </c>
      <c r="N1209" s="1">
        <f t="shared" si="118"/>
        <v>2020</v>
      </c>
      <c r="O1209" s="13" t="str">
        <f t="shared" si="119"/>
        <v/>
      </c>
      <c r="P1209" s="13" t="str">
        <f t="shared" si="120"/>
        <v/>
      </c>
      <c r="Q1209" s="13" t="str">
        <f t="shared" si="121"/>
        <v/>
      </c>
      <c r="R1209" s="13" t="str">
        <f t="shared" si="122"/>
        <v/>
      </c>
    </row>
    <row r="1210" spans="1:18" x14ac:dyDescent="0.2">
      <c r="A1210" s="8" t="s">
        <v>1823</v>
      </c>
      <c r="B1210" s="9">
        <v>3672</v>
      </c>
      <c r="C1210" s="40" t="s">
        <v>2162</v>
      </c>
      <c r="D1210" s="40" t="s">
        <v>94</v>
      </c>
      <c r="E1210" s="40" t="s">
        <v>2163</v>
      </c>
      <c r="F1210" s="40" t="s">
        <v>66</v>
      </c>
      <c r="G1210" s="40" t="s">
        <v>44</v>
      </c>
      <c r="H1210" s="40" t="s">
        <v>40</v>
      </c>
      <c r="I1210" s="11">
        <v>43783</v>
      </c>
      <c r="J1210" s="11">
        <v>43998</v>
      </c>
      <c r="K1210" s="12">
        <v>56.95</v>
      </c>
      <c r="L1210" s="1" t="str">
        <f>_xlfn.IFNA(MATCH(D1210,{"AR","FL","IN","MI"},0),"YES")</f>
        <v>YES</v>
      </c>
      <c r="M1210" t="str">
        <f t="shared" si="117"/>
        <v>Natural Gas</v>
      </c>
      <c r="N1210" s="1">
        <f t="shared" si="118"/>
        <v>2020</v>
      </c>
      <c r="O1210" s="13" t="str">
        <f t="shared" si="119"/>
        <v/>
      </c>
      <c r="P1210" s="13" t="str">
        <f t="shared" si="120"/>
        <v/>
      </c>
      <c r="Q1210" s="13">
        <f t="shared" si="121"/>
        <v>0.56950000000000001</v>
      </c>
      <c r="R1210" s="13">
        <f t="shared" si="122"/>
        <v>0.56950000000000001</v>
      </c>
    </row>
    <row r="1211" spans="1:18" x14ac:dyDescent="0.2">
      <c r="A1211" s="8" t="s">
        <v>1824</v>
      </c>
      <c r="B1211" s="9">
        <v>3627</v>
      </c>
      <c r="C1211" s="40" t="s">
        <v>2208</v>
      </c>
      <c r="D1211" s="40" t="s">
        <v>60</v>
      </c>
      <c r="E1211" s="40" t="s">
        <v>2163</v>
      </c>
      <c r="F1211" s="40" t="s">
        <v>52</v>
      </c>
      <c r="G1211" s="40" t="s">
        <v>39</v>
      </c>
      <c r="H1211" s="40" t="s">
        <v>40</v>
      </c>
      <c r="I1211" s="11">
        <v>43901</v>
      </c>
      <c r="J1211" s="11">
        <v>44005</v>
      </c>
      <c r="K1211" s="16" t="s">
        <v>45</v>
      </c>
      <c r="L1211" s="1" t="str">
        <f>_xlfn.IFNA(MATCH(D1211,{"AR","FL","IN","MI"},0),"YES")</f>
        <v>YES</v>
      </c>
      <c r="M1211" t="str">
        <f t="shared" si="117"/>
        <v>Natural Gas</v>
      </c>
      <c r="N1211" s="1">
        <f t="shared" si="118"/>
        <v>2020</v>
      </c>
      <c r="O1211" s="13" t="str">
        <f t="shared" si="119"/>
        <v/>
      </c>
      <c r="P1211" s="13" t="str">
        <f t="shared" si="120"/>
        <v/>
      </c>
      <c r="Q1211" s="13" t="str">
        <f t="shared" si="121"/>
        <v/>
      </c>
      <c r="R1211" s="13" t="str">
        <f t="shared" si="122"/>
        <v/>
      </c>
    </row>
    <row r="1212" spans="1:18" x14ac:dyDescent="0.2">
      <c r="A1212" s="8" t="s">
        <v>902</v>
      </c>
      <c r="B1212" s="9">
        <v>3564</v>
      </c>
      <c r="C1212" s="40" t="s">
        <v>81</v>
      </c>
      <c r="D1212" s="40" t="s">
        <v>76</v>
      </c>
      <c r="E1212" s="40" t="s">
        <v>37</v>
      </c>
      <c r="F1212" s="40" t="s">
        <v>52</v>
      </c>
      <c r="G1212" s="40" t="s">
        <v>44</v>
      </c>
      <c r="H1212" s="40" t="s">
        <v>40</v>
      </c>
      <c r="I1212" s="11">
        <v>43739</v>
      </c>
      <c r="J1212" s="11">
        <v>44005</v>
      </c>
      <c r="K1212" s="16">
        <v>51.17</v>
      </c>
      <c r="L1212" s="1" t="str">
        <f>_xlfn.IFNA(MATCH(D1212,{"AR","FL","IN","MI"},0),"YES")</f>
        <v>YES</v>
      </c>
      <c r="M1212" t="str">
        <f t="shared" si="117"/>
        <v>Electric</v>
      </c>
      <c r="N1212" s="1">
        <f t="shared" si="118"/>
        <v>2020</v>
      </c>
      <c r="O1212" s="13">
        <f t="shared" si="119"/>
        <v>0.51170000000000004</v>
      </c>
      <c r="P1212" s="13">
        <f t="shared" si="120"/>
        <v>0.51170000000000004</v>
      </c>
      <c r="Q1212" s="13" t="str">
        <f t="shared" si="121"/>
        <v/>
      </c>
      <c r="R1212" s="13" t="str">
        <f t="shared" si="122"/>
        <v/>
      </c>
    </row>
    <row r="1213" spans="1:18" x14ac:dyDescent="0.2">
      <c r="A1213" s="8" t="s">
        <v>1825</v>
      </c>
      <c r="B1213" s="9">
        <v>3620</v>
      </c>
      <c r="C1213" s="40" t="s">
        <v>157</v>
      </c>
      <c r="D1213" s="40" t="s">
        <v>158</v>
      </c>
      <c r="E1213" s="40" t="s">
        <v>2163</v>
      </c>
      <c r="F1213" s="40" t="s">
        <v>52</v>
      </c>
      <c r="G1213" s="40" t="s">
        <v>39</v>
      </c>
      <c r="H1213" s="40" t="s">
        <v>40</v>
      </c>
      <c r="I1213" s="11">
        <v>43886</v>
      </c>
      <c r="J1213" s="11">
        <v>44006</v>
      </c>
      <c r="K1213" s="16" t="s">
        <v>45</v>
      </c>
      <c r="L1213" s="1">
        <f>_xlfn.IFNA(MATCH(D1213,{"AR","FL","IN","MI"},0),"YES")</f>
        <v>3</v>
      </c>
      <c r="M1213" t="str">
        <f t="shared" si="117"/>
        <v>Natural Gas</v>
      </c>
      <c r="N1213" s="1">
        <f t="shared" si="118"/>
        <v>2020</v>
      </c>
      <c r="O1213" s="13" t="str">
        <f t="shared" si="119"/>
        <v/>
      </c>
      <c r="P1213" s="13" t="str">
        <f t="shared" si="120"/>
        <v/>
      </c>
      <c r="Q1213" s="13" t="str">
        <f t="shared" si="121"/>
        <v/>
      </c>
      <c r="R1213" s="13" t="str">
        <f t="shared" si="122"/>
        <v/>
      </c>
    </row>
    <row r="1214" spans="1:18" x14ac:dyDescent="0.2">
      <c r="A1214" s="8" t="s">
        <v>903</v>
      </c>
      <c r="B1214" s="9">
        <v>3621</v>
      </c>
      <c r="C1214" s="40" t="s">
        <v>139</v>
      </c>
      <c r="D1214" s="40" t="s">
        <v>124</v>
      </c>
      <c r="E1214" s="40" t="s">
        <v>37</v>
      </c>
      <c r="F1214" s="40" t="s">
        <v>52</v>
      </c>
      <c r="G1214" s="40" t="s">
        <v>44</v>
      </c>
      <c r="H1214" s="40" t="s">
        <v>40</v>
      </c>
      <c r="I1214" s="11">
        <v>43889</v>
      </c>
      <c r="J1214" s="11">
        <v>44008</v>
      </c>
      <c r="K1214" s="16" t="s">
        <v>45</v>
      </c>
      <c r="L1214" s="1" t="str">
        <f>_xlfn.IFNA(MATCH(D1214,{"AR","FL","IN","MI"},0),"YES")</f>
        <v>YES</v>
      </c>
      <c r="M1214" t="str">
        <f t="shared" si="117"/>
        <v>Electric</v>
      </c>
      <c r="N1214" s="1">
        <f t="shared" si="118"/>
        <v>2020</v>
      </c>
      <c r="O1214" s="13" t="str">
        <f t="shared" si="119"/>
        <v/>
      </c>
      <c r="P1214" s="13" t="str">
        <f t="shared" si="120"/>
        <v/>
      </c>
      <c r="Q1214" s="13" t="str">
        <f t="shared" si="121"/>
        <v/>
      </c>
      <c r="R1214" s="13" t="str">
        <f t="shared" si="122"/>
        <v/>
      </c>
    </row>
    <row r="1215" spans="1:18" x14ac:dyDescent="0.2">
      <c r="A1215" s="8" t="s">
        <v>904</v>
      </c>
      <c r="B1215" s="9">
        <v>3528</v>
      </c>
      <c r="C1215" s="40" t="s">
        <v>673</v>
      </c>
      <c r="D1215" s="40" t="s">
        <v>158</v>
      </c>
      <c r="E1215" s="40" t="s">
        <v>37</v>
      </c>
      <c r="F1215" s="40" t="s">
        <v>38</v>
      </c>
      <c r="G1215" s="40" t="s">
        <v>39</v>
      </c>
      <c r="H1215" s="40" t="s">
        <v>40</v>
      </c>
      <c r="I1215" s="11">
        <v>43648</v>
      </c>
      <c r="J1215" s="11">
        <v>44011</v>
      </c>
      <c r="K1215" s="12">
        <v>40.98</v>
      </c>
      <c r="L1215" s="1">
        <f>_xlfn.IFNA(MATCH(D1215,{"AR","FL","IN","MI"},0),"YES")</f>
        <v>3</v>
      </c>
      <c r="M1215" t="str">
        <f t="shared" si="117"/>
        <v>Electric</v>
      </c>
      <c r="N1215" s="1">
        <f t="shared" si="118"/>
        <v>2020</v>
      </c>
      <c r="O1215" s="13">
        <f t="shared" si="119"/>
        <v>0.40979999999999994</v>
      </c>
      <c r="P1215" s="13" t="str">
        <f t="shared" si="120"/>
        <v/>
      </c>
      <c r="Q1215" s="13" t="str">
        <f t="shared" si="121"/>
        <v/>
      </c>
      <c r="R1215" s="13" t="str">
        <f t="shared" si="122"/>
        <v/>
      </c>
    </row>
    <row r="1216" spans="1:18" x14ac:dyDescent="0.2">
      <c r="A1216" s="8" t="s">
        <v>905</v>
      </c>
      <c r="B1216" s="9">
        <v>3459</v>
      </c>
      <c r="C1216" s="40" t="s">
        <v>468</v>
      </c>
      <c r="D1216" s="40" t="s">
        <v>130</v>
      </c>
      <c r="E1216" s="40" t="s">
        <v>37</v>
      </c>
      <c r="F1216" s="40" t="s">
        <v>66</v>
      </c>
      <c r="G1216" s="40" t="s">
        <v>44</v>
      </c>
      <c r="H1216" s="40" t="s">
        <v>40</v>
      </c>
      <c r="I1216" s="11">
        <v>43585</v>
      </c>
      <c r="J1216" s="11">
        <v>44012</v>
      </c>
      <c r="K1216" s="12">
        <v>52</v>
      </c>
      <c r="L1216" s="1" t="str">
        <f>_xlfn.IFNA(MATCH(D1216,{"AR","FL","IN","MI"},0),"YES")</f>
        <v>YES</v>
      </c>
      <c r="M1216" t="str">
        <f t="shared" si="117"/>
        <v>Electric</v>
      </c>
      <c r="N1216" s="1">
        <f t="shared" si="118"/>
        <v>2020</v>
      </c>
      <c r="O1216" s="13">
        <f t="shared" si="119"/>
        <v>0.52</v>
      </c>
      <c r="P1216" s="13">
        <f t="shared" si="120"/>
        <v>0.52</v>
      </c>
      <c r="Q1216" s="13" t="str">
        <f t="shared" si="121"/>
        <v/>
      </c>
      <c r="R1216" s="13" t="str">
        <f t="shared" si="122"/>
        <v/>
      </c>
    </row>
    <row r="1217" spans="1:18" x14ac:dyDescent="0.2">
      <c r="A1217" s="8" t="s">
        <v>906</v>
      </c>
      <c r="B1217" s="9">
        <v>3563</v>
      </c>
      <c r="C1217" s="40" t="s">
        <v>81</v>
      </c>
      <c r="D1217" s="40" t="s">
        <v>76</v>
      </c>
      <c r="E1217" s="40" t="s">
        <v>37</v>
      </c>
      <c r="F1217" s="40" t="s">
        <v>52</v>
      </c>
      <c r="G1217" s="40" t="s">
        <v>39</v>
      </c>
      <c r="H1217" s="40" t="s">
        <v>40</v>
      </c>
      <c r="I1217" s="11">
        <v>43739</v>
      </c>
      <c r="J1217" s="11">
        <v>44013</v>
      </c>
      <c r="K1217" s="16">
        <v>51.17</v>
      </c>
      <c r="L1217" s="1" t="str">
        <f>_xlfn.IFNA(MATCH(D1217,{"AR","FL","IN","MI"},0),"YES")</f>
        <v>YES</v>
      </c>
      <c r="M1217" t="str">
        <f t="shared" si="117"/>
        <v>Electric</v>
      </c>
      <c r="N1217" s="1">
        <f t="shared" si="118"/>
        <v>2020</v>
      </c>
      <c r="O1217" s="13">
        <f t="shared" si="119"/>
        <v>0.51170000000000004</v>
      </c>
      <c r="P1217" s="13">
        <f t="shared" si="120"/>
        <v>0.51170000000000004</v>
      </c>
      <c r="Q1217" s="13" t="str">
        <f t="shared" si="121"/>
        <v/>
      </c>
      <c r="R1217" s="13" t="str">
        <f t="shared" si="122"/>
        <v/>
      </c>
    </row>
    <row r="1218" spans="1:18" x14ac:dyDescent="0.2">
      <c r="A1218" s="8" t="s">
        <v>907</v>
      </c>
      <c r="B1218" s="9">
        <v>3510</v>
      </c>
      <c r="C1218" s="40" t="s">
        <v>121</v>
      </c>
      <c r="D1218" s="40" t="s">
        <v>114</v>
      </c>
      <c r="E1218" s="40" t="s">
        <v>37</v>
      </c>
      <c r="F1218" s="40" t="s">
        <v>38</v>
      </c>
      <c r="G1218" s="40" t="s">
        <v>44</v>
      </c>
      <c r="H1218" s="40" t="s">
        <v>40</v>
      </c>
      <c r="I1218" s="11">
        <v>43691</v>
      </c>
      <c r="J1218" s="11">
        <v>44013</v>
      </c>
      <c r="K1218" s="12">
        <v>46</v>
      </c>
      <c r="L1218" s="1" t="str">
        <f>_xlfn.IFNA(MATCH(D1218,{"AR","FL","IN","MI"},0),"YES")</f>
        <v>YES</v>
      </c>
      <c r="M1218" t="str">
        <f t="shared" si="117"/>
        <v>Electric</v>
      </c>
      <c r="N1218" s="1">
        <f t="shared" si="118"/>
        <v>2020</v>
      </c>
      <c r="O1218" s="13">
        <f t="shared" si="119"/>
        <v>0.46</v>
      </c>
      <c r="P1218" s="13">
        <f t="shared" si="120"/>
        <v>0.46</v>
      </c>
      <c r="Q1218" s="13" t="str">
        <f t="shared" si="121"/>
        <v/>
      </c>
      <c r="R1218" s="13" t="str">
        <f t="shared" si="122"/>
        <v/>
      </c>
    </row>
    <row r="1219" spans="1:18" x14ac:dyDescent="0.2">
      <c r="A1219" s="8" t="s">
        <v>1826</v>
      </c>
      <c r="B1219" s="9">
        <v>3535</v>
      </c>
      <c r="C1219" s="40" t="s">
        <v>90</v>
      </c>
      <c r="D1219" s="40" t="s">
        <v>91</v>
      </c>
      <c r="E1219" s="40" t="s">
        <v>2163</v>
      </c>
      <c r="F1219" s="40" t="s">
        <v>66</v>
      </c>
      <c r="G1219" s="40" t="s">
        <v>39</v>
      </c>
      <c r="H1219" s="40" t="s">
        <v>40</v>
      </c>
      <c r="I1219" s="11">
        <v>43636</v>
      </c>
      <c r="J1219" s="11">
        <v>44020</v>
      </c>
      <c r="K1219" s="12">
        <v>48.5</v>
      </c>
      <c r="L1219" s="1" t="str">
        <f>_xlfn.IFNA(MATCH(D1219,{"AR","FL","IN","MI"},0),"YES")</f>
        <v>YES</v>
      </c>
      <c r="M1219" t="str">
        <f t="shared" si="117"/>
        <v>Natural Gas</v>
      </c>
      <c r="N1219" s="1">
        <f t="shared" si="118"/>
        <v>2020</v>
      </c>
      <c r="O1219" s="13" t="str">
        <f t="shared" si="119"/>
        <v/>
      </c>
      <c r="P1219" s="13" t="str">
        <f t="shared" si="120"/>
        <v/>
      </c>
      <c r="Q1219" s="13">
        <f t="shared" si="121"/>
        <v>0.48499999999999999</v>
      </c>
      <c r="R1219" s="13">
        <f t="shared" si="122"/>
        <v>0.48499999999999999</v>
      </c>
    </row>
    <row r="1220" spans="1:18" x14ac:dyDescent="0.2">
      <c r="A1220" s="8" t="s">
        <v>1827</v>
      </c>
      <c r="B1220" s="9">
        <v>3618</v>
      </c>
      <c r="C1220" s="40" t="s">
        <v>2203</v>
      </c>
      <c r="D1220" s="40" t="s">
        <v>216</v>
      </c>
      <c r="E1220" s="40" t="s">
        <v>2163</v>
      </c>
      <c r="F1220" s="40" t="s">
        <v>66</v>
      </c>
      <c r="G1220" s="40" t="s">
        <v>44</v>
      </c>
      <c r="H1220" s="40" t="s">
        <v>40</v>
      </c>
      <c r="I1220" s="11">
        <v>43887</v>
      </c>
      <c r="J1220" s="11">
        <v>44020</v>
      </c>
      <c r="K1220" s="16" t="s">
        <v>45</v>
      </c>
      <c r="L1220" s="1" t="str">
        <f>_xlfn.IFNA(MATCH(D1220,{"AR","FL","IN","MI"},0),"YES")</f>
        <v>YES</v>
      </c>
      <c r="M1220" t="str">
        <f t="shared" si="117"/>
        <v>Natural Gas</v>
      </c>
      <c r="N1220" s="1">
        <f t="shared" si="118"/>
        <v>2020</v>
      </c>
      <c r="O1220" s="13" t="str">
        <f t="shared" si="119"/>
        <v/>
      </c>
      <c r="P1220" s="13" t="str">
        <f t="shared" si="120"/>
        <v/>
      </c>
      <c r="Q1220" s="13" t="str">
        <f t="shared" si="121"/>
        <v/>
      </c>
      <c r="R1220" s="13" t="str">
        <f t="shared" si="122"/>
        <v/>
      </c>
    </row>
    <row r="1221" spans="1:18" x14ac:dyDescent="0.2">
      <c r="A1221" s="8" t="s">
        <v>908</v>
      </c>
      <c r="B1221" s="9">
        <v>3534</v>
      </c>
      <c r="C1221" s="40" t="s">
        <v>90</v>
      </c>
      <c r="D1221" s="40" t="s">
        <v>91</v>
      </c>
      <c r="E1221" s="40" t="s">
        <v>37</v>
      </c>
      <c r="F1221" s="40" t="s">
        <v>38</v>
      </c>
      <c r="G1221" s="40" t="s">
        <v>39</v>
      </c>
      <c r="H1221" s="40" t="s">
        <v>40</v>
      </c>
      <c r="I1221" s="11">
        <v>43636</v>
      </c>
      <c r="J1221" s="11">
        <v>44020</v>
      </c>
      <c r="K1221" s="12">
        <v>48.5</v>
      </c>
      <c r="L1221" s="1" t="str">
        <f>_xlfn.IFNA(MATCH(D1221,{"AR","FL","IN","MI"},0),"YES")</f>
        <v>YES</v>
      </c>
      <c r="M1221" t="str">
        <f t="shared" si="117"/>
        <v>Electric</v>
      </c>
      <c r="N1221" s="1">
        <f t="shared" si="118"/>
        <v>2020</v>
      </c>
      <c r="O1221" s="13">
        <f t="shared" si="119"/>
        <v>0.48499999999999999</v>
      </c>
      <c r="P1221" s="13">
        <f t="shared" si="120"/>
        <v>0.48499999999999999</v>
      </c>
      <c r="Q1221" s="13" t="str">
        <f t="shared" si="121"/>
        <v/>
      </c>
      <c r="R1221" s="13" t="str">
        <f t="shared" si="122"/>
        <v/>
      </c>
    </row>
    <row r="1222" spans="1:18" x14ac:dyDescent="0.2">
      <c r="A1222" s="8" t="s">
        <v>1828</v>
      </c>
      <c r="B1222" s="9">
        <v>3630</v>
      </c>
      <c r="C1222" s="40" t="s">
        <v>2162</v>
      </c>
      <c r="D1222" s="40" t="s">
        <v>216</v>
      </c>
      <c r="E1222" s="40" t="s">
        <v>2163</v>
      </c>
      <c r="F1222" s="40" t="s">
        <v>66</v>
      </c>
      <c r="G1222" s="40" t="s">
        <v>44</v>
      </c>
      <c r="H1222" s="40" t="s">
        <v>40</v>
      </c>
      <c r="I1222" s="11">
        <v>43903</v>
      </c>
      <c r="J1222" s="11">
        <v>44026</v>
      </c>
      <c r="K1222" s="16" t="s">
        <v>45</v>
      </c>
      <c r="L1222" s="1" t="str">
        <f>_xlfn.IFNA(MATCH(D1222,{"AR","FL","IN","MI"},0),"YES")</f>
        <v>YES</v>
      </c>
      <c r="M1222" t="str">
        <f t="shared" si="117"/>
        <v>Natural Gas</v>
      </c>
      <c r="N1222" s="1">
        <f t="shared" si="118"/>
        <v>2020</v>
      </c>
      <c r="O1222" s="13" t="str">
        <f t="shared" si="119"/>
        <v/>
      </c>
      <c r="P1222" s="13" t="str">
        <f t="shared" si="120"/>
        <v/>
      </c>
      <c r="Q1222" s="13" t="str">
        <f t="shared" si="121"/>
        <v/>
      </c>
      <c r="R1222" s="13" t="str">
        <f t="shared" si="122"/>
        <v/>
      </c>
    </row>
    <row r="1223" spans="1:18" x14ac:dyDescent="0.2">
      <c r="A1223" s="8" t="s">
        <v>909</v>
      </c>
      <c r="B1223" s="9">
        <v>3590</v>
      </c>
      <c r="C1223" s="40" t="s">
        <v>223</v>
      </c>
      <c r="D1223" s="40" t="s">
        <v>154</v>
      </c>
      <c r="E1223" s="40" t="s">
        <v>37</v>
      </c>
      <c r="F1223" s="40" t="s">
        <v>66</v>
      </c>
      <c r="G1223" s="40" t="s">
        <v>39</v>
      </c>
      <c r="H1223" s="40" t="s">
        <v>40</v>
      </c>
      <c r="I1223" s="11">
        <v>43804</v>
      </c>
      <c r="J1223" s="11">
        <v>44026</v>
      </c>
      <c r="K1223" s="16">
        <v>50.53</v>
      </c>
      <c r="L1223" s="1" t="str">
        <f>_xlfn.IFNA(MATCH(D1223,{"AR","FL","IN","MI"},0),"YES")</f>
        <v>YES</v>
      </c>
      <c r="M1223" t="str">
        <f t="shared" si="117"/>
        <v>Electric</v>
      </c>
      <c r="N1223" s="1">
        <f t="shared" si="118"/>
        <v>2020</v>
      </c>
      <c r="O1223" s="13">
        <f t="shared" si="119"/>
        <v>0.50529999999999997</v>
      </c>
      <c r="P1223" s="13">
        <f t="shared" si="120"/>
        <v>0.50529999999999997</v>
      </c>
      <c r="Q1223" s="13" t="str">
        <f t="shared" si="121"/>
        <v/>
      </c>
      <c r="R1223" s="13" t="str">
        <f t="shared" si="122"/>
        <v/>
      </c>
    </row>
    <row r="1224" spans="1:18" x14ac:dyDescent="0.2">
      <c r="A1224" s="8" t="s">
        <v>1829</v>
      </c>
      <c r="B1224" s="9">
        <v>3643</v>
      </c>
      <c r="C1224" s="40" t="s">
        <v>2219</v>
      </c>
      <c r="D1224" s="40" t="s">
        <v>158</v>
      </c>
      <c r="E1224" s="40" t="s">
        <v>2163</v>
      </c>
      <c r="F1224" s="40" t="s">
        <v>52</v>
      </c>
      <c r="G1224" s="40" t="s">
        <v>39</v>
      </c>
      <c r="H1224" s="40" t="s">
        <v>40</v>
      </c>
      <c r="I1224" s="11">
        <v>43923</v>
      </c>
      <c r="J1224" s="11">
        <v>44034</v>
      </c>
      <c r="K1224" s="12" t="s">
        <v>45</v>
      </c>
      <c r="L1224" s="1">
        <f>_xlfn.IFNA(MATCH(D1224,{"AR","FL","IN","MI"},0),"YES")</f>
        <v>3</v>
      </c>
      <c r="M1224" t="str">
        <f t="shared" ref="M1224:M1287" si="123">E1224</f>
        <v>Natural Gas</v>
      </c>
      <c r="N1224" s="1">
        <f t="shared" ref="N1224:N1287" si="124">YEAR(J1224)</f>
        <v>2020</v>
      </c>
      <c r="O1224" s="13" t="str">
        <f t="shared" ref="O1224:O1287" si="125">IF(AND(M1224="Electric",K1224&lt;&gt;"NA"),K1224/100,"")</f>
        <v/>
      </c>
      <c r="P1224" s="13" t="str">
        <f t="shared" ref="P1224:P1287" si="126">IF(AND(M1224="Electric",K1224&lt;&gt;"NA",L1224="YES"),K1224/100,"")</f>
        <v/>
      </c>
      <c r="Q1224" s="13" t="str">
        <f t="shared" ref="Q1224:Q1287" si="127">IF(AND(M1224="Natural Gas",K1224&lt;&gt;"NA"),K1224/100,"")</f>
        <v/>
      </c>
      <c r="R1224" s="13" t="str">
        <f t="shared" ref="R1224:R1287" si="128">IF(AND(M1224="Natural Gas",K1224&lt;&gt;"NA",L1224="YES"),K1224/100,"")</f>
        <v/>
      </c>
    </row>
    <row r="1225" spans="1:18" x14ac:dyDescent="0.2">
      <c r="A1225" s="8" t="s">
        <v>1830</v>
      </c>
      <c r="B1225" s="9">
        <v>3644</v>
      </c>
      <c r="C1225" s="40" t="s">
        <v>249</v>
      </c>
      <c r="D1225" s="40" t="s">
        <v>158</v>
      </c>
      <c r="E1225" s="40" t="s">
        <v>2163</v>
      </c>
      <c r="F1225" s="40" t="s">
        <v>52</v>
      </c>
      <c r="G1225" s="40" t="s">
        <v>39</v>
      </c>
      <c r="H1225" s="40" t="s">
        <v>40</v>
      </c>
      <c r="I1225" s="11">
        <v>43923</v>
      </c>
      <c r="J1225" s="11">
        <v>44034</v>
      </c>
      <c r="K1225" s="16" t="s">
        <v>45</v>
      </c>
      <c r="L1225" s="1">
        <f>_xlfn.IFNA(MATCH(D1225,{"AR","FL","IN","MI"},0),"YES")</f>
        <v>3</v>
      </c>
      <c r="M1225" t="str">
        <f t="shared" si="123"/>
        <v>Natural Gas</v>
      </c>
      <c r="N1225" s="1">
        <f t="shared" si="124"/>
        <v>2020</v>
      </c>
      <c r="O1225" s="13" t="str">
        <f t="shared" si="125"/>
        <v/>
      </c>
      <c r="P1225" s="13" t="str">
        <f t="shared" si="126"/>
        <v/>
      </c>
      <c r="Q1225" s="13" t="str">
        <f t="shared" si="127"/>
        <v/>
      </c>
      <c r="R1225" s="13" t="str">
        <f t="shared" si="128"/>
        <v/>
      </c>
    </row>
    <row r="1226" spans="1:18" x14ac:dyDescent="0.2">
      <c r="A1226" s="8" t="s">
        <v>910</v>
      </c>
      <c r="B1226" s="9">
        <v>3436</v>
      </c>
      <c r="C1226" s="40" t="s">
        <v>177</v>
      </c>
      <c r="D1226" s="40" t="s">
        <v>144</v>
      </c>
      <c r="E1226" s="40" t="s">
        <v>37</v>
      </c>
      <c r="F1226" s="40" t="s">
        <v>38</v>
      </c>
      <c r="G1226" s="40" t="s">
        <v>44</v>
      </c>
      <c r="H1226" s="40" t="s">
        <v>40</v>
      </c>
      <c r="I1226" s="11">
        <v>43448</v>
      </c>
      <c r="J1226" s="11">
        <v>44040</v>
      </c>
      <c r="K1226" s="16">
        <v>56.83</v>
      </c>
      <c r="L1226" s="1" t="str">
        <f>_xlfn.IFNA(MATCH(D1226,{"AR","FL","IN","MI"},0),"YES")</f>
        <v>YES</v>
      </c>
      <c r="M1226" t="str">
        <f t="shared" si="123"/>
        <v>Electric</v>
      </c>
      <c r="N1226" s="1">
        <f t="shared" si="124"/>
        <v>2020</v>
      </c>
      <c r="O1226" s="13">
        <f t="shared" si="125"/>
        <v>0.56830000000000003</v>
      </c>
      <c r="P1226" s="13">
        <f t="shared" si="126"/>
        <v>0.56830000000000003</v>
      </c>
      <c r="Q1226" s="13" t="str">
        <f t="shared" si="127"/>
        <v/>
      </c>
      <c r="R1226" s="13" t="str">
        <f t="shared" si="128"/>
        <v/>
      </c>
    </row>
    <row r="1227" spans="1:18" x14ac:dyDescent="0.2">
      <c r="A1227" s="8" t="s">
        <v>911</v>
      </c>
      <c r="B1227" s="9">
        <v>3596</v>
      </c>
      <c r="C1227" s="40" t="s">
        <v>81</v>
      </c>
      <c r="D1227" s="40" t="s">
        <v>76</v>
      </c>
      <c r="E1227" s="40" t="s">
        <v>37</v>
      </c>
      <c r="F1227" s="40" t="s">
        <v>52</v>
      </c>
      <c r="G1227" s="40" t="s">
        <v>39</v>
      </c>
      <c r="H1227" s="40" t="s">
        <v>40</v>
      </c>
      <c r="I1227" s="11">
        <v>43812</v>
      </c>
      <c r="J1227" s="11">
        <v>44042</v>
      </c>
      <c r="K1227" s="16">
        <v>51.17</v>
      </c>
      <c r="L1227" s="1" t="str">
        <f>_xlfn.IFNA(MATCH(D1227,{"AR","FL","IN","MI"},0),"YES")</f>
        <v>YES</v>
      </c>
      <c r="M1227" t="str">
        <f t="shared" si="123"/>
        <v>Electric</v>
      </c>
      <c r="N1227" s="1">
        <f t="shared" si="124"/>
        <v>2020</v>
      </c>
      <c r="O1227" s="13">
        <f t="shared" si="125"/>
        <v>0.51170000000000004</v>
      </c>
      <c r="P1227" s="13">
        <f t="shared" si="126"/>
        <v>0.51170000000000004</v>
      </c>
      <c r="Q1227" s="13" t="str">
        <f t="shared" si="127"/>
        <v/>
      </c>
      <c r="R1227" s="13" t="str">
        <f t="shared" si="128"/>
        <v/>
      </c>
    </row>
    <row r="1228" spans="1:18" x14ac:dyDescent="0.2">
      <c r="A1228" s="8" t="s">
        <v>1831</v>
      </c>
      <c r="B1228" s="9">
        <v>3650</v>
      </c>
      <c r="C1228" s="40" t="s">
        <v>2186</v>
      </c>
      <c r="D1228" s="40" t="s">
        <v>94</v>
      </c>
      <c r="E1228" s="40" t="s">
        <v>2163</v>
      </c>
      <c r="F1228" s="40" t="s">
        <v>66</v>
      </c>
      <c r="G1228" s="40" t="s">
        <v>44</v>
      </c>
      <c r="H1228" s="40" t="s">
        <v>40</v>
      </c>
      <c r="I1228" s="11">
        <v>43819</v>
      </c>
      <c r="J1228" s="11">
        <v>44047</v>
      </c>
      <c r="K1228" s="12">
        <v>59</v>
      </c>
      <c r="L1228" s="1" t="str">
        <f>_xlfn.IFNA(MATCH(D1228,{"AR","FL","IN","MI"},0),"YES")</f>
        <v>YES</v>
      </c>
      <c r="M1228" t="str">
        <f t="shared" si="123"/>
        <v>Natural Gas</v>
      </c>
      <c r="N1228" s="1">
        <f t="shared" si="124"/>
        <v>2020</v>
      </c>
      <c r="O1228" s="13" t="str">
        <f t="shared" si="125"/>
        <v/>
      </c>
      <c r="P1228" s="13" t="str">
        <f t="shared" si="126"/>
        <v/>
      </c>
      <c r="Q1228" s="13">
        <f t="shared" si="127"/>
        <v>0.59</v>
      </c>
      <c r="R1228" s="13">
        <f t="shared" si="128"/>
        <v>0.59</v>
      </c>
    </row>
    <row r="1229" spans="1:18" x14ac:dyDescent="0.2">
      <c r="A1229" s="8" t="s">
        <v>1832</v>
      </c>
      <c r="B1229" s="9">
        <v>3610</v>
      </c>
      <c r="C1229" s="40" t="s">
        <v>2218</v>
      </c>
      <c r="D1229" s="40" t="s">
        <v>114</v>
      </c>
      <c r="E1229" s="40" t="s">
        <v>2163</v>
      </c>
      <c r="F1229" s="40" t="s">
        <v>66</v>
      </c>
      <c r="G1229" s="40"/>
      <c r="H1229" s="40" t="s">
        <v>40</v>
      </c>
      <c r="I1229" s="11"/>
      <c r="J1229" s="11">
        <v>44057</v>
      </c>
      <c r="K1229" s="16" t="s">
        <v>45</v>
      </c>
      <c r="L1229" s="1" t="str">
        <f>_xlfn.IFNA(MATCH(D1229,{"AR","FL","IN","MI"},0),"YES")</f>
        <v>YES</v>
      </c>
      <c r="M1229" t="str">
        <f t="shared" si="123"/>
        <v>Natural Gas</v>
      </c>
      <c r="N1229" s="1">
        <f t="shared" si="124"/>
        <v>2020</v>
      </c>
      <c r="O1229" s="13" t="str">
        <f t="shared" si="125"/>
        <v/>
      </c>
      <c r="P1229" s="13" t="str">
        <f t="shared" si="126"/>
        <v/>
      </c>
      <c r="Q1229" s="13" t="str">
        <f t="shared" si="127"/>
        <v/>
      </c>
      <c r="R1229" s="13" t="str">
        <f t="shared" si="128"/>
        <v/>
      </c>
    </row>
    <row r="1230" spans="1:18" x14ac:dyDescent="0.2">
      <c r="A1230" s="8" t="s">
        <v>1833</v>
      </c>
      <c r="B1230" s="9">
        <v>3586</v>
      </c>
      <c r="C1230" s="40" t="s">
        <v>2175</v>
      </c>
      <c r="D1230" s="40" t="s">
        <v>48</v>
      </c>
      <c r="E1230" s="40" t="s">
        <v>2163</v>
      </c>
      <c r="F1230" s="40" t="s">
        <v>66</v>
      </c>
      <c r="G1230" s="40" t="s">
        <v>44</v>
      </c>
      <c r="H1230" s="40" t="s">
        <v>40</v>
      </c>
      <c r="I1230" s="11">
        <v>43794</v>
      </c>
      <c r="J1230" s="11">
        <v>44063</v>
      </c>
      <c r="K1230" s="16" t="s">
        <v>45</v>
      </c>
      <c r="L1230" s="1">
        <f>_xlfn.IFNA(MATCH(D1230,{"AR","FL","IN","MI"},0),"YES")</f>
        <v>4</v>
      </c>
      <c r="M1230" t="str">
        <f t="shared" si="123"/>
        <v>Natural Gas</v>
      </c>
      <c r="N1230" s="1">
        <f t="shared" si="124"/>
        <v>2020</v>
      </c>
      <c r="O1230" s="13" t="str">
        <f t="shared" si="125"/>
        <v/>
      </c>
      <c r="P1230" s="13" t="str">
        <f t="shared" si="126"/>
        <v/>
      </c>
      <c r="Q1230" s="13" t="str">
        <f t="shared" si="127"/>
        <v/>
      </c>
      <c r="R1230" s="13" t="str">
        <f t="shared" si="128"/>
        <v/>
      </c>
    </row>
    <row r="1231" spans="1:18" x14ac:dyDescent="0.2">
      <c r="A1231" s="8" t="s">
        <v>1834</v>
      </c>
      <c r="B1231" s="9">
        <v>3578</v>
      </c>
      <c r="C1231" s="40" t="s">
        <v>2173</v>
      </c>
      <c r="D1231" s="40" t="s">
        <v>97</v>
      </c>
      <c r="E1231" s="40" t="s">
        <v>2163</v>
      </c>
      <c r="F1231" s="40" t="s">
        <v>66</v>
      </c>
      <c r="G1231" s="40" t="s">
        <v>44</v>
      </c>
      <c r="H1231" s="40" t="s">
        <v>40</v>
      </c>
      <c r="I1231" s="11">
        <v>43770</v>
      </c>
      <c r="J1231" s="11">
        <v>44064</v>
      </c>
      <c r="K1231" s="12">
        <v>55</v>
      </c>
      <c r="L1231" s="1" t="str">
        <f>_xlfn.IFNA(MATCH(D1231,{"AR","FL","IN","MI"},0),"YES")</f>
        <v>YES</v>
      </c>
      <c r="M1231" t="str">
        <f t="shared" si="123"/>
        <v>Natural Gas</v>
      </c>
      <c r="N1231" s="1">
        <f t="shared" si="124"/>
        <v>2020</v>
      </c>
      <c r="O1231" s="13" t="str">
        <f t="shared" si="125"/>
        <v/>
      </c>
      <c r="P1231" s="13" t="str">
        <f t="shared" si="126"/>
        <v/>
      </c>
      <c r="Q1231" s="13">
        <f t="shared" si="127"/>
        <v>0.55000000000000004</v>
      </c>
      <c r="R1231" s="13">
        <f t="shared" si="128"/>
        <v>0.55000000000000004</v>
      </c>
    </row>
    <row r="1232" spans="1:18" x14ac:dyDescent="0.2">
      <c r="A1232" s="8" t="s">
        <v>913</v>
      </c>
      <c r="B1232" s="9">
        <v>3542</v>
      </c>
      <c r="C1232" s="40" t="s">
        <v>240</v>
      </c>
      <c r="D1232" s="40" t="s">
        <v>94</v>
      </c>
      <c r="E1232" s="40" t="s">
        <v>37</v>
      </c>
      <c r="F1232" s="40" t="s">
        <v>38</v>
      </c>
      <c r="G1232" s="40" t="s">
        <v>44</v>
      </c>
      <c r="H1232" s="40" t="s">
        <v>40</v>
      </c>
      <c r="I1232" s="11">
        <v>43685</v>
      </c>
      <c r="J1232" s="11">
        <v>44070</v>
      </c>
      <c r="K1232" s="16">
        <v>54.62</v>
      </c>
      <c r="L1232" s="1" t="str">
        <f>_xlfn.IFNA(MATCH(D1232,{"AR","FL","IN","MI"},0),"YES")</f>
        <v>YES</v>
      </c>
      <c r="M1232" t="str">
        <f t="shared" si="123"/>
        <v>Electric</v>
      </c>
      <c r="N1232" s="1">
        <f t="shared" si="124"/>
        <v>2020</v>
      </c>
      <c r="O1232" s="13">
        <f t="shared" si="125"/>
        <v>0.54620000000000002</v>
      </c>
      <c r="P1232" s="13">
        <f t="shared" si="126"/>
        <v>0.54620000000000002</v>
      </c>
      <c r="Q1232" s="13" t="str">
        <f t="shared" si="127"/>
        <v/>
      </c>
      <c r="R1232" s="13" t="str">
        <f t="shared" si="128"/>
        <v/>
      </c>
    </row>
    <row r="1233" spans="1:18" x14ac:dyDescent="0.2">
      <c r="A1233" s="8" t="s">
        <v>914</v>
      </c>
      <c r="B1233" s="9">
        <v>3658</v>
      </c>
      <c r="C1233" s="40" t="s">
        <v>490</v>
      </c>
      <c r="D1233" s="40" t="s">
        <v>491</v>
      </c>
      <c r="E1233" s="40" t="s">
        <v>37</v>
      </c>
      <c r="F1233" s="40" t="s">
        <v>38</v>
      </c>
      <c r="G1233" s="40" t="s">
        <v>39</v>
      </c>
      <c r="H1233" s="40" t="s">
        <v>40</v>
      </c>
      <c r="I1233" s="11">
        <v>43983</v>
      </c>
      <c r="J1233" s="11">
        <v>44070</v>
      </c>
      <c r="K1233" s="12">
        <v>49.87</v>
      </c>
      <c r="L1233" s="1" t="str">
        <f>_xlfn.IFNA(MATCH(D1233,{"AR","FL","IN","MI"},0),"YES")</f>
        <v>YES</v>
      </c>
      <c r="M1233" t="str">
        <f t="shared" si="123"/>
        <v>Electric</v>
      </c>
      <c r="N1233" s="1">
        <f t="shared" si="124"/>
        <v>2020</v>
      </c>
      <c r="O1233" s="13">
        <f t="shared" si="125"/>
        <v>0.49869999999999998</v>
      </c>
      <c r="P1233" s="13">
        <f t="shared" si="126"/>
        <v>0.49869999999999998</v>
      </c>
      <c r="Q1233" s="13" t="str">
        <f t="shared" si="127"/>
        <v/>
      </c>
      <c r="R1233" s="13" t="str">
        <f t="shared" si="128"/>
        <v/>
      </c>
    </row>
    <row r="1234" spans="1:18" x14ac:dyDescent="0.2">
      <c r="A1234" s="8" t="s">
        <v>1835</v>
      </c>
      <c r="B1234" s="9">
        <v>3656</v>
      </c>
      <c r="C1234" s="40" t="s">
        <v>2199</v>
      </c>
      <c r="D1234" s="40" t="s">
        <v>76</v>
      </c>
      <c r="E1234" s="40" t="s">
        <v>2163</v>
      </c>
      <c r="F1234" s="40" t="s">
        <v>52</v>
      </c>
      <c r="G1234" s="40" t="s">
        <v>39</v>
      </c>
      <c r="H1234" s="40" t="s">
        <v>40</v>
      </c>
      <c r="I1234" s="11">
        <v>43983</v>
      </c>
      <c r="J1234" s="11">
        <v>44070</v>
      </c>
      <c r="K1234" s="16" t="s">
        <v>45</v>
      </c>
      <c r="L1234" s="1" t="str">
        <f>_xlfn.IFNA(MATCH(D1234,{"AR","FL","IN","MI"},0),"YES")</f>
        <v>YES</v>
      </c>
      <c r="M1234" t="str">
        <f t="shared" si="123"/>
        <v>Natural Gas</v>
      </c>
      <c r="N1234" s="1">
        <f t="shared" si="124"/>
        <v>2020</v>
      </c>
      <c r="O1234" s="13" t="str">
        <f t="shared" si="125"/>
        <v/>
      </c>
      <c r="P1234" s="13" t="str">
        <f t="shared" si="126"/>
        <v/>
      </c>
      <c r="Q1234" s="13" t="str">
        <f t="shared" si="127"/>
        <v/>
      </c>
      <c r="R1234" s="13" t="str">
        <f t="shared" si="128"/>
        <v/>
      </c>
    </row>
    <row r="1235" spans="1:18" x14ac:dyDescent="0.2">
      <c r="A1235" s="8" t="s">
        <v>912</v>
      </c>
      <c r="B1235" s="9">
        <v>3518</v>
      </c>
      <c r="C1235" s="40" t="s">
        <v>365</v>
      </c>
      <c r="D1235" s="40" t="s">
        <v>160</v>
      </c>
      <c r="E1235" s="40" t="s">
        <v>37</v>
      </c>
      <c r="F1235" s="40" t="s">
        <v>38</v>
      </c>
      <c r="G1235" s="40" t="s">
        <v>39</v>
      </c>
      <c r="H1235" s="40" t="s">
        <v>40</v>
      </c>
      <c r="I1235" s="11">
        <v>43437</v>
      </c>
      <c r="J1235" s="11">
        <v>44070</v>
      </c>
      <c r="K1235" s="12">
        <v>52.5</v>
      </c>
      <c r="L1235" s="1" t="str">
        <f>_xlfn.IFNA(MATCH(D1235,{"AR","FL","IN","MI"},0),"YES")</f>
        <v>YES</v>
      </c>
      <c r="M1235" t="str">
        <f t="shared" si="123"/>
        <v>Electric</v>
      </c>
      <c r="N1235" s="1">
        <f t="shared" si="124"/>
        <v>2020</v>
      </c>
      <c r="O1235" s="13">
        <f t="shared" si="125"/>
        <v>0.52500000000000002</v>
      </c>
      <c r="P1235" s="13">
        <f t="shared" si="126"/>
        <v>0.52500000000000002</v>
      </c>
      <c r="Q1235" s="13" t="str">
        <f t="shared" si="127"/>
        <v/>
      </c>
      <c r="R1235" s="13" t="str">
        <f t="shared" si="128"/>
        <v/>
      </c>
    </row>
    <row r="1236" spans="1:18" x14ac:dyDescent="0.2">
      <c r="A1236" s="8" t="s">
        <v>915</v>
      </c>
      <c r="B1236" s="9">
        <v>3605</v>
      </c>
      <c r="C1236" s="40" t="s">
        <v>81</v>
      </c>
      <c r="D1236" s="40" t="s">
        <v>76</v>
      </c>
      <c r="E1236" s="40" t="s">
        <v>37</v>
      </c>
      <c r="F1236" s="40" t="s">
        <v>52</v>
      </c>
      <c r="G1236" s="40" t="s">
        <v>39</v>
      </c>
      <c r="H1236" s="40" t="s">
        <v>40</v>
      </c>
      <c r="I1236" s="11">
        <v>43838</v>
      </c>
      <c r="J1236" s="11">
        <v>44078</v>
      </c>
      <c r="K1236" s="16">
        <v>52.07</v>
      </c>
      <c r="L1236" s="1" t="str">
        <f>_xlfn.IFNA(MATCH(D1236,{"AR","FL","IN","MI"},0),"YES")</f>
        <v>YES</v>
      </c>
      <c r="M1236" t="str">
        <f t="shared" si="123"/>
        <v>Electric</v>
      </c>
      <c r="N1236" s="1">
        <f t="shared" si="124"/>
        <v>2020</v>
      </c>
      <c r="O1236" s="13">
        <f t="shared" si="125"/>
        <v>0.52070000000000005</v>
      </c>
      <c r="P1236" s="13">
        <f t="shared" si="126"/>
        <v>0.52070000000000005</v>
      </c>
      <c r="Q1236" s="13" t="str">
        <f t="shared" si="127"/>
        <v/>
      </c>
      <c r="R1236" s="13" t="str">
        <f t="shared" si="128"/>
        <v/>
      </c>
    </row>
    <row r="1237" spans="1:18" x14ac:dyDescent="0.2">
      <c r="A1237" s="8" t="s">
        <v>1836</v>
      </c>
      <c r="B1237" s="9">
        <v>3594</v>
      </c>
      <c r="C1237" s="40" t="s">
        <v>182</v>
      </c>
      <c r="D1237" s="40" t="s">
        <v>48</v>
      </c>
      <c r="E1237" s="40" t="s">
        <v>2163</v>
      </c>
      <c r="F1237" s="40" t="s">
        <v>66</v>
      </c>
      <c r="G1237" s="40" t="s">
        <v>44</v>
      </c>
      <c r="H1237" s="40" t="s">
        <v>40</v>
      </c>
      <c r="I1237" s="11">
        <v>43815</v>
      </c>
      <c r="J1237" s="11">
        <v>44084</v>
      </c>
      <c r="K1237" s="16" t="s">
        <v>45</v>
      </c>
      <c r="L1237" s="1">
        <f>_xlfn.IFNA(MATCH(D1237,{"AR","FL","IN","MI"},0),"YES")</f>
        <v>4</v>
      </c>
      <c r="M1237" t="str">
        <f t="shared" si="123"/>
        <v>Natural Gas</v>
      </c>
      <c r="N1237" s="1">
        <f t="shared" si="124"/>
        <v>2020</v>
      </c>
      <c r="O1237" s="13" t="str">
        <f t="shared" si="125"/>
        <v/>
      </c>
      <c r="P1237" s="13" t="str">
        <f t="shared" si="126"/>
        <v/>
      </c>
      <c r="Q1237" s="13" t="str">
        <f t="shared" si="127"/>
        <v/>
      </c>
      <c r="R1237" s="13" t="str">
        <f t="shared" si="128"/>
        <v/>
      </c>
    </row>
    <row r="1238" spans="1:18" x14ac:dyDescent="0.2">
      <c r="A1238" s="8" t="s">
        <v>1837</v>
      </c>
      <c r="B1238" s="9">
        <v>3651</v>
      </c>
      <c r="C1238" s="40" t="s">
        <v>2237</v>
      </c>
      <c r="D1238" s="40" t="s">
        <v>76</v>
      </c>
      <c r="E1238" s="40" t="s">
        <v>2163</v>
      </c>
      <c r="F1238" s="40" t="s">
        <v>52</v>
      </c>
      <c r="G1238" s="40" t="s">
        <v>39</v>
      </c>
      <c r="H1238" s="40" t="s">
        <v>40</v>
      </c>
      <c r="I1238" s="11">
        <v>43966</v>
      </c>
      <c r="J1238" s="11">
        <v>44085</v>
      </c>
      <c r="K1238" s="16" t="s">
        <v>45</v>
      </c>
      <c r="L1238" s="1" t="str">
        <f>_xlfn.IFNA(MATCH(D1238,{"AR","FL","IN","MI"},0),"YES")</f>
        <v>YES</v>
      </c>
      <c r="M1238" t="str">
        <f t="shared" si="123"/>
        <v>Natural Gas</v>
      </c>
      <c r="N1238" s="1">
        <f t="shared" si="124"/>
        <v>2020</v>
      </c>
      <c r="O1238" s="13" t="str">
        <f t="shared" si="125"/>
        <v/>
      </c>
      <c r="P1238" s="13" t="str">
        <f t="shared" si="126"/>
        <v/>
      </c>
      <c r="Q1238" s="13" t="str">
        <f t="shared" si="127"/>
        <v/>
      </c>
      <c r="R1238" s="13" t="str">
        <f t="shared" si="128"/>
        <v/>
      </c>
    </row>
    <row r="1239" spans="1:18" x14ac:dyDescent="0.2">
      <c r="A1239" s="8" t="s">
        <v>1838</v>
      </c>
      <c r="B1239" s="9">
        <v>3652</v>
      </c>
      <c r="C1239" s="40" t="s">
        <v>2174</v>
      </c>
      <c r="D1239" s="40" t="s">
        <v>576</v>
      </c>
      <c r="E1239" s="40" t="s">
        <v>2163</v>
      </c>
      <c r="F1239" s="40" t="s">
        <v>66</v>
      </c>
      <c r="G1239" s="40" t="s">
        <v>39</v>
      </c>
      <c r="H1239" s="40" t="s">
        <v>40</v>
      </c>
      <c r="I1239" s="11">
        <v>43980</v>
      </c>
      <c r="J1239" s="11">
        <v>44088</v>
      </c>
      <c r="K1239" s="12">
        <v>49.23</v>
      </c>
      <c r="L1239" s="1" t="str">
        <f>_xlfn.IFNA(MATCH(D1239,{"AR","FL","IN","MI"},0),"YES")</f>
        <v>YES</v>
      </c>
      <c r="M1239" t="str">
        <f t="shared" si="123"/>
        <v>Natural Gas</v>
      </c>
      <c r="N1239" s="1">
        <f t="shared" si="124"/>
        <v>2020</v>
      </c>
      <c r="O1239" s="13" t="str">
        <f t="shared" si="125"/>
        <v/>
      </c>
      <c r="P1239" s="13" t="str">
        <f t="shared" si="126"/>
        <v/>
      </c>
      <c r="Q1239" s="13">
        <f t="shared" si="127"/>
        <v>0.49229999999999996</v>
      </c>
      <c r="R1239" s="13">
        <f t="shared" si="128"/>
        <v>0.49229999999999996</v>
      </c>
    </row>
    <row r="1240" spans="1:18" x14ac:dyDescent="0.2">
      <c r="A1240" s="8" t="s">
        <v>1839</v>
      </c>
      <c r="B1240" s="9">
        <v>3624</v>
      </c>
      <c r="C1240" s="40" t="s">
        <v>2181</v>
      </c>
      <c r="D1240" s="40" t="s">
        <v>105</v>
      </c>
      <c r="E1240" s="40" t="s">
        <v>2163</v>
      </c>
      <c r="F1240" s="40" t="s">
        <v>66</v>
      </c>
      <c r="G1240" s="40" t="s">
        <v>44</v>
      </c>
      <c r="H1240" s="40" t="s">
        <v>40</v>
      </c>
      <c r="I1240" s="11">
        <v>43903</v>
      </c>
      <c r="J1240" s="11">
        <v>44097</v>
      </c>
      <c r="K1240" s="12">
        <v>54</v>
      </c>
      <c r="L1240" s="1" t="str">
        <f>_xlfn.IFNA(MATCH(D1240,{"AR","FL","IN","MI"},0),"YES")</f>
        <v>YES</v>
      </c>
      <c r="M1240" t="str">
        <f t="shared" si="123"/>
        <v>Natural Gas</v>
      </c>
      <c r="N1240" s="1">
        <f t="shared" si="124"/>
        <v>2020</v>
      </c>
      <c r="O1240" s="13" t="str">
        <f t="shared" si="125"/>
        <v/>
      </c>
      <c r="P1240" s="13" t="str">
        <f t="shared" si="126"/>
        <v/>
      </c>
      <c r="Q1240" s="13">
        <f t="shared" si="127"/>
        <v>0.54</v>
      </c>
      <c r="R1240" s="13">
        <f t="shared" si="128"/>
        <v>0.54</v>
      </c>
    </row>
    <row r="1241" spans="1:18" x14ac:dyDescent="0.2">
      <c r="A1241" s="8" t="s">
        <v>916</v>
      </c>
      <c r="B1241" s="9">
        <v>3693</v>
      </c>
      <c r="C1241" s="40" t="s">
        <v>619</v>
      </c>
      <c r="D1241" s="40" t="s">
        <v>231</v>
      </c>
      <c r="E1241" s="40" t="s">
        <v>37</v>
      </c>
      <c r="F1241" s="40" t="s">
        <v>66</v>
      </c>
      <c r="G1241" s="40" t="s">
        <v>39</v>
      </c>
      <c r="H1241" s="40" t="s">
        <v>40</v>
      </c>
      <c r="I1241" s="11">
        <v>43997</v>
      </c>
      <c r="J1241" s="11">
        <v>44097</v>
      </c>
      <c r="K1241" s="16" t="s">
        <v>45</v>
      </c>
      <c r="L1241" s="1" t="str">
        <f>_xlfn.IFNA(MATCH(D1241,{"AR","FL","IN","MI"},0),"YES")</f>
        <v>YES</v>
      </c>
      <c r="M1241" t="str">
        <f t="shared" si="123"/>
        <v>Electric</v>
      </c>
      <c r="N1241" s="1">
        <f t="shared" si="124"/>
        <v>2020</v>
      </c>
      <c r="O1241" s="13" t="str">
        <f t="shared" si="125"/>
        <v/>
      </c>
      <c r="P1241" s="13" t="str">
        <f t="shared" si="126"/>
        <v/>
      </c>
      <c r="Q1241" s="13" t="str">
        <f t="shared" si="127"/>
        <v/>
      </c>
      <c r="R1241" s="13" t="str">
        <f t="shared" si="128"/>
        <v/>
      </c>
    </row>
    <row r="1242" spans="1:18" x14ac:dyDescent="0.2">
      <c r="A1242" s="8" t="s">
        <v>917</v>
      </c>
      <c r="B1242" s="9">
        <v>3689</v>
      </c>
      <c r="C1242" s="40" t="s">
        <v>356</v>
      </c>
      <c r="D1242" s="40" t="s">
        <v>94</v>
      </c>
      <c r="E1242" s="40" t="s">
        <v>37</v>
      </c>
      <c r="F1242" s="40" t="s">
        <v>357</v>
      </c>
      <c r="G1242" s="40" t="s">
        <v>44</v>
      </c>
      <c r="H1242" s="40" t="s">
        <v>40</v>
      </c>
      <c r="I1242" s="11">
        <v>44064</v>
      </c>
      <c r="J1242" s="11">
        <v>44098</v>
      </c>
      <c r="K1242" s="16" t="s">
        <v>45</v>
      </c>
      <c r="L1242" s="1" t="str">
        <f>_xlfn.IFNA(MATCH(D1242,{"AR","FL","IN","MI"},0),"YES")</f>
        <v>YES</v>
      </c>
      <c r="M1242" t="str">
        <f t="shared" si="123"/>
        <v>Electric</v>
      </c>
      <c r="N1242" s="1">
        <f t="shared" si="124"/>
        <v>2020</v>
      </c>
      <c r="O1242" s="13" t="str">
        <f t="shared" si="125"/>
        <v/>
      </c>
      <c r="P1242" s="13" t="str">
        <f t="shared" si="126"/>
        <v/>
      </c>
      <c r="Q1242" s="13" t="str">
        <f t="shared" si="127"/>
        <v/>
      </c>
      <c r="R1242" s="13" t="str">
        <f t="shared" si="128"/>
        <v/>
      </c>
    </row>
    <row r="1243" spans="1:18" x14ac:dyDescent="0.2">
      <c r="A1243" s="8" t="s">
        <v>1840</v>
      </c>
      <c r="B1243" s="9">
        <v>3623</v>
      </c>
      <c r="C1243" s="40" t="s">
        <v>2198</v>
      </c>
      <c r="D1243" s="40" t="s">
        <v>205</v>
      </c>
      <c r="E1243" s="40" t="s">
        <v>2163</v>
      </c>
      <c r="F1243" s="40" t="s">
        <v>66</v>
      </c>
      <c r="G1243" s="40" t="s">
        <v>39</v>
      </c>
      <c r="H1243" s="40" t="s">
        <v>40</v>
      </c>
      <c r="I1243" s="11">
        <v>43889</v>
      </c>
      <c r="J1243" s="11">
        <v>44099</v>
      </c>
      <c r="K1243" s="16">
        <v>49.26</v>
      </c>
      <c r="L1243" s="1" t="str">
        <f>_xlfn.IFNA(MATCH(D1243,{"AR","FL","IN","MI"},0),"YES")</f>
        <v>YES</v>
      </c>
      <c r="M1243" t="str">
        <f t="shared" si="123"/>
        <v>Natural Gas</v>
      </c>
      <c r="N1243" s="1">
        <f t="shared" si="124"/>
        <v>2020</v>
      </c>
      <c r="O1243" s="13" t="str">
        <f t="shared" si="125"/>
        <v/>
      </c>
      <c r="P1243" s="13" t="str">
        <f t="shared" si="126"/>
        <v/>
      </c>
      <c r="Q1243" s="13">
        <f t="shared" si="127"/>
        <v>0.49259999999999998</v>
      </c>
      <c r="R1243" s="13">
        <f t="shared" si="128"/>
        <v>0.49259999999999998</v>
      </c>
    </row>
    <row r="1244" spans="1:18" x14ac:dyDescent="0.2">
      <c r="A1244" s="8" t="s">
        <v>1841</v>
      </c>
      <c r="B1244" s="9">
        <v>3622</v>
      </c>
      <c r="C1244" s="40" t="s">
        <v>2198</v>
      </c>
      <c r="D1244" s="40" t="s">
        <v>205</v>
      </c>
      <c r="E1244" s="40" t="s">
        <v>2163</v>
      </c>
      <c r="F1244" s="40" t="s">
        <v>66</v>
      </c>
      <c r="G1244" s="40" t="s">
        <v>39</v>
      </c>
      <c r="H1244" s="40" t="s">
        <v>40</v>
      </c>
      <c r="I1244" s="11">
        <v>43889</v>
      </c>
      <c r="J1244" s="11">
        <v>44099</v>
      </c>
      <c r="K1244" s="16">
        <v>49.26</v>
      </c>
      <c r="L1244" s="1" t="str">
        <f>_xlfn.IFNA(MATCH(D1244,{"AR","FL","IN","MI"},0),"YES")</f>
        <v>YES</v>
      </c>
      <c r="M1244" t="str">
        <f t="shared" si="123"/>
        <v>Natural Gas</v>
      </c>
      <c r="N1244" s="1">
        <f t="shared" si="124"/>
        <v>2020</v>
      </c>
      <c r="O1244" s="13" t="str">
        <f t="shared" si="125"/>
        <v/>
      </c>
      <c r="P1244" s="13" t="str">
        <f t="shared" si="126"/>
        <v/>
      </c>
      <c r="Q1244" s="13">
        <f t="shared" si="127"/>
        <v>0.49259999999999998</v>
      </c>
      <c r="R1244" s="13">
        <f t="shared" si="128"/>
        <v>0.49259999999999998</v>
      </c>
    </row>
    <row r="1245" spans="1:18" x14ac:dyDescent="0.2">
      <c r="A1245" s="8" t="s">
        <v>1842</v>
      </c>
      <c r="B1245" s="9">
        <v>3633</v>
      </c>
      <c r="C1245" s="40" t="s">
        <v>2162</v>
      </c>
      <c r="D1245" s="40" t="s">
        <v>111</v>
      </c>
      <c r="E1245" s="40" t="s">
        <v>2163</v>
      </c>
      <c r="F1245" s="40" t="s">
        <v>66</v>
      </c>
      <c r="G1245" s="40" t="s">
        <v>39</v>
      </c>
      <c r="H1245" s="40" t="s">
        <v>40</v>
      </c>
      <c r="I1245" s="11">
        <v>43927</v>
      </c>
      <c r="J1245" s="11">
        <v>44102</v>
      </c>
      <c r="K1245" s="12">
        <v>33.07</v>
      </c>
      <c r="L1245" s="1">
        <f>_xlfn.IFNA(MATCH(D1245,{"AR","FL","IN","MI"},0),"YES")</f>
        <v>1</v>
      </c>
      <c r="M1245" t="str">
        <f t="shared" si="123"/>
        <v>Natural Gas</v>
      </c>
      <c r="N1245" s="1">
        <f t="shared" si="124"/>
        <v>2020</v>
      </c>
      <c r="O1245" s="13" t="str">
        <f t="shared" si="125"/>
        <v/>
      </c>
      <c r="P1245" s="13" t="str">
        <f t="shared" si="126"/>
        <v/>
      </c>
      <c r="Q1245" s="13">
        <f t="shared" si="127"/>
        <v>0.33069999999999999</v>
      </c>
      <c r="R1245" s="13" t="str">
        <f t="shared" si="128"/>
        <v/>
      </c>
    </row>
    <row r="1246" spans="1:18" x14ac:dyDescent="0.2">
      <c r="A1246" s="8" t="s">
        <v>1843</v>
      </c>
      <c r="B1246" s="9">
        <v>3683</v>
      </c>
      <c r="C1246" s="40" t="s">
        <v>2167</v>
      </c>
      <c r="D1246" s="40" t="s">
        <v>127</v>
      </c>
      <c r="E1246" s="40" t="s">
        <v>2163</v>
      </c>
      <c r="F1246" s="40" t="s">
        <v>52</v>
      </c>
      <c r="G1246" s="40" t="s">
        <v>39</v>
      </c>
      <c r="H1246" s="40" t="s">
        <v>40</v>
      </c>
      <c r="I1246" s="11">
        <v>44039</v>
      </c>
      <c r="J1246" s="11">
        <v>44104</v>
      </c>
      <c r="K1246" s="12" t="s">
        <v>45</v>
      </c>
      <c r="L1246" s="1" t="str">
        <f>_xlfn.IFNA(MATCH(D1246,{"AR","FL","IN","MI"},0),"YES")</f>
        <v>YES</v>
      </c>
      <c r="M1246" t="str">
        <f t="shared" si="123"/>
        <v>Natural Gas</v>
      </c>
      <c r="N1246" s="1">
        <f t="shared" si="124"/>
        <v>2020</v>
      </c>
      <c r="O1246" s="13" t="str">
        <f t="shared" si="125"/>
        <v/>
      </c>
      <c r="P1246" s="13" t="str">
        <f t="shared" si="126"/>
        <v/>
      </c>
      <c r="Q1246" s="13" t="str">
        <f t="shared" si="127"/>
        <v/>
      </c>
      <c r="R1246" s="13" t="str">
        <f t="shared" si="128"/>
        <v/>
      </c>
    </row>
    <row r="1247" spans="1:18" x14ac:dyDescent="0.2">
      <c r="A1247" s="8" t="s">
        <v>1844</v>
      </c>
      <c r="B1247" s="9">
        <v>3977</v>
      </c>
      <c r="C1247" s="40" t="s">
        <v>2200</v>
      </c>
      <c r="D1247" s="40" t="s">
        <v>57</v>
      </c>
      <c r="E1247" s="40" t="s">
        <v>2163</v>
      </c>
      <c r="F1247" s="40" t="s">
        <v>66</v>
      </c>
      <c r="G1247" s="40" t="s">
        <v>44</v>
      </c>
      <c r="H1247" s="40" t="s">
        <v>40</v>
      </c>
      <c r="I1247" s="11">
        <v>43997</v>
      </c>
      <c r="J1247" s="11">
        <v>44108</v>
      </c>
      <c r="K1247" s="12">
        <v>52.31</v>
      </c>
      <c r="L1247" s="1" t="str">
        <f>_xlfn.IFNA(MATCH(D1247,{"AR","FL","IN","MI"},0),"YES")</f>
        <v>YES</v>
      </c>
      <c r="M1247" t="str">
        <f t="shared" si="123"/>
        <v>Natural Gas</v>
      </c>
      <c r="N1247" s="1">
        <f t="shared" si="124"/>
        <v>2020</v>
      </c>
      <c r="O1247" s="13" t="str">
        <f t="shared" si="125"/>
        <v/>
      </c>
      <c r="P1247" s="13" t="str">
        <f t="shared" si="126"/>
        <v/>
      </c>
      <c r="Q1247" s="13">
        <f t="shared" si="127"/>
        <v>0.52310000000000001</v>
      </c>
      <c r="R1247" s="13">
        <f t="shared" si="128"/>
        <v>0.52310000000000001</v>
      </c>
    </row>
    <row r="1248" spans="1:18" x14ac:dyDescent="0.2">
      <c r="A1248" s="8" t="s">
        <v>1845</v>
      </c>
      <c r="B1248" s="9">
        <v>3682</v>
      </c>
      <c r="C1248" s="40" t="s">
        <v>2205</v>
      </c>
      <c r="D1248" s="40" t="s">
        <v>231</v>
      </c>
      <c r="E1248" s="40" t="s">
        <v>2163</v>
      </c>
      <c r="F1248" s="40" t="s">
        <v>66</v>
      </c>
      <c r="G1248" s="40" t="s">
        <v>44</v>
      </c>
      <c r="H1248" s="40" t="s">
        <v>40</v>
      </c>
      <c r="I1248" s="11">
        <v>44014</v>
      </c>
      <c r="J1248" s="11">
        <v>44111</v>
      </c>
      <c r="K1248" s="16">
        <v>53.25</v>
      </c>
      <c r="L1248" s="1" t="str">
        <f>_xlfn.IFNA(MATCH(D1248,{"AR","FL","IN","MI"},0),"YES")</f>
        <v>YES</v>
      </c>
      <c r="M1248" t="str">
        <f t="shared" si="123"/>
        <v>Natural Gas</v>
      </c>
      <c r="N1248" s="1">
        <f t="shared" si="124"/>
        <v>2020</v>
      </c>
      <c r="O1248" s="13" t="str">
        <f t="shared" si="125"/>
        <v/>
      </c>
      <c r="P1248" s="13" t="str">
        <f t="shared" si="126"/>
        <v/>
      </c>
      <c r="Q1248" s="13">
        <f t="shared" si="127"/>
        <v>0.53249999999999997</v>
      </c>
      <c r="R1248" s="13">
        <f t="shared" si="128"/>
        <v>0.53249999999999997</v>
      </c>
    </row>
    <row r="1249" spans="1:18" x14ac:dyDescent="0.2">
      <c r="A1249" s="8" t="s">
        <v>1846</v>
      </c>
      <c r="B1249" s="9">
        <v>3604</v>
      </c>
      <c r="C1249" s="40" t="s">
        <v>781</v>
      </c>
      <c r="D1249" s="40" t="s">
        <v>199</v>
      </c>
      <c r="E1249" s="40" t="s">
        <v>2163</v>
      </c>
      <c r="F1249" s="40" t="s">
        <v>66</v>
      </c>
      <c r="G1249" s="40" t="s">
        <v>44</v>
      </c>
      <c r="H1249" s="40" t="s">
        <v>40</v>
      </c>
      <c r="I1249" s="11">
        <v>43858</v>
      </c>
      <c r="J1249" s="11">
        <v>44112</v>
      </c>
      <c r="K1249" s="16" t="s">
        <v>45</v>
      </c>
      <c r="L1249" s="1" t="str">
        <f>_xlfn.IFNA(MATCH(D1249,{"AR","FL","IN","MI"},0),"YES")</f>
        <v>YES</v>
      </c>
      <c r="M1249" t="str">
        <f t="shared" si="123"/>
        <v>Natural Gas</v>
      </c>
      <c r="N1249" s="1">
        <f t="shared" si="124"/>
        <v>2020</v>
      </c>
      <c r="O1249" s="13" t="str">
        <f t="shared" si="125"/>
        <v/>
      </c>
      <c r="P1249" s="13" t="str">
        <f t="shared" si="126"/>
        <v/>
      </c>
      <c r="Q1249" s="13" t="str">
        <f t="shared" si="127"/>
        <v/>
      </c>
      <c r="R1249" s="13" t="str">
        <f t="shared" si="128"/>
        <v/>
      </c>
    </row>
    <row r="1250" spans="1:18" x14ac:dyDescent="0.2">
      <c r="A1250" s="8" t="s">
        <v>1847</v>
      </c>
      <c r="B1250" s="9">
        <v>3609</v>
      </c>
      <c r="C1250" s="40" t="s">
        <v>325</v>
      </c>
      <c r="D1250" s="40" t="s">
        <v>152</v>
      </c>
      <c r="E1250" s="40" t="s">
        <v>2163</v>
      </c>
      <c r="F1250" s="40" t="s">
        <v>66</v>
      </c>
      <c r="G1250" s="40" t="s">
        <v>44</v>
      </c>
      <c r="H1250" s="40" t="s">
        <v>40</v>
      </c>
      <c r="I1250" s="11">
        <v>43866</v>
      </c>
      <c r="J1250" s="11">
        <v>44116</v>
      </c>
      <c r="K1250" s="16">
        <v>55.62</v>
      </c>
      <c r="L1250" s="1" t="str">
        <f>_xlfn.IFNA(MATCH(D1250,{"AR","FL","IN","MI"},0),"YES")</f>
        <v>YES</v>
      </c>
      <c r="M1250" t="str">
        <f t="shared" si="123"/>
        <v>Natural Gas</v>
      </c>
      <c r="N1250" s="1">
        <f t="shared" si="124"/>
        <v>2020</v>
      </c>
      <c r="O1250" s="13" t="str">
        <f t="shared" si="125"/>
        <v/>
      </c>
      <c r="P1250" s="13" t="str">
        <f t="shared" si="126"/>
        <v/>
      </c>
      <c r="Q1250" s="13">
        <f t="shared" si="127"/>
        <v>0.55620000000000003</v>
      </c>
      <c r="R1250" s="13">
        <f t="shared" si="128"/>
        <v>0.55620000000000003</v>
      </c>
    </row>
    <row r="1251" spans="1:18" x14ac:dyDescent="0.2">
      <c r="A1251" s="8" t="s">
        <v>918</v>
      </c>
      <c r="B1251" s="9">
        <v>3711</v>
      </c>
      <c r="C1251" s="40" t="s">
        <v>594</v>
      </c>
      <c r="D1251" s="40" t="s">
        <v>158</v>
      </c>
      <c r="E1251" s="40" t="s">
        <v>37</v>
      </c>
      <c r="F1251" s="40" t="s">
        <v>52</v>
      </c>
      <c r="G1251" s="40" t="s">
        <v>39</v>
      </c>
      <c r="H1251" s="40" t="s">
        <v>40</v>
      </c>
      <c r="I1251" s="11">
        <v>44000</v>
      </c>
      <c r="J1251" s="11">
        <v>44118</v>
      </c>
      <c r="K1251" s="16" t="s">
        <v>45</v>
      </c>
      <c r="L1251" s="1">
        <f>_xlfn.IFNA(MATCH(D1251,{"AR","FL","IN","MI"},0),"YES")</f>
        <v>3</v>
      </c>
      <c r="M1251" t="str">
        <f t="shared" si="123"/>
        <v>Electric</v>
      </c>
      <c r="N1251" s="1">
        <f t="shared" si="124"/>
        <v>2020</v>
      </c>
      <c r="O1251" s="13" t="str">
        <f t="shared" si="125"/>
        <v/>
      </c>
      <c r="P1251" s="13" t="str">
        <f t="shared" si="126"/>
        <v/>
      </c>
      <c r="Q1251" s="13" t="str">
        <f t="shared" si="127"/>
        <v/>
      </c>
      <c r="R1251" s="13" t="str">
        <f t="shared" si="128"/>
        <v/>
      </c>
    </row>
    <row r="1252" spans="1:18" x14ac:dyDescent="0.2">
      <c r="A1252" s="8" t="s">
        <v>1848</v>
      </c>
      <c r="B1252" s="9">
        <v>3599</v>
      </c>
      <c r="C1252" s="40" t="s">
        <v>2204</v>
      </c>
      <c r="D1252" s="40" t="s">
        <v>51</v>
      </c>
      <c r="E1252" s="40" t="s">
        <v>2163</v>
      </c>
      <c r="F1252" s="40" t="s">
        <v>66</v>
      </c>
      <c r="G1252" s="40" t="s">
        <v>44</v>
      </c>
      <c r="H1252" s="40" t="s">
        <v>40</v>
      </c>
      <c r="I1252" s="11">
        <v>43829</v>
      </c>
      <c r="J1252" s="11">
        <v>44120</v>
      </c>
      <c r="K1252" s="12">
        <v>50</v>
      </c>
      <c r="L1252" s="1" t="str">
        <f>_xlfn.IFNA(MATCH(D1252,{"AR","FL","IN","MI"},0),"YES")</f>
        <v>YES</v>
      </c>
      <c r="M1252" t="str">
        <f t="shared" si="123"/>
        <v>Natural Gas</v>
      </c>
      <c r="N1252" s="1">
        <f t="shared" si="124"/>
        <v>2020</v>
      </c>
      <c r="O1252" s="13" t="str">
        <f t="shared" si="125"/>
        <v/>
      </c>
      <c r="P1252" s="13" t="str">
        <f t="shared" si="126"/>
        <v/>
      </c>
      <c r="Q1252" s="13">
        <f t="shared" si="127"/>
        <v>0.5</v>
      </c>
      <c r="R1252" s="13">
        <f t="shared" si="128"/>
        <v>0.5</v>
      </c>
    </row>
    <row r="1253" spans="1:18" x14ac:dyDescent="0.2">
      <c r="A1253" s="8" t="s">
        <v>919</v>
      </c>
      <c r="B1253" s="9">
        <v>3666</v>
      </c>
      <c r="C1253" s="40" t="s">
        <v>121</v>
      </c>
      <c r="D1253" s="40" t="s">
        <v>114</v>
      </c>
      <c r="E1253" s="40" t="s">
        <v>37</v>
      </c>
      <c r="F1253" s="40" t="s">
        <v>38</v>
      </c>
      <c r="G1253" s="40"/>
      <c r="H1253" s="40" t="s">
        <v>40</v>
      </c>
      <c r="I1253" s="11"/>
      <c r="J1253" s="11">
        <v>44125</v>
      </c>
      <c r="K1253" s="16" t="s">
        <v>45</v>
      </c>
      <c r="L1253" s="1" t="str">
        <f>_xlfn.IFNA(MATCH(D1253,{"AR","FL","IN","MI"},0),"YES")</f>
        <v>YES</v>
      </c>
      <c r="M1253" t="str">
        <f t="shared" si="123"/>
        <v>Electric</v>
      </c>
      <c r="N1253" s="1">
        <f t="shared" si="124"/>
        <v>2020</v>
      </c>
      <c r="O1253" s="13" t="str">
        <f t="shared" si="125"/>
        <v/>
      </c>
      <c r="P1253" s="13" t="str">
        <f t="shared" si="126"/>
        <v/>
      </c>
      <c r="Q1253" s="13" t="str">
        <f t="shared" si="127"/>
        <v/>
      </c>
      <c r="R1253" s="13" t="str">
        <f t="shared" si="128"/>
        <v/>
      </c>
    </row>
    <row r="1254" spans="1:18" x14ac:dyDescent="0.2">
      <c r="A1254" s="8" t="s">
        <v>920</v>
      </c>
      <c r="B1254" s="9">
        <v>3546</v>
      </c>
      <c r="C1254" s="40" t="s">
        <v>162</v>
      </c>
      <c r="D1254" s="40" t="s">
        <v>144</v>
      </c>
      <c r="E1254" s="40" t="s">
        <v>37</v>
      </c>
      <c r="F1254" s="40" t="s">
        <v>38</v>
      </c>
      <c r="G1254" s="40" t="s">
        <v>44</v>
      </c>
      <c r="H1254" s="40" t="s">
        <v>40</v>
      </c>
      <c r="I1254" s="11">
        <v>43698</v>
      </c>
      <c r="J1254" s="11">
        <v>44126</v>
      </c>
      <c r="K1254" s="16">
        <v>56.83</v>
      </c>
      <c r="L1254" s="1" t="str">
        <f>_xlfn.IFNA(MATCH(D1254,{"AR","FL","IN","MI"},0),"YES")</f>
        <v>YES</v>
      </c>
      <c r="M1254" t="str">
        <f t="shared" si="123"/>
        <v>Electric</v>
      </c>
      <c r="N1254" s="1">
        <f t="shared" si="124"/>
        <v>2020</v>
      </c>
      <c r="O1254" s="13">
        <f t="shared" si="125"/>
        <v>0.56830000000000003</v>
      </c>
      <c r="P1254" s="13">
        <f t="shared" si="126"/>
        <v>0.56830000000000003</v>
      </c>
      <c r="Q1254" s="13" t="str">
        <f t="shared" si="127"/>
        <v/>
      </c>
      <c r="R1254" s="13" t="str">
        <f t="shared" si="128"/>
        <v/>
      </c>
    </row>
    <row r="1255" spans="1:18" x14ac:dyDescent="0.2">
      <c r="A1255" s="8" t="s">
        <v>921</v>
      </c>
      <c r="B1255" s="9">
        <v>3613</v>
      </c>
      <c r="C1255" s="40" t="s">
        <v>529</v>
      </c>
      <c r="D1255" s="40" t="s">
        <v>105</v>
      </c>
      <c r="E1255" s="40" t="s">
        <v>37</v>
      </c>
      <c r="F1255" s="40" t="s">
        <v>66</v>
      </c>
      <c r="G1255" s="40" t="s">
        <v>44</v>
      </c>
      <c r="H1255" s="40" t="s">
        <v>40</v>
      </c>
      <c r="I1255" s="11">
        <v>43879</v>
      </c>
      <c r="J1255" s="11">
        <v>44132</v>
      </c>
      <c r="K1255" s="16">
        <v>51.44</v>
      </c>
      <c r="L1255" s="1" t="str">
        <f>_xlfn.IFNA(MATCH(D1255,{"AR","FL","IN","MI"},0),"YES")</f>
        <v>YES</v>
      </c>
      <c r="M1255" t="str">
        <f t="shared" si="123"/>
        <v>Electric</v>
      </c>
      <c r="N1255" s="1">
        <f t="shared" si="124"/>
        <v>2020</v>
      </c>
      <c r="O1255" s="13">
        <f t="shared" si="125"/>
        <v>0.51439999999999997</v>
      </c>
      <c r="P1255" s="13">
        <f t="shared" si="126"/>
        <v>0.51439999999999997</v>
      </c>
      <c r="Q1255" s="13" t="str">
        <f t="shared" si="127"/>
        <v/>
      </c>
      <c r="R1255" s="13" t="str">
        <f t="shared" si="128"/>
        <v/>
      </c>
    </row>
    <row r="1256" spans="1:18" x14ac:dyDescent="0.2">
      <c r="A1256" s="8" t="s">
        <v>1849</v>
      </c>
      <c r="B1256" s="9">
        <v>3557</v>
      </c>
      <c r="C1256" s="40" t="s">
        <v>2220</v>
      </c>
      <c r="D1256" s="40" t="s">
        <v>231</v>
      </c>
      <c r="E1256" s="40" t="s">
        <v>2163</v>
      </c>
      <c r="F1256" s="40" t="s">
        <v>66</v>
      </c>
      <c r="G1256" s="40" t="s">
        <v>39</v>
      </c>
      <c r="H1256" s="40" t="s">
        <v>40</v>
      </c>
      <c r="I1256" s="11">
        <v>43777</v>
      </c>
      <c r="J1256" s="11">
        <v>44134</v>
      </c>
      <c r="K1256" s="16">
        <v>54.77</v>
      </c>
      <c r="L1256" s="1" t="str">
        <f>_xlfn.IFNA(MATCH(D1256,{"AR","FL","IN","MI"},0),"YES")</f>
        <v>YES</v>
      </c>
      <c r="M1256" t="str">
        <f t="shared" si="123"/>
        <v>Natural Gas</v>
      </c>
      <c r="N1256" s="1">
        <f t="shared" si="124"/>
        <v>2020</v>
      </c>
      <c r="O1256" s="13" t="str">
        <f t="shared" si="125"/>
        <v/>
      </c>
      <c r="P1256" s="13" t="str">
        <f t="shared" si="126"/>
        <v/>
      </c>
      <c r="Q1256" s="13">
        <f t="shared" si="127"/>
        <v>0.54770000000000008</v>
      </c>
      <c r="R1256" s="13">
        <f t="shared" si="128"/>
        <v>0.54770000000000008</v>
      </c>
    </row>
    <row r="1257" spans="1:18" x14ac:dyDescent="0.2">
      <c r="A1257" s="8" t="s">
        <v>1850</v>
      </c>
      <c r="B1257" s="9">
        <v>3647</v>
      </c>
      <c r="C1257" s="40" t="s">
        <v>2211</v>
      </c>
      <c r="D1257" s="40" t="s">
        <v>154</v>
      </c>
      <c r="E1257" s="40" t="s">
        <v>2163</v>
      </c>
      <c r="F1257" s="40" t="s">
        <v>66</v>
      </c>
      <c r="G1257" s="40" t="s">
        <v>44</v>
      </c>
      <c r="H1257" s="40" t="s">
        <v>40</v>
      </c>
      <c r="I1257" s="11">
        <v>43966</v>
      </c>
      <c r="J1257" s="11">
        <v>44142</v>
      </c>
      <c r="K1257" s="16">
        <v>52.63</v>
      </c>
      <c r="L1257" s="1" t="str">
        <f>_xlfn.IFNA(MATCH(D1257,{"AR","FL","IN","MI"},0),"YES")</f>
        <v>YES</v>
      </c>
      <c r="M1257" t="str">
        <f t="shared" si="123"/>
        <v>Natural Gas</v>
      </c>
      <c r="N1257" s="1">
        <f t="shared" si="124"/>
        <v>2020</v>
      </c>
      <c r="O1257" s="13" t="str">
        <f t="shared" si="125"/>
        <v/>
      </c>
      <c r="P1257" s="13" t="str">
        <f t="shared" si="126"/>
        <v/>
      </c>
      <c r="Q1257" s="13">
        <f t="shared" si="127"/>
        <v>0.52629999999999999</v>
      </c>
      <c r="R1257" s="13">
        <f t="shared" si="128"/>
        <v>0.52629999999999999</v>
      </c>
    </row>
    <row r="1258" spans="1:18" x14ac:dyDescent="0.2">
      <c r="A1258" s="8" t="s">
        <v>1851</v>
      </c>
      <c r="B1258" s="9">
        <v>3698</v>
      </c>
      <c r="C1258" s="40" t="s">
        <v>2179</v>
      </c>
      <c r="D1258" s="40" t="s">
        <v>114</v>
      </c>
      <c r="E1258" s="40" t="s">
        <v>2163</v>
      </c>
      <c r="F1258" s="40" t="s">
        <v>52</v>
      </c>
      <c r="G1258" s="40" t="s">
        <v>44</v>
      </c>
      <c r="H1258" s="40" t="s">
        <v>40</v>
      </c>
      <c r="I1258" s="11">
        <v>44047</v>
      </c>
      <c r="J1258" s="11">
        <v>44147</v>
      </c>
      <c r="K1258" s="16" t="s">
        <v>45</v>
      </c>
      <c r="L1258" s="1" t="str">
        <f>_xlfn.IFNA(MATCH(D1258,{"AR","FL","IN","MI"},0),"YES")</f>
        <v>YES</v>
      </c>
      <c r="M1258" t="str">
        <f t="shared" si="123"/>
        <v>Natural Gas</v>
      </c>
      <c r="N1258" s="1">
        <f t="shared" si="124"/>
        <v>2020</v>
      </c>
      <c r="O1258" s="13" t="str">
        <f t="shared" si="125"/>
        <v/>
      </c>
      <c r="P1258" s="13" t="str">
        <f t="shared" si="126"/>
        <v/>
      </c>
      <c r="Q1258" s="13" t="str">
        <f t="shared" si="127"/>
        <v/>
      </c>
      <c r="R1258" s="13" t="str">
        <f t="shared" si="128"/>
        <v/>
      </c>
    </row>
    <row r="1259" spans="1:18" x14ac:dyDescent="0.2">
      <c r="A1259" s="8" t="s">
        <v>1852</v>
      </c>
      <c r="B1259" s="9">
        <v>3699</v>
      </c>
      <c r="C1259" s="40" t="s">
        <v>2168</v>
      </c>
      <c r="D1259" s="40" t="s">
        <v>114</v>
      </c>
      <c r="E1259" s="40" t="s">
        <v>2163</v>
      </c>
      <c r="F1259" s="40" t="s">
        <v>52</v>
      </c>
      <c r="G1259" s="40" t="s">
        <v>44</v>
      </c>
      <c r="H1259" s="40" t="s">
        <v>40</v>
      </c>
      <c r="I1259" s="11">
        <v>44047</v>
      </c>
      <c r="J1259" s="11">
        <v>44147</v>
      </c>
      <c r="K1259" s="16" t="s">
        <v>45</v>
      </c>
      <c r="L1259" s="1" t="str">
        <f>_xlfn.IFNA(MATCH(D1259,{"AR","FL","IN","MI"},0),"YES")</f>
        <v>YES</v>
      </c>
      <c r="M1259" t="str">
        <f t="shared" si="123"/>
        <v>Natural Gas</v>
      </c>
      <c r="N1259" s="1">
        <f t="shared" si="124"/>
        <v>2020</v>
      </c>
      <c r="O1259" s="13" t="str">
        <f t="shared" si="125"/>
        <v/>
      </c>
      <c r="P1259" s="13" t="str">
        <f t="shared" si="126"/>
        <v/>
      </c>
      <c r="Q1259" s="13" t="str">
        <f t="shared" si="127"/>
        <v/>
      </c>
      <c r="R1259" s="13" t="str">
        <f t="shared" si="128"/>
        <v/>
      </c>
    </row>
    <row r="1260" spans="1:18" x14ac:dyDescent="0.2">
      <c r="A1260" s="8" t="s">
        <v>1853</v>
      </c>
      <c r="B1260" s="9">
        <v>3700</v>
      </c>
      <c r="C1260" s="40" t="s">
        <v>2206</v>
      </c>
      <c r="D1260" s="40" t="s">
        <v>60</v>
      </c>
      <c r="E1260" s="40" t="s">
        <v>2163</v>
      </c>
      <c r="F1260" s="40" t="s">
        <v>52</v>
      </c>
      <c r="G1260" s="40" t="s">
        <v>39</v>
      </c>
      <c r="H1260" s="40" t="s">
        <v>40</v>
      </c>
      <c r="I1260" s="11">
        <v>44069</v>
      </c>
      <c r="J1260" s="11">
        <v>44152</v>
      </c>
      <c r="K1260" s="16" t="s">
        <v>45</v>
      </c>
      <c r="L1260" s="1" t="str">
        <f>_xlfn.IFNA(MATCH(D1260,{"AR","FL","IN","MI"},0),"YES")</f>
        <v>YES</v>
      </c>
      <c r="M1260" t="str">
        <f t="shared" si="123"/>
        <v>Natural Gas</v>
      </c>
      <c r="N1260" s="1">
        <f t="shared" si="124"/>
        <v>2020</v>
      </c>
      <c r="O1260" s="13" t="str">
        <f t="shared" si="125"/>
        <v/>
      </c>
      <c r="P1260" s="13" t="str">
        <f t="shared" si="126"/>
        <v/>
      </c>
      <c r="Q1260" s="13" t="str">
        <f t="shared" si="127"/>
        <v/>
      </c>
      <c r="R1260" s="13" t="str">
        <f t="shared" si="128"/>
        <v/>
      </c>
    </row>
    <row r="1261" spans="1:18" x14ac:dyDescent="0.2">
      <c r="A1261" s="8" t="s">
        <v>1854</v>
      </c>
      <c r="B1261" s="9">
        <v>3727</v>
      </c>
      <c r="C1261" s="40" t="s">
        <v>2187</v>
      </c>
      <c r="D1261" s="40" t="s">
        <v>76</v>
      </c>
      <c r="E1261" s="40" t="s">
        <v>2163</v>
      </c>
      <c r="F1261" s="40" t="s">
        <v>52</v>
      </c>
      <c r="G1261" s="40" t="s">
        <v>39</v>
      </c>
      <c r="H1261" s="40" t="s">
        <v>40</v>
      </c>
      <c r="I1261" s="11">
        <v>44036</v>
      </c>
      <c r="J1261" s="11">
        <v>44153</v>
      </c>
      <c r="K1261" s="16" t="s">
        <v>45</v>
      </c>
      <c r="L1261" s="1" t="str">
        <f>_xlfn.IFNA(MATCH(D1261,{"AR","FL","IN","MI"},0),"YES")</f>
        <v>YES</v>
      </c>
      <c r="M1261" t="str">
        <f t="shared" si="123"/>
        <v>Natural Gas</v>
      </c>
      <c r="N1261" s="1">
        <f t="shared" si="124"/>
        <v>2020</v>
      </c>
      <c r="O1261" s="13" t="str">
        <f t="shared" si="125"/>
        <v/>
      </c>
      <c r="P1261" s="13" t="str">
        <f t="shared" si="126"/>
        <v/>
      </c>
      <c r="Q1261" s="13" t="str">
        <f t="shared" si="127"/>
        <v/>
      </c>
      <c r="R1261" s="13" t="str">
        <f t="shared" si="128"/>
        <v/>
      </c>
    </row>
    <row r="1262" spans="1:18" x14ac:dyDescent="0.2">
      <c r="A1262" s="8" t="s">
        <v>1855</v>
      </c>
      <c r="B1262" s="9">
        <v>3497</v>
      </c>
      <c r="C1262" s="40" t="s">
        <v>166</v>
      </c>
      <c r="D1262" s="40" t="s">
        <v>88</v>
      </c>
      <c r="E1262" s="40" t="s">
        <v>2163</v>
      </c>
      <c r="F1262" s="40" t="s">
        <v>66</v>
      </c>
      <c r="G1262" s="40" t="s">
        <v>44</v>
      </c>
      <c r="H1262" s="40" t="s">
        <v>40</v>
      </c>
      <c r="I1262" s="11">
        <v>43605</v>
      </c>
      <c r="J1262" s="11">
        <v>44154</v>
      </c>
      <c r="K1262" s="12">
        <v>48</v>
      </c>
      <c r="L1262" s="1" t="str">
        <f>_xlfn.IFNA(MATCH(D1262,{"AR","FL","IN","MI"},0),"YES")</f>
        <v>YES</v>
      </c>
      <c r="M1262" t="str">
        <f t="shared" si="123"/>
        <v>Natural Gas</v>
      </c>
      <c r="N1262" s="1">
        <f t="shared" si="124"/>
        <v>2020</v>
      </c>
      <c r="O1262" s="13" t="str">
        <f t="shared" si="125"/>
        <v/>
      </c>
      <c r="P1262" s="13" t="str">
        <f t="shared" si="126"/>
        <v/>
      </c>
      <c r="Q1262" s="13">
        <f t="shared" si="127"/>
        <v>0.48</v>
      </c>
      <c r="R1262" s="13">
        <f t="shared" si="128"/>
        <v>0.48</v>
      </c>
    </row>
    <row r="1263" spans="1:18" x14ac:dyDescent="0.2">
      <c r="A1263" s="8" t="s">
        <v>923</v>
      </c>
      <c r="B1263" s="9">
        <v>3494</v>
      </c>
      <c r="C1263" s="40" t="s">
        <v>164</v>
      </c>
      <c r="D1263" s="40" t="s">
        <v>88</v>
      </c>
      <c r="E1263" s="40" t="s">
        <v>37</v>
      </c>
      <c r="F1263" s="40" t="s">
        <v>66</v>
      </c>
      <c r="G1263" s="40" t="s">
        <v>44</v>
      </c>
      <c r="H1263" s="40" t="s">
        <v>40</v>
      </c>
      <c r="I1263" s="11">
        <v>43605</v>
      </c>
      <c r="J1263" s="11">
        <v>44154</v>
      </c>
      <c r="K1263" s="12">
        <v>48</v>
      </c>
      <c r="L1263" s="1" t="str">
        <f>_xlfn.IFNA(MATCH(D1263,{"AR","FL","IN","MI"},0),"YES")</f>
        <v>YES</v>
      </c>
      <c r="M1263" t="str">
        <f t="shared" si="123"/>
        <v>Electric</v>
      </c>
      <c r="N1263" s="1">
        <f t="shared" si="124"/>
        <v>2020</v>
      </c>
      <c r="O1263" s="13">
        <f t="shared" si="125"/>
        <v>0.48</v>
      </c>
      <c r="P1263" s="13">
        <f t="shared" si="126"/>
        <v>0.48</v>
      </c>
      <c r="Q1263" s="13" t="str">
        <f t="shared" si="127"/>
        <v/>
      </c>
      <c r="R1263" s="13" t="str">
        <f t="shared" si="128"/>
        <v/>
      </c>
    </row>
    <row r="1264" spans="1:18" x14ac:dyDescent="0.2">
      <c r="A1264" s="8" t="s">
        <v>922</v>
      </c>
      <c r="B1264" s="9">
        <v>3496</v>
      </c>
      <c r="C1264" s="40" t="s">
        <v>166</v>
      </c>
      <c r="D1264" s="40" t="s">
        <v>88</v>
      </c>
      <c r="E1264" s="40" t="s">
        <v>37</v>
      </c>
      <c r="F1264" s="40" t="s">
        <v>66</v>
      </c>
      <c r="G1264" s="40" t="s">
        <v>44</v>
      </c>
      <c r="H1264" s="40" t="s">
        <v>40</v>
      </c>
      <c r="I1264" s="11">
        <v>43605</v>
      </c>
      <c r="J1264" s="11">
        <v>44154</v>
      </c>
      <c r="K1264" s="12">
        <v>48</v>
      </c>
      <c r="L1264" s="1" t="str">
        <f>_xlfn.IFNA(MATCH(D1264,{"AR","FL","IN","MI"},0),"YES")</f>
        <v>YES</v>
      </c>
      <c r="M1264" t="str">
        <f t="shared" si="123"/>
        <v>Electric</v>
      </c>
      <c r="N1264" s="1">
        <f t="shared" si="124"/>
        <v>2020</v>
      </c>
      <c r="O1264" s="13">
        <f t="shared" si="125"/>
        <v>0.48</v>
      </c>
      <c r="P1264" s="13">
        <f t="shared" si="126"/>
        <v>0.48</v>
      </c>
      <c r="Q1264" s="13" t="str">
        <f t="shared" si="127"/>
        <v/>
      </c>
      <c r="R1264" s="13" t="str">
        <f t="shared" si="128"/>
        <v/>
      </c>
    </row>
    <row r="1265" spans="1:18" x14ac:dyDescent="0.2">
      <c r="A1265" s="8" t="s">
        <v>1856</v>
      </c>
      <c r="B1265" s="9">
        <v>3495</v>
      </c>
      <c r="C1265" s="40" t="s">
        <v>164</v>
      </c>
      <c r="D1265" s="40" t="s">
        <v>88</v>
      </c>
      <c r="E1265" s="40" t="s">
        <v>2163</v>
      </c>
      <c r="F1265" s="40" t="s">
        <v>66</v>
      </c>
      <c r="G1265" s="40" t="s">
        <v>44</v>
      </c>
      <c r="H1265" s="40" t="s">
        <v>40</v>
      </c>
      <c r="I1265" s="11">
        <v>43605</v>
      </c>
      <c r="J1265" s="11">
        <v>44154</v>
      </c>
      <c r="K1265" s="12">
        <v>48</v>
      </c>
      <c r="L1265" s="1" t="str">
        <f>_xlfn.IFNA(MATCH(D1265,{"AR","FL","IN","MI"},0),"YES")</f>
        <v>YES</v>
      </c>
      <c r="M1265" t="str">
        <f t="shared" si="123"/>
        <v>Natural Gas</v>
      </c>
      <c r="N1265" s="1">
        <f t="shared" si="124"/>
        <v>2020</v>
      </c>
      <c r="O1265" s="13" t="str">
        <f t="shared" si="125"/>
        <v/>
      </c>
      <c r="P1265" s="13" t="str">
        <f t="shared" si="126"/>
        <v/>
      </c>
      <c r="Q1265" s="13">
        <f t="shared" si="127"/>
        <v>0.48</v>
      </c>
      <c r="R1265" s="13">
        <f t="shared" si="128"/>
        <v>0.48</v>
      </c>
    </row>
    <row r="1266" spans="1:18" x14ac:dyDescent="0.2">
      <c r="A1266" s="8" t="s">
        <v>1857</v>
      </c>
      <c r="B1266" s="9">
        <v>3703</v>
      </c>
      <c r="C1266" s="40" t="s">
        <v>2239</v>
      </c>
      <c r="D1266" s="40" t="s">
        <v>79</v>
      </c>
      <c r="E1266" s="40" t="s">
        <v>2163</v>
      </c>
      <c r="F1266" s="40" t="s">
        <v>66</v>
      </c>
      <c r="G1266" s="40" t="s">
        <v>44</v>
      </c>
      <c r="H1266" s="40" t="s">
        <v>40</v>
      </c>
      <c r="I1266" s="11">
        <v>43990</v>
      </c>
      <c r="J1266" s="11">
        <v>44154</v>
      </c>
      <c r="K1266" s="12">
        <v>54.7</v>
      </c>
      <c r="L1266" s="1">
        <f>_xlfn.IFNA(MATCH(D1266,{"AR","FL","IN","MI"},0),"YES")</f>
        <v>2</v>
      </c>
      <c r="M1266" t="str">
        <f t="shared" si="123"/>
        <v>Natural Gas</v>
      </c>
      <c r="N1266" s="1">
        <f t="shared" si="124"/>
        <v>2020</v>
      </c>
      <c r="O1266" s="13" t="str">
        <f t="shared" si="125"/>
        <v/>
      </c>
      <c r="P1266" s="13" t="str">
        <f t="shared" si="126"/>
        <v/>
      </c>
      <c r="Q1266" s="13">
        <f t="shared" si="127"/>
        <v>0.54700000000000004</v>
      </c>
      <c r="R1266" s="13" t="str">
        <f t="shared" si="128"/>
        <v/>
      </c>
    </row>
    <row r="1267" spans="1:18" x14ac:dyDescent="0.2">
      <c r="A1267" s="8" t="s">
        <v>924</v>
      </c>
      <c r="B1267" s="9">
        <v>3667</v>
      </c>
      <c r="C1267" s="40" t="s">
        <v>218</v>
      </c>
      <c r="D1267" s="40" t="s">
        <v>219</v>
      </c>
      <c r="E1267" s="40" t="s">
        <v>37</v>
      </c>
      <c r="F1267" s="40" t="s">
        <v>38</v>
      </c>
      <c r="G1267" s="40" t="s">
        <v>44</v>
      </c>
      <c r="H1267" s="40" t="s">
        <v>40</v>
      </c>
      <c r="I1267" s="11">
        <v>44071</v>
      </c>
      <c r="J1267" s="11">
        <v>44159</v>
      </c>
      <c r="K1267" s="12">
        <v>55</v>
      </c>
      <c r="L1267" s="1" t="str">
        <f>_xlfn.IFNA(MATCH(D1267,{"AR","FL","IN","MI"},0),"YES")</f>
        <v>YES</v>
      </c>
      <c r="M1267" t="str">
        <f t="shared" si="123"/>
        <v>Electric</v>
      </c>
      <c r="N1267" s="1">
        <f t="shared" si="124"/>
        <v>2020</v>
      </c>
      <c r="O1267" s="13">
        <f t="shared" si="125"/>
        <v>0.55000000000000004</v>
      </c>
      <c r="P1267" s="13">
        <f t="shared" si="126"/>
        <v>0.55000000000000004</v>
      </c>
      <c r="Q1267" s="13" t="str">
        <f t="shared" si="127"/>
        <v/>
      </c>
      <c r="R1267" s="13" t="str">
        <f t="shared" si="128"/>
        <v/>
      </c>
    </row>
    <row r="1268" spans="1:18" x14ac:dyDescent="0.2">
      <c r="A1268" s="8" t="s">
        <v>1858</v>
      </c>
      <c r="B1268" s="9">
        <v>3668</v>
      </c>
      <c r="C1268" s="40" t="s">
        <v>218</v>
      </c>
      <c r="D1268" s="40" t="s">
        <v>219</v>
      </c>
      <c r="E1268" s="40" t="s">
        <v>2163</v>
      </c>
      <c r="F1268" s="40" t="s">
        <v>66</v>
      </c>
      <c r="G1268" s="40" t="s">
        <v>44</v>
      </c>
      <c r="H1268" s="40" t="s">
        <v>40</v>
      </c>
      <c r="I1268" s="11">
        <v>44071</v>
      </c>
      <c r="J1268" s="11">
        <v>44159</v>
      </c>
      <c r="K1268" s="12">
        <v>55</v>
      </c>
      <c r="L1268" s="1" t="str">
        <f>_xlfn.IFNA(MATCH(D1268,{"AR","FL","IN","MI"},0),"YES")</f>
        <v>YES</v>
      </c>
      <c r="M1268" t="str">
        <f t="shared" si="123"/>
        <v>Natural Gas</v>
      </c>
      <c r="N1268" s="1">
        <f t="shared" si="124"/>
        <v>2020</v>
      </c>
      <c r="O1268" s="13" t="str">
        <f t="shared" si="125"/>
        <v/>
      </c>
      <c r="P1268" s="13" t="str">
        <f t="shared" si="126"/>
        <v/>
      </c>
      <c r="Q1268" s="13">
        <f t="shared" si="127"/>
        <v>0.55000000000000004</v>
      </c>
      <c r="R1268" s="13">
        <f t="shared" si="128"/>
        <v>0.55000000000000004</v>
      </c>
    </row>
    <row r="1269" spans="1:18" x14ac:dyDescent="0.2">
      <c r="A1269" s="8" t="s">
        <v>925</v>
      </c>
      <c r="B1269" s="9">
        <v>3632</v>
      </c>
      <c r="C1269" s="40" t="s">
        <v>139</v>
      </c>
      <c r="D1269" s="40" t="s">
        <v>76</v>
      </c>
      <c r="E1269" s="40" t="s">
        <v>37</v>
      </c>
      <c r="F1269" s="40" t="s">
        <v>38</v>
      </c>
      <c r="G1269" s="40" t="s">
        <v>39</v>
      </c>
      <c r="H1269" s="40" t="s">
        <v>40</v>
      </c>
      <c r="I1269" s="11">
        <v>43921</v>
      </c>
      <c r="J1269" s="11">
        <v>44159</v>
      </c>
      <c r="K1269" s="16">
        <v>50.31</v>
      </c>
      <c r="L1269" s="1" t="str">
        <f>_xlfn.IFNA(MATCH(D1269,{"AR","FL","IN","MI"},0),"YES")</f>
        <v>YES</v>
      </c>
      <c r="M1269" t="str">
        <f t="shared" si="123"/>
        <v>Electric</v>
      </c>
      <c r="N1269" s="1">
        <f t="shared" si="124"/>
        <v>2020</v>
      </c>
      <c r="O1269" s="13">
        <f t="shared" si="125"/>
        <v>0.50309999999999999</v>
      </c>
      <c r="P1269" s="13">
        <f t="shared" si="126"/>
        <v>0.50309999999999999</v>
      </c>
      <c r="Q1269" s="13" t="str">
        <f t="shared" si="127"/>
        <v/>
      </c>
      <c r="R1269" s="13" t="str">
        <f t="shared" si="128"/>
        <v/>
      </c>
    </row>
    <row r="1270" spans="1:18" x14ac:dyDescent="0.2">
      <c r="A1270" s="8" t="s">
        <v>926</v>
      </c>
      <c r="B1270" s="9">
        <v>3702</v>
      </c>
      <c r="C1270" s="40" t="s">
        <v>249</v>
      </c>
      <c r="D1270" s="40" t="s">
        <v>158</v>
      </c>
      <c r="E1270" s="40" t="s">
        <v>37</v>
      </c>
      <c r="F1270" s="40" t="s">
        <v>52</v>
      </c>
      <c r="G1270" s="40" t="s">
        <v>39</v>
      </c>
      <c r="H1270" s="40" t="s">
        <v>40</v>
      </c>
      <c r="I1270" s="11">
        <v>44046</v>
      </c>
      <c r="J1270" s="11">
        <v>44160</v>
      </c>
      <c r="K1270" s="16" t="s">
        <v>45</v>
      </c>
      <c r="L1270" s="1">
        <f>_xlfn.IFNA(MATCH(D1270,{"AR","FL","IN","MI"},0),"YES")</f>
        <v>3</v>
      </c>
      <c r="M1270" t="str">
        <f t="shared" si="123"/>
        <v>Electric</v>
      </c>
      <c r="N1270" s="1">
        <f t="shared" si="124"/>
        <v>2020</v>
      </c>
      <c r="O1270" s="13" t="str">
        <f t="shared" si="125"/>
        <v/>
      </c>
      <c r="P1270" s="13" t="str">
        <f t="shared" si="126"/>
        <v/>
      </c>
      <c r="Q1270" s="13" t="str">
        <f t="shared" si="127"/>
        <v/>
      </c>
      <c r="R1270" s="13" t="str">
        <f t="shared" si="128"/>
        <v/>
      </c>
    </row>
    <row r="1271" spans="1:18" x14ac:dyDescent="0.2">
      <c r="A1271" s="8" t="s">
        <v>927</v>
      </c>
      <c r="B1271" s="9">
        <v>3415</v>
      </c>
      <c r="C1271" s="40" t="s">
        <v>254</v>
      </c>
      <c r="D1271" s="40" t="s">
        <v>160</v>
      </c>
      <c r="E1271" s="40" t="s">
        <v>37</v>
      </c>
      <c r="F1271" s="40" t="s">
        <v>38</v>
      </c>
      <c r="G1271" s="40" t="s">
        <v>44</v>
      </c>
      <c r="H1271" s="40" t="s">
        <v>40</v>
      </c>
      <c r="I1271" s="11">
        <v>43447</v>
      </c>
      <c r="J1271" s="11">
        <v>44168</v>
      </c>
      <c r="K1271" s="16" t="s">
        <v>45</v>
      </c>
      <c r="L1271" s="1" t="str">
        <f>_xlfn.IFNA(MATCH(D1271,{"AR","FL","IN","MI"},0),"YES")</f>
        <v>YES</v>
      </c>
      <c r="M1271" t="str">
        <f t="shared" si="123"/>
        <v>Electric</v>
      </c>
      <c r="N1271" s="1">
        <f t="shared" si="124"/>
        <v>2020</v>
      </c>
      <c r="O1271" s="13" t="str">
        <f t="shared" si="125"/>
        <v/>
      </c>
      <c r="P1271" s="13" t="str">
        <f t="shared" si="126"/>
        <v/>
      </c>
      <c r="Q1271" s="13" t="str">
        <f t="shared" si="127"/>
        <v/>
      </c>
      <c r="R1271" s="13" t="str">
        <f t="shared" si="128"/>
        <v/>
      </c>
    </row>
    <row r="1272" spans="1:18" x14ac:dyDescent="0.2">
      <c r="A1272" s="8" t="s">
        <v>1859</v>
      </c>
      <c r="B1272" s="9">
        <v>3416</v>
      </c>
      <c r="C1272" s="40" t="s">
        <v>254</v>
      </c>
      <c r="D1272" s="40" t="s">
        <v>160</v>
      </c>
      <c r="E1272" s="40" t="s">
        <v>2163</v>
      </c>
      <c r="F1272" s="40" t="s">
        <v>66</v>
      </c>
      <c r="G1272" s="40" t="s">
        <v>44</v>
      </c>
      <c r="H1272" s="40" t="s">
        <v>40</v>
      </c>
      <c r="I1272" s="11">
        <v>43447</v>
      </c>
      <c r="J1272" s="11">
        <v>44168</v>
      </c>
      <c r="K1272" s="16" t="s">
        <v>45</v>
      </c>
      <c r="L1272" s="1" t="str">
        <f>_xlfn.IFNA(MATCH(D1272,{"AR","FL","IN","MI"},0),"YES")</f>
        <v>YES</v>
      </c>
      <c r="M1272" t="str">
        <f t="shared" si="123"/>
        <v>Natural Gas</v>
      </c>
      <c r="N1272" s="1">
        <f t="shared" si="124"/>
        <v>2020</v>
      </c>
      <c r="O1272" s="13" t="str">
        <f t="shared" si="125"/>
        <v/>
      </c>
      <c r="P1272" s="13" t="str">
        <f t="shared" si="126"/>
        <v/>
      </c>
      <c r="Q1272" s="13" t="str">
        <f t="shared" si="127"/>
        <v/>
      </c>
      <c r="R1272" s="13" t="str">
        <f t="shared" si="128"/>
        <v/>
      </c>
    </row>
    <row r="1273" spans="1:18" x14ac:dyDescent="0.2">
      <c r="A1273" s="8" t="s">
        <v>1860</v>
      </c>
      <c r="B1273" s="9">
        <v>3728</v>
      </c>
      <c r="C1273" s="40" t="s">
        <v>2192</v>
      </c>
      <c r="D1273" s="40" t="s">
        <v>76</v>
      </c>
      <c r="E1273" s="40" t="s">
        <v>2163</v>
      </c>
      <c r="F1273" s="40" t="s">
        <v>52</v>
      </c>
      <c r="G1273" s="40" t="s">
        <v>39</v>
      </c>
      <c r="H1273" s="40" t="s">
        <v>40</v>
      </c>
      <c r="I1273" s="11">
        <v>44097</v>
      </c>
      <c r="J1273" s="11">
        <v>44173</v>
      </c>
      <c r="K1273" s="16" t="s">
        <v>45</v>
      </c>
      <c r="L1273" s="1" t="str">
        <f>_xlfn.IFNA(MATCH(D1273,{"AR","FL","IN","MI"},0),"YES")</f>
        <v>YES</v>
      </c>
      <c r="M1273" t="str">
        <f t="shared" si="123"/>
        <v>Natural Gas</v>
      </c>
      <c r="N1273" s="1">
        <f t="shared" si="124"/>
        <v>2020</v>
      </c>
      <c r="O1273" s="13" t="str">
        <f t="shared" si="125"/>
        <v/>
      </c>
      <c r="P1273" s="13" t="str">
        <f t="shared" si="126"/>
        <v/>
      </c>
      <c r="Q1273" s="13" t="str">
        <f t="shared" si="127"/>
        <v/>
      </c>
      <c r="R1273" s="13" t="str">
        <f t="shared" si="128"/>
        <v/>
      </c>
    </row>
    <row r="1274" spans="1:18" x14ac:dyDescent="0.2">
      <c r="A1274" s="8" t="s">
        <v>928</v>
      </c>
      <c r="B1274" s="9">
        <v>3634</v>
      </c>
      <c r="C1274" s="40" t="s">
        <v>99</v>
      </c>
      <c r="D1274" s="40" t="s">
        <v>100</v>
      </c>
      <c r="E1274" s="40" t="s">
        <v>37</v>
      </c>
      <c r="F1274" s="40" t="s">
        <v>66</v>
      </c>
      <c r="G1274" s="40" t="s">
        <v>39</v>
      </c>
      <c r="H1274" s="40" t="s">
        <v>40</v>
      </c>
      <c r="I1274" s="11">
        <v>43935</v>
      </c>
      <c r="J1274" s="11">
        <v>44174</v>
      </c>
      <c r="K1274" s="12">
        <v>50</v>
      </c>
      <c r="L1274" s="1" t="str">
        <f>_xlfn.IFNA(MATCH(D1274,{"AR","FL","IN","MI"},0),"YES")</f>
        <v>YES</v>
      </c>
      <c r="M1274" t="str">
        <f t="shared" si="123"/>
        <v>Electric</v>
      </c>
      <c r="N1274" s="1">
        <f t="shared" si="124"/>
        <v>2020</v>
      </c>
      <c r="O1274" s="13">
        <f t="shared" si="125"/>
        <v>0.5</v>
      </c>
      <c r="P1274" s="13">
        <f t="shared" si="126"/>
        <v>0.5</v>
      </c>
      <c r="Q1274" s="13" t="str">
        <f t="shared" si="127"/>
        <v/>
      </c>
      <c r="R1274" s="13" t="str">
        <f t="shared" si="128"/>
        <v/>
      </c>
    </row>
    <row r="1275" spans="1:18" x14ac:dyDescent="0.2">
      <c r="A1275" s="8" t="s">
        <v>929</v>
      </c>
      <c r="B1275" s="9">
        <v>3636</v>
      </c>
      <c r="C1275" s="40" t="s">
        <v>256</v>
      </c>
      <c r="D1275" s="40" t="s">
        <v>100</v>
      </c>
      <c r="E1275" s="40" t="s">
        <v>37</v>
      </c>
      <c r="F1275" s="40" t="s">
        <v>66</v>
      </c>
      <c r="G1275" s="40" t="s">
        <v>39</v>
      </c>
      <c r="H1275" s="40" t="s">
        <v>40</v>
      </c>
      <c r="I1275" s="11">
        <v>43937</v>
      </c>
      <c r="J1275" s="11">
        <v>44174</v>
      </c>
      <c r="K1275" s="16">
        <v>48.16</v>
      </c>
      <c r="L1275" s="1" t="str">
        <f>_xlfn.IFNA(MATCH(D1275,{"AR","FL","IN","MI"},0),"YES")</f>
        <v>YES</v>
      </c>
      <c r="M1275" t="str">
        <f t="shared" si="123"/>
        <v>Electric</v>
      </c>
      <c r="N1275" s="1">
        <f t="shared" si="124"/>
        <v>2020</v>
      </c>
      <c r="O1275" s="13">
        <f t="shared" si="125"/>
        <v>0.48159999999999997</v>
      </c>
      <c r="P1275" s="13">
        <f t="shared" si="126"/>
        <v>0.48159999999999997</v>
      </c>
      <c r="Q1275" s="13" t="str">
        <f t="shared" si="127"/>
        <v/>
      </c>
      <c r="R1275" s="13" t="str">
        <f t="shared" si="128"/>
        <v/>
      </c>
    </row>
    <row r="1276" spans="1:18" x14ac:dyDescent="0.2">
      <c r="A1276" s="8" t="s">
        <v>1861</v>
      </c>
      <c r="B1276" s="9">
        <v>3525</v>
      </c>
      <c r="C1276" s="40" t="s">
        <v>2198</v>
      </c>
      <c r="D1276" s="40" t="s">
        <v>173</v>
      </c>
      <c r="E1276" s="40" t="s">
        <v>2163</v>
      </c>
      <c r="F1276" s="40" t="s">
        <v>66</v>
      </c>
      <c r="G1276" s="40" t="s">
        <v>39</v>
      </c>
      <c r="H1276" s="40" t="s">
        <v>40</v>
      </c>
      <c r="I1276" s="11">
        <v>43586</v>
      </c>
      <c r="J1276" s="11">
        <v>44174</v>
      </c>
      <c r="K1276" s="12">
        <v>51.1</v>
      </c>
      <c r="L1276" s="1" t="str">
        <f>_xlfn.IFNA(MATCH(D1276,{"AR","FL","IN","MI"},0),"YES")</f>
        <v>YES</v>
      </c>
      <c r="M1276" t="str">
        <f t="shared" si="123"/>
        <v>Natural Gas</v>
      </c>
      <c r="N1276" s="1">
        <f t="shared" si="124"/>
        <v>2020</v>
      </c>
      <c r="O1276" s="13" t="str">
        <f t="shared" si="125"/>
        <v/>
      </c>
      <c r="P1276" s="13" t="str">
        <f t="shared" si="126"/>
        <v/>
      </c>
      <c r="Q1276" s="13">
        <f t="shared" si="127"/>
        <v>0.51100000000000001</v>
      </c>
      <c r="R1276" s="13">
        <f t="shared" si="128"/>
        <v>0.51100000000000001</v>
      </c>
    </row>
    <row r="1277" spans="1:18" x14ac:dyDescent="0.2">
      <c r="A1277" s="8" t="s">
        <v>930</v>
      </c>
      <c r="B1277" s="9">
        <v>3665</v>
      </c>
      <c r="C1277" s="40" t="s">
        <v>300</v>
      </c>
      <c r="D1277" s="40" t="s">
        <v>205</v>
      </c>
      <c r="E1277" s="40" t="s">
        <v>37</v>
      </c>
      <c r="F1277" s="40" t="s">
        <v>38</v>
      </c>
      <c r="G1277" s="40" t="s">
        <v>44</v>
      </c>
      <c r="H1277" s="40" t="s">
        <v>40</v>
      </c>
      <c r="I1277" s="11">
        <v>43983</v>
      </c>
      <c r="J1277" s="11">
        <v>44175</v>
      </c>
      <c r="K1277" s="12" t="s">
        <v>45</v>
      </c>
      <c r="L1277" s="1" t="str">
        <f>_xlfn.IFNA(MATCH(D1277,{"AR","FL","IN","MI"},0),"YES")</f>
        <v>YES</v>
      </c>
      <c r="M1277" t="str">
        <f t="shared" si="123"/>
        <v>Electric</v>
      </c>
      <c r="N1277" s="1">
        <f t="shared" si="124"/>
        <v>2020</v>
      </c>
      <c r="O1277" s="13" t="str">
        <f t="shared" si="125"/>
        <v/>
      </c>
      <c r="P1277" s="13" t="str">
        <f t="shared" si="126"/>
        <v/>
      </c>
      <c r="Q1277" s="13" t="str">
        <f t="shared" si="127"/>
        <v/>
      </c>
      <c r="R1277" s="13" t="str">
        <f t="shared" si="128"/>
        <v/>
      </c>
    </row>
    <row r="1278" spans="1:18" x14ac:dyDescent="0.2">
      <c r="A1278" s="8" t="s">
        <v>1862</v>
      </c>
      <c r="B1278" s="9">
        <v>3626</v>
      </c>
      <c r="C1278" s="40" t="s">
        <v>168</v>
      </c>
      <c r="D1278" s="40" t="s">
        <v>51</v>
      </c>
      <c r="E1278" s="40" t="s">
        <v>2163</v>
      </c>
      <c r="F1278" s="40" t="s">
        <v>66</v>
      </c>
      <c r="G1278" s="40" t="s">
        <v>44</v>
      </c>
      <c r="H1278" s="40" t="s">
        <v>40</v>
      </c>
      <c r="I1278" s="11">
        <v>43906</v>
      </c>
      <c r="J1278" s="11">
        <v>44175</v>
      </c>
      <c r="K1278" s="12">
        <v>50</v>
      </c>
      <c r="L1278" s="1" t="str">
        <f>_xlfn.IFNA(MATCH(D1278,{"AR","FL","IN","MI"},0),"YES")</f>
        <v>YES</v>
      </c>
      <c r="M1278" t="str">
        <f t="shared" si="123"/>
        <v>Natural Gas</v>
      </c>
      <c r="N1278" s="1">
        <f t="shared" si="124"/>
        <v>2020</v>
      </c>
      <c r="O1278" s="13" t="str">
        <f t="shared" si="125"/>
        <v/>
      </c>
      <c r="P1278" s="13" t="str">
        <f t="shared" si="126"/>
        <v/>
      </c>
      <c r="Q1278" s="13">
        <f t="shared" si="127"/>
        <v>0.5</v>
      </c>
      <c r="R1278" s="13">
        <f t="shared" si="128"/>
        <v>0.5</v>
      </c>
    </row>
    <row r="1279" spans="1:18" x14ac:dyDescent="0.2">
      <c r="A1279" s="8" t="s">
        <v>932</v>
      </c>
      <c r="B1279" s="9">
        <v>3576</v>
      </c>
      <c r="C1279" s="40" t="s">
        <v>179</v>
      </c>
      <c r="D1279" s="40" t="s">
        <v>180</v>
      </c>
      <c r="E1279" s="40" t="s">
        <v>37</v>
      </c>
      <c r="F1279" s="40" t="s">
        <v>38</v>
      </c>
      <c r="G1279" s="40"/>
      <c r="H1279" s="40" t="s">
        <v>40</v>
      </c>
      <c r="I1279" s="11">
        <v>43770</v>
      </c>
      <c r="J1279" s="11">
        <v>44176</v>
      </c>
      <c r="K1279" s="16" t="s">
        <v>45</v>
      </c>
      <c r="L1279" s="1" t="str">
        <f>_xlfn.IFNA(MATCH(D1279,{"AR","FL","IN","MI"},0),"YES")</f>
        <v>YES</v>
      </c>
      <c r="M1279" t="str">
        <f t="shared" si="123"/>
        <v>Electric</v>
      </c>
      <c r="N1279" s="1">
        <f t="shared" si="124"/>
        <v>2020</v>
      </c>
      <c r="O1279" s="13" t="str">
        <f t="shared" si="125"/>
        <v/>
      </c>
      <c r="P1279" s="13" t="str">
        <f t="shared" si="126"/>
        <v/>
      </c>
      <c r="Q1279" s="13" t="str">
        <f t="shared" si="127"/>
        <v/>
      </c>
      <c r="R1279" s="13" t="str">
        <f t="shared" si="128"/>
        <v/>
      </c>
    </row>
    <row r="1280" spans="1:18" x14ac:dyDescent="0.2">
      <c r="A1280" s="8" t="s">
        <v>931</v>
      </c>
      <c r="B1280" s="9">
        <v>3678</v>
      </c>
      <c r="C1280" s="40" t="s">
        <v>110</v>
      </c>
      <c r="D1280" s="40" t="s">
        <v>111</v>
      </c>
      <c r="E1280" s="40" t="s">
        <v>37</v>
      </c>
      <c r="F1280" s="40" t="s">
        <v>38</v>
      </c>
      <c r="G1280" s="40" t="s">
        <v>44</v>
      </c>
      <c r="H1280" s="40" t="s">
        <v>40</v>
      </c>
      <c r="I1280" s="11">
        <v>44019</v>
      </c>
      <c r="J1280" s="11">
        <v>44176</v>
      </c>
      <c r="K1280" s="16">
        <v>34.82</v>
      </c>
      <c r="L1280" s="1">
        <f>_xlfn.IFNA(MATCH(D1280,{"AR","FL","IN","MI"},0),"YES")</f>
        <v>1</v>
      </c>
      <c r="M1280" t="str">
        <f t="shared" si="123"/>
        <v>Electric</v>
      </c>
      <c r="N1280" s="1">
        <f t="shared" si="124"/>
        <v>2020</v>
      </c>
      <c r="O1280" s="13">
        <f t="shared" si="125"/>
        <v>0.34820000000000001</v>
      </c>
      <c r="P1280" s="13" t="str">
        <f t="shared" si="126"/>
        <v/>
      </c>
      <c r="Q1280" s="13" t="str">
        <f t="shared" si="127"/>
        <v/>
      </c>
      <c r="R1280" s="13" t="str">
        <f t="shared" si="128"/>
        <v/>
      </c>
    </row>
    <row r="1281" spans="1:18" x14ac:dyDescent="0.2">
      <c r="A1281" s="8" t="s">
        <v>933</v>
      </c>
      <c r="B1281" s="9">
        <v>3611</v>
      </c>
      <c r="C1281" s="40" t="s">
        <v>54</v>
      </c>
      <c r="D1281" s="40" t="s">
        <v>91</v>
      </c>
      <c r="E1281" s="40" t="s">
        <v>37</v>
      </c>
      <c r="F1281" s="40" t="s">
        <v>38</v>
      </c>
      <c r="G1281" s="40" t="s">
        <v>44</v>
      </c>
      <c r="H1281" s="40" t="s">
        <v>40</v>
      </c>
      <c r="I1281" s="11">
        <v>43812</v>
      </c>
      <c r="J1281" s="11">
        <v>44179</v>
      </c>
      <c r="K1281" s="12">
        <v>49.1</v>
      </c>
      <c r="L1281" s="1" t="str">
        <f>_xlfn.IFNA(MATCH(D1281,{"AR","FL","IN","MI"},0),"YES")</f>
        <v>YES</v>
      </c>
      <c r="M1281" t="str">
        <f t="shared" si="123"/>
        <v>Electric</v>
      </c>
      <c r="N1281" s="1">
        <f t="shared" si="124"/>
        <v>2020</v>
      </c>
      <c r="O1281" s="13">
        <f t="shared" si="125"/>
        <v>0.49099999999999999</v>
      </c>
      <c r="P1281" s="13">
        <f t="shared" si="126"/>
        <v>0.49099999999999999</v>
      </c>
      <c r="Q1281" s="13" t="str">
        <f t="shared" si="127"/>
        <v/>
      </c>
      <c r="R1281" s="13" t="str">
        <f t="shared" si="128"/>
        <v/>
      </c>
    </row>
    <row r="1282" spans="1:18" x14ac:dyDescent="0.2">
      <c r="A1282" s="8" t="s">
        <v>934</v>
      </c>
      <c r="B1282" s="9">
        <v>3448</v>
      </c>
      <c r="C1282" s="40" t="s">
        <v>129</v>
      </c>
      <c r="D1282" s="40" t="s">
        <v>130</v>
      </c>
      <c r="E1282" s="40" t="s">
        <v>37</v>
      </c>
      <c r="F1282" s="40" t="s">
        <v>66</v>
      </c>
      <c r="G1282" s="40" t="s">
        <v>44</v>
      </c>
      <c r="H1282" s="40" t="s">
        <v>40</v>
      </c>
      <c r="I1282" s="11">
        <v>43613</v>
      </c>
      <c r="J1282" s="11">
        <v>44180</v>
      </c>
      <c r="K1282" s="12">
        <v>54.4</v>
      </c>
      <c r="L1282" s="1" t="str">
        <f>_xlfn.IFNA(MATCH(D1282,{"AR","FL","IN","MI"},0),"YES")</f>
        <v>YES</v>
      </c>
      <c r="M1282" t="str">
        <f t="shared" si="123"/>
        <v>Electric</v>
      </c>
      <c r="N1282" s="1">
        <f t="shared" si="124"/>
        <v>2020</v>
      </c>
      <c r="O1282" s="13">
        <f t="shared" si="125"/>
        <v>0.54400000000000004</v>
      </c>
      <c r="P1282" s="13">
        <f t="shared" si="126"/>
        <v>0.54400000000000004</v>
      </c>
      <c r="Q1282" s="13" t="str">
        <f t="shared" si="127"/>
        <v/>
      </c>
      <c r="R1282" s="13" t="str">
        <f t="shared" si="128"/>
        <v/>
      </c>
    </row>
    <row r="1283" spans="1:18" x14ac:dyDescent="0.2">
      <c r="A1283" s="8" t="s">
        <v>936</v>
      </c>
      <c r="B1283" s="9">
        <v>3648</v>
      </c>
      <c r="C1283" s="40" t="s">
        <v>189</v>
      </c>
      <c r="D1283" s="40" t="s">
        <v>154</v>
      </c>
      <c r="E1283" s="40" t="s">
        <v>37</v>
      </c>
      <c r="F1283" s="40" t="s">
        <v>66</v>
      </c>
      <c r="G1283" s="40" t="s">
        <v>39</v>
      </c>
      <c r="H1283" s="40" t="s">
        <v>40</v>
      </c>
      <c r="I1283" s="11">
        <v>43966</v>
      </c>
      <c r="J1283" s="11">
        <v>44181</v>
      </c>
      <c r="K1283" s="12">
        <v>52</v>
      </c>
      <c r="L1283" s="1" t="str">
        <f>_xlfn.IFNA(MATCH(D1283,{"AR","FL","IN","MI"},0),"YES")</f>
        <v>YES</v>
      </c>
      <c r="M1283" t="str">
        <f t="shared" si="123"/>
        <v>Electric</v>
      </c>
      <c r="N1283" s="1">
        <f t="shared" si="124"/>
        <v>2020</v>
      </c>
      <c r="O1283" s="13">
        <f t="shared" si="125"/>
        <v>0.52</v>
      </c>
      <c r="P1283" s="13">
        <f t="shared" si="126"/>
        <v>0.52</v>
      </c>
      <c r="Q1283" s="13" t="str">
        <f t="shared" si="127"/>
        <v/>
      </c>
      <c r="R1283" s="13" t="str">
        <f t="shared" si="128"/>
        <v/>
      </c>
    </row>
    <row r="1284" spans="1:18" x14ac:dyDescent="0.2">
      <c r="A1284" s="8" t="s">
        <v>1863</v>
      </c>
      <c r="B1284" s="9">
        <v>3649</v>
      </c>
      <c r="C1284" s="40" t="s">
        <v>189</v>
      </c>
      <c r="D1284" s="40" t="s">
        <v>154</v>
      </c>
      <c r="E1284" s="40" t="s">
        <v>2163</v>
      </c>
      <c r="F1284" s="40" t="s">
        <v>66</v>
      </c>
      <c r="G1284" s="40" t="s">
        <v>39</v>
      </c>
      <c r="H1284" s="40" t="s">
        <v>40</v>
      </c>
      <c r="I1284" s="11">
        <v>43966</v>
      </c>
      <c r="J1284" s="11">
        <v>44181</v>
      </c>
      <c r="K1284" s="12">
        <v>52</v>
      </c>
      <c r="L1284" s="1" t="str">
        <f>_xlfn.IFNA(MATCH(D1284,{"AR","FL","IN","MI"},0),"YES")</f>
        <v>YES</v>
      </c>
      <c r="M1284" t="str">
        <f t="shared" si="123"/>
        <v>Natural Gas</v>
      </c>
      <c r="N1284" s="1">
        <f t="shared" si="124"/>
        <v>2020</v>
      </c>
      <c r="O1284" s="13" t="str">
        <f t="shared" si="125"/>
        <v/>
      </c>
      <c r="P1284" s="13" t="str">
        <f t="shared" si="126"/>
        <v/>
      </c>
      <c r="Q1284" s="13">
        <f t="shared" si="127"/>
        <v>0.52</v>
      </c>
      <c r="R1284" s="13">
        <f t="shared" si="128"/>
        <v>0.52</v>
      </c>
    </row>
    <row r="1285" spans="1:18" x14ac:dyDescent="0.2">
      <c r="A1285" s="8" t="s">
        <v>935</v>
      </c>
      <c r="B1285" s="9">
        <v>3737</v>
      </c>
      <c r="C1285" s="40" t="s">
        <v>123</v>
      </c>
      <c r="D1285" s="40" t="s">
        <v>124</v>
      </c>
      <c r="E1285" s="40" t="s">
        <v>37</v>
      </c>
      <c r="F1285" s="40" t="s">
        <v>52</v>
      </c>
      <c r="G1285" s="40" t="s">
        <v>44</v>
      </c>
      <c r="H1285" s="40" t="s">
        <v>40</v>
      </c>
      <c r="I1285" s="11">
        <v>44071</v>
      </c>
      <c r="J1285" s="11">
        <v>44181</v>
      </c>
      <c r="K1285" s="12" t="s">
        <v>45</v>
      </c>
      <c r="L1285" s="1" t="str">
        <f>_xlfn.IFNA(MATCH(D1285,{"AR","FL","IN","MI"},0),"YES")</f>
        <v>YES</v>
      </c>
      <c r="M1285" t="str">
        <f t="shared" si="123"/>
        <v>Electric</v>
      </c>
      <c r="N1285" s="1">
        <f t="shared" si="124"/>
        <v>2020</v>
      </c>
      <c r="O1285" s="13" t="str">
        <f t="shared" si="125"/>
        <v/>
      </c>
      <c r="P1285" s="13" t="str">
        <f t="shared" si="126"/>
        <v/>
      </c>
      <c r="Q1285" s="13" t="str">
        <f t="shared" si="127"/>
        <v/>
      </c>
      <c r="R1285" s="13" t="str">
        <f t="shared" si="128"/>
        <v/>
      </c>
    </row>
    <row r="1286" spans="1:18" x14ac:dyDescent="0.2">
      <c r="A1286" s="8" t="s">
        <v>1864</v>
      </c>
      <c r="B1286" s="9">
        <v>3600</v>
      </c>
      <c r="C1286" s="40" t="s">
        <v>2201</v>
      </c>
      <c r="D1286" s="40" t="s">
        <v>271</v>
      </c>
      <c r="E1286" s="40" t="s">
        <v>2163</v>
      </c>
      <c r="F1286" s="40" t="s">
        <v>66</v>
      </c>
      <c r="G1286" s="40" t="s">
        <v>44</v>
      </c>
      <c r="H1286" s="40" t="s">
        <v>40</v>
      </c>
      <c r="I1286" s="11">
        <v>43822</v>
      </c>
      <c r="J1286" s="11">
        <v>44181</v>
      </c>
      <c r="K1286" s="12">
        <v>52</v>
      </c>
      <c r="L1286" s="1" t="str">
        <f>_xlfn.IFNA(MATCH(D1286,{"AR","FL","IN","MI"},0),"YES")</f>
        <v>YES</v>
      </c>
      <c r="M1286" t="str">
        <f t="shared" si="123"/>
        <v>Natural Gas</v>
      </c>
      <c r="N1286" s="1">
        <f t="shared" si="124"/>
        <v>2020</v>
      </c>
      <c r="O1286" s="13" t="str">
        <f t="shared" si="125"/>
        <v/>
      </c>
      <c r="P1286" s="13" t="str">
        <f t="shared" si="126"/>
        <v/>
      </c>
      <c r="Q1286" s="13">
        <f t="shared" si="127"/>
        <v>0.52</v>
      </c>
      <c r="R1286" s="13">
        <f t="shared" si="128"/>
        <v>0.52</v>
      </c>
    </row>
    <row r="1287" spans="1:18" x14ac:dyDescent="0.2">
      <c r="A1287" s="8" t="s">
        <v>937</v>
      </c>
      <c r="B1287" s="9">
        <v>3617</v>
      </c>
      <c r="C1287" s="40" t="s">
        <v>182</v>
      </c>
      <c r="D1287" s="40" t="s">
        <v>48</v>
      </c>
      <c r="E1287" s="40" t="s">
        <v>37</v>
      </c>
      <c r="F1287" s="40" t="s">
        <v>38</v>
      </c>
      <c r="G1287" s="40" t="s">
        <v>39</v>
      </c>
      <c r="H1287" s="40" t="s">
        <v>40</v>
      </c>
      <c r="I1287" s="11">
        <v>43888</v>
      </c>
      <c r="J1287" s="11">
        <v>44182</v>
      </c>
      <c r="K1287" s="16" t="s">
        <v>45</v>
      </c>
      <c r="L1287" s="1">
        <f>_xlfn.IFNA(MATCH(D1287,{"AR","FL","IN","MI"},0),"YES")</f>
        <v>4</v>
      </c>
      <c r="M1287" t="str">
        <f t="shared" si="123"/>
        <v>Electric</v>
      </c>
      <c r="N1287" s="1">
        <f t="shared" si="124"/>
        <v>2020</v>
      </c>
      <c r="O1287" s="13" t="str">
        <f t="shared" si="125"/>
        <v/>
      </c>
      <c r="P1287" s="13" t="str">
        <f t="shared" si="126"/>
        <v/>
      </c>
      <c r="Q1287" s="13" t="str">
        <f t="shared" si="127"/>
        <v/>
      </c>
      <c r="R1287" s="13" t="str">
        <f t="shared" si="128"/>
        <v/>
      </c>
    </row>
    <row r="1288" spans="1:18" x14ac:dyDescent="0.2">
      <c r="A1288" s="8" t="s">
        <v>938</v>
      </c>
      <c r="B1288" s="9">
        <v>3612</v>
      </c>
      <c r="C1288" s="40" t="s">
        <v>54</v>
      </c>
      <c r="D1288" s="40" t="s">
        <v>51</v>
      </c>
      <c r="E1288" s="40" t="s">
        <v>37</v>
      </c>
      <c r="F1288" s="40" t="s">
        <v>38</v>
      </c>
      <c r="G1288" s="40" t="s">
        <v>39</v>
      </c>
      <c r="H1288" s="40" t="s">
        <v>40</v>
      </c>
      <c r="I1288" s="11">
        <v>43875</v>
      </c>
      <c r="J1288" s="11">
        <v>44183</v>
      </c>
      <c r="K1288" s="12">
        <v>50</v>
      </c>
      <c r="L1288" s="1" t="str">
        <f>_xlfn.IFNA(MATCH(D1288,{"AR","FL","IN","MI"},0),"YES")</f>
        <v>YES</v>
      </c>
      <c r="M1288" t="str">
        <f t="shared" ref="M1288:M1351" si="129">E1288</f>
        <v>Electric</v>
      </c>
      <c r="N1288" s="1">
        <f t="shared" ref="N1288:N1351" si="130">YEAR(J1288)</f>
        <v>2020</v>
      </c>
      <c r="O1288" s="13">
        <f t="shared" ref="O1288:O1351" si="131">IF(AND(M1288="Electric",K1288&lt;&gt;"NA"),K1288/100,"")</f>
        <v>0.5</v>
      </c>
      <c r="P1288" s="13">
        <f t="shared" ref="P1288:P1351" si="132">IF(AND(M1288="Electric",K1288&lt;&gt;"NA",L1288="YES"),K1288/100,"")</f>
        <v>0.5</v>
      </c>
      <c r="Q1288" s="13" t="str">
        <f t="shared" ref="Q1288:Q1351" si="133">IF(AND(M1288="Natural Gas",K1288&lt;&gt;"NA"),K1288/100,"")</f>
        <v/>
      </c>
      <c r="R1288" s="13" t="str">
        <f t="shared" ref="R1288:R1351" si="134">IF(AND(M1288="Natural Gas",K1288&lt;&gt;"NA",L1288="YES"),K1288/100,"")</f>
        <v/>
      </c>
    </row>
    <row r="1289" spans="1:18" x14ac:dyDescent="0.2">
      <c r="A1289" s="8" t="s">
        <v>1865</v>
      </c>
      <c r="B1289" s="9">
        <v>3688</v>
      </c>
      <c r="C1289" s="40" t="s">
        <v>2171</v>
      </c>
      <c r="D1289" s="40" t="s">
        <v>124</v>
      </c>
      <c r="E1289" s="40" t="s">
        <v>2163</v>
      </c>
      <c r="F1289" s="40" t="s">
        <v>52</v>
      </c>
      <c r="G1289" s="40" t="s">
        <v>44</v>
      </c>
      <c r="H1289" s="40" t="s">
        <v>40</v>
      </c>
      <c r="I1289" s="11">
        <v>44046</v>
      </c>
      <c r="J1289" s="11">
        <v>44186</v>
      </c>
      <c r="K1289" s="12">
        <v>50.6</v>
      </c>
      <c r="L1289" s="1" t="str">
        <f>_xlfn.IFNA(MATCH(D1289,{"AR","FL","IN","MI"},0),"YES")</f>
        <v>YES</v>
      </c>
      <c r="M1289" t="str">
        <f t="shared" si="129"/>
        <v>Natural Gas</v>
      </c>
      <c r="N1289" s="1">
        <f t="shared" si="130"/>
        <v>2020</v>
      </c>
      <c r="O1289" s="13" t="str">
        <f t="shared" si="131"/>
        <v/>
      </c>
      <c r="P1289" s="13" t="str">
        <f t="shared" si="132"/>
        <v/>
      </c>
      <c r="Q1289" s="13">
        <f t="shared" si="133"/>
        <v>0.50600000000000001</v>
      </c>
      <c r="R1289" s="13">
        <f t="shared" si="134"/>
        <v>0.50600000000000001</v>
      </c>
    </row>
    <row r="1290" spans="1:18" x14ac:dyDescent="0.2">
      <c r="A1290" s="8" t="s">
        <v>939</v>
      </c>
      <c r="B1290" s="9">
        <v>3462</v>
      </c>
      <c r="C1290" s="40" t="s">
        <v>416</v>
      </c>
      <c r="D1290" s="40" t="s">
        <v>173</v>
      </c>
      <c r="E1290" s="40" t="s">
        <v>37</v>
      </c>
      <c r="F1290" s="40" t="s">
        <v>38</v>
      </c>
      <c r="G1290" s="40" t="s">
        <v>39</v>
      </c>
      <c r="H1290" s="40" t="s">
        <v>40</v>
      </c>
      <c r="I1290" s="11">
        <v>43556</v>
      </c>
      <c r="J1290" s="11">
        <v>44187</v>
      </c>
      <c r="K1290" s="16">
        <v>53.08</v>
      </c>
      <c r="L1290" s="1" t="str">
        <f>_xlfn.IFNA(MATCH(D1290,{"AR","FL","IN","MI"},0),"YES")</f>
        <v>YES</v>
      </c>
      <c r="M1290" t="str">
        <f t="shared" si="129"/>
        <v>Electric</v>
      </c>
      <c r="N1290" s="1">
        <f t="shared" si="130"/>
        <v>2020</v>
      </c>
      <c r="O1290" s="13">
        <f t="shared" si="131"/>
        <v>0.53079999999999994</v>
      </c>
      <c r="P1290" s="13">
        <f t="shared" si="132"/>
        <v>0.53079999999999994</v>
      </c>
      <c r="Q1290" s="13" t="str">
        <f t="shared" si="133"/>
        <v/>
      </c>
      <c r="R1290" s="13" t="str">
        <f t="shared" si="134"/>
        <v/>
      </c>
    </row>
    <row r="1291" spans="1:18" x14ac:dyDescent="0.2">
      <c r="A1291" s="8" t="s">
        <v>1866</v>
      </c>
      <c r="B1291" s="9">
        <v>3753</v>
      </c>
      <c r="C1291" s="40" t="s">
        <v>335</v>
      </c>
      <c r="D1291" s="40" t="s">
        <v>219</v>
      </c>
      <c r="E1291" s="40" t="s">
        <v>2163</v>
      </c>
      <c r="F1291" s="40" t="s">
        <v>66</v>
      </c>
      <c r="G1291" s="40" t="s">
        <v>39</v>
      </c>
      <c r="H1291" s="40" t="s">
        <v>40</v>
      </c>
      <c r="I1291" s="11">
        <v>43952</v>
      </c>
      <c r="J1291" s="11">
        <v>44188</v>
      </c>
      <c r="K1291" s="12">
        <v>52.53</v>
      </c>
      <c r="L1291" s="1" t="str">
        <f>_xlfn.IFNA(MATCH(D1291,{"AR","FL","IN","MI"},0),"YES")</f>
        <v>YES</v>
      </c>
      <c r="M1291" t="str">
        <f t="shared" si="129"/>
        <v>Natural Gas</v>
      </c>
      <c r="N1291" s="1">
        <f t="shared" si="130"/>
        <v>2020</v>
      </c>
      <c r="O1291" s="13" t="str">
        <f t="shared" si="131"/>
        <v/>
      </c>
      <c r="P1291" s="13" t="str">
        <f t="shared" si="132"/>
        <v/>
      </c>
      <c r="Q1291" s="13">
        <f t="shared" si="133"/>
        <v>0.52529999999999999</v>
      </c>
      <c r="R1291" s="13">
        <f t="shared" si="134"/>
        <v>0.52529999999999999</v>
      </c>
    </row>
    <row r="1292" spans="1:18" x14ac:dyDescent="0.2">
      <c r="A1292" s="8" t="s">
        <v>1867</v>
      </c>
      <c r="B1292" s="9">
        <v>3746</v>
      </c>
      <c r="C1292" s="40" t="s">
        <v>157</v>
      </c>
      <c r="D1292" s="40" t="s">
        <v>158</v>
      </c>
      <c r="E1292" s="40" t="s">
        <v>2163</v>
      </c>
      <c r="F1292" s="40" t="s">
        <v>52</v>
      </c>
      <c r="G1292" s="40" t="s">
        <v>39</v>
      </c>
      <c r="H1292" s="40" t="s">
        <v>40</v>
      </c>
      <c r="I1292" s="11">
        <v>44068</v>
      </c>
      <c r="J1292" s="11">
        <v>44188</v>
      </c>
      <c r="K1292" s="12" t="s">
        <v>45</v>
      </c>
      <c r="L1292" s="1">
        <f>_xlfn.IFNA(MATCH(D1292,{"AR","FL","IN","MI"},0),"YES")</f>
        <v>3</v>
      </c>
      <c r="M1292" t="str">
        <f t="shared" si="129"/>
        <v>Natural Gas</v>
      </c>
      <c r="N1292" s="1">
        <f t="shared" si="130"/>
        <v>2020</v>
      </c>
      <c r="O1292" s="13" t="str">
        <f t="shared" si="131"/>
        <v/>
      </c>
      <c r="P1292" s="13" t="str">
        <f t="shared" si="132"/>
        <v/>
      </c>
      <c r="Q1292" s="13" t="str">
        <f t="shared" si="133"/>
        <v/>
      </c>
      <c r="R1292" s="13" t="str">
        <f t="shared" si="134"/>
        <v/>
      </c>
    </row>
    <row r="1293" spans="1:18" x14ac:dyDescent="0.2">
      <c r="A1293" s="8" t="s">
        <v>940</v>
      </c>
      <c r="B1293" s="9">
        <v>3751</v>
      </c>
      <c r="C1293" s="40" t="s">
        <v>335</v>
      </c>
      <c r="D1293" s="40" t="s">
        <v>219</v>
      </c>
      <c r="E1293" s="40" t="s">
        <v>37</v>
      </c>
      <c r="F1293" s="40" t="s">
        <v>38</v>
      </c>
      <c r="G1293" s="40" t="s">
        <v>39</v>
      </c>
      <c r="H1293" s="40" t="s">
        <v>40</v>
      </c>
      <c r="I1293" s="11">
        <v>43952</v>
      </c>
      <c r="J1293" s="11">
        <v>44188</v>
      </c>
      <c r="K1293" s="16">
        <v>52.53</v>
      </c>
      <c r="L1293" s="1" t="str">
        <f>_xlfn.IFNA(MATCH(D1293,{"AR","FL","IN","MI"},0),"YES")</f>
        <v>YES</v>
      </c>
      <c r="M1293" t="str">
        <f t="shared" si="129"/>
        <v>Electric</v>
      </c>
      <c r="N1293" s="1">
        <f t="shared" si="130"/>
        <v>2020</v>
      </c>
      <c r="O1293" s="13">
        <f t="shared" si="131"/>
        <v>0.52529999999999999</v>
      </c>
      <c r="P1293" s="13">
        <f t="shared" si="132"/>
        <v>0.52529999999999999</v>
      </c>
      <c r="Q1293" s="13" t="str">
        <f t="shared" si="133"/>
        <v/>
      </c>
      <c r="R1293" s="13" t="str">
        <f t="shared" si="134"/>
        <v/>
      </c>
    </row>
    <row r="1294" spans="1:18" x14ac:dyDescent="0.2">
      <c r="A1294" s="8" t="s">
        <v>941</v>
      </c>
      <c r="B1294" s="9">
        <v>3646</v>
      </c>
      <c r="C1294" s="40" t="s">
        <v>54</v>
      </c>
      <c r="D1294" s="40" t="s">
        <v>68</v>
      </c>
      <c r="E1294" s="40" t="s">
        <v>37</v>
      </c>
      <c r="F1294" s="40" t="s">
        <v>38</v>
      </c>
      <c r="G1294" s="40" t="s">
        <v>39</v>
      </c>
      <c r="H1294" s="40" t="s">
        <v>40</v>
      </c>
      <c r="I1294" s="11">
        <v>43959</v>
      </c>
      <c r="J1294" s="11">
        <v>44195</v>
      </c>
      <c r="K1294" s="12">
        <v>52.5</v>
      </c>
      <c r="L1294" s="1" t="str">
        <f>_xlfn.IFNA(MATCH(D1294,{"AR","FL","IN","MI"},0),"YES")</f>
        <v>YES</v>
      </c>
      <c r="M1294" t="str">
        <f t="shared" si="129"/>
        <v>Electric</v>
      </c>
      <c r="N1294" s="1">
        <f t="shared" si="130"/>
        <v>2020</v>
      </c>
      <c r="O1294" s="13">
        <f t="shared" si="131"/>
        <v>0.52500000000000002</v>
      </c>
      <c r="P1294" s="13">
        <f t="shared" si="132"/>
        <v>0.52500000000000002</v>
      </c>
      <c r="Q1294" s="13" t="str">
        <f t="shared" si="133"/>
        <v/>
      </c>
      <c r="R1294" s="13" t="str">
        <f t="shared" si="134"/>
        <v/>
      </c>
    </row>
    <row r="1295" spans="1:18" x14ac:dyDescent="0.2">
      <c r="A1295" s="8" t="s">
        <v>942</v>
      </c>
      <c r="B1295" s="9">
        <v>3704</v>
      </c>
      <c r="C1295" s="40" t="s">
        <v>715</v>
      </c>
      <c r="D1295" s="40" t="s">
        <v>231</v>
      </c>
      <c r="E1295" s="40" t="s">
        <v>37</v>
      </c>
      <c r="F1295" s="40" t="s">
        <v>66</v>
      </c>
      <c r="G1295" s="40" t="s">
        <v>39</v>
      </c>
      <c r="H1295" s="40" t="s">
        <v>40</v>
      </c>
      <c r="I1295" s="11">
        <v>44089</v>
      </c>
      <c r="J1295" s="11">
        <v>44195</v>
      </c>
      <c r="K1295" s="16" t="s">
        <v>45</v>
      </c>
      <c r="L1295" s="1" t="str">
        <f>_xlfn.IFNA(MATCH(D1295,{"AR","FL","IN","MI"},0),"YES")</f>
        <v>YES</v>
      </c>
      <c r="M1295" t="str">
        <f t="shared" si="129"/>
        <v>Electric</v>
      </c>
      <c r="N1295" s="1">
        <f t="shared" si="130"/>
        <v>2020</v>
      </c>
      <c r="O1295" s="13" t="str">
        <f t="shared" si="131"/>
        <v/>
      </c>
      <c r="P1295" s="13" t="str">
        <f t="shared" si="132"/>
        <v/>
      </c>
      <c r="Q1295" s="13" t="str">
        <f t="shared" si="133"/>
        <v/>
      </c>
      <c r="R1295" s="13" t="str">
        <f t="shared" si="134"/>
        <v/>
      </c>
    </row>
    <row r="1296" spans="1:18" x14ac:dyDescent="0.2">
      <c r="A1296" s="8" t="s">
        <v>1868</v>
      </c>
      <c r="B1296" s="9">
        <v>3681</v>
      </c>
      <c r="C1296" s="40" t="s">
        <v>2185</v>
      </c>
      <c r="D1296" s="40" t="s">
        <v>212</v>
      </c>
      <c r="E1296" s="40" t="s">
        <v>2163</v>
      </c>
      <c r="F1296" s="40" t="s">
        <v>66</v>
      </c>
      <c r="G1296" s="40" t="s">
        <v>39</v>
      </c>
      <c r="H1296" s="40" t="s">
        <v>40</v>
      </c>
      <c r="I1296" s="11">
        <v>44013</v>
      </c>
      <c r="J1296" s="11">
        <v>44197</v>
      </c>
      <c r="K1296" s="12">
        <v>56</v>
      </c>
      <c r="L1296" s="1" t="str">
        <f>_xlfn.IFNA(MATCH(D1296,{"AR","FL","IN","MI"},0),"YES")</f>
        <v>YES</v>
      </c>
      <c r="M1296" t="str">
        <f t="shared" si="129"/>
        <v>Natural Gas</v>
      </c>
      <c r="N1296" s="1">
        <f t="shared" si="130"/>
        <v>2021</v>
      </c>
      <c r="O1296" s="13" t="str">
        <f t="shared" si="131"/>
        <v/>
      </c>
      <c r="P1296" s="13" t="str">
        <f t="shared" si="132"/>
        <v/>
      </c>
      <c r="Q1296" s="13">
        <f t="shared" si="133"/>
        <v>0.56000000000000005</v>
      </c>
      <c r="R1296" s="13">
        <f t="shared" si="134"/>
        <v>0.56000000000000005</v>
      </c>
    </row>
    <row r="1297" spans="1:18" x14ac:dyDescent="0.2">
      <c r="A1297" s="8" t="s">
        <v>1869</v>
      </c>
      <c r="B1297" s="9">
        <v>3707</v>
      </c>
      <c r="C1297" s="40" t="s">
        <v>2222</v>
      </c>
      <c r="D1297" s="40" t="s">
        <v>51</v>
      </c>
      <c r="E1297" s="40" t="s">
        <v>2163</v>
      </c>
      <c r="F1297" s="40" t="s">
        <v>66</v>
      </c>
      <c r="G1297" s="40" t="s">
        <v>44</v>
      </c>
      <c r="H1297" s="40" t="s">
        <v>40</v>
      </c>
      <c r="I1297" s="11">
        <v>43921</v>
      </c>
      <c r="J1297" s="11">
        <v>44202</v>
      </c>
      <c r="K1297" s="12">
        <v>50</v>
      </c>
      <c r="L1297" s="1" t="str">
        <f>_xlfn.IFNA(MATCH(D1297,{"AR","FL","IN","MI"},0),"YES")</f>
        <v>YES</v>
      </c>
      <c r="M1297" t="str">
        <f t="shared" si="129"/>
        <v>Natural Gas</v>
      </c>
      <c r="N1297" s="1">
        <f t="shared" si="130"/>
        <v>2021</v>
      </c>
      <c r="O1297" s="13" t="str">
        <f t="shared" si="131"/>
        <v/>
      </c>
      <c r="P1297" s="13" t="str">
        <f t="shared" si="132"/>
        <v/>
      </c>
      <c r="Q1297" s="13">
        <f t="shared" si="133"/>
        <v>0.5</v>
      </c>
      <c r="R1297" s="13">
        <f t="shared" si="134"/>
        <v>0.5</v>
      </c>
    </row>
    <row r="1298" spans="1:18" x14ac:dyDescent="0.2">
      <c r="A1298" s="8" t="s">
        <v>1870</v>
      </c>
      <c r="B1298" s="9">
        <v>3598</v>
      </c>
      <c r="C1298" s="40" t="s">
        <v>223</v>
      </c>
      <c r="D1298" s="40" t="s">
        <v>224</v>
      </c>
      <c r="E1298" s="40" t="s">
        <v>2163</v>
      </c>
      <c r="F1298" s="40" t="s">
        <v>66</v>
      </c>
      <c r="G1298" s="40" t="s">
        <v>44</v>
      </c>
      <c r="H1298" s="40" t="s">
        <v>40</v>
      </c>
      <c r="I1298" s="11">
        <v>43882</v>
      </c>
      <c r="J1298" s="11">
        <v>44202</v>
      </c>
      <c r="K1298" s="12">
        <v>50.37</v>
      </c>
      <c r="L1298" s="1" t="str">
        <f>_xlfn.IFNA(MATCH(D1298,{"AR","FL","IN","MI"},0),"YES")</f>
        <v>YES</v>
      </c>
      <c r="M1298" t="str">
        <f t="shared" si="129"/>
        <v>Natural Gas</v>
      </c>
      <c r="N1298" s="1">
        <f t="shared" si="130"/>
        <v>2021</v>
      </c>
      <c r="O1298" s="13" t="str">
        <f t="shared" si="131"/>
        <v/>
      </c>
      <c r="P1298" s="13" t="str">
        <f t="shared" si="132"/>
        <v/>
      </c>
      <c r="Q1298" s="13">
        <f t="shared" si="133"/>
        <v>0.50369999999999993</v>
      </c>
      <c r="R1298" s="13">
        <f t="shared" si="134"/>
        <v>0.50369999999999993</v>
      </c>
    </row>
    <row r="1299" spans="1:18" x14ac:dyDescent="0.2">
      <c r="A1299" s="8" t="s">
        <v>1871</v>
      </c>
      <c r="B1299" s="9">
        <v>3716</v>
      </c>
      <c r="C1299" s="40" t="s">
        <v>2238</v>
      </c>
      <c r="D1299" s="40" t="s">
        <v>152</v>
      </c>
      <c r="E1299" s="40" t="s">
        <v>2163</v>
      </c>
      <c r="F1299" s="40" t="s">
        <v>66</v>
      </c>
      <c r="G1299" s="40" t="s">
        <v>39</v>
      </c>
      <c r="H1299" s="40" t="s">
        <v>40</v>
      </c>
      <c r="I1299" s="11">
        <v>44085</v>
      </c>
      <c r="J1299" s="11">
        <v>44202</v>
      </c>
      <c r="K1299" s="16" t="s">
        <v>45</v>
      </c>
      <c r="L1299" s="1" t="str">
        <f>_xlfn.IFNA(MATCH(D1299,{"AR","FL","IN","MI"},0),"YES")</f>
        <v>YES</v>
      </c>
      <c r="M1299" t="str">
        <f t="shared" si="129"/>
        <v>Natural Gas</v>
      </c>
      <c r="N1299" s="1">
        <f t="shared" si="130"/>
        <v>2021</v>
      </c>
      <c r="O1299" s="13" t="str">
        <f t="shared" si="131"/>
        <v/>
      </c>
      <c r="P1299" s="13" t="str">
        <f t="shared" si="132"/>
        <v/>
      </c>
      <c r="Q1299" s="13" t="str">
        <f t="shared" si="133"/>
        <v/>
      </c>
      <c r="R1299" s="13" t="str">
        <f t="shared" si="134"/>
        <v/>
      </c>
    </row>
    <row r="1300" spans="1:18" x14ac:dyDescent="0.2">
      <c r="A1300" s="8" t="s">
        <v>1872</v>
      </c>
      <c r="B1300" s="9">
        <v>3615</v>
      </c>
      <c r="C1300" s="40" t="s">
        <v>99</v>
      </c>
      <c r="D1300" s="40" t="s">
        <v>100</v>
      </c>
      <c r="E1300" s="40" t="s">
        <v>2163</v>
      </c>
      <c r="F1300" s="40" t="s">
        <v>66</v>
      </c>
      <c r="G1300" s="40" t="s">
        <v>39</v>
      </c>
      <c r="H1300" s="40" t="s">
        <v>40</v>
      </c>
      <c r="I1300" s="11">
        <v>43882</v>
      </c>
      <c r="J1300" s="11">
        <v>44209</v>
      </c>
      <c r="K1300" s="12">
        <v>52</v>
      </c>
      <c r="L1300" s="1" t="str">
        <f>_xlfn.IFNA(MATCH(D1300,{"AR","FL","IN","MI"},0),"YES")</f>
        <v>YES</v>
      </c>
      <c r="M1300" t="str">
        <f t="shared" si="129"/>
        <v>Natural Gas</v>
      </c>
      <c r="N1300" s="1">
        <f t="shared" si="130"/>
        <v>2021</v>
      </c>
      <c r="O1300" s="13" t="str">
        <f t="shared" si="131"/>
        <v/>
      </c>
      <c r="P1300" s="13" t="str">
        <f t="shared" si="132"/>
        <v/>
      </c>
      <c r="Q1300" s="13">
        <f t="shared" si="133"/>
        <v>0.52</v>
      </c>
      <c r="R1300" s="13">
        <f t="shared" si="134"/>
        <v>0.52</v>
      </c>
    </row>
    <row r="1301" spans="1:18" x14ac:dyDescent="0.2">
      <c r="A1301" s="8" t="s">
        <v>943</v>
      </c>
      <c r="B1301" s="9">
        <v>3653</v>
      </c>
      <c r="C1301" s="40" t="s">
        <v>126</v>
      </c>
      <c r="D1301" s="40" t="s">
        <v>127</v>
      </c>
      <c r="E1301" s="40" t="s">
        <v>37</v>
      </c>
      <c r="F1301" s="40" t="s">
        <v>38</v>
      </c>
      <c r="G1301" s="40" t="s">
        <v>39</v>
      </c>
      <c r="H1301" s="40" t="s">
        <v>40</v>
      </c>
      <c r="I1301" s="11">
        <v>44011</v>
      </c>
      <c r="J1301" s="11">
        <v>44209</v>
      </c>
      <c r="K1301" s="16">
        <v>43.25</v>
      </c>
      <c r="L1301" s="1" t="str">
        <f>_xlfn.IFNA(MATCH(D1301,{"AR","FL","IN","MI"},0),"YES")</f>
        <v>YES</v>
      </c>
      <c r="M1301" t="str">
        <f t="shared" si="129"/>
        <v>Electric</v>
      </c>
      <c r="N1301" s="1">
        <f t="shared" si="130"/>
        <v>2021</v>
      </c>
      <c r="O1301" s="13">
        <f t="shared" si="131"/>
        <v>0.4325</v>
      </c>
      <c r="P1301" s="13">
        <f t="shared" si="132"/>
        <v>0.4325</v>
      </c>
      <c r="Q1301" s="13" t="str">
        <f t="shared" si="133"/>
        <v/>
      </c>
      <c r="R1301" s="13" t="str">
        <f t="shared" si="134"/>
        <v/>
      </c>
    </row>
    <row r="1302" spans="1:18" x14ac:dyDescent="0.2">
      <c r="A1302" s="8" t="s">
        <v>945</v>
      </c>
      <c r="B1302" s="9">
        <v>3735</v>
      </c>
      <c r="C1302" s="40" t="s">
        <v>393</v>
      </c>
      <c r="D1302" s="40" t="s">
        <v>94</v>
      </c>
      <c r="E1302" s="40" t="s">
        <v>37</v>
      </c>
      <c r="F1302" s="40" t="s">
        <v>357</v>
      </c>
      <c r="G1302" s="40" t="s">
        <v>44</v>
      </c>
      <c r="H1302" s="40" t="s">
        <v>40</v>
      </c>
      <c r="I1302" s="11">
        <v>44154</v>
      </c>
      <c r="J1302" s="11">
        <v>44210</v>
      </c>
      <c r="K1302" s="12" t="s">
        <v>45</v>
      </c>
      <c r="L1302" s="1" t="str">
        <f>_xlfn.IFNA(MATCH(D1302,{"AR","FL","IN","MI"},0),"YES")</f>
        <v>YES</v>
      </c>
      <c r="M1302" t="str">
        <f t="shared" si="129"/>
        <v>Electric</v>
      </c>
      <c r="N1302" s="1">
        <f t="shared" si="130"/>
        <v>2021</v>
      </c>
      <c r="O1302" s="13" t="str">
        <f t="shared" si="131"/>
        <v/>
      </c>
      <c r="P1302" s="13" t="str">
        <f t="shared" si="132"/>
        <v/>
      </c>
      <c r="Q1302" s="13" t="str">
        <f t="shared" si="133"/>
        <v/>
      </c>
      <c r="R1302" s="13" t="str">
        <f t="shared" si="134"/>
        <v/>
      </c>
    </row>
    <row r="1303" spans="1:18" x14ac:dyDescent="0.2">
      <c r="A1303" s="8" t="s">
        <v>1873</v>
      </c>
      <c r="B1303" s="9">
        <v>3573</v>
      </c>
      <c r="C1303" s="40" t="s">
        <v>2162</v>
      </c>
      <c r="D1303" s="40" t="s">
        <v>180</v>
      </c>
      <c r="E1303" s="40" t="s">
        <v>2163</v>
      </c>
      <c r="F1303" s="40" t="s">
        <v>66</v>
      </c>
      <c r="G1303" s="40" t="s">
        <v>44</v>
      </c>
      <c r="H1303" s="40" t="s">
        <v>40</v>
      </c>
      <c r="I1303" s="11">
        <v>43766</v>
      </c>
      <c r="J1303" s="11">
        <v>44210</v>
      </c>
      <c r="K1303" s="16" t="s">
        <v>45</v>
      </c>
      <c r="L1303" s="1" t="str">
        <f>_xlfn.IFNA(MATCH(D1303,{"AR","FL","IN","MI"},0),"YES")</f>
        <v>YES</v>
      </c>
      <c r="M1303" t="str">
        <f t="shared" si="129"/>
        <v>Natural Gas</v>
      </c>
      <c r="N1303" s="1">
        <f t="shared" si="130"/>
        <v>2021</v>
      </c>
      <c r="O1303" s="13" t="str">
        <f t="shared" si="131"/>
        <v/>
      </c>
      <c r="P1303" s="13" t="str">
        <f t="shared" si="132"/>
        <v/>
      </c>
      <c r="Q1303" s="13" t="str">
        <f t="shared" si="133"/>
        <v/>
      </c>
      <c r="R1303" s="13" t="str">
        <f t="shared" si="134"/>
        <v/>
      </c>
    </row>
    <row r="1304" spans="1:18" x14ac:dyDescent="0.2">
      <c r="A1304" s="8" t="s">
        <v>944</v>
      </c>
      <c r="B1304" s="9">
        <v>3742</v>
      </c>
      <c r="C1304" s="40" t="s">
        <v>661</v>
      </c>
      <c r="D1304" s="40" t="s">
        <v>94</v>
      </c>
      <c r="E1304" s="40" t="s">
        <v>37</v>
      </c>
      <c r="F1304" s="40" t="s">
        <v>357</v>
      </c>
      <c r="G1304" s="40" t="s">
        <v>44</v>
      </c>
      <c r="H1304" s="40" t="s">
        <v>40</v>
      </c>
      <c r="I1304" s="11">
        <v>44169</v>
      </c>
      <c r="J1304" s="11">
        <v>44210</v>
      </c>
      <c r="K1304" s="16" t="s">
        <v>45</v>
      </c>
      <c r="L1304" s="1" t="str">
        <f>_xlfn.IFNA(MATCH(D1304,{"AR","FL","IN","MI"},0),"YES")</f>
        <v>YES</v>
      </c>
      <c r="M1304" t="str">
        <f t="shared" si="129"/>
        <v>Electric</v>
      </c>
      <c r="N1304" s="1">
        <f t="shared" si="130"/>
        <v>2021</v>
      </c>
      <c r="O1304" s="13" t="str">
        <f t="shared" si="131"/>
        <v/>
      </c>
      <c r="P1304" s="13" t="str">
        <f t="shared" si="132"/>
        <v/>
      </c>
      <c r="Q1304" s="13" t="str">
        <f t="shared" si="133"/>
        <v/>
      </c>
      <c r="R1304" s="13" t="str">
        <f t="shared" si="134"/>
        <v/>
      </c>
    </row>
    <row r="1305" spans="1:18" x14ac:dyDescent="0.2">
      <c r="A1305" s="8" t="s">
        <v>946</v>
      </c>
      <c r="B1305" s="9">
        <v>3740</v>
      </c>
      <c r="C1305" s="40" t="s">
        <v>363</v>
      </c>
      <c r="D1305" s="40" t="s">
        <v>160</v>
      </c>
      <c r="E1305" s="40" t="s">
        <v>37</v>
      </c>
      <c r="F1305" s="40" t="s">
        <v>52</v>
      </c>
      <c r="G1305" s="40" t="s">
        <v>44</v>
      </c>
      <c r="H1305" s="40" t="s">
        <v>40</v>
      </c>
      <c r="I1305" s="11">
        <v>44099</v>
      </c>
      <c r="J1305" s="11">
        <v>44210</v>
      </c>
      <c r="K1305" s="16" t="s">
        <v>45</v>
      </c>
      <c r="L1305" s="1" t="str">
        <f>_xlfn.IFNA(MATCH(D1305,{"AR","FL","IN","MI"},0),"YES")</f>
        <v>YES</v>
      </c>
      <c r="M1305" t="str">
        <f t="shared" si="129"/>
        <v>Electric</v>
      </c>
      <c r="N1305" s="1">
        <f t="shared" si="130"/>
        <v>2021</v>
      </c>
      <c r="O1305" s="13" t="str">
        <f t="shared" si="131"/>
        <v/>
      </c>
      <c r="P1305" s="13" t="str">
        <f t="shared" si="132"/>
        <v/>
      </c>
      <c r="Q1305" s="13" t="str">
        <f t="shared" si="133"/>
        <v/>
      </c>
      <c r="R1305" s="13" t="str">
        <f t="shared" si="134"/>
        <v/>
      </c>
    </row>
    <row r="1306" spans="1:18" x14ac:dyDescent="0.2">
      <c r="A1306" s="8" t="s">
        <v>1874</v>
      </c>
      <c r="B1306" s="9">
        <v>3747</v>
      </c>
      <c r="C1306" s="40" t="s">
        <v>249</v>
      </c>
      <c r="D1306" s="40" t="s">
        <v>158</v>
      </c>
      <c r="E1306" s="40" t="s">
        <v>2163</v>
      </c>
      <c r="F1306" s="40" t="s">
        <v>52</v>
      </c>
      <c r="G1306" s="40" t="s">
        <v>39</v>
      </c>
      <c r="H1306" s="40" t="s">
        <v>40</v>
      </c>
      <c r="I1306" s="11">
        <v>44105</v>
      </c>
      <c r="J1306" s="11">
        <v>44216</v>
      </c>
      <c r="K1306" s="16" t="s">
        <v>45</v>
      </c>
      <c r="L1306" s="1">
        <f>_xlfn.IFNA(MATCH(D1306,{"AR","FL","IN","MI"},0),"YES")</f>
        <v>3</v>
      </c>
      <c r="M1306" t="str">
        <f t="shared" si="129"/>
        <v>Natural Gas</v>
      </c>
      <c r="N1306" s="1">
        <f t="shared" si="130"/>
        <v>2021</v>
      </c>
      <c r="O1306" s="13" t="str">
        <f t="shared" si="131"/>
        <v/>
      </c>
      <c r="P1306" s="13" t="str">
        <f t="shared" si="132"/>
        <v/>
      </c>
      <c r="Q1306" s="13" t="str">
        <f t="shared" si="133"/>
        <v/>
      </c>
      <c r="R1306" s="13" t="str">
        <f t="shared" si="134"/>
        <v/>
      </c>
    </row>
    <row r="1307" spans="1:18" x14ac:dyDescent="0.2">
      <c r="A1307" s="8" t="s">
        <v>1875</v>
      </c>
      <c r="B1307" s="9">
        <v>3748</v>
      </c>
      <c r="C1307" s="40" t="s">
        <v>2219</v>
      </c>
      <c r="D1307" s="40" t="s">
        <v>158</v>
      </c>
      <c r="E1307" s="40" t="s">
        <v>2163</v>
      </c>
      <c r="F1307" s="40" t="s">
        <v>52</v>
      </c>
      <c r="G1307" s="40" t="s">
        <v>39</v>
      </c>
      <c r="H1307" s="40" t="s">
        <v>40</v>
      </c>
      <c r="I1307" s="11">
        <v>44105</v>
      </c>
      <c r="J1307" s="11">
        <v>44216</v>
      </c>
      <c r="K1307" s="16" t="s">
        <v>45</v>
      </c>
      <c r="L1307" s="1">
        <f>_xlfn.IFNA(MATCH(D1307,{"AR","FL","IN","MI"},0),"YES")</f>
        <v>3</v>
      </c>
      <c r="M1307" t="str">
        <f t="shared" si="129"/>
        <v>Natural Gas</v>
      </c>
      <c r="N1307" s="1">
        <f t="shared" si="130"/>
        <v>2021</v>
      </c>
      <c r="O1307" s="13" t="str">
        <f t="shared" si="131"/>
        <v/>
      </c>
      <c r="P1307" s="13" t="str">
        <f t="shared" si="132"/>
        <v/>
      </c>
      <c r="Q1307" s="13" t="str">
        <f t="shared" si="133"/>
        <v/>
      </c>
      <c r="R1307" s="13" t="str">
        <f t="shared" si="134"/>
        <v/>
      </c>
    </row>
    <row r="1308" spans="1:18" x14ac:dyDescent="0.2">
      <c r="A1308" s="8" t="s">
        <v>1876</v>
      </c>
      <c r="B1308" s="9">
        <v>3655</v>
      </c>
      <c r="C1308" s="40" t="s">
        <v>2177</v>
      </c>
      <c r="D1308" s="40" t="s">
        <v>2170</v>
      </c>
      <c r="E1308" s="40" t="s">
        <v>2163</v>
      </c>
      <c r="F1308" s="40" t="s">
        <v>66</v>
      </c>
      <c r="G1308" s="40" t="s">
        <v>44</v>
      </c>
      <c r="H1308" s="40" t="s">
        <v>40</v>
      </c>
      <c r="I1308" s="11">
        <v>43983</v>
      </c>
      <c r="J1308" s="11">
        <v>44222</v>
      </c>
      <c r="K1308" s="12">
        <v>50</v>
      </c>
      <c r="L1308" s="1" t="str">
        <f>_xlfn.IFNA(MATCH(D1308,{"AR","FL","IN","MI"},0),"YES")</f>
        <v>YES</v>
      </c>
      <c r="M1308" t="str">
        <f t="shared" si="129"/>
        <v>Natural Gas</v>
      </c>
      <c r="N1308" s="1">
        <f t="shared" si="130"/>
        <v>2021</v>
      </c>
      <c r="O1308" s="13" t="str">
        <f t="shared" si="131"/>
        <v/>
      </c>
      <c r="P1308" s="13" t="str">
        <f t="shared" si="132"/>
        <v/>
      </c>
      <c r="Q1308" s="13">
        <f t="shared" si="133"/>
        <v>0.5</v>
      </c>
      <c r="R1308" s="13">
        <f t="shared" si="134"/>
        <v>0.5</v>
      </c>
    </row>
    <row r="1309" spans="1:18" x14ac:dyDescent="0.2">
      <c r="A1309" s="8" t="s">
        <v>1877</v>
      </c>
      <c r="B1309" s="9">
        <v>3732</v>
      </c>
      <c r="C1309" s="40" t="s">
        <v>2167</v>
      </c>
      <c r="D1309" s="40" t="s">
        <v>60</v>
      </c>
      <c r="E1309" s="40" t="s">
        <v>2163</v>
      </c>
      <c r="F1309" s="40" t="s">
        <v>52</v>
      </c>
      <c r="G1309" s="40" t="s">
        <v>39</v>
      </c>
      <c r="H1309" s="40" t="s">
        <v>40</v>
      </c>
      <c r="I1309" s="11">
        <v>44138</v>
      </c>
      <c r="J1309" s="11">
        <v>44222</v>
      </c>
      <c r="K1309" s="16" t="s">
        <v>45</v>
      </c>
      <c r="L1309" s="1" t="str">
        <f>_xlfn.IFNA(MATCH(D1309,{"AR","FL","IN","MI"},0),"YES")</f>
        <v>YES</v>
      </c>
      <c r="M1309" t="str">
        <f t="shared" si="129"/>
        <v>Natural Gas</v>
      </c>
      <c r="N1309" s="1">
        <f t="shared" si="130"/>
        <v>2021</v>
      </c>
      <c r="O1309" s="13" t="str">
        <f t="shared" si="131"/>
        <v/>
      </c>
      <c r="P1309" s="13" t="str">
        <f t="shared" si="132"/>
        <v/>
      </c>
      <c r="Q1309" s="13" t="str">
        <f t="shared" si="133"/>
        <v/>
      </c>
      <c r="R1309" s="13" t="str">
        <f t="shared" si="134"/>
        <v/>
      </c>
    </row>
    <row r="1310" spans="1:18" x14ac:dyDescent="0.2">
      <c r="A1310" s="8" t="s">
        <v>947</v>
      </c>
      <c r="B1310" s="9">
        <v>3749</v>
      </c>
      <c r="C1310" s="40" t="s">
        <v>157</v>
      </c>
      <c r="D1310" s="40" t="s">
        <v>158</v>
      </c>
      <c r="E1310" s="40" t="s">
        <v>37</v>
      </c>
      <c r="F1310" s="40" t="s">
        <v>52</v>
      </c>
      <c r="G1310" s="40" t="s">
        <v>39</v>
      </c>
      <c r="H1310" s="40" t="s">
        <v>40</v>
      </c>
      <c r="I1310" s="11">
        <v>44103</v>
      </c>
      <c r="J1310" s="11">
        <v>44223</v>
      </c>
      <c r="K1310" s="16" t="s">
        <v>45</v>
      </c>
      <c r="L1310" s="1">
        <f>_xlfn.IFNA(MATCH(D1310,{"AR","FL","IN","MI"},0),"YES")</f>
        <v>3</v>
      </c>
      <c r="M1310" t="str">
        <f t="shared" si="129"/>
        <v>Electric</v>
      </c>
      <c r="N1310" s="1">
        <f t="shared" si="130"/>
        <v>2021</v>
      </c>
      <c r="O1310" s="13" t="str">
        <f t="shared" si="131"/>
        <v/>
      </c>
      <c r="P1310" s="13" t="str">
        <f t="shared" si="132"/>
        <v/>
      </c>
      <c r="Q1310" s="13" t="str">
        <f t="shared" si="133"/>
        <v/>
      </c>
      <c r="R1310" s="13" t="str">
        <f t="shared" si="134"/>
        <v/>
      </c>
    </row>
    <row r="1311" spans="1:18" x14ac:dyDescent="0.2">
      <c r="A1311" s="8" t="s">
        <v>1878</v>
      </c>
      <c r="B1311" s="9">
        <v>3673</v>
      </c>
      <c r="C1311" s="40" t="s">
        <v>96</v>
      </c>
      <c r="D1311" s="40" t="s">
        <v>192</v>
      </c>
      <c r="E1311" s="40" t="s">
        <v>2163</v>
      </c>
      <c r="F1311" s="40" t="s">
        <v>66</v>
      </c>
      <c r="G1311" s="40" t="s">
        <v>44</v>
      </c>
      <c r="H1311" s="40" t="s">
        <v>40</v>
      </c>
      <c r="I1311" s="11">
        <v>44004</v>
      </c>
      <c r="J1311" s="11">
        <v>44243</v>
      </c>
      <c r="K1311" s="16" t="s">
        <v>45</v>
      </c>
      <c r="L1311" s="1" t="str">
        <f>_xlfn.IFNA(MATCH(D1311,{"AR","FL","IN","MI"},0),"YES")</f>
        <v>YES</v>
      </c>
      <c r="M1311" t="str">
        <f t="shared" si="129"/>
        <v>Natural Gas</v>
      </c>
      <c r="N1311" s="1">
        <f t="shared" si="130"/>
        <v>2021</v>
      </c>
      <c r="O1311" s="13" t="str">
        <f t="shared" si="131"/>
        <v/>
      </c>
      <c r="P1311" s="13" t="str">
        <f t="shared" si="132"/>
        <v/>
      </c>
      <c r="Q1311" s="13" t="str">
        <f t="shared" si="133"/>
        <v/>
      </c>
      <c r="R1311" s="13" t="str">
        <f t="shared" si="134"/>
        <v/>
      </c>
    </row>
    <row r="1312" spans="1:18" x14ac:dyDescent="0.2">
      <c r="A1312" s="8" t="s">
        <v>1879</v>
      </c>
      <c r="B1312" s="9">
        <v>3675</v>
      </c>
      <c r="C1312" s="40" t="s">
        <v>2200</v>
      </c>
      <c r="D1312" s="40" t="s">
        <v>576</v>
      </c>
      <c r="E1312" s="40" t="s">
        <v>2163</v>
      </c>
      <c r="F1312" s="40" t="s">
        <v>66</v>
      </c>
      <c r="G1312" s="40" t="s">
        <v>44</v>
      </c>
      <c r="H1312" s="40" t="s">
        <v>40</v>
      </c>
      <c r="I1312" s="11">
        <v>44014</v>
      </c>
      <c r="J1312" s="11">
        <v>44243</v>
      </c>
      <c r="K1312" s="12">
        <v>50.5</v>
      </c>
      <c r="L1312" s="1" t="str">
        <f>_xlfn.IFNA(MATCH(D1312,{"AR","FL","IN","MI"},0),"YES")</f>
        <v>YES</v>
      </c>
      <c r="M1312" t="str">
        <f t="shared" si="129"/>
        <v>Natural Gas</v>
      </c>
      <c r="N1312" s="1">
        <f t="shared" si="130"/>
        <v>2021</v>
      </c>
      <c r="O1312" s="13" t="str">
        <f t="shared" si="131"/>
        <v/>
      </c>
      <c r="P1312" s="13" t="str">
        <f t="shared" si="132"/>
        <v/>
      </c>
      <c r="Q1312" s="13">
        <f t="shared" si="133"/>
        <v>0.505</v>
      </c>
      <c r="R1312" s="13">
        <f t="shared" si="134"/>
        <v>0.505</v>
      </c>
    </row>
    <row r="1313" spans="1:18" x14ac:dyDescent="0.2">
      <c r="A1313" s="8" t="s">
        <v>1880</v>
      </c>
      <c r="B1313" s="9">
        <v>3641</v>
      </c>
      <c r="C1313" s="40" t="s">
        <v>2180</v>
      </c>
      <c r="D1313" s="40" t="s">
        <v>199</v>
      </c>
      <c r="E1313" s="40" t="s">
        <v>2163</v>
      </c>
      <c r="F1313" s="40" t="s">
        <v>66</v>
      </c>
      <c r="G1313" s="40" t="s">
        <v>39</v>
      </c>
      <c r="H1313" s="40" t="s">
        <v>40</v>
      </c>
      <c r="I1313" s="11">
        <v>43945</v>
      </c>
      <c r="J1313" s="11">
        <v>44246</v>
      </c>
      <c r="K1313" s="16">
        <v>54.19</v>
      </c>
      <c r="L1313" s="1" t="str">
        <f>_xlfn.IFNA(MATCH(D1313,{"AR","FL","IN","MI"},0),"YES")</f>
        <v>YES</v>
      </c>
      <c r="M1313" t="str">
        <f t="shared" si="129"/>
        <v>Natural Gas</v>
      </c>
      <c r="N1313" s="1">
        <f t="shared" si="130"/>
        <v>2021</v>
      </c>
      <c r="O1313" s="13" t="str">
        <f t="shared" si="131"/>
        <v/>
      </c>
      <c r="P1313" s="13" t="str">
        <f t="shared" si="132"/>
        <v/>
      </c>
      <c r="Q1313" s="13">
        <f t="shared" si="133"/>
        <v>0.54189999999999994</v>
      </c>
      <c r="R1313" s="13">
        <f t="shared" si="134"/>
        <v>0.54189999999999994</v>
      </c>
    </row>
    <row r="1314" spans="1:18" x14ac:dyDescent="0.2">
      <c r="A1314" s="8" t="s">
        <v>951</v>
      </c>
      <c r="B1314" s="9">
        <v>3662</v>
      </c>
      <c r="C1314" s="40" t="s">
        <v>81</v>
      </c>
      <c r="D1314" s="40" t="s">
        <v>76</v>
      </c>
      <c r="E1314" s="40" t="s">
        <v>37</v>
      </c>
      <c r="F1314" s="40" t="s">
        <v>52</v>
      </c>
      <c r="G1314" s="40" t="s">
        <v>39</v>
      </c>
      <c r="H1314" s="40" t="s">
        <v>40</v>
      </c>
      <c r="I1314" s="11">
        <v>43983</v>
      </c>
      <c r="J1314" s="11">
        <v>44251</v>
      </c>
      <c r="K1314" s="16">
        <v>52.07</v>
      </c>
      <c r="L1314" s="1" t="str">
        <f>_xlfn.IFNA(MATCH(D1314,{"AR","FL","IN","MI"},0),"YES")</f>
        <v>YES</v>
      </c>
      <c r="M1314" t="str">
        <f t="shared" si="129"/>
        <v>Electric</v>
      </c>
      <c r="N1314" s="1">
        <f t="shared" si="130"/>
        <v>2021</v>
      </c>
      <c r="O1314" s="13">
        <f t="shared" si="131"/>
        <v>0.52070000000000005</v>
      </c>
      <c r="P1314" s="13">
        <f t="shared" si="132"/>
        <v>0.52070000000000005</v>
      </c>
      <c r="Q1314" s="13" t="str">
        <f t="shared" si="133"/>
        <v/>
      </c>
      <c r="R1314" s="13" t="str">
        <f t="shared" si="134"/>
        <v/>
      </c>
    </row>
    <row r="1315" spans="1:18" x14ac:dyDescent="0.2">
      <c r="A1315" s="8" t="s">
        <v>948</v>
      </c>
      <c r="B1315" s="9">
        <v>3660</v>
      </c>
      <c r="C1315" s="40" t="s">
        <v>81</v>
      </c>
      <c r="D1315" s="40" t="s">
        <v>76</v>
      </c>
      <c r="E1315" s="40" t="s">
        <v>37</v>
      </c>
      <c r="F1315" s="40" t="s">
        <v>52</v>
      </c>
      <c r="G1315" s="40" t="s">
        <v>39</v>
      </c>
      <c r="H1315" s="40" t="s">
        <v>40</v>
      </c>
      <c r="I1315" s="11">
        <v>43983</v>
      </c>
      <c r="J1315" s="11">
        <v>44251</v>
      </c>
      <c r="K1315" s="16">
        <v>52.07</v>
      </c>
      <c r="L1315" s="1" t="str">
        <f>_xlfn.IFNA(MATCH(D1315,{"AR","FL","IN","MI"},0),"YES")</f>
        <v>YES</v>
      </c>
      <c r="M1315" t="str">
        <f t="shared" si="129"/>
        <v>Electric</v>
      </c>
      <c r="N1315" s="1">
        <f t="shared" si="130"/>
        <v>2021</v>
      </c>
      <c r="O1315" s="13">
        <f t="shared" si="131"/>
        <v>0.52070000000000005</v>
      </c>
      <c r="P1315" s="13">
        <f t="shared" si="132"/>
        <v>0.52070000000000005</v>
      </c>
      <c r="Q1315" s="13" t="str">
        <f t="shared" si="133"/>
        <v/>
      </c>
      <c r="R1315" s="13" t="str">
        <f t="shared" si="134"/>
        <v/>
      </c>
    </row>
    <row r="1316" spans="1:18" x14ac:dyDescent="0.2">
      <c r="A1316" s="8" t="s">
        <v>1881</v>
      </c>
      <c r="B1316" s="9">
        <v>3603</v>
      </c>
      <c r="C1316" s="40" t="s">
        <v>2192</v>
      </c>
      <c r="D1316" s="40" t="s">
        <v>73</v>
      </c>
      <c r="E1316" s="40" t="s">
        <v>2163</v>
      </c>
      <c r="F1316" s="40" t="s">
        <v>66</v>
      </c>
      <c r="G1316" s="40" t="s">
        <v>44</v>
      </c>
      <c r="H1316" s="40" t="s">
        <v>40</v>
      </c>
      <c r="I1316" s="11">
        <v>43843</v>
      </c>
      <c r="J1316" s="11">
        <v>44251</v>
      </c>
      <c r="K1316" s="12">
        <v>52.1</v>
      </c>
      <c r="L1316" s="1" t="str">
        <f>_xlfn.IFNA(MATCH(D1316,{"AR","FL","IN","MI"},0),"YES")</f>
        <v>YES</v>
      </c>
      <c r="M1316" t="str">
        <f t="shared" si="129"/>
        <v>Natural Gas</v>
      </c>
      <c r="N1316" s="1">
        <f t="shared" si="130"/>
        <v>2021</v>
      </c>
      <c r="O1316" s="13" t="str">
        <f t="shared" si="131"/>
        <v/>
      </c>
      <c r="P1316" s="13" t="str">
        <f t="shared" si="132"/>
        <v/>
      </c>
      <c r="Q1316" s="13">
        <f t="shared" si="133"/>
        <v>0.52100000000000002</v>
      </c>
      <c r="R1316" s="13">
        <f t="shared" si="134"/>
        <v>0.52100000000000002</v>
      </c>
    </row>
    <row r="1317" spans="1:18" x14ac:dyDescent="0.2">
      <c r="A1317" s="8" t="s">
        <v>952</v>
      </c>
      <c r="B1317" s="9">
        <v>3661</v>
      </c>
      <c r="C1317" s="40" t="s">
        <v>81</v>
      </c>
      <c r="D1317" s="40" t="s">
        <v>76</v>
      </c>
      <c r="E1317" s="40" t="s">
        <v>37</v>
      </c>
      <c r="F1317" s="40" t="s">
        <v>52</v>
      </c>
      <c r="G1317" s="40" t="s">
        <v>39</v>
      </c>
      <c r="H1317" s="40" t="s">
        <v>40</v>
      </c>
      <c r="I1317" s="11">
        <v>43983</v>
      </c>
      <c r="J1317" s="11">
        <v>44251</v>
      </c>
      <c r="K1317" s="16">
        <v>52.07</v>
      </c>
      <c r="L1317" s="1" t="str">
        <f>_xlfn.IFNA(MATCH(D1317,{"AR","FL","IN","MI"},0),"YES")</f>
        <v>YES</v>
      </c>
      <c r="M1317" t="str">
        <f t="shared" si="129"/>
        <v>Electric</v>
      </c>
      <c r="N1317" s="1">
        <f t="shared" si="130"/>
        <v>2021</v>
      </c>
      <c r="O1317" s="13">
        <f t="shared" si="131"/>
        <v>0.52070000000000005</v>
      </c>
      <c r="P1317" s="13">
        <f t="shared" si="132"/>
        <v>0.52070000000000005</v>
      </c>
      <c r="Q1317" s="13" t="str">
        <f t="shared" si="133"/>
        <v/>
      </c>
      <c r="R1317" s="13" t="str">
        <f t="shared" si="134"/>
        <v/>
      </c>
    </row>
    <row r="1318" spans="1:18" x14ac:dyDescent="0.2">
      <c r="A1318" s="8" t="s">
        <v>949</v>
      </c>
      <c r="B1318" s="9">
        <v>3664</v>
      </c>
      <c r="C1318" s="40" t="s">
        <v>81</v>
      </c>
      <c r="D1318" s="40" t="s">
        <v>76</v>
      </c>
      <c r="E1318" s="40" t="s">
        <v>37</v>
      </c>
      <c r="F1318" s="40" t="s">
        <v>52</v>
      </c>
      <c r="G1318" s="40" t="s">
        <v>39</v>
      </c>
      <c r="H1318" s="40" t="s">
        <v>40</v>
      </c>
      <c r="I1318" s="11">
        <v>43983</v>
      </c>
      <c r="J1318" s="11">
        <v>44251</v>
      </c>
      <c r="K1318" s="16">
        <v>52.07</v>
      </c>
      <c r="L1318" s="1" t="str">
        <f>_xlfn.IFNA(MATCH(D1318,{"AR","FL","IN","MI"},0),"YES")</f>
        <v>YES</v>
      </c>
      <c r="M1318" t="str">
        <f t="shared" si="129"/>
        <v>Electric</v>
      </c>
      <c r="N1318" s="1">
        <f t="shared" si="130"/>
        <v>2021</v>
      </c>
      <c r="O1318" s="13">
        <f t="shared" si="131"/>
        <v>0.52070000000000005</v>
      </c>
      <c r="P1318" s="13">
        <f t="shared" si="132"/>
        <v>0.52070000000000005</v>
      </c>
      <c r="Q1318" s="13" t="str">
        <f t="shared" si="133"/>
        <v/>
      </c>
      <c r="R1318" s="13" t="str">
        <f t="shared" si="134"/>
        <v/>
      </c>
    </row>
    <row r="1319" spans="1:18" x14ac:dyDescent="0.2">
      <c r="A1319" s="8" t="s">
        <v>950</v>
      </c>
      <c r="B1319" s="9">
        <v>3663</v>
      </c>
      <c r="C1319" s="40" t="s">
        <v>81</v>
      </c>
      <c r="D1319" s="40" t="s">
        <v>76</v>
      </c>
      <c r="E1319" s="40" t="s">
        <v>37</v>
      </c>
      <c r="F1319" s="40" t="s">
        <v>52</v>
      </c>
      <c r="G1319" s="40" t="s">
        <v>39</v>
      </c>
      <c r="H1319" s="40" t="s">
        <v>40</v>
      </c>
      <c r="I1319" s="11">
        <v>43983</v>
      </c>
      <c r="J1319" s="11">
        <v>44251</v>
      </c>
      <c r="K1319" s="16">
        <v>52.07</v>
      </c>
      <c r="L1319" s="1" t="str">
        <f>_xlfn.IFNA(MATCH(D1319,{"AR","FL","IN","MI"},0),"YES")</f>
        <v>YES</v>
      </c>
      <c r="M1319" t="str">
        <f t="shared" si="129"/>
        <v>Electric</v>
      </c>
      <c r="N1319" s="1">
        <f t="shared" si="130"/>
        <v>2021</v>
      </c>
      <c r="O1319" s="13">
        <f t="shared" si="131"/>
        <v>0.52070000000000005</v>
      </c>
      <c r="P1319" s="13">
        <f t="shared" si="132"/>
        <v>0.52070000000000005</v>
      </c>
      <c r="Q1319" s="13" t="str">
        <f t="shared" si="133"/>
        <v/>
      </c>
      <c r="R1319" s="13" t="str">
        <f t="shared" si="134"/>
        <v/>
      </c>
    </row>
    <row r="1320" spans="1:18" x14ac:dyDescent="0.2">
      <c r="A1320" s="8" t="s">
        <v>953</v>
      </c>
      <c r="B1320" s="9">
        <v>3659</v>
      </c>
      <c r="C1320" s="40" t="s">
        <v>81</v>
      </c>
      <c r="D1320" s="40" t="s">
        <v>76</v>
      </c>
      <c r="E1320" s="40" t="s">
        <v>37</v>
      </c>
      <c r="F1320" s="40" t="s">
        <v>52</v>
      </c>
      <c r="G1320" s="40" t="s">
        <v>44</v>
      </c>
      <c r="H1320" s="40" t="s">
        <v>40</v>
      </c>
      <c r="I1320" s="11">
        <v>43983</v>
      </c>
      <c r="J1320" s="11">
        <v>44253</v>
      </c>
      <c r="K1320" s="12">
        <v>52.07</v>
      </c>
      <c r="L1320" s="1" t="str">
        <f>_xlfn.IFNA(MATCH(D1320,{"AR","FL","IN","MI"},0),"YES")</f>
        <v>YES</v>
      </c>
      <c r="M1320" t="str">
        <f t="shared" si="129"/>
        <v>Electric</v>
      </c>
      <c r="N1320" s="1">
        <f t="shared" si="130"/>
        <v>2021</v>
      </c>
      <c r="O1320" s="13">
        <f t="shared" si="131"/>
        <v>0.52070000000000005</v>
      </c>
      <c r="P1320" s="13">
        <f t="shared" si="132"/>
        <v>0.52070000000000005</v>
      </c>
      <c r="Q1320" s="13" t="str">
        <f t="shared" si="133"/>
        <v/>
      </c>
      <c r="R1320" s="13" t="str">
        <f t="shared" si="134"/>
        <v/>
      </c>
    </row>
    <row r="1321" spans="1:18" x14ac:dyDescent="0.2">
      <c r="A1321" s="8" t="s">
        <v>954</v>
      </c>
      <c r="B1321" s="9">
        <v>3708</v>
      </c>
      <c r="C1321" s="40" t="s">
        <v>263</v>
      </c>
      <c r="D1321" s="40" t="s">
        <v>111</v>
      </c>
      <c r="E1321" s="40" t="s">
        <v>37</v>
      </c>
      <c r="F1321" s="40" t="s">
        <v>38</v>
      </c>
      <c r="G1321" s="40" t="s">
        <v>44</v>
      </c>
      <c r="H1321" s="40" t="s">
        <v>40</v>
      </c>
      <c r="I1321" s="11">
        <v>44105</v>
      </c>
      <c r="J1321" s="11">
        <v>44264</v>
      </c>
      <c r="K1321" s="16">
        <v>37.92</v>
      </c>
      <c r="L1321" s="1">
        <f>_xlfn.IFNA(MATCH(D1321,{"AR","FL","IN","MI"},0),"YES")</f>
        <v>1</v>
      </c>
      <c r="M1321" t="str">
        <f t="shared" si="129"/>
        <v>Electric</v>
      </c>
      <c r="N1321" s="1">
        <f t="shared" si="130"/>
        <v>2021</v>
      </c>
      <c r="O1321" s="13">
        <f t="shared" si="131"/>
        <v>0.37920000000000004</v>
      </c>
      <c r="P1321" s="13" t="str">
        <f t="shared" si="132"/>
        <v/>
      </c>
      <c r="Q1321" s="13" t="str">
        <f t="shared" si="133"/>
        <v/>
      </c>
      <c r="R1321" s="13" t="str">
        <f t="shared" si="134"/>
        <v/>
      </c>
    </row>
    <row r="1322" spans="1:18" x14ac:dyDescent="0.2">
      <c r="A1322" s="8" t="s">
        <v>1882</v>
      </c>
      <c r="B1322" s="9">
        <v>3582</v>
      </c>
      <c r="C1322" s="40" t="s">
        <v>2198</v>
      </c>
      <c r="D1322" s="40" t="s">
        <v>160</v>
      </c>
      <c r="E1322" s="40" t="s">
        <v>2163</v>
      </c>
      <c r="F1322" s="40" t="s">
        <v>66</v>
      </c>
      <c r="G1322" s="40" t="s">
        <v>44</v>
      </c>
      <c r="H1322" s="40" t="s">
        <v>40</v>
      </c>
      <c r="I1322" s="11">
        <v>43707</v>
      </c>
      <c r="J1322" s="11">
        <v>44280</v>
      </c>
      <c r="K1322" s="12">
        <v>52</v>
      </c>
      <c r="L1322" s="1" t="str">
        <f>_xlfn.IFNA(MATCH(D1322,{"AR","FL","IN","MI"},0),"YES")</f>
        <v>YES</v>
      </c>
      <c r="M1322" t="str">
        <f t="shared" si="129"/>
        <v>Natural Gas</v>
      </c>
      <c r="N1322" s="1">
        <f t="shared" si="130"/>
        <v>2021</v>
      </c>
      <c r="O1322" s="13" t="str">
        <f t="shared" si="131"/>
        <v/>
      </c>
      <c r="P1322" s="13" t="str">
        <f t="shared" si="132"/>
        <v/>
      </c>
      <c r="Q1322" s="13">
        <f t="shared" si="133"/>
        <v>0.52</v>
      </c>
      <c r="R1322" s="13">
        <f t="shared" si="134"/>
        <v>0.52</v>
      </c>
    </row>
    <row r="1323" spans="1:18" x14ac:dyDescent="0.2">
      <c r="A1323" s="8" t="s">
        <v>1883</v>
      </c>
      <c r="B1323" s="9">
        <v>3583</v>
      </c>
      <c r="C1323" s="40" t="s">
        <v>2198</v>
      </c>
      <c r="D1323" s="40" t="s">
        <v>160</v>
      </c>
      <c r="E1323" s="40" t="s">
        <v>2163</v>
      </c>
      <c r="F1323" s="40" t="s">
        <v>66</v>
      </c>
      <c r="G1323" s="40" t="s">
        <v>44</v>
      </c>
      <c r="H1323" s="40" t="s">
        <v>40</v>
      </c>
      <c r="I1323" s="11">
        <v>43707</v>
      </c>
      <c r="J1323" s="11">
        <v>44280</v>
      </c>
      <c r="K1323" s="12">
        <v>52</v>
      </c>
      <c r="L1323" s="1" t="str">
        <f>_xlfn.IFNA(MATCH(D1323,{"AR","FL","IN","MI"},0),"YES")</f>
        <v>YES</v>
      </c>
      <c r="M1323" t="str">
        <f t="shared" si="129"/>
        <v>Natural Gas</v>
      </c>
      <c r="N1323" s="1">
        <f t="shared" si="130"/>
        <v>2021</v>
      </c>
      <c r="O1323" s="13" t="str">
        <f t="shared" si="131"/>
        <v/>
      </c>
      <c r="P1323" s="13" t="str">
        <f t="shared" si="132"/>
        <v/>
      </c>
      <c r="Q1323" s="13">
        <f t="shared" si="133"/>
        <v>0.52</v>
      </c>
      <c r="R1323" s="13">
        <f t="shared" si="134"/>
        <v>0.52</v>
      </c>
    </row>
    <row r="1324" spans="1:18" x14ac:dyDescent="0.2">
      <c r="A1324" s="8" t="s">
        <v>1884</v>
      </c>
      <c r="B1324" s="9">
        <v>3584</v>
      </c>
      <c r="C1324" s="40" t="s">
        <v>2198</v>
      </c>
      <c r="D1324" s="40" t="s">
        <v>160</v>
      </c>
      <c r="E1324" s="40" t="s">
        <v>2163</v>
      </c>
      <c r="F1324" s="40" t="s">
        <v>66</v>
      </c>
      <c r="G1324" s="40" t="s">
        <v>44</v>
      </c>
      <c r="H1324" s="40" t="s">
        <v>40</v>
      </c>
      <c r="I1324" s="11">
        <v>43707</v>
      </c>
      <c r="J1324" s="11">
        <v>44280</v>
      </c>
      <c r="K1324" s="12">
        <v>52</v>
      </c>
      <c r="L1324" s="1" t="str">
        <f>_xlfn.IFNA(MATCH(D1324,{"AR","FL","IN","MI"},0),"YES")</f>
        <v>YES</v>
      </c>
      <c r="M1324" t="str">
        <f t="shared" si="129"/>
        <v>Natural Gas</v>
      </c>
      <c r="N1324" s="1">
        <f t="shared" si="130"/>
        <v>2021</v>
      </c>
      <c r="O1324" s="13" t="str">
        <f t="shared" si="131"/>
        <v/>
      </c>
      <c r="P1324" s="13" t="str">
        <f t="shared" si="132"/>
        <v/>
      </c>
      <c r="Q1324" s="13">
        <f t="shared" si="133"/>
        <v>0.52</v>
      </c>
      <c r="R1324" s="13">
        <f t="shared" si="134"/>
        <v>0.52</v>
      </c>
    </row>
    <row r="1325" spans="1:18" x14ac:dyDescent="0.2">
      <c r="A1325" s="8" t="s">
        <v>957</v>
      </c>
      <c r="B1325" s="9">
        <v>3547</v>
      </c>
      <c r="C1325" s="40" t="s">
        <v>56</v>
      </c>
      <c r="D1325" s="40" t="s">
        <v>194</v>
      </c>
      <c r="E1325" s="40" t="s">
        <v>37</v>
      </c>
      <c r="F1325" s="40" t="s">
        <v>38</v>
      </c>
      <c r="G1325" s="40" t="s">
        <v>44</v>
      </c>
      <c r="H1325" s="40" t="s">
        <v>40</v>
      </c>
      <c r="I1325" s="11">
        <v>43738</v>
      </c>
      <c r="J1325" s="11">
        <v>44286</v>
      </c>
      <c r="K1325" s="12">
        <v>52</v>
      </c>
      <c r="L1325" s="1" t="str">
        <f>_xlfn.IFNA(MATCH(D1325,{"AR","FL","IN","MI"},0),"YES")</f>
        <v>YES</v>
      </c>
      <c r="M1325" t="str">
        <f t="shared" si="129"/>
        <v>Electric</v>
      </c>
      <c r="N1325" s="1">
        <f t="shared" si="130"/>
        <v>2021</v>
      </c>
      <c r="O1325" s="13">
        <f t="shared" si="131"/>
        <v>0.52</v>
      </c>
      <c r="P1325" s="13">
        <f t="shared" si="132"/>
        <v>0.52</v>
      </c>
      <c r="Q1325" s="13" t="str">
        <f t="shared" si="133"/>
        <v/>
      </c>
      <c r="R1325" s="13" t="str">
        <f t="shared" si="134"/>
        <v/>
      </c>
    </row>
    <row r="1326" spans="1:18" x14ac:dyDescent="0.2">
      <c r="A1326" s="8" t="s">
        <v>956</v>
      </c>
      <c r="B1326" s="9">
        <v>3676</v>
      </c>
      <c r="C1326" s="40" t="s">
        <v>81</v>
      </c>
      <c r="D1326" s="40" t="s">
        <v>76</v>
      </c>
      <c r="E1326" s="40" t="s">
        <v>37</v>
      </c>
      <c r="F1326" s="40" t="s">
        <v>52</v>
      </c>
      <c r="G1326" s="40" t="s">
        <v>39</v>
      </c>
      <c r="H1326" s="40" t="s">
        <v>40</v>
      </c>
      <c r="I1326" s="11">
        <v>44013</v>
      </c>
      <c r="J1326" s="11">
        <v>44286</v>
      </c>
      <c r="K1326" s="16">
        <v>52.07</v>
      </c>
      <c r="L1326" s="1" t="str">
        <f>_xlfn.IFNA(MATCH(D1326,{"AR","FL","IN","MI"},0),"YES")</f>
        <v>YES</v>
      </c>
      <c r="M1326" t="str">
        <f t="shared" si="129"/>
        <v>Electric</v>
      </c>
      <c r="N1326" s="1">
        <f t="shared" si="130"/>
        <v>2021</v>
      </c>
      <c r="O1326" s="13">
        <f t="shared" si="131"/>
        <v>0.52070000000000005</v>
      </c>
      <c r="P1326" s="13">
        <f t="shared" si="132"/>
        <v>0.52070000000000005</v>
      </c>
      <c r="Q1326" s="13" t="str">
        <f t="shared" si="133"/>
        <v/>
      </c>
      <c r="R1326" s="13" t="str">
        <f t="shared" si="134"/>
        <v/>
      </c>
    </row>
    <row r="1327" spans="1:18" x14ac:dyDescent="0.2">
      <c r="A1327" s="8" t="s">
        <v>955</v>
      </c>
      <c r="B1327" s="9">
        <v>3677</v>
      </c>
      <c r="C1327" s="40" t="s">
        <v>81</v>
      </c>
      <c r="D1327" s="40" t="s">
        <v>76</v>
      </c>
      <c r="E1327" s="40" t="s">
        <v>37</v>
      </c>
      <c r="F1327" s="40" t="s">
        <v>52</v>
      </c>
      <c r="G1327" s="40" t="s">
        <v>39</v>
      </c>
      <c r="H1327" s="40" t="s">
        <v>40</v>
      </c>
      <c r="I1327" s="11">
        <v>44013</v>
      </c>
      <c r="J1327" s="11">
        <v>44286</v>
      </c>
      <c r="K1327" s="16">
        <v>52.07</v>
      </c>
      <c r="L1327" s="1" t="str">
        <f>_xlfn.IFNA(MATCH(D1327,{"AR","FL","IN","MI"},0),"YES")</f>
        <v>YES</v>
      </c>
      <c r="M1327" t="str">
        <f t="shared" si="129"/>
        <v>Electric</v>
      </c>
      <c r="N1327" s="1">
        <f t="shared" si="130"/>
        <v>2021</v>
      </c>
      <c r="O1327" s="13">
        <f t="shared" si="131"/>
        <v>0.52070000000000005</v>
      </c>
      <c r="P1327" s="13">
        <f t="shared" si="132"/>
        <v>0.52070000000000005</v>
      </c>
      <c r="Q1327" s="13" t="str">
        <f t="shared" si="133"/>
        <v/>
      </c>
      <c r="R1327" s="13" t="str">
        <f t="shared" si="134"/>
        <v/>
      </c>
    </row>
    <row r="1328" spans="1:18" x14ac:dyDescent="0.2">
      <c r="A1328" s="8" t="s">
        <v>1885</v>
      </c>
      <c r="B1328" s="9">
        <v>3694</v>
      </c>
      <c r="C1328" s="40" t="s">
        <v>2192</v>
      </c>
      <c r="D1328" s="40" t="s">
        <v>154</v>
      </c>
      <c r="E1328" s="40" t="s">
        <v>2163</v>
      </c>
      <c r="F1328" s="40" t="s">
        <v>66</v>
      </c>
      <c r="G1328" s="40" t="s">
        <v>39</v>
      </c>
      <c r="H1328" s="40" t="s">
        <v>40</v>
      </c>
      <c r="I1328" s="11">
        <v>44071</v>
      </c>
      <c r="J1328" s="11">
        <v>44295</v>
      </c>
      <c r="K1328" s="16">
        <v>52.03</v>
      </c>
      <c r="L1328" s="1" t="str">
        <f>_xlfn.IFNA(MATCH(D1328,{"AR","FL","IN","MI"},0),"YES")</f>
        <v>YES</v>
      </c>
      <c r="M1328" t="str">
        <f t="shared" si="129"/>
        <v>Natural Gas</v>
      </c>
      <c r="N1328" s="1">
        <f t="shared" si="130"/>
        <v>2021</v>
      </c>
      <c r="O1328" s="13" t="str">
        <f t="shared" si="131"/>
        <v/>
      </c>
      <c r="P1328" s="13" t="str">
        <f t="shared" si="132"/>
        <v/>
      </c>
      <c r="Q1328" s="13">
        <f t="shared" si="133"/>
        <v>0.52029999999999998</v>
      </c>
      <c r="R1328" s="13">
        <f t="shared" si="134"/>
        <v>0.52029999999999998</v>
      </c>
    </row>
    <row r="1329" spans="1:18" x14ac:dyDescent="0.2">
      <c r="A1329" s="8" t="s">
        <v>958</v>
      </c>
      <c r="B1329" s="9">
        <v>3561</v>
      </c>
      <c r="C1329" s="40" t="s">
        <v>412</v>
      </c>
      <c r="D1329" s="40" t="s">
        <v>194</v>
      </c>
      <c r="E1329" s="40" t="s">
        <v>37</v>
      </c>
      <c r="F1329" s="40" t="s">
        <v>38</v>
      </c>
      <c r="G1329" s="40" t="s">
        <v>44</v>
      </c>
      <c r="H1329" s="40" t="s">
        <v>40</v>
      </c>
      <c r="I1329" s="11">
        <v>43768</v>
      </c>
      <c r="J1329" s="11">
        <v>44302</v>
      </c>
      <c r="K1329" s="12">
        <v>52</v>
      </c>
      <c r="L1329" s="1" t="str">
        <f>_xlfn.IFNA(MATCH(D1329,{"AR","FL","IN","MI"},0),"YES")</f>
        <v>YES</v>
      </c>
      <c r="M1329" t="str">
        <f t="shared" si="129"/>
        <v>Electric</v>
      </c>
      <c r="N1329" s="1">
        <f t="shared" si="130"/>
        <v>2021</v>
      </c>
      <c r="O1329" s="13">
        <f t="shared" si="131"/>
        <v>0.52</v>
      </c>
      <c r="P1329" s="13">
        <f t="shared" si="132"/>
        <v>0.52</v>
      </c>
      <c r="Q1329" s="13" t="str">
        <f t="shared" si="133"/>
        <v/>
      </c>
      <c r="R1329" s="13" t="str">
        <f t="shared" si="134"/>
        <v/>
      </c>
    </row>
    <row r="1330" spans="1:18" x14ac:dyDescent="0.2">
      <c r="A1330" s="8" t="s">
        <v>959</v>
      </c>
      <c r="B1330" s="9">
        <v>3731</v>
      </c>
      <c r="C1330" s="40" t="s">
        <v>81</v>
      </c>
      <c r="D1330" s="40" t="s">
        <v>76</v>
      </c>
      <c r="E1330" s="40" t="s">
        <v>37</v>
      </c>
      <c r="F1330" s="40" t="s">
        <v>52</v>
      </c>
      <c r="G1330" s="40" t="s">
        <v>39</v>
      </c>
      <c r="H1330" s="40" t="s">
        <v>40</v>
      </c>
      <c r="I1330" s="11">
        <v>44134</v>
      </c>
      <c r="J1330" s="11">
        <v>44316</v>
      </c>
      <c r="K1330" s="16">
        <v>52.07</v>
      </c>
      <c r="L1330" s="1" t="str">
        <f>_xlfn.IFNA(MATCH(D1330,{"AR","FL","IN","MI"},0),"YES")</f>
        <v>YES</v>
      </c>
      <c r="M1330" t="str">
        <f t="shared" si="129"/>
        <v>Electric</v>
      </c>
      <c r="N1330" s="1">
        <f t="shared" si="130"/>
        <v>2021</v>
      </c>
      <c r="O1330" s="13">
        <f t="shared" si="131"/>
        <v>0.52070000000000005</v>
      </c>
      <c r="P1330" s="13">
        <f t="shared" si="132"/>
        <v>0.52070000000000005</v>
      </c>
      <c r="Q1330" s="13" t="str">
        <f t="shared" si="133"/>
        <v/>
      </c>
      <c r="R1330" s="13" t="str">
        <f t="shared" si="134"/>
        <v/>
      </c>
    </row>
    <row r="1331" spans="1:18" x14ac:dyDescent="0.2">
      <c r="A1331" s="8" t="s">
        <v>960</v>
      </c>
      <c r="B1331" s="9">
        <v>3760</v>
      </c>
      <c r="C1331" s="40" t="s">
        <v>78</v>
      </c>
      <c r="D1331" s="40" t="s">
        <v>79</v>
      </c>
      <c r="E1331" s="40" t="s">
        <v>37</v>
      </c>
      <c r="F1331" s="40" t="s">
        <v>38</v>
      </c>
      <c r="G1331" s="40" t="s">
        <v>44</v>
      </c>
      <c r="H1331" s="40" t="s">
        <v>40</v>
      </c>
      <c r="I1331" s="11">
        <v>44210</v>
      </c>
      <c r="J1331" s="11">
        <v>44320</v>
      </c>
      <c r="K1331" s="12">
        <v>44.84</v>
      </c>
      <c r="L1331" s="1">
        <f>_xlfn.IFNA(MATCH(D1331,{"AR","FL","IN","MI"},0),"YES")</f>
        <v>2</v>
      </c>
      <c r="M1331" t="str">
        <f t="shared" si="129"/>
        <v>Electric</v>
      </c>
      <c r="N1331" s="1">
        <f t="shared" si="130"/>
        <v>2021</v>
      </c>
      <c r="O1331" s="13">
        <f t="shared" si="131"/>
        <v>0.44840000000000002</v>
      </c>
      <c r="P1331" s="13" t="str">
        <f t="shared" si="132"/>
        <v/>
      </c>
      <c r="Q1331" s="13" t="str">
        <f t="shared" si="133"/>
        <v/>
      </c>
      <c r="R1331" s="13" t="str">
        <f t="shared" si="134"/>
        <v/>
      </c>
    </row>
    <row r="1332" spans="1:18" x14ac:dyDescent="0.2">
      <c r="A1332" s="8" t="s">
        <v>1886</v>
      </c>
      <c r="B1332" s="9">
        <v>3695</v>
      </c>
      <c r="C1332" s="40" t="s">
        <v>96</v>
      </c>
      <c r="D1332" s="40" t="s">
        <v>259</v>
      </c>
      <c r="E1332" s="40" t="s">
        <v>2163</v>
      </c>
      <c r="F1332" s="40" t="s">
        <v>66</v>
      </c>
      <c r="G1332" s="40" t="s">
        <v>44</v>
      </c>
      <c r="H1332" s="40" t="s">
        <v>40</v>
      </c>
      <c r="I1332" s="11">
        <v>44069</v>
      </c>
      <c r="J1332" s="11">
        <v>44321</v>
      </c>
      <c r="K1332" s="12">
        <v>50.31</v>
      </c>
      <c r="L1332" s="1" t="str">
        <f>_xlfn.IFNA(MATCH(D1332,{"AR","FL","IN","MI"},0),"YES")</f>
        <v>YES</v>
      </c>
      <c r="M1332" t="str">
        <f t="shared" si="129"/>
        <v>Natural Gas</v>
      </c>
      <c r="N1332" s="1">
        <f t="shared" si="130"/>
        <v>2021</v>
      </c>
      <c r="O1332" s="13" t="str">
        <f t="shared" si="131"/>
        <v/>
      </c>
      <c r="P1332" s="13" t="str">
        <f t="shared" si="132"/>
        <v/>
      </c>
      <c r="Q1332" s="13">
        <f t="shared" si="133"/>
        <v>0.50309999999999999</v>
      </c>
      <c r="R1332" s="13">
        <f t="shared" si="134"/>
        <v>0.50309999999999999</v>
      </c>
    </row>
    <row r="1333" spans="1:18" x14ac:dyDescent="0.2">
      <c r="A1333" s="8" t="s">
        <v>1887</v>
      </c>
      <c r="B1333" s="9">
        <v>3820</v>
      </c>
      <c r="C1333" s="40" t="s">
        <v>2178</v>
      </c>
      <c r="D1333" s="40" t="s">
        <v>114</v>
      </c>
      <c r="E1333" s="40" t="s">
        <v>2163</v>
      </c>
      <c r="F1333" s="40" t="s">
        <v>52</v>
      </c>
      <c r="G1333" s="40" t="s">
        <v>39</v>
      </c>
      <c r="H1333" s="40" t="s">
        <v>40</v>
      </c>
      <c r="I1333" s="11">
        <v>44196</v>
      </c>
      <c r="J1333" s="11">
        <v>44328</v>
      </c>
      <c r="K1333" s="16" t="s">
        <v>45</v>
      </c>
      <c r="L1333" s="1" t="str">
        <f>_xlfn.IFNA(MATCH(D1333,{"AR","FL","IN","MI"},0),"YES")</f>
        <v>YES</v>
      </c>
      <c r="M1333" t="str">
        <f t="shared" si="129"/>
        <v>Natural Gas</v>
      </c>
      <c r="N1333" s="1">
        <f t="shared" si="130"/>
        <v>2021</v>
      </c>
      <c r="O1333" s="13" t="str">
        <f t="shared" si="131"/>
        <v/>
      </c>
      <c r="P1333" s="13" t="str">
        <f t="shared" si="132"/>
        <v/>
      </c>
      <c r="Q1333" s="13" t="str">
        <f t="shared" si="133"/>
        <v/>
      </c>
      <c r="R1333" s="13" t="str">
        <f t="shared" si="134"/>
        <v/>
      </c>
    </row>
    <row r="1334" spans="1:18" x14ac:dyDescent="0.2">
      <c r="A1334" s="8" t="s">
        <v>1888</v>
      </c>
      <c r="B1334" s="9">
        <v>3686</v>
      </c>
      <c r="C1334" s="40" t="s">
        <v>2222</v>
      </c>
      <c r="D1334" s="40" t="s">
        <v>91</v>
      </c>
      <c r="E1334" s="40" t="s">
        <v>2163</v>
      </c>
      <c r="F1334" s="40" t="s">
        <v>66</v>
      </c>
      <c r="G1334" s="40" t="s">
        <v>39</v>
      </c>
      <c r="H1334" s="40" t="s">
        <v>40</v>
      </c>
      <c r="I1334" s="11">
        <v>44001</v>
      </c>
      <c r="J1334" s="11">
        <v>44334</v>
      </c>
      <c r="K1334" s="12">
        <v>49.1</v>
      </c>
      <c r="L1334" s="1" t="str">
        <f>_xlfn.IFNA(MATCH(D1334,{"AR","FL","IN","MI"},0),"YES")</f>
        <v>YES</v>
      </c>
      <c r="M1334" t="str">
        <f t="shared" si="129"/>
        <v>Natural Gas</v>
      </c>
      <c r="N1334" s="1">
        <f t="shared" si="130"/>
        <v>2021</v>
      </c>
      <c r="O1334" s="13" t="str">
        <f t="shared" si="131"/>
        <v/>
      </c>
      <c r="P1334" s="13" t="str">
        <f t="shared" si="132"/>
        <v/>
      </c>
      <c r="Q1334" s="13">
        <f t="shared" si="133"/>
        <v>0.49099999999999999</v>
      </c>
      <c r="R1334" s="13">
        <f t="shared" si="134"/>
        <v>0.49099999999999999</v>
      </c>
    </row>
    <row r="1335" spans="1:18" x14ac:dyDescent="0.2">
      <c r="A1335" s="8" t="s">
        <v>961</v>
      </c>
      <c r="B1335" s="9">
        <v>3625</v>
      </c>
      <c r="C1335" s="40" t="s">
        <v>54</v>
      </c>
      <c r="D1335" s="40" t="s">
        <v>97</v>
      </c>
      <c r="E1335" s="40" t="s">
        <v>37</v>
      </c>
      <c r="F1335" s="40" t="s">
        <v>38</v>
      </c>
      <c r="G1335" s="40" t="s">
        <v>39</v>
      </c>
      <c r="H1335" s="40" t="s">
        <v>40</v>
      </c>
      <c r="I1335" s="11">
        <v>43894</v>
      </c>
      <c r="J1335" s="11">
        <v>44334</v>
      </c>
      <c r="K1335" s="12">
        <v>51</v>
      </c>
      <c r="L1335" s="1" t="str">
        <f>_xlfn.IFNA(MATCH(D1335,{"AR","FL","IN","MI"},0),"YES")</f>
        <v>YES</v>
      </c>
      <c r="M1335" t="str">
        <f t="shared" si="129"/>
        <v>Electric</v>
      </c>
      <c r="N1335" s="1">
        <f t="shared" si="130"/>
        <v>2021</v>
      </c>
      <c r="O1335" s="13">
        <f t="shared" si="131"/>
        <v>0.51</v>
      </c>
      <c r="P1335" s="13">
        <f t="shared" si="132"/>
        <v>0.51</v>
      </c>
      <c r="Q1335" s="13" t="str">
        <f t="shared" si="133"/>
        <v/>
      </c>
      <c r="R1335" s="13" t="str">
        <f t="shared" si="134"/>
        <v/>
      </c>
    </row>
    <row r="1336" spans="1:18" x14ac:dyDescent="0.2">
      <c r="A1336" s="8" t="s">
        <v>1889</v>
      </c>
      <c r="B1336" s="9">
        <v>3616</v>
      </c>
      <c r="C1336" s="40" t="s">
        <v>2240</v>
      </c>
      <c r="D1336" s="40" t="s">
        <v>88</v>
      </c>
      <c r="E1336" s="40" t="s">
        <v>2163</v>
      </c>
      <c r="F1336" s="40" t="s">
        <v>66</v>
      </c>
      <c r="G1336" s="40" t="s">
        <v>39</v>
      </c>
      <c r="H1336" s="40" t="s">
        <v>40</v>
      </c>
      <c r="I1336" s="11">
        <v>43888</v>
      </c>
      <c r="J1336" s="11">
        <v>44335</v>
      </c>
      <c r="K1336" s="12">
        <v>48</v>
      </c>
      <c r="L1336" s="1" t="str">
        <f>_xlfn.IFNA(MATCH(D1336,{"AR","FL","IN","MI"},0),"YES")</f>
        <v>YES</v>
      </c>
      <c r="M1336" t="str">
        <f t="shared" si="129"/>
        <v>Natural Gas</v>
      </c>
      <c r="N1336" s="1">
        <f t="shared" si="130"/>
        <v>2021</v>
      </c>
      <c r="O1336" s="13" t="str">
        <f t="shared" si="131"/>
        <v/>
      </c>
      <c r="P1336" s="13" t="str">
        <f t="shared" si="132"/>
        <v/>
      </c>
      <c r="Q1336" s="13">
        <f t="shared" si="133"/>
        <v>0.48</v>
      </c>
      <c r="R1336" s="13">
        <f t="shared" si="134"/>
        <v>0.48</v>
      </c>
    </row>
    <row r="1337" spans="1:18" x14ac:dyDescent="0.2">
      <c r="A1337" s="8" t="s">
        <v>962</v>
      </c>
      <c r="B1337" s="9">
        <v>3889</v>
      </c>
      <c r="C1337" s="40" t="s">
        <v>249</v>
      </c>
      <c r="D1337" s="40" t="s">
        <v>158</v>
      </c>
      <c r="E1337" s="40" t="s">
        <v>37</v>
      </c>
      <c r="F1337" s="40" t="s">
        <v>52</v>
      </c>
      <c r="G1337" s="40" t="s">
        <v>39</v>
      </c>
      <c r="H1337" s="40" t="s">
        <v>40</v>
      </c>
      <c r="I1337" s="11">
        <v>44228</v>
      </c>
      <c r="J1337" s="11">
        <v>44342</v>
      </c>
      <c r="K1337" s="16" t="s">
        <v>45</v>
      </c>
      <c r="L1337" s="1">
        <f>_xlfn.IFNA(MATCH(D1337,{"AR","FL","IN","MI"},0),"YES")</f>
        <v>3</v>
      </c>
      <c r="M1337" t="str">
        <f t="shared" si="129"/>
        <v>Electric</v>
      </c>
      <c r="N1337" s="1">
        <f t="shared" si="130"/>
        <v>2021</v>
      </c>
      <c r="O1337" s="13" t="str">
        <f t="shared" si="131"/>
        <v/>
      </c>
      <c r="P1337" s="13" t="str">
        <f t="shared" si="132"/>
        <v/>
      </c>
      <c r="Q1337" s="13" t="str">
        <f t="shared" si="133"/>
        <v/>
      </c>
      <c r="R1337" s="13" t="str">
        <f t="shared" si="134"/>
        <v/>
      </c>
    </row>
    <row r="1338" spans="1:18" x14ac:dyDescent="0.2">
      <c r="A1338" s="8" t="s">
        <v>963</v>
      </c>
      <c r="B1338" s="9">
        <v>3505</v>
      </c>
      <c r="C1338" s="40" t="s">
        <v>72</v>
      </c>
      <c r="D1338" s="40" t="s">
        <v>73</v>
      </c>
      <c r="E1338" s="40" t="s">
        <v>37</v>
      </c>
      <c r="F1338" s="40" t="s">
        <v>66</v>
      </c>
      <c r="G1338" s="40" t="s">
        <v>39</v>
      </c>
      <c r="H1338" s="40" t="s">
        <v>40</v>
      </c>
      <c r="I1338" s="11">
        <v>43615</v>
      </c>
      <c r="J1338" s="11">
        <v>44351</v>
      </c>
      <c r="K1338" s="16">
        <v>50.68</v>
      </c>
      <c r="L1338" s="1" t="str">
        <f>_xlfn.IFNA(MATCH(D1338,{"AR","FL","IN","MI"},0),"YES")</f>
        <v>YES</v>
      </c>
      <c r="M1338" t="str">
        <f t="shared" si="129"/>
        <v>Electric</v>
      </c>
      <c r="N1338" s="1">
        <f t="shared" si="130"/>
        <v>2021</v>
      </c>
      <c r="O1338" s="13">
        <f t="shared" si="131"/>
        <v>0.50680000000000003</v>
      </c>
      <c r="P1338" s="13">
        <f t="shared" si="132"/>
        <v>0.50680000000000003</v>
      </c>
      <c r="Q1338" s="13" t="str">
        <f t="shared" si="133"/>
        <v/>
      </c>
      <c r="R1338" s="13" t="str">
        <f t="shared" si="134"/>
        <v/>
      </c>
    </row>
    <row r="1339" spans="1:18" x14ac:dyDescent="0.2">
      <c r="A1339" s="8" t="s">
        <v>964</v>
      </c>
      <c r="B1339" s="9">
        <v>3736</v>
      </c>
      <c r="C1339" s="40" t="s">
        <v>81</v>
      </c>
      <c r="D1339" s="40" t="s">
        <v>76</v>
      </c>
      <c r="E1339" s="40" t="s">
        <v>37</v>
      </c>
      <c r="F1339" s="40" t="s">
        <v>52</v>
      </c>
      <c r="G1339" s="40" t="s">
        <v>44</v>
      </c>
      <c r="H1339" s="40" t="s">
        <v>40</v>
      </c>
      <c r="I1339" s="11">
        <v>44154</v>
      </c>
      <c r="J1339" s="11">
        <v>44356</v>
      </c>
      <c r="K1339" s="12">
        <v>52.07</v>
      </c>
      <c r="L1339" s="1" t="str">
        <f>_xlfn.IFNA(MATCH(D1339,{"AR","FL","IN","MI"},0),"YES")</f>
        <v>YES</v>
      </c>
      <c r="M1339" t="str">
        <f t="shared" si="129"/>
        <v>Electric</v>
      </c>
      <c r="N1339" s="1">
        <f t="shared" si="130"/>
        <v>2021</v>
      </c>
      <c r="O1339" s="13">
        <f t="shared" si="131"/>
        <v>0.52070000000000005</v>
      </c>
      <c r="P1339" s="13">
        <f t="shared" si="132"/>
        <v>0.52070000000000005</v>
      </c>
      <c r="Q1339" s="13" t="str">
        <f t="shared" si="133"/>
        <v/>
      </c>
      <c r="R1339" s="13" t="str">
        <f t="shared" si="134"/>
        <v/>
      </c>
    </row>
    <row r="1340" spans="1:18" x14ac:dyDescent="0.2">
      <c r="A1340" s="8" t="s">
        <v>1890</v>
      </c>
      <c r="B1340" s="9">
        <v>3842</v>
      </c>
      <c r="C1340" s="40" t="s">
        <v>157</v>
      </c>
      <c r="D1340" s="40" t="s">
        <v>158</v>
      </c>
      <c r="E1340" s="40" t="s">
        <v>2163</v>
      </c>
      <c r="F1340" s="40" t="s">
        <v>52</v>
      </c>
      <c r="G1340" s="40" t="s">
        <v>39</v>
      </c>
      <c r="H1340" s="40" t="s">
        <v>40</v>
      </c>
      <c r="I1340" s="11">
        <v>44250</v>
      </c>
      <c r="J1340" s="11">
        <v>44363</v>
      </c>
      <c r="K1340" s="12" t="s">
        <v>45</v>
      </c>
      <c r="L1340" s="1">
        <f>_xlfn.IFNA(MATCH(D1340,{"AR","FL","IN","MI"},0),"YES")</f>
        <v>3</v>
      </c>
      <c r="M1340" t="str">
        <f t="shared" si="129"/>
        <v>Natural Gas</v>
      </c>
      <c r="N1340" s="1">
        <f t="shared" si="130"/>
        <v>2021</v>
      </c>
      <c r="O1340" s="13" t="str">
        <f t="shared" si="131"/>
        <v/>
      </c>
      <c r="P1340" s="13" t="str">
        <f t="shared" si="132"/>
        <v/>
      </c>
      <c r="Q1340" s="13" t="str">
        <f t="shared" si="133"/>
        <v/>
      </c>
      <c r="R1340" s="13" t="str">
        <f t="shared" si="134"/>
        <v/>
      </c>
    </row>
    <row r="1341" spans="1:18" x14ac:dyDescent="0.2">
      <c r="A1341" s="8" t="s">
        <v>1891</v>
      </c>
      <c r="B1341" s="9">
        <v>3717</v>
      </c>
      <c r="C1341" s="40" t="s">
        <v>201</v>
      </c>
      <c r="D1341" s="40" t="s">
        <v>199</v>
      </c>
      <c r="E1341" s="40" t="s">
        <v>2163</v>
      </c>
      <c r="F1341" s="40" t="s">
        <v>66</v>
      </c>
      <c r="G1341" s="40" t="s">
        <v>39</v>
      </c>
      <c r="H1341" s="40" t="s">
        <v>40</v>
      </c>
      <c r="I1341" s="11">
        <v>44104</v>
      </c>
      <c r="J1341" s="11">
        <v>44364</v>
      </c>
      <c r="K1341" s="16">
        <v>53.38</v>
      </c>
      <c r="L1341" s="1" t="str">
        <f>_xlfn.IFNA(MATCH(D1341,{"AR","FL","IN","MI"},0),"YES")</f>
        <v>YES</v>
      </c>
      <c r="M1341" t="str">
        <f t="shared" si="129"/>
        <v>Natural Gas</v>
      </c>
      <c r="N1341" s="1">
        <f t="shared" si="130"/>
        <v>2021</v>
      </c>
      <c r="O1341" s="13" t="str">
        <f t="shared" si="131"/>
        <v/>
      </c>
      <c r="P1341" s="13" t="str">
        <f t="shared" si="132"/>
        <v/>
      </c>
      <c r="Q1341" s="13">
        <f t="shared" si="133"/>
        <v>0.53380000000000005</v>
      </c>
      <c r="R1341" s="13">
        <f t="shared" si="134"/>
        <v>0.53380000000000005</v>
      </c>
    </row>
    <row r="1342" spans="1:18" x14ac:dyDescent="0.2">
      <c r="A1342" s="8" t="s">
        <v>965</v>
      </c>
      <c r="B1342" s="9">
        <v>3532</v>
      </c>
      <c r="C1342" s="40" t="s">
        <v>966</v>
      </c>
      <c r="D1342" s="40" t="s">
        <v>400</v>
      </c>
      <c r="E1342" s="40" t="s">
        <v>37</v>
      </c>
      <c r="F1342" s="40" t="s">
        <v>38</v>
      </c>
      <c r="G1342" s="40" t="s">
        <v>44</v>
      </c>
      <c r="H1342" s="40" t="s">
        <v>40</v>
      </c>
      <c r="I1342" s="11">
        <v>43644</v>
      </c>
      <c r="J1342" s="11">
        <v>44369</v>
      </c>
      <c r="K1342" s="16" t="s">
        <v>45</v>
      </c>
      <c r="L1342" s="1" t="str">
        <f>_xlfn.IFNA(MATCH(D1342,{"AR","FL","IN","MI"},0),"YES")</f>
        <v>YES</v>
      </c>
      <c r="M1342" t="str">
        <f t="shared" si="129"/>
        <v>Electric</v>
      </c>
      <c r="N1342" s="1">
        <f t="shared" si="130"/>
        <v>2021</v>
      </c>
      <c r="O1342" s="13" t="str">
        <f t="shared" si="131"/>
        <v/>
      </c>
      <c r="P1342" s="13" t="str">
        <f t="shared" si="132"/>
        <v/>
      </c>
      <c r="Q1342" s="13" t="str">
        <f t="shared" si="133"/>
        <v/>
      </c>
      <c r="R1342" s="13" t="str">
        <f t="shared" si="134"/>
        <v/>
      </c>
    </row>
    <row r="1343" spans="1:18" x14ac:dyDescent="0.2">
      <c r="A1343" s="8" t="s">
        <v>967</v>
      </c>
      <c r="B1343" s="9">
        <v>3654</v>
      </c>
      <c r="C1343" s="40" t="s">
        <v>146</v>
      </c>
      <c r="D1343" s="40" t="s">
        <v>271</v>
      </c>
      <c r="E1343" s="40" t="s">
        <v>37</v>
      </c>
      <c r="F1343" s="40" t="s">
        <v>38</v>
      </c>
      <c r="G1343" s="40" t="s">
        <v>39</v>
      </c>
      <c r="H1343" s="40" t="s">
        <v>40</v>
      </c>
      <c r="I1343" s="11">
        <v>43980</v>
      </c>
      <c r="J1343" s="11">
        <v>44370</v>
      </c>
      <c r="K1343" s="16">
        <v>49.21</v>
      </c>
      <c r="L1343" s="1" t="str">
        <f>_xlfn.IFNA(MATCH(D1343,{"AR","FL","IN","MI"},0),"YES")</f>
        <v>YES</v>
      </c>
      <c r="M1343" t="str">
        <f t="shared" si="129"/>
        <v>Electric</v>
      </c>
      <c r="N1343" s="1">
        <f t="shared" si="130"/>
        <v>2021</v>
      </c>
      <c r="O1343" s="13">
        <f t="shared" si="131"/>
        <v>0.49209999999999998</v>
      </c>
      <c r="P1343" s="13">
        <f t="shared" si="132"/>
        <v>0.49209999999999998</v>
      </c>
      <c r="Q1343" s="13" t="str">
        <f t="shared" si="133"/>
        <v/>
      </c>
      <c r="R1343" s="13" t="str">
        <f t="shared" si="134"/>
        <v/>
      </c>
    </row>
    <row r="1344" spans="1:18" x14ac:dyDescent="0.2">
      <c r="A1344" s="8" t="s">
        <v>968</v>
      </c>
      <c r="B1344" s="9">
        <v>3718</v>
      </c>
      <c r="C1344" s="40" t="s">
        <v>72</v>
      </c>
      <c r="D1344" s="40" t="s">
        <v>154</v>
      </c>
      <c r="E1344" s="40" t="s">
        <v>37</v>
      </c>
      <c r="F1344" s="40" t="s">
        <v>66</v>
      </c>
      <c r="G1344" s="40" t="s">
        <v>39</v>
      </c>
      <c r="H1344" s="40" t="s">
        <v>40</v>
      </c>
      <c r="I1344" s="11">
        <v>44130</v>
      </c>
      <c r="J1344" s="11">
        <v>44375</v>
      </c>
      <c r="K1344" s="12">
        <v>50.5</v>
      </c>
      <c r="L1344" s="1" t="str">
        <f>_xlfn.IFNA(MATCH(D1344,{"AR","FL","IN","MI"},0),"YES")</f>
        <v>YES</v>
      </c>
      <c r="M1344" t="str">
        <f t="shared" si="129"/>
        <v>Electric</v>
      </c>
      <c r="N1344" s="1">
        <f t="shared" si="130"/>
        <v>2021</v>
      </c>
      <c r="O1344" s="13">
        <f t="shared" si="131"/>
        <v>0.505</v>
      </c>
      <c r="P1344" s="13">
        <f t="shared" si="132"/>
        <v>0.505</v>
      </c>
      <c r="Q1344" s="13" t="str">
        <f t="shared" si="133"/>
        <v/>
      </c>
      <c r="R1344" s="13" t="str">
        <f t="shared" si="134"/>
        <v/>
      </c>
    </row>
    <row r="1345" spans="1:18" x14ac:dyDescent="0.2">
      <c r="A1345" s="8" t="s">
        <v>969</v>
      </c>
      <c r="B1345" s="9">
        <v>3723</v>
      </c>
      <c r="C1345" s="40" t="s">
        <v>75</v>
      </c>
      <c r="D1345" s="40" t="s">
        <v>127</v>
      </c>
      <c r="E1345" s="40" t="s">
        <v>37</v>
      </c>
      <c r="F1345" s="40" t="s">
        <v>38</v>
      </c>
      <c r="G1345" s="40" t="s">
        <v>44</v>
      </c>
      <c r="H1345" s="40" t="s">
        <v>40</v>
      </c>
      <c r="I1345" s="11">
        <v>44160</v>
      </c>
      <c r="J1345" s="11">
        <v>44377</v>
      </c>
      <c r="K1345" s="16" t="s">
        <v>45</v>
      </c>
      <c r="L1345" s="1" t="str">
        <f>_xlfn.IFNA(MATCH(D1345,{"AR","FL","IN","MI"},0),"YES")</f>
        <v>YES</v>
      </c>
      <c r="M1345" t="str">
        <f t="shared" si="129"/>
        <v>Electric</v>
      </c>
      <c r="N1345" s="1">
        <f t="shared" si="130"/>
        <v>2021</v>
      </c>
      <c r="O1345" s="13" t="str">
        <f t="shared" si="131"/>
        <v/>
      </c>
      <c r="P1345" s="13" t="str">
        <f t="shared" si="132"/>
        <v/>
      </c>
      <c r="Q1345" s="13" t="str">
        <f t="shared" si="133"/>
        <v/>
      </c>
      <c r="R1345" s="13" t="str">
        <f t="shared" si="134"/>
        <v/>
      </c>
    </row>
    <row r="1346" spans="1:18" x14ac:dyDescent="0.2">
      <c r="A1346" s="8" t="s">
        <v>1892</v>
      </c>
      <c r="B1346" s="9">
        <v>3725</v>
      </c>
      <c r="C1346" s="40" t="s">
        <v>149</v>
      </c>
      <c r="D1346" s="40" t="s">
        <v>127</v>
      </c>
      <c r="E1346" s="40" t="s">
        <v>2163</v>
      </c>
      <c r="F1346" s="40" t="s">
        <v>66</v>
      </c>
      <c r="G1346" s="40" t="s">
        <v>44</v>
      </c>
      <c r="H1346" s="40" t="s">
        <v>40</v>
      </c>
      <c r="I1346" s="11">
        <v>44160</v>
      </c>
      <c r="J1346" s="11">
        <v>44377</v>
      </c>
      <c r="K1346" s="16" t="s">
        <v>45</v>
      </c>
      <c r="L1346" s="1" t="str">
        <f>_xlfn.IFNA(MATCH(D1346,{"AR","FL","IN","MI"},0),"YES")</f>
        <v>YES</v>
      </c>
      <c r="M1346" t="str">
        <f t="shared" si="129"/>
        <v>Natural Gas</v>
      </c>
      <c r="N1346" s="1">
        <f t="shared" si="130"/>
        <v>2021</v>
      </c>
      <c r="O1346" s="13" t="str">
        <f t="shared" si="131"/>
        <v/>
      </c>
      <c r="P1346" s="13" t="str">
        <f t="shared" si="132"/>
        <v/>
      </c>
      <c r="Q1346" s="13" t="str">
        <f t="shared" si="133"/>
        <v/>
      </c>
      <c r="R1346" s="13" t="str">
        <f t="shared" si="134"/>
        <v/>
      </c>
    </row>
    <row r="1347" spans="1:18" x14ac:dyDescent="0.2">
      <c r="A1347" s="8" t="s">
        <v>972</v>
      </c>
      <c r="B1347" s="9">
        <v>3720</v>
      </c>
      <c r="C1347" s="40" t="s">
        <v>42</v>
      </c>
      <c r="D1347" s="40" t="s">
        <v>180</v>
      </c>
      <c r="E1347" s="40" t="s">
        <v>37</v>
      </c>
      <c r="F1347" s="40" t="s">
        <v>38</v>
      </c>
      <c r="G1347" s="40"/>
      <c r="H1347" s="40" t="s">
        <v>40</v>
      </c>
      <c r="I1347" s="11">
        <v>44137</v>
      </c>
      <c r="J1347" s="11">
        <v>44377</v>
      </c>
      <c r="K1347" s="16" t="s">
        <v>45</v>
      </c>
      <c r="L1347" s="1" t="str">
        <f>_xlfn.IFNA(MATCH(D1347,{"AR","FL","IN","MI"},0),"YES")</f>
        <v>YES</v>
      </c>
      <c r="M1347" t="str">
        <f t="shared" si="129"/>
        <v>Electric</v>
      </c>
      <c r="N1347" s="1">
        <f t="shared" si="130"/>
        <v>2021</v>
      </c>
      <c r="O1347" s="13" t="str">
        <f t="shared" si="131"/>
        <v/>
      </c>
      <c r="P1347" s="13" t="str">
        <f t="shared" si="132"/>
        <v/>
      </c>
      <c r="Q1347" s="13" t="str">
        <f t="shared" si="133"/>
        <v/>
      </c>
      <c r="R1347" s="13" t="str">
        <f t="shared" si="134"/>
        <v/>
      </c>
    </row>
    <row r="1348" spans="1:18" x14ac:dyDescent="0.2">
      <c r="A1348" s="8" t="s">
        <v>970</v>
      </c>
      <c r="B1348" s="9">
        <v>3724</v>
      </c>
      <c r="C1348" s="40" t="s">
        <v>149</v>
      </c>
      <c r="D1348" s="40" t="s">
        <v>127</v>
      </c>
      <c r="E1348" s="40" t="s">
        <v>37</v>
      </c>
      <c r="F1348" s="40" t="s">
        <v>38</v>
      </c>
      <c r="G1348" s="40" t="s">
        <v>44</v>
      </c>
      <c r="H1348" s="40" t="s">
        <v>40</v>
      </c>
      <c r="I1348" s="11">
        <v>44160</v>
      </c>
      <c r="J1348" s="11">
        <v>44377</v>
      </c>
      <c r="K1348" s="16" t="s">
        <v>45</v>
      </c>
      <c r="L1348" s="1" t="str">
        <f>_xlfn.IFNA(MATCH(D1348,{"AR","FL","IN","MI"},0),"YES")</f>
        <v>YES</v>
      </c>
      <c r="M1348" t="str">
        <f t="shared" si="129"/>
        <v>Electric</v>
      </c>
      <c r="N1348" s="1">
        <f t="shared" si="130"/>
        <v>2021</v>
      </c>
      <c r="O1348" s="13" t="str">
        <f t="shared" si="131"/>
        <v/>
      </c>
      <c r="P1348" s="13" t="str">
        <f t="shared" si="132"/>
        <v/>
      </c>
      <c r="Q1348" s="13" t="str">
        <f t="shared" si="133"/>
        <v/>
      </c>
      <c r="R1348" s="13" t="str">
        <f t="shared" si="134"/>
        <v/>
      </c>
    </row>
    <row r="1349" spans="1:18" x14ac:dyDescent="0.2">
      <c r="A1349" s="8" t="s">
        <v>971</v>
      </c>
      <c r="B1349" s="9">
        <v>3968</v>
      </c>
      <c r="C1349" s="40" t="s">
        <v>139</v>
      </c>
      <c r="D1349" s="40" t="s">
        <v>124</v>
      </c>
      <c r="E1349" s="40" t="s">
        <v>37</v>
      </c>
      <c r="F1349" s="40" t="s">
        <v>52</v>
      </c>
      <c r="G1349" s="40" t="s">
        <v>39</v>
      </c>
      <c r="H1349" s="40" t="s">
        <v>40</v>
      </c>
      <c r="I1349" s="11">
        <v>44179</v>
      </c>
      <c r="J1349" s="11">
        <v>44377</v>
      </c>
      <c r="K1349" s="16" t="s">
        <v>45</v>
      </c>
      <c r="L1349" s="1" t="str">
        <f>_xlfn.IFNA(MATCH(D1349,{"AR","FL","IN","MI"},0),"YES")</f>
        <v>YES</v>
      </c>
      <c r="M1349" t="str">
        <f t="shared" si="129"/>
        <v>Electric</v>
      </c>
      <c r="N1349" s="1">
        <f t="shared" si="130"/>
        <v>2021</v>
      </c>
      <c r="O1349" s="13" t="str">
        <f t="shared" si="131"/>
        <v/>
      </c>
      <c r="P1349" s="13" t="str">
        <f t="shared" si="132"/>
        <v/>
      </c>
      <c r="Q1349" s="13" t="str">
        <f t="shared" si="133"/>
        <v/>
      </c>
      <c r="R1349" s="13" t="str">
        <f t="shared" si="134"/>
        <v/>
      </c>
    </row>
    <row r="1350" spans="1:18" x14ac:dyDescent="0.2">
      <c r="A1350" s="8" t="s">
        <v>973</v>
      </c>
      <c r="B1350" s="9">
        <v>3709</v>
      </c>
      <c r="C1350" s="40" t="s">
        <v>81</v>
      </c>
      <c r="D1350" s="40" t="s">
        <v>76</v>
      </c>
      <c r="E1350" s="40" t="s">
        <v>37</v>
      </c>
      <c r="F1350" s="40" t="s">
        <v>52</v>
      </c>
      <c r="G1350" s="40" t="s">
        <v>39</v>
      </c>
      <c r="H1350" s="40" t="s">
        <v>40</v>
      </c>
      <c r="I1350" s="11">
        <v>44109</v>
      </c>
      <c r="J1350" s="11">
        <v>44378</v>
      </c>
      <c r="K1350" s="12">
        <v>52.07</v>
      </c>
      <c r="L1350" s="1" t="str">
        <f>_xlfn.IFNA(MATCH(D1350,{"AR","FL","IN","MI"},0),"YES")</f>
        <v>YES</v>
      </c>
      <c r="M1350" t="str">
        <f t="shared" si="129"/>
        <v>Electric</v>
      </c>
      <c r="N1350" s="1">
        <f t="shared" si="130"/>
        <v>2021</v>
      </c>
      <c r="O1350" s="13">
        <f t="shared" si="131"/>
        <v>0.52070000000000005</v>
      </c>
      <c r="P1350" s="13">
        <f t="shared" si="132"/>
        <v>0.52070000000000005</v>
      </c>
      <c r="Q1350" s="13" t="str">
        <f t="shared" si="133"/>
        <v/>
      </c>
      <c r="R1350" s="13" t="str">
        <f t="shared" si="134"/>
        <v/>
      </c>
    </row>
    <row r="1351" spans="1:18" x14ac:dyDescent="0.2">
      <c r="A1351" s="8" t="s">
        <v>974</v>
      </c>
      <c r="B1351" s="9">
        <v>3710</v>
      </c>
      <c r="C1351" s="40" t="s">
        <v>81</v>
      </c>
      <c r="D1351" s="40" t="s">
        <v>76</v>
      </c>
      <c r="E1351" s="40" t="s">
        <v>37</v>
      </c>
      <c r="F1351" s="40" t="s">
        <v>52</v>
      </c>
      <c r="G1351" s="40" t="s">
        <v>39</v>
      </c>
      <c r="H1351" s="40" t="s">
        <v>40</v>
      </c>
      <c r="I1351" s="11">
        <v>44109</v>
      </c>
      <c r="J1351" s="11">
        <v>44378</v>
      </c>
      <c r="K1351" s="16">
        <v>52.07</v>
      </c>
      <c r="L1351" s="1" t="str">
        <f>_xlfn.IFNA(MATCH(D1351,{"AR","FL","IN","MI"},0),"YES")</f>
        <v>YES</v>
      </c>
      <c r="M1351" t="str">
        <f t="shared" si="129"/>
        <v>Electric</v>
      </c>
      <c r="N1351" s="1">
        <f t="shared" si="130"/>
        <v>2021</v>
      </c>
      <c r="O1351" s="13">
        <f t="shared" si="131"/>
        <v>0.52070000000000005</v>
      </c>
      <c r="P1351" s="13">
        <f t="shared" si="132"/>
        <v>0.52070000000000005</v>
      </c>
      <c r="Q1351" s="13" t="str">
        <f t="shared" si="133"/>
        <v/>
      </c>
      <c r="R1351" s="13" t="str">
        <f t="shared" si="134"/>
        <v/>
      </c>
    </row>
    <row r="1352" spans="1:18" x14ac:dyDescent="0.2">
      <c r="A1352" s="8" t="s">
        <v>975</v>
      </c>
      <c r="B1352" s="9">
        <v>3741</v>
      </c>
      <c r="C1352" s="40" t="s">
        <v>104</v>
      </c>
      <c r="D1352" s="40" t="s">
        <v>105</v>
      </c>
      <c r="E1352" s="40" t="s">
        <v>37</v>
      </c>
      <c r="F1352" s="40" t="s">
        <v>66</v>
      </c>
      <c r="G1352" s="40" t="s">
        <v>44</v>
      </c>
      <c r="H1352" s="40" t="s">
        <v>40</v>
      </c>
      <c r="I1352" s="11">
        <v>44174</v>
      </c>
      <c r="J1352" s="11">
        <v>44391</v>
      </c>
      <c r="K1352" s="12">
        <v>50.21</v>
      </c>
      <c r="L1352" s="1" t="str">
        <f>_xlfn.IFNA(MATCH(D1352,{"AR","FL","IN","MI"},0),"YES")</f>
        <v>YES</v>
      </c>
      <c r="M1352" t="str">
        <f t="shared" ref="M1352:M1415" si="135">E1352</f>
        <v>Electric</v>
      </c>
      <c r="N1352" s="1">
        <f t="shared" ref="N1352:N1415" si="136">YEAR(J1352)</f>
        <v>2021</v>
      </c>
      <c r="O1352" s="13">
        <f t="shared" ref="O1352:O1415" si="137">IF(AND(M1352="Electric",K1352&lt;&gt;"NA"),K1352/100,"")</f>
        <v>0.50209999999999999</v>
      </c>
      <c r="P1352" s="13">
        <f t="shared" ref="P1352:P1415" si="138">IF(AND(M1352="Electric",K1352&lt;&gt;"NA",L1352="YES"),K1352/100,"")</f>
        <v>0.50209999999999999</v>
      </c>
      <c r="Q1352" s="13" t="str">
        <f t="shared" ref="Q1352:Q1415" si="139">IF(AND(M1352="Natural Gas",K1352&lt;&gt;"NA"),K1352/100,"")</f>
        <v/>
      </c>
      <c r="R1352" s="13" t="str">
        <f t="shared" ref="R1352:R1415" si="140">IF(AND(M1352="Natural Gas",K1352&lt;&gt;"NA",L1352="YES"),K1352/100,"")</f>
        <v/>
      </c>
    </row>
    <row r="1353" spans="1:18" x14ac:dyDescent="0.2">
      <c r="A1353" s="8" t="s">
        <v>976</v>
      </c>
      <c r="B1353" s="9">
        <v>3743</v>
      </c>
      <c r="C1353" s="40" t="s">
        <v>703</v>
      </c>
      <c r="D1353" s="40" t="s">
        <v>94</v>
      </c>
      <c r="E1353" s="40" t="s">
        <v>37</v>
      </c>
      <c r="F1353" s="40" t="s">
        <v>357</v>
      </c>
      <c r="G1353" s="40" t="s">
        <v>44</v>
      </c>
      <c r="H1353" s="40" t="s">
        <v>40</v>
      </c>
      <c r="I1353" s="11">
        <v>44183</v>
      </c>
      <c r="J1353" s="11">
        <v>44392</v>
      </c>
      <c r="K1353" s="12">
        <v>40</v>
      </c>
      <c r="L1353" s="1" t="str">
        <f>_xlfn.IFNA(MATCH(D1353,{"AR","FL","IN","MI"},0),"YES")</f>
        <v>YES</v>
      </c>
      <c r="M1353" t="str">
        <f t="shared" si="135"/>
        <v>Electric</v>
      </c>
      <c r="N1353" s="1">
        <f t="shared" si="136"/>
        <v>2021</v>
      </c>
      <c r="O1353" s="13">
        <f t="shared" si="137"/>
        <v>0.4</v>
      </c>
      <c r="P1353" s="13">
        <f t="shared" si="138"/>
        <v>0.4</v>
      </c>
      <c r="Q1353" s="13" t="str">
        <f t="shared" si="139"/>
        <v/>
      </c>
      <c r="R1353" s="13" t="str">
        <f t="shared" si="140"/>
        <v/>
      </c>
    </row>
    <row r="1354" spans="1:18" x14ac:dyDescent="0.2">
      <c r="A1354" s="8" t="s">
        <v>1893</v>
      </c>
      <c r="B1354" s="9">
        <v>3950</v>
      </c>
      <c r="C1354" s="40" t="s">
        <v>2167</v>
      </c>
      <c r="D1354" s="40" t="s">
        <v>576</v>
      </c>
      <c r="E1354" s="40" t="s">
        <v>2163</v>
      </c>
      <c r="F1354" s="40" t="s">
        <v>66</v>
      </c>
      <c r="G1354" s="40" t="s">
        <v>44</v>
      </c>
      <c r="H1354" s="40" t="s">
        <v>40</v>
      </c>
      <c r="I1354" s="11">
        <v>44228</v>
      </c>
      <c r="J1354" s="11">
        <v>44396</v>
      </c>
      <c r="K1354" s="16">
        <v>59.88</v>
      </c>
      <c r="L1354" s="1" t="str">
        <f>_xlfn.IFNA(MATCH(D1354,{"AR","FL","IN","MI"},0),"YES")</f>
        <v>YES</v>
      </c>
      <c r="M1354" t="str">
        <f t="shared" si="135"/>
        <v>Natural Gas</v>
      </c>
      <c r="N1354" s="1">
        <f t="shared" si="136"/>
        <v>2021</v>
      </c>
      <c r="O1354" s="13" t="str">
        <f t="shared" si="137"/>
        <v/>
      </c>
      <c r="P1354" s="13" t="str">
        <f t="shared" si="138"/>
        <v/>
      </c>
      <c r="Q1354" s="13">
        <f t="shared" si="139"/>
        <v>0.5988</v>
      </c>
      <c r="R1354" s="13">
        <f t="shared" si="140"/>
        <v>0.5988</v>
      </c>
    </row>
    <row r="1355" spans="1:18" x14ac:dyDescent="0.2">
      <c r="A1355" s="8" t="s">
        <v>977</v>
      </c>
      <c r="B1355" s="9">
        <v>3687</v>
      </c>
      <c r="C1355" s="40" t="s">
        <v>141</v>
      </c>
      <c r="D1355" s="40" t="s">
        <v>57</v>
      </c>
      <c r="E1355" s="40" t="s">
        <v>37</v>
      </c>
      <c r="F1355" s="40" t="s">
        <v>38</v>
      </c>
      <c r="G1355" s="40" t="s">
        <v>44</v>
      </c>
      <c r="H1355" s="40" t="s">
        <v>40</v>
      </c>
      <c r="I1355" s="11">
        <v>44057</v>
      </c>
      <c r="J1355" s="11">
        <v>44398</v>
      </c>
      <c r="K1355" s="12">
        <v>51.62</v>
      </c>
      <c r="L1355" s="1" t="str">
        <f>_xlfn.IFNA(MATCH(D1355,{"AR","FL","IN","MI"},0),"YES")</f>
        <v>YES</v>
      </c>
      <c r="M1355" t="str">
        <f t="shared" si="135"/>
        <v>Electric</v>
      </c>
      <c r="N1355" s="1">
        <f t="shared" si="136"/>
        <v>2021</v>
      </c>
      <c r="O1355" s="13">
        <f t="shared" si="137"/>
        <v>0.51619999999999999</v>
      </c>
      <c r="P1355" s="13">
        <f t="shared" si="138"/>
        <v>0.51619999999999999</v>
      </c>
      <c r="Q1355" s="13" t="str">
        <f t="shared" si="139"/>
        <v/>
      </c>
      <c r="R1355" s="13" t="str">
        <f t="shared" si="140"/>
        <v/>
      </c>
    </row>
    <row r="1356" spans="1:18" x14ac:dyDescent="0.2">
      <c r="A1356" s="8" t="s">
        <v>1894</v>
      </c>
      <c r="B1356" s="9">
        <v>3706</v>
      </c>
      <c r="C1356" s="40" t="s">
        <v>2241</v>
      </c>
      <c r="D1356" s="40" t="s">
        <v>124</v>
      </c>
      <c r="E1356" s="40" t="s">
        <v>2163</v>
      </c>
      <c r="F1356" s="40" t="s">
        <v>66</v>
      </c>
      <c r="G1356" s="40" t="s">
        <v>39</v>
      </c>
      <c r="H1356" s="40" t="s">
        <v>40</v>
      </c>
      <c r="I1356" s="11">
        <v>44104</v>
      </c>
      <c r="J1356" s="11">
        <v>44404</v>
      </c>
      <c r="K1356" s="12">
        <v>47.45</v>
      </c>
      <c r="L1356" s="1" t="str">
        <f>_xlfn.IFNA(MATCH(D1356,{"AR","FL","IN","MI"},0),"YES")</f>
        <v>YES</v>
      </c>
      <c r="M1356" t="str">
        <f t="shared" si="135"/>
        <v>Natural Gas</v>
      </c>
      <c r="N1356" s="1">
        <f t="shared" si="136"/>
        <v>2021</v>
      </c>
      <c r="O1356" s="13" t="str">
        <f t="shared" si="137"/>
        <v/>
      </c>
      <c r="P1356" s="13" t="str">
        <f t="shared" si="138"/>
        <v/>
      </c>
      <c r="Q1356" s="13">
        <f t="shared" si="139"/>
        <v>0.47450000000000003</v>
      </c>
      <c r="R1356" s="13">
        <f t="shared" si="140"/>
        <v>0.47450000000000003</v>
      </c>
    </row>
    <row r="1357" spans="1:18" x14ac:dyDescent="0.2">
      <c r="A1357" s="8" t="s">
        <v>978</v>
      </c>
      <c r="B1357" s="9">
        <v>3859</v>
      </c>
      <c r="C1357" s="40" t="s">
        <v>157</v>
      </c>
      <c r="D1357" s="40" t="s">
        <v>158</v>
      </c>
      <c r="E1357" s="40" t="s">
        <v>37</v>
      </c>
      <c r="F1357" s="40" t="s">
        <v>52</v>
      </c>
      <c r="G1357" s="40" t="s">
        <v>39</v>
      </c>
      <c r="H1357" s="40" t="s">
        <v>40</v>
      </c>
      <c r="I1357" s="11">
        <v>44284</v>
      </c>
      <c r="J1357" s="11">
        <v>44405</v>
      </c>
      <c r="K1357" s="16" t="s">
        <v>45</v>
      </c>
      <c r="L1357" s="1">
        <f>_xlfn.IFNA(MATCH(D1357,{"AR","FL","IN","MI"},0),"YES")</f>
        <v>3</v>
      </c>
      <c r="M1357" t="str">
        <f t="shared" si="135"/>
        <v>Electric</v>
      </c>
      <c r="N1357" s="1">
        <f t="shared" si="136"/>
        <v>2021</v>
      </c>
      <c r="O1357" s="13" t="str">
        <f t="shared" si="137"/>
        <v/>
      </c>
      <c r="P1357" s="13" t="str">
        <f t="shared" si="138"/>
        <v/>
      </c>
      <c r="Q1357" s="13" t="str">
        <f t="shared" si="139"/>
        <v/>
      </c>
      <c r="R1357" s="13" t="str">
        <f t="shared" si="140"/>
        <v/>
      </c>
    </row>
    <row r="1358" spans="1:18" x14ac:dyDescent="0.2">
      <c r="A1358" s="8" t="s">
        <v>1895</v>
      </c>
      <c r="B1358" s="9">
        <v>3857</v>
      </c>
      <c r="C1358" s="40" t="s">
        <v>2219</v>
      </c>
      <c r="D1358" s="40" t="s">
        <v>158</v>
      </c>
      <c r="E1358" s="40" t="s">
        <v>2163</v>
      </c>
      <c r="F1358" s="40" t="s">
        <v>52</v>
      </c>
      <c r="G1358" s="40" t="s">
        <v>39</v>
      </c>
      <c r="H1358" s="40" t="s">
        <v>40</v>
      </c>
      <c r="I1358" s="11">
        <v>44287</v>
      </c>
      <c r="J1358" s="11">
        <v>44405</v>
      </c>
      <c r="K1358" s="16" t="s">
        <v>45</v>
      </c>
      <c r="L1358" s="1">
        <f>_xlfn.IFNA(MATCH(D1358,{"AR","FL","IN","MI"},0),"YES")</f>
        <v>3</v>
      </c>
      <c r="M1358" t="str">
        <f t="shared" si="135"/>
        <v>Natural Gas</v>
      </c>
      <c r="N1358" s="1">
        <f t="shared" si="136"/>
        <v>2021</v>
      </c>
      <c r="O1358" s="13" t="str">
        <f t="shared" si="137"/>
        <v/>
      </c>
      <c r="P1358" s="13" t="str">
        <f t="shared" si="138"/>
        <v/>
      </c>
      <c r="Q1358" s="13" t="str">
        <f t="shared" si="139"/>
        <v/>
      </c>
      <c r="R1358" s="13" t="str">
        <f t="shared" si="140"/>
        <v/>
      </c>
    </row>
    <row r="1359" spans="1:18" x14ac:dyDescent="0.2">
      <c r="A1359" s="8" t="s">
        <v>1896</v>
      </c>
      <c r="B1359" s="9">
        <v>3858</v>
      </c>
      <c r="C1359" s="40" t="s">
        <v>249</v>
      </c>
      <c r="D1359" s="40" t="s">
        <v>158</v>
      </c>
      <c r="E1359" s="40" t="s">
        <v>2163</v>
      </c>
      <c r="F1359" s="40" t="s">
        <v>52</v>
      </c>
      <c r="G1359" s="40" t="s">
        <v>39</v>
      </c>
      <c r="H1359" s="40" t="s">
        <v>40</v>
      </c>
      <c r="I1359" s="11">
        <v>44287</v>
      </c>
      <c r="J1359" s="11">
        <v>44405</v>
      </c>
      <c r="K1359" s="16" t="s">
        <v>45</v>
      </c>
      <c r="L1359" s="1">
        <f>_xlfn.IFNA(MATCH(D1359,{"AR","FL","IN","MI"},0),"YES")</f>
        <v>3</v>
      </c>
      <c r="M1359" t="str">
        <f t="shared" si="135"/>
        <v>Natural Gas</v>
      </c>
      <c r="N1359" s="1">
        <f t="shared" si="136"/>
        <v>2021</v>
      </c>
      <c r="O1359" s="13" t="str">
        <f t="shared" si="137"/>
        <v/>
      </c>
      <c r="P1359" s="13" t="str">
        <f t="shared" si="138"/>
        <v/>
      </c>
      <c r="Q1359" s="13" t="str">
        <f t="shared" si="139"/>
        <v/>
      </c>
      <c r="R1359" s="13" t="str">
        <f t="shared" si="140"/>
        <v/>
      </c>
    </row>
    <row r="1360" spans="1:18" x14ac:dyDescent="0.2">
      <c r="A1360" s="8" t="s">
        <v>1897</v>
      </c>
      <c r="B1360" s="9">
        <v>3825</v>
      </c>
      <c r="C1360" s="40" t="s">
        <v>2208</v>
      </c>
      <c r="D1360" s="40" t="s">
        <v>60</v>
      </c>
      <c r="E1360" s="40" t="s">
        <v>2163</v>
      </c>
      <c r="F1360" s="40" t="s">
        <v>52</v>
      </c>
      <c r="G1360" s="40" t="s">
        <v>39</v>
      </c>
      <c r="H1360" s="40" t="s">
        <v>40</v>
      </c>
      <c r="I1360" s="11">
        <v>44337</v>
      </c>
      <c r="J1360" s="11">
        <v>44406</v>
      </c>
      <c r="K1360" s="12" t="s">
        <v>45</v>
      </c>
      <c r="L1360" s="1" t="str">
        <f>_xlfn.IFNA(MATCH(D1360,{"AR","FL","IN","MI"},0),"YES")</f>
        <v>YES</v>
      </c>
      <c r="M1360" t="str">
        <f t="shared" si="135"/>
        <v>Natural Gas</v>
      </c>
      <c r="N1360" s="1">
        <f t="shared" si="136"/>
        <v>2021</v>
      </c>
      <c r="O1360" s="13" t="str">
        <f t="shared" si="137"/>
        <v/>
      </c>
      <c r="P1360" s="13" t="str">
        <f t="shared" si="138"/>
        <v/>
      </c>
      <c r="Q1360" s="13" t="str">
        <f t="shared" si="139"/>
        <v/>
      </c>
      <c r="R1360" s="13" t="str">
        <f t="shared" si="140"/>
        <v/>
      </c>
    </row>
    <row r="1361" spans="1:18" x14ac:dyDescent="0.2">
      <c r="A1361" s="8" t="s">
        <v>979</v>
      </c>
      <c r="B1361" s="9">
        <v>3810</v>
      </c>
      <c r="C1361" s="40" t="s">
        <v>139</v>
      </c>
      <c r="D1361" s="40" t="s">
        <v>76</v>
      </c>
      <c r="E1361" s="40" t="s">
        <v>37</v>
      </c>
      <c r="F1361" s="40" t="s">
        <v>52</v>
      </c>
      <c r="G1361" s="40" t="s">
        <v>39</v>
      </c>
      <c r="H1361" s="40" t="s">
        <v>40</v>
      </c>
      <c r="I1361" s="11">
        <v>44165</v>
      </c>
      <c r="J1361" s="11">
        <v>44406</v>
      </c>
      <c r="K1361" s="16" t="s">
        <v>45</v>
      </c>
      <c r="L1361" s="1" t="str">
        <f>_xlfn.IFNA(MATCH(D1361,{"AR","FL","IN","MI"},0),"YES")</f>
        <v>YES</v>
      </c>
      <c r="M1361" t="str">
        <f t="shared" si="135"/>
        <v>Electric</v>
      </c>
      <c r="N1361" s="1">
        <f t="shared" si="136"/>
        <v>2021</v>
      </c>
      <c r="O1361" s="13" t="str">
        <f t="shared" si="137"/>
        <v/>
      </c>
      <c r="P1361" s="13" t="str">
        <f t="shared" si="138"/>
        <v/>
      </c>
      <c r="Q1361" s="13" t="str">
        <f t="shared" si="139"/>
        <v/>
      </c>
      <c r="R1361" s="13" t="str">
        <f t="shared" si="140"/>
        <v/>
      </c>
    </row>
    <row r="1362" spans="1:18" x14ac:dyDescent="0.2">
      <c r="A1362" s="8" t="s">
        <v>1898</v>
      </c>
      <c r="B1362" s="9">
        <v>3701</v>
      </c>
      <c r="C1362" s="40" t="s">
        <v>2190</v>
      </c>
      <c r="D1362" s="40" t="s">
        <v>130</v>
      </c>
      <c r="E1362" s="40" t="s">
        <v>2163</v>
      </c>
      <c r="F1362" s="40" t="s">
        <v>66</v>
      </c>
      <c r="G1362" s="40" t="s">
        <v>44</v>
      </c>
      <c r="H1362" s="40" t="s">
        <v>40</v>
      </c>
      <c r="I1362" s="11">
        <v>44043</v>
      </c>
      <c r="J1362" s="11">
        <v>44407</v>
      </c>
      <c r="K1362" s="12">
        <v>52</v>
      </c>
      <c r="L1362" s="1" t="str">
        <f>_xlfn.IFNA(MATCH(D1362,{"AR","FL","IN","MI"},0),"YES")</f>
        <v>YES</v>
      </c>
      <c r="M1362" t="str">
        <f t="shared" si="135"/>
        <v>Natural Gas</v>
      </c>
      <c r="N1362" s="1">
        <f t="shared" si="136"/>
        <v>2021</v>
      </c>
      <c r="O1362" s="13" t="str">
        <f t="shared" si="137"/>
        <v/>
      </c>
      <c r="P1362" s="13" t="str">
        <f t="shared" si="138"/>
        <v/>
      </c>
      <c r="Q1362" s="13">
        <f t="shared" si="139"/>
        <v>0.52</v>
      </c>
      <c r="R1362" s="13">
        <f t="shared" si="140"/>
        <v>0.52</v>
      </c>
    </row>
    <row r="1363" spans="1:18" x14ac:dyDescent="0.2">
      <c r="A1363" s="8" t="s">
        <v>980</v>
      </c>
      <c r="B1363" s="9">
        <v>3809</v>
      </c>
      <c r="C1363" s="40" t="s">
        <v>81</v>
      </c>
      <c r="D1363" s="40" t="s">
        <v>76</v>
      </c>
      <c r="E1363" s="40" t="s">
        <v>37</v>
      </c>
      <c r="F1363" s="40" t="s">
        <v>52</v>
      </c>
      <c r="G1363" s="40" t="s">
        <v>39</v>
      </c>
      <c r="H1363" s="40" t="s">
        <v>40</v>
      </c>
      <c r="I1363" s="11">
        <v>44144</v>
      </c>
      <c r="J1363" s="11">
        <v>44412</v>
      </c>
      <c r="K1363" s="16">
        <v>52.07</v>
      </c>
      <c r="L1363" s="1" t="str">
        <f>_xlfn.IFNA(MATCH(D1363,{"AR","FL","IN","MI"},0),"YES")</f>
        <v>YES</v>
      </c>
      <c r="M1363" t="str">
        <f t="shared" si="135"/>
        <v>Electric</v>
      </c>
      <c r="N1363" s="1">
        <f t="shared" si="136"/>
        <v>2021</v>
      </c>
      <c r="O1363" s="13">
        <f t="shared" si="137"/>
        <v>0.52070000000000005</v>
      </c>
      <c r="P1363" s="13">
        <f t="shared" si="138"/>
        <v>0.52070000000000005</v>
      </c>
      <c r="Q1363" s="13" t="str">
        <f t="shared" si="139"/>
        <v/>
      </c>
      <c r="R1363" s="13" t="str">
        <f t="shared" si="140"/>
        <v/>
      </c>
    </row>
    <row r="1364" spans="1:18" x14ac:dyDescent="0.2">
      <c r="A1364" s="8" t="s">
        <v>1899</v>
      </c>
      <c r="B1364" s="9">
        <v>3783</v>
      </c>
      <c r="C1364" s="40" t="s">
        <v>2182</v>
      </c>
      <c r="D1364" s="40" t="s">
        <v>127</v>
      </c>
      <c r="E1364" s="40" t="s">
        <v>2163</v>
      </c>
      <c r="F1364" s="40" t="s">
        <v>52</v>
      </c>
      <c r="G1364" s="40" t="s">
        <v>39</v>
      </c>
      <c r="H1364" s="40" t="s">
        <v>40</v>
      </c>
      <c r="I1364" s="11">
        <v>44253</v>
      </c>
      <c r="J1364" s="11">
        <v>44413</v>
      </c>
      <c r="K1364" s="16" t="s">
        <v>45</v>
      </c>
      <c r="L1364" s="1" t="str">
        <f>_xlfn.IFNA(MATCH(D1364,{"AR","FL","IN","MI"},0),"YES")</f>
        <v>YES</v>
      </c>
      <c r="M1364" t="str">
        <f t="shared" si="135"/>
        <v>Natural Gas</v>
      </c>
      <c r="N1364" s="1">
        <f t="shared" si="136"/>
        <v>2021</v>
      </c>
      <c r="O1364" s="13" t="str">
        <f t="shared" si="137"/>
        <v/>
      </c>
      <c r="P1364" s="13" t="str">
        <f t="shared" si="138"/>
        <v/>
      </c>
      <c r="Q1364" s="13" t="str">
        <f t="shared" si="139"/>
        <v/>
      </c>
      <c r="R1364" s="13" t="str">
        <f t="shared" si="140"/>
        <v/>
      </c>
    </row>
    <row r="1365" spans="1:18" x14ac:dyDescent="0.2">
      <c r="A1365" s="8" t="s">
        <v>981</v>
      </c>
      <c r="B1365" s="9">
        <v>3597</v>
      </c>
      <c r="C1365" s="40" t="s">
        <v>223</v>
      </c>
      <c r="D1365" s="40" t="s">
        <v>224</v>
      </c>
      <c r="E1365" s="40" t="s">
        <v>37</v>
      </c>
      <c r="F1365" s="40" t="s">
        <v>66</v>
      </c>
      <c r="G1365" s="40" t="s">
        <v>39</v>
      </c>
      <c r="H1365" s="40" t="s">
        <v>40</v>
      </c>
      <c r="I1365" s="11">
        <v>43896</v>
      </c>
      <c r="J1365" s="11">
        <v>44413</v>
      </c>
      <c r="K1365" s="16" t="s">
        <v>45</v>
      </c>
      <c r="L1365" s="1" t="str">
        <f>_xlfn.IFNA(MATCH(D1365,{"AR","FL","IN","MI"},0),"YES")</f>
        <v>YES</v>
      </c>
      <c r="M1365" t="str">
        <f t="shared" si="135"/>
        <v>Electric</v>
      </c>
      <c r="N1365" s="1">
        <f t="shared" si="136"/>
        <v>2021</v>
      </c>
      <c r="O1365" s="13" t="str">
        <f t="shared" si="137"/>
        <v/>
      </c>
      <c r="P1365" s="13" t="str">
        <f t="shared" si="138"/>
        <v/>
      </c>
      <c r="Q1365" s="13" t="str">
        <f t="shared" si="139"/>
        <v/>
      </c>
      <c r="R1365" s="13" t="str">
        <f t="shared" si="140"/>
        <v/>
      </c>
    </row>
    <row r="1366" spans="1:18" x14ac:dyDescent="0.2">
      <c r="A1366" s="8" t="s">
        <v>1900</v>
      </c>
      <c r="B1366" s="9">
        <v>3801</v>
      </c>
      <c r="C1366" s="40" t="s">
        <v>135</v>
      </c>
      <c r="D1366" s="40" t="s">
        <v>219</v>
      </c>
      <c r="E1366" s="40" t="s">
        <v>2163</v>
      </c>
      <c r="F1366" s="40" t="s">
        <v>66</v>
      </c>
      <c r="G1366" s="40"/>
      <c r="H1366" s="40" t="s">
        <v>40</v>
      </c>
      <c r="I1366" s="11">
        <v>44285</v>
      </c>
      <c r="J1366" s="11">
        <v>44419</v>
      </c>
      <c r="K1366" s="12" t="s">
        <v>45</v>
      </c>
      <c r="L1366" s="1" t="str">
        <f>_xlfn.IFNA(MATCH(D1366,{"AR","FL","IN","MI"},0),"YES")</f>
        <v>YES</v>
      </c>
      <c r="M1366" t="str">
        <f t="shared" si="135"/>
        <v>Natural Gas</v>
      </c>
      <c r="N1366" s="1">
        <f t="shared" si="136"/>
        <v>2021</v>
      </c>
      <c r="O1366" s="13" t="str">
        <f t="shared" si="137"/>
        <v/>
      </c>
      <c r="P1366" s="13" t="str">
        <f t="shared" si="138"/>
        <v/>
      </c>
      <c r="Q1366" s="13" t="str">
        <f t="shared" si="139"/>
        <v/>
      </c>
      <c r="R1366" s="13" t="str">
        <f t="shared" si="140"/>
        <v/>
      </c>
    </row>
    <row r="1367" spans="1:18" x14ac:dyDescent="0.2">
      <c r="A1367" s="8" t="s">
        <v>1901</v>
      </c>
      <c r="B1367" s="9">
        <v>3803</v>
      </c>
      <c r="C1367" s="40" t="s">
        <v>221</v>
      </c>
      <c r="D1367" s="40" t="s">
        <v>219</v>
      </c>
      <c r="E1367" s="40" t="s">
        <v>2163</v>
      </c>
      <c r="F1367" s="40" t="s">
        <v>66</v>
      </c>
      <c r="G1367" s="40"/>
      <c r="H1367" s="40" t="s">
        <v>40</v>
      </c>
      <c r="I1367" s="11">
        <v>44285</v>
      </c>
      <c r="J1367" s="11">
        <v>44419</v>
      </c>
      <c r="K1367" s="12" t="s">
        <v>45</v>
      </c>
      <c r="L1367" s="1" t="str">
        <f>_xlfn.IFNA(MATCH(D1367,{"AR","FL","IN","MI"},0),"YES")</f>
        <v>YES</v>
      </c>
      <c r="M1367" t="str">
        <f t="shared" si="135"/>
        <v>Natural Gas</v>
      </c>
      <c r="N1367" s="1">
        <f t="shared" si="136"/>
        <v>2021</v>
      </c>
      <c r="O1367" s="13" t="str">
        <f t="shared" si="137"/>
        <v/>
      </c>
      <c r="P1367" s="13" t="str">
        <f t="shared" si="138"/>
        <v/>
      </c>
      <c r="Q1367" s="13" t="str">
        <f t="shared" si="139"/>
        <v/>
      </c>
      <c r="R1367" s="13" t="str">
        <f t="shared" si="140"/>
        <v/>
      </c>
    </row>
    <row r="1368" spans="1:18" x14ac:dyDescent="0.2">
      <c r="A1368" s="8" t="s">
        <v>1902</v>
      </c>
      <c r="B1368" s="9">
        <v>3804</v>
      </c>
      <c r="C1368" s="40" t="s">
        <v>2196</v>
      </c>
      <c r="D1368" s="40" t="s">
        <v>219</v>
      </c>
      <c r="E1368" s="40" t="s">
        <v>2163</v>
      </c>
      <c r="F1368" s="40" t="s">
        <v>66</v>
      </c>
      <c r="G1368" s="40"/>
      <c r="H1368" s="40" t="s">
        <v>40</v>
      </c>
      <c r="I1368" s="11">
        <v>44285</v>
      </c>
      <c r="J1368" s="11">
        <v>44419</v>
      </c>
      <c r="K1368" s="16" t="s">
        <v>45</v>
      </c>
      <c r="L1368" s="1" t="str">
        <f>_xlfn.IFNA(MATCH(D1368,{"AR","FL","IN","MI"},0),"YES")</f>
        <v>YES</v>
      </c>
      <c r="M1368" t="str">
        <f t="shared" si="135"/>
        <v>Natural Gas</v>
      </c>
      <c r="N1368" s="1">
        <f t="shared" si="136"/>
        <v>2021</v>
      </c>
      <c r="O1368" s="13" t="str">
        <f t="shared" si="137"/>
        <v/>
      </c>
      <c r="P1368" s="13" t="str">
        <f t="shared" si="138"/>
        <v/>
      </c>
      <c r="Q1368" s="13" t="str">
        <f t="shared" si="139"/>
        <v/>
      </c>
      <c r="R1368" s="13" t="str">
        <f t="shared" si="140"/>
        <v/>
      </c>
    </row>
    <row r="1369" spans="1:18" x14ac:dyDescent="0.2">
      <c r="A1369" s="8" t="s">
        <v>982</v>
      </c>
      <c r="B1369" s="9">
        <v>3800</v>
      </c>
      <c r="C1369" s="40" t="s">
        <v>135</v>
      </c>
      <c r="D1369" s="40" t="s">
        <v>219</v>
      </c>
      <c r="E1369" s="40" t="s">
        <v>37</v>
      </c>
      <c r="F1369" s="40" t="s">
        <v>38</v>
      </c>
      <c r="G1369" s="40"/>
      <c r="H1369" s="40" t="s">
        <v>40</v>
      </c>
      <c r="I1369" s="11">
        <v>44285</v>
      </c>
      <c r="J1369" s="11">
        <v>44419</v>
      </c>
      <c r="K1369" s="16" t="s">
        <v>45</v>
      </c>
      <c r="L1369" s="1" t="str">
        <f>_xlfn.IFNA(MATCH(D1369,{"AR","FL","IN","MI"},0),"YES")</f>
        <v>YES</v>
      </c>
      <c r="M1369" t="str">
        <f t="shared" si="135"/>
        <v>Electric</v>
      </c>
      <c r="N1369" s="1">
        <f t="shared" si="136"/>
        <v>2021</v>
      </c>
      <c r="O1369" s="13" t="str">
        <f t="shared" si="137"/>
        <v/>
      </c>
      <c r="P1369" s="13" t="str">
        <f t="shared" si="138"/>
        <v/>
      </c>
      <c r="Q1369" s="13" t="str">
        <f t="shared" si="139"/>
        <v/>
      </c>
      <c r="R1369" s="13" t="str">
        <f t="shared" si="140"/>
        <v/>
      </c>
    </row>
    <row r="1370" spans="1:18" x14ac:dyDescent="0.2">
      <c r="A1370" s="8" t="s">
        <v>983</v>
      </c>
      <c r="B1370" s="9">
        <v>3802</v>
      </c>
      <c r="C1370" s="40" t="s">
        <v>221</v>
      </c>
      <c r="D1370" s="40" t="s">
        <v>219</v>
      </c>
      <c r="E1370" s="40" t="s">
        <v>37</v>
      </c>
      <c r="F1370" s="40" t="s">
        <v>38</v>
      </c>
      <c r="G1370" s="40"/>
      <c r="H1370" s="40" t="s">
        <v>40</v>
      </c>
      <c r="I1370" s="11">
        <v>44285</v>
      </c>
      <c r="J1370" s="11">
        <v>44419</v>
      </c>
      <c r="K1370" s="16" t="s">
        <v>45</v>
      </c>
      <c r="L1370" s="1" t="str">
        <f>_xlfn.IFNA(MATCH(D1370,{"AR","FL","IN","MI"},0),"YES")</f>
        <v>YES</v>
      </c>
      <c r="M1370" t="str">
        <f t="shared" si="135"/>
        <v>Electric</v>
      </c>
      <c r="N1370" s="1">
        <f t="shared" si="136"/>
        <v>2021</v>
      </c>
      <c r="O1370" s="13" t="str">
        <f t="shared" si="137"/>
        <v/>
      </c>
      <c r="P1370" s="13" t="str">
        <f t="shared" si="138"/>
        <v/>
      </c>
      <c r="Q1370" s="13" t="str">
        <f t="shared" si="139"/>
        <v/>
      </c>
      <c r="R1370" s="13" t="str">
        <f t="shared" si="140"/>
        <v/>
      </c>
    </row>
    <row r="1371" spans="1:18" x14ac:dyDescent="0.2">
      <c r="A1371" s="8" t="s">
        <v>1903</v>
      </c>
      <c r="B1371" s="9">
        <v>3482</v>
      </c>
      <c r="C1371" s="40" t="s">
        <v>2225</v>
      </c>
      <c r="D1371" s="40" t="s">
        <v>88</v>
      </c>
      <c r="E1371" s="40" t="s">
        <v>2163</v>
      </c>
      <c r="F1371" s="40" t="s">
        <v>66</v>
      </c>
      <c r="G1371" s="40" t="s">
        <v>44</v>
      </c>
      <c r="H1371" s="40" t="s">
        <v>40</v>
      </c>
      <c r="I1371" s="11">
        <v>43585</v>
      </c>
      <c r="J1371" s="11">
        <v>44420</v>
      </c>
      <c r="K1371" s="12">
        <v>48</v>
      </c>
      <c r="L1371" s="1" t="str">
        <f>_xlfn.IFNA(MATCH(D1371,{"AR","FL","IN","MI"},0),"YES")</f>
        <v>YES</v>
      </c>
      <c r="M1371" t="str">
        <f t="shared" si="135"/>
        <v>Natural Gas</v>
      </c>
      <c r="N1371" s="1">
        <f t="shared" si="136"/>
        <v>2021</v>
      </c>
      <c r="O1371" s="13" t="str">
        <f t="shared" si="137"/>
        <v/>
      </c>
      <c r="P1371" s="13" t="str">
        <f t="shared" si="138"/>
        <v/>
      </c>
      <c r="Q1371" s="13">
        <f t="shared" si="139"/>
        <v>0.48</v>
      </c>
      <c r="R1371" s="13">
        <f t="shared" si="140"/>
        <v>0.48</v>
      </c>
    </row>
    <row r="1372" spans="1:18" x14ac:dyDescent="0.2">
      <c r="A1372" s="8" t="s">
        <v>1904</v>
      </c>
      <c r="B1372" s="9">
        <v>3481</v>
      </c>
      <c r="C1372" s="40" t="s">
        <v>2210</v>
      </c>
      <c r="D1372" s="40" t="s">
        <v>88</v>
      </c>
      <c r="E1372" s="40" t="s">
        <v>2163</v>
      </c>
      <c r="F1372" s="40" t="s">
        <v>66</v>
      </c>
      <c r="G1372" s="40" t="s">
        <v>44</v>
      </c>
      <c r="H1372" s="40" t="s">
        <v>40</v>
      </c>
      <c r="I1372" s="11">
        <v>43585</v>
      </c>
      <c r="J1372" s="11">
        <v>44420</v>
      </c>
      <c r="K1372" s="12">
        <v>48</v>
      </c>
      <c r="L1372" s="1" t="str">
        <f>_xlfn.IFNA(MATCH(D1372,{"AR","FL","IN","MI"},0),"YES")</f>
        <v>YES</v>
      </c>
      <c r="M1372" t="str">
        <f t="shared" si="135"/>
        <v>Natural Gas</v>
      </c>
      <c r="N1372" s="1">
        <f t="shared" si="136"/>
        <v>2021</v>
      </c>
      <c r="O1372" s="13" t="str">
        <f t="shared" si="137"/>
        <v/>
      </c>
      <c r="P1372" s="13" t="str">
        <f t="shared" si="138"/>
        <v/>
      </c>
      <c r="Q1372" s="13">
        <f t="shared" si="139"/>
        <v>0.48</v>
      </c>
      <c r="R1372" s="13">
        <f t="shared" si="140"/>
        <v>0.48</v>
      </c>
    </row>
    <row r="1373" spans="1:18" x14ac:dyDescent="0.2">
      <c r="A1373" s="8" t="s">
        <v>984</v>
      </c>
      <c r="B1373" s="9">
        <v>3729</v>
      </c>
      <c r="C1373" s="40" t="s">
        <v>42</v>
      </c>
      <c r="D1373" s="40" t="s">
        <v>259</v>
      </c>
      <c r="E1373" s="40" t="s">
        <v>37</v>
      </c>
      <c r="F1373" s="40" t="s">
        <v>38</v>
      </c>
      <c r="G1373" s="40" t="s">
        <v>44</v>
      </c>
      <c r="H1373" s="40" t="s">
        <v>40</v>
      </c>
      <c r="I1373" s="11">
        <v>44141</v>
      </c>
      <c r="J1373" s="11">
        <v>44426</v>
      </c>
      <c r="K1373" s="12">
        <v>52.5</v>
      </c>
      <c r="L1373" s="1" t="str">
        <f>_xlfn.IFNA(MATCH(D1373,{"AR","FL","IN","MI"},0),"YES")</f>
        <v>YES</v>
      </c>
      <c r="M1373" t="str">
        <f t="shared" si="135"/>
        <v>Electric</v>
      </c>
      <c r="N1373" s="1">
        <f t="shared" si="136"/>
        <v>2021</v>
      </c>
      <c r="O1373" s="13">
        <f t="shared" si="137"/>
        <v>0.52500000000000002</v>
      </c>
      <c r="P1373" s="13">
        <f t="shared" si="138"/>
        <v>0.52500000000000002</v>
      </c>
      <c r="Q1373" s="13" t="str">
        <f t="shared" si="139"/>
        <v/>
      </c>
      <c r="R1373" s="13" t="str">
        <f t="shared" si="140"/>
        <v/>
      </c>
    </row>
    <row r="1374" spans="1:18" x14ac:dyDescent="0.2">
      <c r="A1374" s="8" t="s">
        <v>985</v>
      </c>
      <c r="B1374" s="9">
        <v>3548</v>
      </c>
      <c r="C1374" s="40" t="s">
        <v>363</v>
      </c>
      <c r="D1374" s="40" t="s">
        <v>160</v>
      </c>
      <c r="E1374" s="40" t="s">
        <v>37</v>
      </c>
      <c r="F1374" s="40" t="s">
        <v>38</v>
      </c>
      <c r="G1374" s="40" t="s">
        <v>39</v>
      </c>
      <c r="H1374" s="40" t="s">
        <v>40</v>
      </c>
      <c r="I1374" s="11">
        <v>43707</v>
      </c>
      <c r="J1374" s="11">
        <v>44427</v>
      </c>
      <c r="K1374" s="16" t="s">
        <v>45</v>
      </c>
      <c r="L1374" s="1" t="str">
        <f>_xlfn.IFNA(MATCH(D1374,{"AR","FL","IN","MI"},0),"YES")</f>
        <v>YES</v>
      </c>
      <c r="M1374" t="str">
        <f t="shared" si="135"/>
        <v>Electric</v>
      </c>
      <c r="N1374" s="1">
        <f t="shared" si="136"/>
        <v>2021</v>
      </c>
      <c r="O1374" s="13" t="str">
        <f t="shared" si="137"/>
        <v/>
      </c>
      <c r="P1374" s="13" t="str">
        <f t="shared" si="138"/>
        <v/>
      </c>
      <c r="Q1374" s="13" t="str">
        <f t="shared" si="139"/>
        <v/>
      </c>
      <c r="R1374" s="13" t="str">
        <f t="shared" si="140"/>
        <v/>
      </c>
    </row>
    <row r="1375" spans="1:18" x14ac:dyDescent="0.2">
      <c r="A1375" s="8" t="s">
        <v>1905</v>
      </c>
      <c r="B1375" s="9">
        <v>3791</v>
      </c>
      <c r="C1375" s="40" t="s">
        <v>2162</v>
      </c>
      <c r="D1375" s="40" t="s">
        <v>216</v>
      </c>
      <c r="E1375" s="40" t="s">
        <v>2163</v>
      </c>
      <c r="F1375" s="40" t="s">
        <v>66</v>
      </c>
      <c r="G1375" s="40" t="s">
        <v>44</v>
      </c>
      <c r="H1375" s="40" t="s">
        <v>40</v>
      </c>
      <c r="I1375" s="11">
        <v>44270</v>
      </c>
      <c r="J1375" s="11">
        <v>44427</v>
      </c>
      <c r="K1375" s="16" t="s">
        <v>45</v>
      </c>
      <c r="L1375" s="1" t="str">
        <f>_xlfn.IFNA(MATCH(D1375,{"AR","FL","IN","MI"},0),"YES")</f>
        <v>YES</v>
      </c>
      <c r="M1375" t="str">
        <f t="shared" si="135"/>
        <v>Natural Gas</v>
      </c>
      <c r="N1375" s="1">
        <f t="shared" si="136"/>
        <v>2021</v>
      </c>
      <c r="O1375" s="13" t="str">
        <f t="shared" si="137"/>
        <v/>
      </c>
      <c r="P1375" s="13" t="str">
        <f t="shared" si="138"/>
        <v/>
      </c>
      <c r="Q1375" s="13" t="str">
        <f t="shared" si="139"/>
        <v/>
      </c>
      <c r="R1375" s="13" t="str">
        <f t="shared" si="140"/>
        <v/>
      </c>
    </row>
    <row r="1376" spans="1:18" x14ac:dyDescent="0.2">
      <c r="A1376" s="8" t="s">
        <v>986</v>
      </c>
      <c r="B1376" s="9">
        <v>3763</v>
      </c>
      <c r="C1376" s="40" t="s">
        <v>139</v>
      </c>
      <c r="D1376" s="40" t="s">
        <v>76</v>
      </c>
      <c r="E1376" s="40" t="s">
        <v>37</v>
      </c>
      <c r="F1376" s="40" t="s">
        <v>52</v>
      </c>
      <c r="G1376" s="40" t="s">
        <v>39</v>
      </c>
      <c r="H1376" s="40" t="s">
        <v>40</v>
      </c>
      <c r="I1376" s="11">
        <v>44188</v>
      </c>
      <c r="J1376" s="11">
        <v>44431</v>
      </c>
      <c r="K1376" s="16">
        <v>50.32</v>
      </c>
      <c r="L1376" s="1" t="str">
        <f>_xlfn.IFNA(MATCH(D1376,{"AR","FL","IN","MI"},0),"YES")</f>
        <v>YES</v>
      </c>
      <c r="M1376" t="str">
        <f t="shared" si="135"/>
        <v>Electric</v>
      </c>
      <c r="N1376" s="1">
        <f t="shared" si="136"/>
        <v>2021</v>
      </c>
      <c r="O1376" s="13">
        <f t="shared" si="137"/>
        <v>0.50319999999999998</v>
      </c>
      <c r="P1376" s="13">
        <f t="shared" si="138"/>
        <v>0.50319999999999998</v>
      </c>
      <c r="Q1376" s="13" t="str">
        <f t="shared" si="139"/>
        <v/>
      </c>
      <c r="R1376" s="13" t="str">
        <f t="shared" si="140"/>
        <v/>
      </c>
    </row>
    <row r="1377" spans="1:18" x14ac:dyDescent="0.2">
      <c r="A1377" s="8" t="s">
        <v>1906</v>
      </c>
      <c r="B1377" s="9">
        <v>3834</v>
      </c>
      <c r="C1377" s="40" t="s">
        <v>2237</v>
      </c>
      <c r="D1377" s="40" t="s">
        <v>76</v>
      </c>
      <c r="E1377" s="40" t="s">
        <v>2163</v>
      </c>
      <c r="F1377" s="40" t="s">
        <v>52</v>
      </c>
      <c r="G1377" s="40" t="s">
        <v>39</v>
      </c>
      <c r="H1377" s="40" t="s">
        <v>40</v>
      </c>
      <c r="I1377" s="11">
        <v>44348</v>
      </c>
      <c r="J1377" s="11">
        <v>44433</v>
      </c>
      <c r="K1377" s="16" t="s">
        <v>45</v>
      </c>
      <c r="L1377" s="1" t="str">
        <f>_xlfn.IFNA(MATCH(D1377,{"AR","FL","IN","MI"},0),"YES")</f>
        <v>YES</v>
      </c>
      <c r="M1377" t="str">
        <f t="shared" si="135"/>
        <v>Natural Gas</v>
      </c>
      <c r="N1377" s="1">
        <f t="shared" si="136"/>
        <v>2021</v>
      </c>
      <c r="O1377" s="13" t="str">
        <f t="shared" si="137"/>
        <v/>
      </c>
      <c r="P1377" s="13" t="str">
        <f t="shared" si="138"/>
        <v/>
      </c>
      <c r="Q1377" s="13" t="str">
        <f t="shared" si="139"/>
        <v/>
      </c>
      <c r="R1377" s="13" t="str">
        <f t="shared" si="140"/>
        <v/>
      </c>
    </row>
    <row r="1378" spans="1:18" x14ac:dyDescent="0.2">
      <c r="A1378" s="8" t="s">
        <v>987</v>
      </c>
      <c r="B1378" s="9">
        <v>3832</v>
      </c>
      <c r="C1378" s="40" t="s">
        <v>490</v>
      </c>
      <c r="D1378" s="40" t="s">
        <v>491</v>
      </c>
      <c r="E1378" s="40" t="s">
        <v>37</v>
      </c>
      <c r="F1378" s="40" t="s">
        <v>38</v>
      </c>
      <c r="G1378" s="40" t="s">
        <v>39</v>
      </c>
      <c r="H1378" s="40" t="s">
        <v>40</v>
      </c>
      <c r="I1378" s="11">
        <v>44348</v>
      </c>
      <c r="J1378" s="11">
        <v>44439</v>
      </c>
      <c r="K1378" s="16">
        <v>50.42</v>
      </c>
      <c r="L1378" s="1" t="str">
        <f>_xlfn.IFNA(MATCH(D1378,{"AR","FL","IN","MI"},0),"YES")</f>
        <v>YES</v>
      </c>
      <c r="M1378" t="str">
        <f t="shared" si="135"/>
        <v>Electric</v>
      </c>
      <c r="N1378" s="1">
        <f t="shared" si="136"/>
        <v>2021</v>
      </c>
      <c r="O1378" s="13">
        <f t="shared" si="137"/>
        <v>0.50419999999999998</v>
      </c>
      <c r="P1378" s="13">
        <f t="shared" si="138"/>
        <v>0.50419999999999998</v>
      </c>
      <c r="Q1378" s="13" t="str">
        <f t="shared" si="139"/>
        <v/>
      </c>
      <c r="R1378" s="13" t="str">
        <f t="shared" si="140"/>
        <v/>
      </c>
    </row>
    <row r="1379" spans="1:18" x14ac:dyDescent="0.2">
      <c r="A1379" s="8" t="s">
        <v>1907</v>
      </c>
      <c r="B1379" s="9">
        <v>3767</v>
      </c>
      <c r="C1379" s="40" t="s">
        <v>168</v>
      </c>
      <c r="D1379" s="40" t="s">
        <v>169</v>
      </c>
      <c r="E1379" s="40" t="s">
        <v>2163</v>
      </c>
      <c r="F1379" s="40" t="s">
        <v>66</v>
      </c>
      <c r="G1379" s="40" t="s">
        <v>44</v>
      </c>
      <c r="H1379" s="40" t="s">
        <v>40</v>
      </c>
      <c r="I1379" s="11">
        <v>44225</v>
      </c>
      <c r="J1379" s="11">
        <v>44440</v>
      </c>
      <c r="K1379" s="12">
        <v>50</v>
      </c>
      <c r="L1379" s="1" t="str">
        <f>_xlfn.IFNA(MATCH(D1379,{"AR","FL","IN","MI"},0),"YES")</f>
        <v>YES</v>
      </c>
      <c r="M1379" t="str">
        <f t="shared" si="135"/>
        <v>Natural Gas</v>
      </c>
      <c r="N1379" s="1">
        <f t="shared" si="136"/>
        <v>2021</v>
      </c>
      <c r="O1379" s="13" t="str">
        <f t="shared" si="137"/>
        <v/>
      </c>
      <c r="P1379" s="13" t="str">
        <f t="shared" si="138"/>
        <v/>
      </c>
      <c r="Q1379" s="13">
        <f t="shared" si="139"/>
        <v>0.5</v>
      </c>
      <c r="R1379" s="13">
        <f t="shared" si="140"/>
        <v>0.5</v>
      </c>
    </row>
    <row r="1380" spans="1:18" x14ac:dyDescent="0.2">
      <c r="A1380" s="8" t="s">
        <v>988</v>
      </c>
      <c r="B1380" s="9">
        <v>3766</v>
      </c>
      <c r="C1380" s="40" t="s">
        <v>168</v>
      </c>
      <c r="D1380" s="40" t="s">
        <v>169</v>
      </c>
      <c r="E1380" s="40" t="s">
        <v>37</v>
      </c>
      <c r="F1380" s="40" t="s">
        <v>38</v>
      </c>
      <c r="G1380" s="40" t="s">
        <v>44</v>
      </c>
      <c r="H1380" s="40" t="s">
        <v>40</v>
      </c>
      <c r="I1380" s="11">
        <v>44225</v>
      </c>
      <c r="J1380" s="11">
        <v>44440</v>
      </c>
      <c r="K1380" s="12">
        <v>50</v>
      </c>
      <c r="L1380" s="1" t="str">
        <f>_xlfn.IFNA(MATCH(D1380,{"AR","FL","IN","MI"},0),"YES")</f>
        <v>YES</v>
      </c>
      <c r="M1380" t="str">
        <f t="shared" si="135"/>
        <v>Electric</v>
      </c>
      <c r="N1380" s="1">
        <f t="shared" si="136"/>
        <v>2021</v>
      </c>
      <c r="O1380" s="13">
        <f t="shared" si="137"/>
        <v>0.5</v>
      </c>
      <c r="P1380" s="13">
        <f t="shared" si="138"/>
        <v>0.5</v>
      </c>
      <c r="Q1380" s="13" t="str">
        <f t="shared" si="139"/>
        <v/>
      </c>
      <c r="R1380" s="13" t="str">
        <f t="shared" si="140"/>
        <v/>
      </c>
    </row>
    <row r="1381" spans="1:18" x14ac:dyDescent="0.2">
      <c r="A1381" s="8" t="s">
        <v>989</v>
      </c>
      <c r="B1381" s="9">
        <v>3882</v>
      </c>
      <c r="C1381" s="40" t="s">
        <v>139</v>
      </c>
      <c r="D1381" s="40" t="s">
        <v>124</v>
      </c>
      <c r="E1381" s="40" t="s">
        <v>37</v>
      </c>
      <c r="F1381" s="40" t="s">
        <v>52</v>
      </c>
      <c r="G1381" s="40" t="s">
        <v>39</v>
      </c>
      <c r="H1381" s="40" t="s">
        <v>40</v>
      </c>
      <c r="I1381" s="11">
        <v>44302</v>
      </c>
      <c r="J1381" s="11">
        <v>44441</v>
      </c>
      <c r="K1381" s="16" t="s">
        <v>45</v>
      </c>
      <c r="L1381" s="1" t="str">
        <f>_xlfn.IFNA(MATCH(D1381,{"AR","FL","IN","MI"},0),"YES")</f>
        <v>YES</v>
      </c>
      <c r="M1381" t="str">
        <f t="shared" si="135"/>
        <v>Electric</v>
      </c>
      <c r="N1381" s="1">
        <f t="shared" si="136"/>
        <v>2021</v>
      </c>
      <c r="O1381" s="13" t="str">
        <f t="shared" si="137"/>
        <v/>
      </c>
      <c r="P1381" s="13" t="str">
        <f t="shared" si="138"/>
        <v/>
      </c>
      <c r="Q1381" s="13" t="str">
        <f t="shared" si="139"/>
        <v/>
      </c>
      <c r="R1381" s="13" t="str">
        <f t="shared" si="140"/>
        <v/>
      </c>
    </row>
    <row r="1382" spans="1:18" x14ac:dyDescent="0.2">
      <c r="A1382" s="8" t="s">
        <v>990</v>
      </c>
      <c r="B1382" s="9">
        <v>3762</v>
      </c>
      <c r="C1382" s="40" t="s">
        <v>81</v>
      </c>
      <c r="D1382" s="40" t="s">
        <v>76</v>
      </c>
      <c r="E1382" s="40" t="s">
        <v>37</v>
      </c>
      <c r="F1382" s="40" t="s">
        <v>52</v>
      </c>
      <c r="G1382" s="40" t="s">
        <v>44</v>
      </c>
      <c r="H1382" s="40" t="s">
        <v>40</v>
      </c>
      <c r="I1382" s="11">
        <v>44215</v>
      </c>
      <c r="J1382" s="11">
        <v>44442</v>
      </c>
      <c r="K1382" s="16">
        <v>52.07</v>
      </c>
      <c r="L1382" s="1" t="str">
        <f>_xlfn.IFNA(MATCH(D1382,{"AR","FL","IN","MI"},0),"YES")</f>
        <v>YES</v>
      </c>
      <c r="M1382" t="str">
        <f t="shared" si="135"/>
        <v>Electric</v>
      </c>
      <c r="N1382" s="1">
        <f t="shared" si="136"/>
        <v>2021</v>
      </c>
      <c r="O1382" s="13">
        <f t="shared" si="137"/>
        <v>0.52070000000000005</v>
      </c>
      <c r="P1382" s="13">
        <f t="shared" si="138"/>
        <v>0.52070000000000005</v>
      </c>
      <c r="Q1382" s="13" t="str">
        <f t="shared" si="139"/>
        <v/>
      </c>
      <c r="R1382" s="13" t="str">
        <f t="shared" si="140"/>
        <v/>
      </c>
    </row>
    <row r="1383" spans="1:18" x14ac:dyDescent="0.2">
      <c r="A1383" s="8" t="s">
        <v>991</v>
      </c>
      <c r="B1383" s="9">
        <v>3761</v>
      </c>
      <c r="C1383" s="40" t="s">
        <v>81</v>
      </c>
      <c r="D1383" s="40" t="s">
        <v>76</v>
      </c>
      <c r="E1383" s="40" t="s">
        <v>37</v>
      </c>
      <c r="F1383" s="40" t="s">
        <v>52</v>
      </c>
      <c r="G1383" s="40" t="s">
        <v>39</v>
      </c>
      <c r="H1383" s="40" t="s">
        <v>40</v>
      </c>
      <c r="I1383" s="11">
        <v>44167</v>
      </c>
      <c r="J1383" s="11">
        <v>44446</v>
      </c>
      <c r="K1383" s="16" t="s">
        <v>45</v>
      </c>
      <c r="L1383" s="1" t="str">
        <f>_xlfn.IFNA(MATCH(D1383,{"AR","FL","IN","MI"},0),"YES")</f>
        <v>YES</v>
      </c>
      <c r="M1383" t="str">
        <f t="shared" si="135"/>
        <v>Electric</v>
      </c>
      <c r="N1383" s="1">
        <f t="shared" si="136"/>
        <v>2021</v>
      </c>
      <c r="O1383" s="13" t="str">
        <f t="shared" si="137"/>
        <v/>
      </c>
      <c r="P1383" s="13" t="str">
        <f t="shared" si="138"/>
        <v/>
      </c>
      <c r="Q1383" s="13" t="str">
        <f t="shared" si="139"/>
        <v/>
      </c>
      <c r="R1383" s="13" t="str">
        <f t="shared" si="140"/>
        <v/>
      </c>
    </row>
    <row r="1384" spans="1:18" x14ac:dyDescent="0.2">
      <c r="A1384" s="8" t="s">
        <v>1908</v>
      </c>
      <c r="B1384" s="9">
        <v>3778</v>
      </c>
      <c r="C1384" s="40" t="s">
        <v>2165</v>
      </c>
      <c r="D1384" s="40" t="s">
        <v>100</v>
      </c>
      <c r="E1384" s="40" t="s">
        <v>2163</v>
      </c>
      <c r="F1384" s="40" t="s">
        <v>66</v>
      </c>
      <c r="G1384" s="40" t="s">
        <v>39</v>
      </c>
      <c r="H1384" s="40" t="s">
        <v>40</v>
      </c>
      <c r="I1384" s="11">
        <v>44119</v>
      </c>
      <c r="J1384" s="11">
        <v>44447</v>
      </c>
      <c r="K1384" s="12">
        <v>51.58</v>
      </c>
      <c r="L1384" s="1" t="str">
        <f>_xlfn.IFNA(MATCH(D1384,{"AR","FL","IN","MI"},0),"YES")</f>
        <v>YES</v>
      </c>
      <c r="M1384" t="str">
        <f t="shared" si="135"/>
        <v>Natural Gas</v>
      </c>
      <c r="N1384" s="1">
        <f t="shared" si="136"/>
        <v>2021</v>
      </c>
      <c r="O1384" s="13" t="str">
        <f t="shared" si="137"/>
        <v/>
      </c>
      <c r="P1384" s="13" t="str">
        <f t="shared" si="138"/>
        <v/>
      </c>
      <c r="Q1384" s="13">
        <f t="shared" si="139"/>
        <v>0.51580000000000004</v>
      </c>
      <c r="R1384" s="13">
        <f t="shared" si="140"/>
        <v>0.51580000000000004</v>
      </c>
    </row>
    <row r="1385" spans="1:18" x14ac:dyDescent="0.2">
      <c r="A1385" s="8" t="s">
        <v>992</v>
      </c>
      <c r="B1385" s="9">
        <v>3844</v>
      </c>
      <c r="C1385" s="40" t="s">
        <v>619</v>
      </c>
      <c r="D1385" s="40" t="s">
        <v>231</v>
      </c>
      <c r="E1385" s="40" t="s">
        <v>37</v>
      </c>
      <c r="F1385" s="40" t="s">
        <v>66</v>
      </c>
      <c r="G1385" s="40" t="s">
        <v>39</v>
      </c>
      <c r="H1385" s="40" t="s">
        <v>40</v>
      </c>
      <c r="I1385" s="11">
        <v>44362</v>
      </c>
      <c r="J1385" s="11">
        <v>44447</v>
      </c>
      <c r="K1385" s="16" t="s">
        <v>45</v>
      </c>
      <c r="L1385" s="1" t="str">
        <f>_xlfn.IFNA(MATCH(D1385,{"AR","FL","IN","MI"},0),"YES")</f>
        <v>YES</v>
      </c>
      <c r="M1385" t="str">
        <f t="shared" si="135"/>
        <v>Electric</v>
      </c>
      <c r="N1385" s="1">
        <f t="shared" si="136"/>
        <v>2021</v>
      </c>
      <c r="O1385" s="13" t="str">
        <f t="shared" si="137"/>
        <v/>
      </c>
      <c r="P1385" s="13" t="str">
        <f t="shared" si="138"/>
        <v/>
      </c>
      <c r="Q1385" s="13" t="str">
        <f t="shared" si="139"/>
        <v/>
      </c>
      <c r="R1385" s="13" t="str">
        <f t="shared" si="140"/>
        <v/>
      </c>
    </row>
    <row r="1386" spans="1:18" x14ac:dyDescent="0.2">
      <c r="A1386" s="8" t="s">
        <v>1909</v>
      </c>
      <c r="B1386" s="9">
        <v>3863</v>
      </c>
      <c r="C1386" s="40" t="s">
        <v>2212</v>
      </c>
      <c r="D1386" s="40" t="s">
        <v>48</v>
      </c>
      <c r="E1386" s="40" t="s">
        <v>2163</v>
      </c>
      <c r="F1386" s="40" t="s">
        <v>66</v>
      </c>
      <c r="G1386" s="40" t="s">
        <v>44</v>
      </c>
      <c r="H1386" s="40" t="s">
        <v>40</v>
      </c>
      <c r="I1386" s="11">
        <v>44277</v>
      </c>
      <c r="J1386" s="11">
        <v>44448</v>
      </c>
      <c r="K1386" s="16" t="s">
        <v>45</v>
      </c>
      <c r="L1386" s="1">
        <f>_xlfn.IFNA(MATCH(D1386,{"AR","FL","IN","MI"},0),"YES")</f>
        <v>4</v>
      </c>
      <c r="M1386" t="str">
        <f t="shared" si="135"/>
        <v>Natural Gas</v>
      </c>
      <c r="N1386" s="1">
        <f t="shared" si="136"/>
        <v>2021</v>
      </c>
      <c r="O1386" s="13" t="str">
        <f t="shared" si="137"/>
        <v/>
      </c>
      <c r="P1386" s="13" t="str">
        <f t="shared" si="138"/>
        <v/>
      </c>
      <c r="Q1386" s="13" t="str">
        <f t="shared" si="139"/>
        <v/>
      </c>
      <c r="R1386" s="13" t="str">
        <f t="shared" si="140"/>
        <v/>
      </c>
    </row>
    <row r="1387" spans="1:18" x14ac:dyDescent="0.2">
      <c r="A1387" s="8" t="s">
        <v>1910</v>
      </c>
      <c r="B1387" s="9">
        <v>3657</v>
      </c>
      <c r="C1387" s="40" t="s">
        <v>2199</v>
      </c>
      <c r="D1387" s="40" t="s">
        <v>76</v>
      </c>
      <c r="E1387" s="40" t="s">
        <v>2163</v>
      </c>
      <c r="F1387" s="40" t="s">
        <v>66</v>
      </c>
      <c r="G1387" s="40" t="s">
        <v>44</v>
      </c>
      <c r="H1387" s="40" t="s">
        <v>40</v>
      </c>
      <c r="I1387" s="11">
        <v>43983</v>
      </c>
      <c r="J1387" s="11">
        <v>44453</v>
      </c>
      <c r="K1387" s="12">
        <v>51.89</v>
      </c>
      <c r="L1387" s="1" t="str">
        <f>_xlfn.IFNA(MATCH(D1387,{"AR","FL","IN","MI"},0),"YES")</f>
        <v>YES</v>
      </c>
      <c r="M1387" t="str">
        <f t="shared" si="135"/>
        <v>Natural Gas</v>
      </c>
      <c r="N1387" s="1">
        <f t="shared" si="136"/>
        <v>2021</v>
      </c>
      <c r="O1387" s="13" t="str">
        <f t="shared" si="137"/>
        <v/>
      </c>
      <c r="P1387" s="13" t="str">
        <f t="shared" si="138"/>
        <v/>
      </c>
      <c r="Q1387" s="13">
        <f t="shared" si="139"/>
        <v>0.51890000000000003</v>
      </c>
      <c r="R1387" s="13">
        <f t="shared" si="140"/>
        <v>0.51890000000000003</v>
      </c>
    </row>
    <row r="1388" spans="1:18" x14ac:dyDescent="0.2">
      <c r="A1388" s="8" t="s">
        <v>1911</v>
      </c>
      <c r="B1388" s="9">
        <v>3906</v>
      </c>
      <c r="C1388" s="40" t="s">
        <v>2162</v>
      </c>
      <c r="D1388" s="40" t="s">
        <v>111</v>
      </c>
      <c r="E1388" s="40" t="s">
        <v>2163</v>
      </c>
      <c r="F1388" s="40" t="s">
        <v>66</v>
      </c>
      <c r="G1388" s="40" t="s">
        <v>39</v>
      </c>
      <c r="H1388" s="40" t="s">
        <v>40</v>
      </c>
      <c r="I1388" s="11">
        <v>44291</v>
      </c>
      <c r="J1388" s="11">
        <v>44462</v>
      </c>
      <c r="K1388" s="16">
        <v>32.270000000000003</v>
      </c>
      <c r="L1388" s="1">
        <f>_xlfn.IFNA(MATCH(D1388,{"AR","FL","IN","MI"},0),"YES")</f>
        <v>1</v>
      </c>
      <c r="M1388" t="str">
        <f t="shared" si="135"/>
        <v>Natural Gas</v>
      </c>
      <c r="N1388" s="1">
        <f t="shared" si="136"/>
        <v>2021</v>
      </c>
      <c r="O1388" s="13" t="str">
        <f t="shared" si="137"/>
        <v/>
      </c>
      <c r="P1388" s="13" t="str">
        <f t="shared" si="138"/>
        <v/>
      </c>
      <c r="Q1388" s="13">
        <f t="shared" si="139"/>
        <v>0.32270000000000004</v>
      </c>
      <c r="R1388" s="13" t="str">
        <f t="shared" si="140"/>
        <v/>
      </c>
    </row>
    <row r="1389" spans="1:18" x14ac:dyDescent="0.2">
      <c r="A1389" s="8" t="s">
        <v>1912</v>
      </c>
      <c r="B1389" s="9">
        <v>3722</v>
      </c>
      <c r="C1389" s="40" t="s">
        <v>168</v>
      </c>
      <c r="D1389" s="40" t="s">
        <v>91</v>
      </c>
      <c r="E1389" s="40" t="s">
        <v>2163</v>
      </c>
      <c r="F1389" s="40" t="s">
        <v>66</v>
      </c>
      <c r="G1389" s="40" t="s">
        <v>44</v>
      </c>
      <c r="H1389" s="40" t="s">
        <v>40</v>
      </c>
      <c r="I1389" s="11">
        <v>44134</v>
      </c>
      <c r="J1389" s="11">
        <v>44466</v>
      </c>
      <c r="K1389" s="12">
        <v>48.5</v>
      </c>
      <c r="L1389" s="1" t="str">
        <f>_xlfn.IFNA(MATCH(D1389,{"AR","FL","IN","MI"},0),"YES")</f>
        <v>YES</v>
      </c>
      <c r="M1389" t="str">
        <f t="shared" si="135"/>
        <v>Natural Gas</v>
      </c>
      <c r="N1389" s="1">
        <f t="shared" si="136"/>
        <v>2021</v>
      </c>
      <c r="O1389" s="13" t="str">
        <f t="shared" si="137"/>
        <v/>
      </c>
      <c r="P1389" s="13" t="str">
        <f t="shared" si="138"/>
        <v/>
      </c>
      <c r="Q1389" s="13">
        <f t="shared" si="139"/>
        <v>0.48499999999999999</v>
      </c>
      <c r="R1389" s="13">
        <f t="shared" si="140"/>
        <v>0.48499999999999999</v>
      </c>
    </row>
    <row r="1390" spans="1:18" x14ac:dyDescent="0.2">
      <c r="A1390" s="8" t="s">
        <v>993</v>
      </c>
      <c r="B1390" s="9">
        <v>3721</v>
      </c>
      <c r="C1390" s="40" t="s">
        <v>168</v>
      </c>
      <c r="D1390" s="40" t="s">
        <v>91</v>
      </c>
      <c r="E1390" s="40" t="s">
        <v>37</v>
      </c>
      <c r="F1390" s="40" t="s">
        <v>38</v>
      </c>
      <c r="G1390" s="40" t="s">
        <v>44</v>
      </c>
      <c r="H1390" s="40" t="s">
        <v>40</v>
      </c>
      <c r="I1390" s="11">
        <v>44134</v>
      </c>
      <c r="J1390" s="11">
        <v>44466</v>
      </c>
      <c r="K1390" s="12">
        <v>48.5</v>
      </c>
      <c r="L1390" s="1" t="str">
        <f>_xlfn.IFNA(MATCH(D1390,{"AR","FL","IN","MI"},0),"YES")</f>
        <v>YES</v>
      </c>
      <c r="M1390" t="str">
        <f t="shared" si="135"/>
        <v>Electric</v>
      </c>
      <c r="N1390" s="1">
        <f t="shared" si="136"/>
        <v>2021</v>
      </c>
      <c r="O1390" s="13">
        <f t="shared" si="137"/>
        <v>0.48499999999999999</v>
      </c>
      <c r="P1390" s="13">
        <f t="shared" si="138"/>
        <v>0.48499999999999999</v>
      </c>
      <c r="Q1390" s="13" t="str">
        <f t="shared" si="139"/>
        <v/>
      </c>
      <c r="R1390" s="13" t="str">
        <f t="shared" si="140"/>
        <v/>
      </c>
    </row>
    <row r="1391" spans="1:18" x14ac:dyDescent="0.2">
      <c r="A1391" s="8" t="s">
        <v>1913</v>
      </c>
      <c r="B1391" s="9">
        <v>3978</v>
      </c>
      <c r="C1391" s="40" t="s">
        <v>2200</v>
      </c>
      <c r="D1391" s="40" t="s">
        <v>57</v>
      </c>
      <c r="E1391" s="40" t="s">
        <v>2163</v>
      </c>
      <c r="F1391" s="40" t="s">
        <v>66</v>
      </c>
      <c r="G1391" s="40" t="s">
        <v>44</v>
      </c>
      <c r="H1391" s="40" t="s">
        <v>40</v>
      </c>
      <c r="I1391" s="11">
        <v>44362</v>
      </c>
      <c r="J1391" s="11">
        <v>44468</v>
      </c>
      <c r="K1391" s="12">
        <v>52.2</v>
      </c>
      <c r="L1391" s="1" t="str">
        <f>_xlfn.IFNA(MATCH(D1391,{"AR","FL","IN","MI"},0),"YES")</f>
        <v>YES</v>
      </c>
      <c r="M1391" t="str">
        <f t="shared" si="135"/>
        <v>Natural Gas</v>
      </c>
      <c r="N1391" s="1">
        <f t="shared" si="136"/>
        <v>2021</v>
      </c>
      <c r="O1391" s="13" t="str">
        <f t="shared" si="137"/>
        <v/>
      </c>
      <c r="P1391" s="13" t="str">
        <f t="shared" si="138"/>
        <v/>
      </c>
      <c r="Q1391" s="13">
        <f t="shared" si="139"/>
        <v>0.52200000000000002</v>
      </c>
      <c r="R1391" s="13">
        <f t="shared" si="140"/>
        <v>0.52200000000000002</v>
      </c>
    </row>
    <row r="1392" spans="1:18" x14ac:dyDescent="0.2">
      <c r="A1392" s="8" t="s">
        <v>1914</v>
      </c>
      <c r="B1392" s="9">
        <v>3734</v>
      </c>
      <c r="C1392" s="40" t="s">
        <v>2183</v>
      </c>
      <c r="D1392" s="40" t="s">
        <v>231</v>
      </c>
      <c r="E1392" s="40" t="s">
        <v>2163</v>
      </c>
      <c r="F1392" s="40" t="s">
        <v>66</v>
      </c>
      <c r="G1392" s="40" t="s">
        <v>39</v>
      </c>
      <c r="H1392" s="40" t="s">
        <v>40</v>
      </c>
      <c r="I1392" s="11">
        <v>44148</v>
      </c>
      <c r="J1392" s="11">
        <v>44469</v>
      </c>
      <c r="K1392" s="16">
        <v>53.44</v>
      </c>
      <c r="L1392" s="1" t="str">
        <f>_xlfn.IFNA(MATCH(D1392,{"AR","FL","IN","MI"},0),"YES")</f>
        <v>YES</v>
      </c>
      <c r="M1392" t="str">
        <f t="shared" si="135"/>
        <v>Natural Gas</v>
      </c>
      <c r="N1392" s="1">
        <f t="shared" si="136"/>
        <v>2021</v>
      </c>
      <c r="O1392" s="13" t="str">
        <f t="shared" si="137"/>
        <v/>
      </c>
      <c r="P1392" s="13" t="str">
        <f t="shared" si="138"/>
        <v/>
      </c>
      <c r="Q1392" s="13">
        <f t="shared" si="139"/>
        <v>0.53439999999999999</v>
      </c>
      <c r="R1392" s="13">
        <f t="shared" si="140"/>
        <v>0.53439999999999999</v>
      </c>
    </row>
    <row r="1393" spans="1:18" x14ac:dyDescent="0.2">
      <c r="A1393" s="8" t="s">
        <v>1915</v>
      </c>
      <c r="B1393" s="9">
        <v>3744</v>
      </c>
      <c r="C1393" s="40" t="s">
        <v>249</v>
      </c>
      <c r="D1393" s="40" t="s">
        <v>158</v>
      </c>
      <c r="E1393" s="40" t="s">
        <v>2163</v>
      </c>
      <c r="F1393" s="40" t="s">
        <v>66</v>
      </c>
      <c r="G1393" s="40" t="s">
        <v>44</v>
      </c>
      <c r="H1393" s="40" t="s">
        <v>40</v>
      </c>
      <c r="I1393" s="11">
        <v>44134</v>
      </c>
      <c r="J1393" s="11">
        <v>44475</v>
      </c>
      <c r="K1393" s="16">
        <v>45.74</v>
      </c>
      <c r="L1393" s="1">
        <f>_xlfn.IFNA(MATCH(D1393,{"AR","FL","IN","MI"},0),"YES")</f>
        <v>3</v>
      </c>
      <c r="M1393" t="str">
        <f t="shared" si="135"/>
        <v>Natural Gas</v>
      </c>
      <c r="N1393" s="1">
        <f t="shared" si="136"/>
        <v>2021</v>
      </c>
      <c r="O1393" s="13" t="str">
        <f t="shared" si="137"/>
        <v/>
      </c>
      <c r="P1393" s="13" t="str">
        <f t="shared" si="138"/>
        <v/>
      </c>
      <c r="Q1393" s="13">
        <f t="shared" si="139"/>
        <v>0.45740000000000003</v>
      </c>
      <c r="R1393" s="13" t="str">
        <f t="shared" si="140"/>
        <v/>
      </c>
    </row>
    <row r="1394" spans="1:18" x14ac:dyDescent="0.2">
      <c r="A1394" s="8" t="s">
        <v>994</v>
      </c>
      <c r="B1394" s="9">
        <v>3814</v>
      </c>
      <c r="C1394" s="40" t="s">
        <v>673</v>
      </c>
      <c r="D1394" s="40" t="s">
        <v>158</v>
      </c>
      <c r="E1394" s="40" t="s">
        <v>37</v>
      </c>
      <c r="F1394" s="40" t="s">
        <v>52</v>
      </c>
      <c r="G1394" s="40" t="s">
        <v>39</v>
      </c>
      <c r="H1394" s="40" t="s">
        <v>40</v>
      </c>
      <c r="I1394" s="11">
        <v>44314</v>
      </c>
      <c r="J1394" s="11">
        <v>44482</v>
      </c>
      <c r="K1394" s="12" t="s">
        <v>45</v>
      </c>
      <c r="L1394" s="1">
        <f>_xlfn.IFNA(MATCH(D1394,{"AR","FL","IN","MI"},0),"YES")</f>
        <v>3</v>
      </c>
      <c r="M1394" t="str">
        <f t="shared" si="135"/>
        <v>Electric</v>
      </c>
      <c r="N1394" s="1">
        <f t="shared" si="136"/>
        <v>2021</v>
      </c>
      <c r="O1394" s="13" t="str">
        <f t="shared" si="137"/>
        <v/>
      </c>
      <c r="P1394" s="13" t="str">
        <f t="shared" si="138"/>
        <v/>
      </c>
      <c r="Q1394" s="13" t="str">
        <f t="shared" si="139"/>
        <v/>
      </c>
      <c r="R1394" s="13" t="str">
        <f t="shared" si="140"/>
        <v/>
      </c>
    </row>
    <row r="1395" spans="1:18" x14ac:dyDescent="0.2">
      <c r="A1395" s="8" t="s">
        <v>995</v>
      </c>
      <c r="B1395" s="9">
        <v>3886</v>
      </c>
      <c r="C1395" s="40" t="s">
        <v>594</v>
      </c>
      <c r="D1395" s="40" t="s">
        <v>158</v>
      </c>
      <c r="E1395" s="40" t="s">
        <v>37</v>
      </c>
      <c r="F1395" s="40" t="s">
        <v>52</v>
      </c>
      <c r="G1395" s="40" t="s">
        <v>39</v>
      </c>
      <c r="H1395" s="40" t="s">
        <v>40</v>
      </c>
      <c r="I1395" s="11">
        <v>44370</v>
      </c>
      <c r="J1395" s="11">
        <v>44482</v>
      </c>
      <c r="K1395" s="16" t="s">
        <v>45</v>
      </c>
      <c r="L1395" s="1">
        <f>_xlfn.IFNA(MATCH(D1395,{"AR","FL","IN","MI"},0),"YES")</f>
        <v>3</v>
      </c>
      <c r="M1395" t="str">
        <f t="shared" si="135"/>
        <v>Electric</v>
      </c>
      <c r="N1395" s="1">
        <f t="shared" si="136"/>
        <v>2021</v>
      </c>
      <c r="O1395" s="13" t="str">
        <f t="shared" si="137"/>
        <v/>
      </c>
      <c r="P1395" s="13" t="str">
        <f t="shared" si="138"/>
        <v/>
      </c>
      <c r="Q1395" s="13" t="str">
        <f t="shared" si="139"/>
        <v/>
      </c>
      <c r="R1395" s="13" t="str">
        <f t="shared" si="140"/>
        <v/>
      </c>
    </row>
    <row r="1396" spans="1:18" x14ac:dyDescent="0.2">
      <c r="A1396" s="8" t="s">
        <v>1916</v>
      </c>
      <c r="B1396" s="9">
        <v>3961</v>
      </c>
      <c r="C1396" s="40" t="s">
        <v>2241</v>
      </c>
      <c r="D1396" s="40" t="s">
        <v>124</v>
      </c>
      <c r="E1396" s="40" t="s">
        <v>2163</v>
      </c>
      <c r="F1396" s="40" t="s">
        <v>52</v>
      </c>
      <c r="G1396" s="40" t="s">
        <v>44</v>
      </c>
      <c r="H1396" s="40" t="s">
        <v>40</v>
      </c>
      <c r="I1396" s="11">
        <v>44343</v>
      </c>
      <c r="J1396" s="11">
        <v>44489</v>
      </c>
      <c r="K1396" s="16" t="s">
        <v>45</v>
      </c>
      <c r="L1396" s="1" t="str">
        <f>_xlfn.IFNA(MATCH(D1396,{"AR","FL","IN","MI"},0),"YES")</f>
        <v>YES</v>
      </c>
      <c r="M1396" t="str">
        <f t="shared" si="135"/>
        <v>Natural Gas</v>
      </c>
      <c r="N1396" s="1">
        <f t="shared" si="136"/>
        <v>2021</v>
      </c>
      <c r="O1396" s="13" t="str">
        <f t="shared" si="137"/>
        <v/>
      </c>
      <c r="P1396" s="13" t="str">
        <f t="shared" si="138"/>
        <v/>
      </c>
      <c r="Q1396" s="13" t="str">
        <f t="shared" si="139"/>
        <v/>
      </c>
      <c r="R1396" s="13" t="str">
        <f t="shared" si="140"/>
        <v/>
      </c>
    </row>
    <row r="1397" spans="1:18" x14ac:dyDescent="0.2">
      <c r="A1397" s="8" t="s">
        <v>997</v>
      </c>
      <c r="B1397" s="9">
        <v>3780</v>
      </c>
      <c r="C1397" s="40" t="s">
        <v>139</v>
      </c>
      <c r="D1397" s="40" t="s">
        <v>76</v>
      </c>
      <c r="E1397" s="40" t="s">
        <v>37</v>
      </c>
      <c r="F1397" s="40" t="s">
        <v>52</v>
      </c>
      <c r="G1397" s="40" t="s">
        <v>39</v>
      </c>
      <c r="H1397" s="40" t="s">
        <v>40</v>
      </c>
      <c r="I1397" s="11">
        <v>44224</v>
      </c>
      <c r="J1397" s="11">
        <v>44490</v>
      </c>
      <c r="K1397" s="16">
        <v>50.32</v>
      </c>
      <c r="L1397" s="1" t="str">
        <f>_xlfn.IFNA(MATCH(D1397,{"AR","FL","IN","MI"},0),"YES")</f>
        <v>YES</v>
      </c>
      <c r="M1397" t="str">
        <f t="shared" si="135"/>
        <v>Electric</v>
      </c>
      <c r="N1397" s="1">
        <f t="shared" si="136"/>
        <v>2021</v>
      </c>
      <c r="O1397" s="13">
        <f t="shared" si="137"/>
        <v>0.50319999999999998</v>
      </c>
      <c r="P1397" s="13">
        <f t="shared" si="138"/>
        <v>0.50319999999999998</v>
      </c>
      <c r="Q1397" s="13" t="str">
        <f t="shared" si="139"/>
        <v/>
      </c>
      <c r="R1397" s="13" t="str">
        <f t="shared" si="140"/>
        <v/>
      </c>
    </row>
    <row r="1398" spans="1:18" x14ac:dyDescent="0.2">
      <c r="A1398" s="8" t="s">
        <v>1917</v>
      </c>
      <c r="B1398" s="9">
        <v>3750</v>
      </c>
      <c r="C1398" s="40" t="s">
        <v>2204</v>
      </c>
      <c r="D1398" s="40" t="s">
        <v>91</v>
      </c>
      <c r="E1398" s="40" t="s">
        <v>2163</v>
      </c>
      <c r="F1398" s="40" t="s">
        <v>66</v>
      </c>
      <c r="G1398" s="40" t="s">
        <v>44</v>
      </c>
      <c r="H1398" s="40" t="s">
        <v>40</v>
      </c>
      <c r="I1398" s="11">
        <v>44183</v>
      </c>
      <c r="J1398" s="11">
        <v>44490</v>
      </c>
      <c r="K1398" s="16" t="s">
        <v>45</v>
      </c>
      <c r="L1398" s="1" t="str">
        <f>_xlfn.IFNA(MATCH(D1398,{"AR","FL","IN","MI"},0),"YES")</f>
        <v>YES</v>
      </c>
      <c r="M1398" t="str">
        <f t="shared" si="135"/>
        <v>Natural Gas</v>
      </c>
      <c r="N1398" s="1">
        <f t="shared" si="136"/>
        <v>2021</v>
      </c>
      <c r="O1398" s="13" t="str">
        <f t="shared" si="137"/>
        <v/>
      </c>
      <c r="P1398" s="13" t="str">
        <f t="shared" si="138"/>
        <v/>
      </c>
      <c r="Q1398" s="13" t="str">
        <f t="shared" si="139"/>
        <v/>
      </c>
      <c r="R1398" s="13" t="str">
        <f t="shared" si="140"/>
        <v/>
      </c>
    </row>
    <row r="1399" spans="1:18" x14ac:dyDescent="0.2">
      <c r="A1399" s="8" t="s">
        <v>996</v>
      </c>
      <c r="B1399" s="9">
        <v>3764</v>
      </c>
      <c r="C1399" s="40" t="s">
        <v>428</v>
      </c>
      <c r="D1399" s="40" t="s">
        <v>79</v>
      </c>
      <c r="E1399" s="40" t="s">
        <v>37</v>
      </c>
      <c r="F1399" s="40" t="s">
        <v>38</v>
      </c>
      <c r="G1399" s="40" t="s">
        <v>44</v>
      </c>
      <c r="H1399" s="40" t="s">
        <v>40</v>
      </c>
      <c r="I1399" s="11">
        <v>44228</v>
      </c>
      <c r="J1399" s="11">
        <v>44490</v>
      </c>
      <c r="K1399" s="16">
        <v>45.07</v>
      </c>
      <c r="L1399" s="1">
        <f>_xlfn.IFNA(MATCH(D1399,{"AR","FL","IN","MI"},0),"YES")</f>
        <v>2</v>
      </c>
      <c r="M1399" t="str">
        <f t="shared" si="135"/>
        <v>Electric</v>
      </c>
      <c r="N1399" s="1">
        <f t="shared" si="136"/>
        <v>2021</v>
      </c>
      <c r="O1399" s="13">
        <f t="shared" si="137"/>
        <v>0.45069999999999999</v>
      </c>
      <c r="P1399" s="13" t="str">
        <f t="shared" si="138"/>
        <v/>
      </c>
      <c r="Q1399" s="13" t="str">
        <f t="shared" si="139"/>
        <v/>
      </c>
      <c r="R1399" s="13" t="str">
        <f t="shared" si="140"/>
        <v/>
      </c>
    </row>
    <row r="1400" spans="1:18" x14ac:dyDescent="0.2">
      <c r="A1400" s="8" t="s">
        <v>1918</v>
      </c>
      <c r="B1400" s="9">
        <v>3862</v>
      </c>
      <c r="C1400" s="40" t="s">
        <v>2199</v>
      </c>
      <c r="D1400" s="40" t="s">
        <v>76</v>
      </c>
      <c r="E1400" s="40" t="s">
        <v>2163</v>
      </c>
      <c r="F1400" s="40" t="s">
        <v>52</v>
      </c>
      <c r="G1400" s="40" t="s">
        <v>39</v>
      </c>
      <c r="H1400" s="40" t="s">
        <v>40</v>
      </c>
      <c r="I1400" s="11">
        <v>44407</v>
      </c>
      <c r="J1400" s="11">
        <v>44494</v>
      </c>
      <c r="K1400" s="16" t="s">
        <v>45</v>
      </c>
      <c r="L1400" s="1" t="str">
        <f>_xlfn.IFNA(MATCH(D1400,{"AR","FL","IN","MI"},0),"YES")</f>
        <v>YES</v>
      </c>
      <c r="M1400" t="str">
        <f t="shared" si="135"/>
        <v>Natural Gas</v>
      </c>
      <c r="N1400" s="1">
        <f t="shared" si="136"/>
        <v>2021</v>
      </c>
      <c r="O1400" s="13" t="str">
        <f t="shared" si="137"/>
        <v/>
      </c>
      <c r="P1400" s="13" t="str">
        <f t="shared" si="138"/>
        <v/>
      </c>
      <c r="Q1400" s="13" t="str">
        <f t="shared" si="139"/>
        <v/>
      </c>
      <c r="R1400" s="13" t="str">
        <f t="shared" si="140"/>
        <v/>
      </c>
    </row>
    <row r="1401" spans="1:18" x14ac:dyDescent="0.2">
      <c r="A1401" s="8" t="s">
        <v>998</v>
      </c>
      <c r="B1401" s="9">
        <v>3781</v>
      </c>
      <c r="C1401" s="40" t="s">
        <v>81</v>
      </c>
      <c r="D1401" s="40" t="s">
        <v>76</v>
      </c>
      <c r="E1401" s="40" t="s">
        <v>37</v>
      </c>
      <c r="F1401" s="40" t="s">
        <v>52</v>
      </c>
      <c r="G1401" s="40" t="s">
        <v>39</v>
      </c>
      <c r="H1401" s="40" t="s">
        <v>40</v>
      </c>
      <c r="I1401" s="11">
        <v>44253</v>
      </c>
      <c r="J1401" s="11">
        <v>44495</v>
      </c>
      <c r="K1401" s="16">
        <v>52.07</v>
      </c>
      <c r="L1401" s="1" t="str">
        <f>_xlfn.IFNA(MATCH(D1401,{"AR","FL","IN","MI"},0),"YES")</f>
        <v>YES</v>
      </c>
      <c r="M1401" t="str">
        <f t="shared" si="135"/>
        <v>Electric</v>
      </c>
      <c r="N1401" s="1">
        <f t="shared" si="136"/>
        <v>2021</v>
      </c>
      <c r="O1401" s="13">
        <f t="shared" si="137"/>
        <v>0.52070000000000005</v>
      </c>
      <c r="P1401" s="13">
        <f t="shared" si="138"/>
        <v>0.52070000000000005</v>
      </c>
      <c r="Q1401" s="13" t="str">
        <f t="shared" si="139"/>
        <v/>
      </c>
      <c r="R1401" s="13" t="str">
        <f t="shared" si="140"/>
        <v/>
      </c>
    </row>
    <row r="1402" spans="1:18" x14ac:dyDescent="0.2">
      <c r="A1402" s="8" t="s">
        <v>999</v>
      </c>
      <c r="B1402" s="9">
        <v>3759</v>
      </c>
      <c r="C1402" s="40" t="s">
        <v>85</v>
      </c>
      <c r="D1402" s="40" t="s">
        <v>79</v>
      </c>
      <c r="E1402" s="40" t="s">
        <v>37</v>
      </c>
      <c r="F1402" s="40" t="s">
        <v>38</v>
      </c>
      <c r="G1402" s="40" t="s">
        <v>44</v>
      </c>
      <c r="H1402" s="40" t="s">
        <v>40</v>
      </c>
      <c r="I1402" s="11">
        <v>44207</v>
      </c>
      <c r="J1402" s="11">
        <v>44495</v>
      </c>
      <c r="K1402" s="16" t="s">
        <v>45</v>
      </c>
      <c r="L1402" s="1">
        <f>_xlfn.IFNA(MATCH(D1402,{"AR","FL","IN","MI"},0),"YES")</f>
        <v>2</v>
      </c>
      <c r="M1402" t="str">
        <f t="shared" si="135"/>
        <v>Electric</v>
      </c>
      <c r="N1402" s="1">
        <f t="shared" si="136"/>
        <v>2021</v>
      </c>
      <c r="O1402" s="13" t="str">
        <f t="shared" si="137"/>
        <v/>
      </c>
      <c r="P1402" s="13" t="str">
        <f t="shared" si="138"/>
        <v/>
      </c>
      <c r="Q1402" s="13" t="str">
        <f t="shared" si="139"/>
        <v/>
      </c>
      <c r="R1402" s="13" t="str">
        <f t="shared" si="140"/>
        <v/>
      </c>
    </row>
    <row r="1403" spans="1:18" x14ac:dyDescent="0.2">
      <c r="A1403" s="8" t="s">
        <v>1919</v>
      </c>
      <c r="B1403" s="9">
        <v>3715</v>
      </c>
      <c r="C1403" s="40" t="s">
        <v>2179</v>
      </c>
      <c r="D1403" s="40" t="s">
        <v>114</v>
      </c>
      <c r="E1403" s="40" t="s">
        <v>2163</v>
      </c>
      <c r="F1403" s="40" t="s">
        <v>66</v>
      </c>
      <c r="G1403" s="40" t="s">
        <v>39</v>
      </c>
      <c r="H1403" s="40" t="s">
        <v>40</v>
      </c>
      <c r="I1403" s="11">
        <v>44176</v>
      </c>
      <c r="J1403" s="11">
        <v>44496</v>
      </c>
      <c r="K1403" s="16">
        <v>49.86</v>
      </c>
      <c r="L1403" s="1" t="str">
        <f>_xlfn.IFNA(MATCH(D1403,{"AR","FL","IN","MI"},0),"YES")</f>
        <v>YES</v>
      </c>
      <c r="M1403" t="str">
        <f t="shared" si="135"/>
        <v>Natural Gas</v>
      </c>
      <c r="N1403" s="1">
        <f t="shared" si="136"/>
        <v>2021</v>
      </c>
      <c r="O1403" s="13" t="str">
        <f t="shared" si="137"/>
        <v/>
      </c>
      <c r="P1403" s="13" t="str">
        <f t="shared" si="138"/>
        <v/>
      </c>
      <c r="Q1403" s="13">
        <f t="shared" si="139"/>
        <v>0.49859999999999999</v>
      </c>
      <c r="R1403" s="13">
        <f t="shared" si="140"/>
        <v>0.49859999999999999</v>
      </c>
    </row>
    <row r="1404" spans="1:18" x14ac:dyDescent="0.2">
      <c r="A1404" s="8" t="s">
        <v>1000</v>
      </c>
      <c r="B1404" s="9">
        <v>3773</v>
      </c>
      <c r="C1404" s="40" t="s">
        <v>781</v>
      </c>
      <c r="D1404" s="40" t="s">
        <v>199</v>
      </c>
      <c r="E1404" s="40" t="s">
        <v>37</v>
      </c>
      <c r="F1404" s="40" t="s">
        <v>66</v>
      </c>
      <c r="G1404" s="40" t="s">
        <v>44</v>
      </c>
      <c r="H1404" s="40" t="s">
        <v>40</v>
      </c>
      <c r="I1404" s="11">
        <v>44235</v>
      </c>
      <c r="J1404" s="11">
        <v>44497</v>
      </c>
      <c r="K1404" s="16" t="s">
        <v>45</v>
      </c>
      <c r="L1404" s="1" t="str">
        <f>_xlfn.IFNA(MATCH(D1404,{"AR","FL","IN","MI"},0),"YES")</f>
        <v>YES</v>
      </c>
      <c r="M1404" t="str">
        <f t="shared" si="135"/>
        <v>Electric</v>
      </c>
      <c r="N1404" s="1">
        <f t="shared" si="136"/>
        <v>2021</v>
      </c>
      <c r="O1404" s="13" t="str">
        <f t="shared" si="137"/>
        <v/>
      </c>
      <c r="P1404" s="13" t="str">
        <f t="shared" si="138"/>
        <v/>
      </c>
      <c r="Q1404" s="13" t="str">
        <f t="shared" si="139"/>
        <v/>
      </c>
      <c r="R1404" s="13" t="str">
        <f t="shared" si="140"/>
        <v/>
      </c>
    </row>
    <row r="1405" spans="1:18" x14ac:dyDescent="0.2">
      <c r="A1405" s="8" t="s">
        <v>1001</v>
      </c>
      <c r="B1405" s="9">
        <v>3755</v>
      </c>
      <c r="C1405" s="40" t="s">
        <v>477</v>
      </c>
      <c r="D1405" s="40" t="s">
        <v>478</v>
      </c>
      <c r="E1405" s="40" t="s">
        <v>37</v>
      </c>
      <c r="F1405" s="40" t="s">
        <v>66</v>
      </c>
      <c r="G1405" s="40" t="s">
        <v>39</v>
      </c>
      <c r="H1405" s="40" t="s">
        <v>40</v>
      </c>
      <c r="I1405" s="11">
        <v>44215</v>
      </c>
      <c r="J1405" s="11">
        <v>44497</v>
      </c>
      <c r="K1405" s="12">
        <v>49</v>
      </c>
      <c r="L1405" s="1" t="str">
        <f>_xlfn.IFNA(MATCH(D1405,{"AR","FL","IN","MI"},0),"YES")</f>
        <v>YES</v>
      </c>
      <c r="M1405" t="str">
        <f t="shared" si="135"/>
        <v>Electric</v>
      </c>
      <c r="N1405" s="1">
        <f t="shared" si="136"/>
        <v>2021</v>
      </c>
      <c r="O1405" s="13">
        <f t="shared" si="137"/>
        <v>0.49</v>
      </c>
      <c r="P1405" s="13">
        <f t="shared" si="138"/>
        <v>0.49</v>
      </c>
      <c r="Q1405" s="13" t="str">
        <f t="shared" si="139"/>
        <v/>
      </c>
      <c r="R1405" s="13" t="str">
        <f t="shared" si="140"/>
        <v/>
      </c>
    </row>
    <row r="1406" spans="1:18" x14ac:dyDescent="0.2">
      <c r="A1406" s="8" t="s">
        <v>1920</v>
      </c>
      <c r="B1406" s="9">
        <v>3894</v>
      </c>
      <c r="C1406" s="40" t="s">
        <v>2220</v>
      </c>
      <c r="D1406" s="40" t="s">
        <v>231</v>
      </c>
      <c r="E1406" s="40" t="s">
        <v>2163</v>
      </c>
      <c r="F1406" s="40" t="s">
        <v>66</v>
      </c>
      <c r="G1406" s="40" t="s">
        <v>39</v>
      </c>
      <c r="H1406" s="40" t="s">
        <v>40</v>
      </c>
      <c r="I1406" s="11">
        <v>44454</v>
      </c>
      <c r="J1406" s="11">
        <v>44498</v>
      </c>
      <c r="K1406" s="16" t="s">
        <v>45</v>
      </c>
      <c r="L1406" s="1" t="str">
        <f>_xlfn.IFNA(MATCH(D1406,{"AR","FL","IN","MI"},0),"YES")</f>
        <v>YES</v>
      </c>
      <c r="M1406" t="str">
        <f t="shared" si="135"/>
        <v>Natural Gas</v>
      </c>
      <c r="N1406" s="1">
        <f t="shared" si="136"/>
        <v>2021</v>
      </c>
      <c r="O1406" s="13" t="str">
        <f t="shared" si="137"/>
        <v/>
      </c>
      <c r="P1406" s="13" t="str">
        <f t="shared" si="138"/>
        <v/>
      </c>
      <c r="Q1406" s="13" t="str">
        <f t="shared" si="139"/>
        <v/>
      </c>
      <c r="R1406" s="13" t="str">
        <f t="shared" si="140"/>
        <v/>
      </c>
    </row>
    <row r="1407" spans="1:18" x14ac:dyDescent="0.2">
      <c r="A1407" s="8" t="s">
        <v>1921</v>
      </c>
      <c r="B1407" s="9">
        <v>4246</v>
      </c>
      <c r="C1407" s="40" t="s">
        <v>2174</v>
      </c>
      <c r="D1407" s="40" t="s">
        <v>576</v>
      </c>
      <c r="E1407" s="40" t="s">
        <v>2163</v>
      </c>
      <c r="F1407" s="40" t="s">
        <v>66</v>
      </c>
      <c r="G1407" s="40" t="s">
        <v>44</v>
      </c>
      <c r="H1407" s="40" t="s">
        <v>40</v>
      </c>
      <c r="I1407" s="11">
        <v>44306</v>
      </c>
      <c r="J1407" s="11">
        <v>44501</v>
      </c>
      <c r="K1407" s="16" t="s">
        <v>45</v>
      </c>
      <c r="L1407" s="1" t="str">
        <f>_xlfn.IFNA(MATCH(D1407,{"AR","FL","IN","MI"},0),"YES")</f>
        <v>YES</v>
      </c>
      <c r="M1407" t="str">
        <f t="shared" si="135"/>
        <v>Natural Gas</v>
      </c>
      <c r="N1407" s="1">
        <f t="shared" si="136"/>
        <v>2021</v>
      </c>
      <c r="O1407" s="13" t="str">
        <f t="shared" si="137"/>
        <v/>
      </c>
      <c r="P1407" s="13" t="str">
        <f t="shared" si="138"/>
        <v/>
      </c>
      <c r="Q1407" s="13" t="str">
        <f t="shared" si="139"/>
        <v/>
      </c>
      <c r="R1407" s="13" t="str">
        <f t="shared" si="140"/>
        <v/>
      </c>
    </row>
    <row r="1408" spans="1:18" x14ac:dyDescent="0.2">
      <c r="A1408" s="8" t="s">
        <v>1002</v>
      </c>
      <c r="B1408" s="9">
        <v>3843</v>
      </c>
      <c r="C1408" s="40" t="s">
        <v>211</v>
      </c>
      <c r="D1408" s="40" t="s">
        <v>212</v>
      </c>
      <c r="E1408" s="40" t="s">
        <v>37</v>
      </c>
      <c r="F1408" s="40" t="s">
        <v>52</v>
      </c>
      <c r="G1408" s="40" t="s">
        <v>44</v>
      </c>
      <c r="H1408" s="40" t="s">
        <v>40</v>
      </c>
      <c r="I1408" s="11">
        <v>44362</v>
      </c>
      <c r="J1408" s="11">
        <v>44502</v>
      </c>
      <c r="K1408" s="16" t="s">
        <v>45</v>
      </c>
      <c r="L1408" s="1" t="str">
        <f>_xlfn.IFNA(MATCH(D1408,{"AR","FL","IN","MI"},0),"YES")</f>
        <v>YES</v>
      </c>
      <c r="M1408" t="str">
        <f t="shared" si="135"/>
        <v>Electric</v>
      </c>
      <c r="N1408" s="1">
        <f t="shared" si="136"/>
        <v>2021</v>
      </c>
      <c r="O1408" s="13" t="str">
        <f t="shared" si="137"/>
        <v/>
      </c>
      <c r="P1408" s="13" t="str">
        <f t="shared" si="138"/>
        <v/>
      </c>
      <c r="Q1408" s="13" t="str">
        <f t="shared" si="139"/>
        <v/>
      </c>
      <c r="R1408" s="13" t="str">
        <f t="shared" si="140"/>
        <v/>
      </c>
    </row>
    <row r="1409" spans="1:18" x14ac:dyDescent="0.2">
      <c r="A1409" s="8" t="s">
        <v>1003</v>
      </c>
      <c r="B1409" s="9">
        <v>3565</v>
      </c>
      <c r="C1409" s="40" t="s">
        <v>329</v>
      </c>
      <c r="D1409" s="40" t="s">
        <v>173</v>
      </c>
      <c r="E1409" s="40" t="s">
        <v>37</v>
      </c>
      <c r="F1409" s="40" t="s">
        <v>38</v>
      </c>
      <c r="G1409" s="40" t="s">
        <v>39</v>
      </c>
      <c r="H1409" s="40" t="s">
        <v>40</v>
      </c>
      <c r="I1409" s="11">
        <v>43769</v>
      </c>
      <c r="J1409" s="11">
        <v>44502</v>
      </c>
      <c r="K1409" s="16">
        <v>54.67</v>
      </c>
      <c r="L1409" s="1" t="str">
        <f>_xlfn.IFNA(MATCH(D1409,{"AR","FL","IN","MI"},0),"YES")</f>
        <v>YES</v>
      </c>
      <c r="M1409" t="str">
        <f t="shared" si="135"/>
        <v>Electric</v>
      </c>
      <c r="N1409" s="1">
        <f t="shared" si="136"/>
        <v>2021</v>
      </c>
      <c r="O1409" s="13">
        <f t="shared" si="137"/>
        <v>0.54669999999999996</v>
      </c>
      <c r="P1409" s="13">
        <f t="shared" si="138"/>
        <v>0.54669999999999996</v>
      </c>
      <c r="Q1409" s="13" t="str">
        <f t="shared" si="139"/>
        <v/>
      </c>
      <c r="R1409" s="13" t="str">
        <f t="shared" si="140"/>
        <v/>
      </c>
    </row>
    <row r="1410" spans="1:18" x14ac:dyDescent="0.2">
      <c r="A1410" s="8" t="s">
        <v>1004</v>
      </c>
      <c r="B1410" s="9">
        <v>3719</v>
      </c>
      <c r="C1410" s="40" t="s">
        <v>245</v>
      </c>
      <c r="D1410" s="40" t="s">
        <v>180</v>
      </c>
      <c r="E1410" s="40" t="s">
        <v>37</v>
      </c>
      <c r="F1410" s="40" t="s">
        <v>38</v>
      </c>
      <c r="G1410" s="40" t="s">
        <v>39</v>
      </c>
      <c r="H1410" s="40" t="s">
        <v>40</v>
      </c>
      <c r="I1410" s="11">
        <v>44137</v>
      </c>
      <c r="J1410" s="11">
        <v>44504</v>
      </c>
      <c r="K1410" s="12">
        <v>52.5</v>
      </c>
      <c r="L1410" s="1" t="str">
        <f>_xlfn.IFNA(MATCH(D1410,{"AR","FL","IN","MI"},0),"YES")</f>
        <v>YES</v>
      </c>
      <c r="M1410" t="str">
        <f t="shared" si="135"/>
        <v>Electric</v>
      </c>
      <c r="N1410" s="1">
        <f t="shared" si="136"/>
        <v>2021</v>
      </c>
      <c r="O1410" s="13">
        <f t="shared" si="137"/>
        <v>0.52500000000000002</v>
      </c>
      <c r="P1410" s="13">
        <f t="shared" si="138"/>
        <v>0.52500000000000002</v>
      </c>
      <c r="Q1410" s="13" t="str">
        <f t="shared" si="139"/>
        <v/>
      </c>
      <c r="R1410" s="13" t="str">
        <f t="shared" si="140"/>
        <v/>
      </c>
    </row>
    <row r="1411" spans="1:18" x14ac:dyDescent="0.2">
      <c r="A1411" s="8" t="s">
        <v>1922</v>
      </c>
      <c r="B1411" s="9">
        <v>3794</v>
      </c>
      <c r="C1411" s="40" t="s">
        <v>2223</v>
      </c>
      <c r="D1411" s="40" t="s">
        <v>105</v>
      </c>
      <c r="E1411" s="40" t="s">
        <v>2163</v>
      </c>
      <c r="F1411" s="40" t="s">
        <v>66</v>
      </c>
      <c r="G1411" s="40" t="s">
        <v>44</v>
      </c>
      <c r="H1411" s="40" t="s">
        <v>40</v>
      </c>
      <c r="I1411" s="11">
        <v>44285</v>
      </c>
      <c r="J1411" s="11">
        <v>44517</v>
      </c>
      <c r="K1411" s="12">
        <v>54</v>
      </c>
      <c r="L1411" s="1" t="str">
        <f>_xlfn.IFNA(MATCH(D1411,{"AR","FL","IN","MI"},0),"YES")</f>
        <v>YES</v>
      </c>
      <c r="M1411" t="str">
        <f t="shared" si="135"/>
        <v>Natural Gas</v>
      </c>
      <c r="N1411" s="1">
        <f t="shared" si="136"/>
        <v>2021</v>
      </c>
      <c r="O1411" s="13" t="str">
        <f t="shared" si="137"/>
        <v/>
      </c>
      <c r="P1411" s="13" t="str">
        <f t="shared" si="138"/>
        <v/>
      </c>
      <c r="Q1411" s="13">
        <f t="shared" si="139"/>
        <v>0.54</v>
      </c>
      <c r="R1411" s="13">
        <f t="shared" si="140"/>
        <v>0.54</v>
      </c>
    </row>
    <row r="1412" spans="1:18" x14ac:dyDescent="0.2">
      <c r="A1412" s="8" t="s">
        <v>1923</v>
      </c>
      <c r="B1412" s="9">
        <v>3777</v>
      </c>
      <c r="C1412" s="40" t="s">
        <v>2219</v>
      </c>
      <c r="D1412" s="40" t="s">
        <v>158</v>
      </c>
      <c r="E1412" s="40" t="s">
        <v>2163</v>
      </c>
      <c r="F1412" s="40" t="s">
        <v>66</v>
      </c>
      <c r="G1412" s="40" t="s">
        <v>44</v>
      </c>
      <c r="H1412" s="40" t="s">
        <v>40</v>
      </c>
      <c r="I1412" s="11">
        <v>44183</v>
      </c>
      <c r="J1412" s="11">
        <v>44517</v>
      </c>
      <c r="K1412" s="16">
        <v>46.21</v>
      </c>
      <c r="L1412" s="1">
        <f>_xlfn.IFNA(MATCH(D1412,{"AR","FL","IN","MI"},0),"YES")</f>
        <v>3</v>
      </c>
      <c r="M1412" t="str">
        <f t="shared" si="135"/>
        <v>Natural Gas</v>
      </c>
      <c r="N1412" s="1">
        <f t="shared" si="136"/>
        <v>2021</v>
      </c>
      <c r="O1412" s="13" t="str">
        <f t="shared" si="137"/>
        <v/>
      </c>
      <c r="P1412" s="13" t="str">
        <f t="shared" si="138"/>
        <v/>
      </c>
      <c r="Q1412" s="13">
        <f t="shared" si="139"/>
        <v>0.46210000000000001</v>
      </c>
      <c r="R1412" s="13" t="str">
        <f t="shared" si="140"/>
        <v/>
      </c>
    </row>
    <row r="1413" spans="1:18" x14ac:dyDescent="0.2">
      <c r="A1413" s="8" t="s">
        <v>1005</v>
      </c>
      <c r="B1413" s="9">
        <v>3642</v>
      </c>
      <c r="C1413" s="40" t="s">
        <v>289</v>
      </c>
      <c r="D1413" s="40" t="s">
        <v>290</v>
      </c>
      <c r="E1413" s="40" t="s">
        <v>37</v>
      </c>
      <c r="F1413" s="40" t="s">
        <v>66</v>
      </c>
      <c r="G1413" s="40" t="s">
        <v>44</v>
      </c>
      <c r="H1413" s="40" t="s">
        <v>40</v>
      </c>
      <c r="I1413" s="11">
        <v>43983</v>
      </c>
      <c r="J1413" s="11">
        <v>44517</v>
      </c>
      <c r="K1413" s="16">
        <v>54.43</v>
      </c>
      <c r="L1413" s="1" t="str">
        <f>_xlfn.IFNA(MATCH(D1413,{"AR","FL","IN","MI"},0),"YES")</f>
        <v>YES</v>
      </c>
      <c r="M1413" t="str">
        <f t="shared" si="135"/>
        <v>Electric</v>
      </c>
      <c r="N1413" s="1">
        <f t="shared" si="136"/>
        <v>2021</v>
      </c>
      <c r="O1413" s="13">
        <f t="shared" si="137"/>
        <v>0.54430000000000001</v>
      </c>
      <c r="P1413" s="13">
        <f t="shared" si="138"/>
        <v>0.54430000000000001</v>
      </c>
      <c r="Q1413" s="13" t="str">
        <f t="shared" si="139"/>
        <v/>
      </c>
      <c r="R1413" s="13" t="str">
        <f t="shared" si="140"/>
        <v/>
      </c>
    </row>
    <row r="1414" spans="1:18" x14ac:dyDescent="0.2">
      <c r="A1414" s="8" t="s">
        <v>1007</v>
      </c>
      <c r="B1414" s="9">
        <v>3696</v>
      </c>
      <c r="C1414" s="40" t="s">
        <v>119</v>
      </c>
      <c r="D1414" s="40" t="s">
        <v>88</v>
      </c>
      <c r="E1414" s="40" t="s">
        <v>37</v>
      </c>
      <c r="F1414" s="40" t="s">
        <v>66</v>
      </c>
      <c r="G1414" s="40" t="s">
        <v>44</v>
      </c>
      <c r="H1414" s="40" t="s">
        <v>40</v>
      </c>
      <c r="I1414" s="11">
        <v>44070</v>
      </c>
      <c r="J1414" s="11">
        <v>44518</v>
      </c>
      <c r="K1414" s="12">
        <v>50</v>
      </c>
      <c r="L1414" s="1" t="str">
        <f>_xlfn.IFNA(MATCH(D1414,{"AR","FL","IN","MI"},0),"YES")</f>
        <v>YES</v>
      </c>
      <c r="M1414" t="str">
        <f t="shared" si="135"/>
        <v>Electric</v>
      </c>
      <c r="N1414" s="1">
        <f t="shared" si="136"/>
        <v>2021</v>
      </c>
      <c r="O1414" s="13">
        <f t="shared" si="137"/>
        <v>0.5</v>
      </c>
      <c r="P1414" s="13">
        <f t="shared" si="138"/>
        <v>0.5</v>
      </c>
      <c r="Q1414" s="13" t="str">
        <f t="shared" si="139"/>
        <v/>
      </c>
      <c r="R1414" s="13" t="str">
        <f t="shared" si="140"/>
        <v/>
      </c>
    </row>
    <row r="1415" spans="1:18" x14ac:dyDescent="0.2">
      <c r="A1415" s="8" t="s">
        <v>1011</v>
      </c>
      <c r="B1415" s="9">
        <v>3849</v>
      </c>
      <c r="C1415" s="40" t="s">
        <v>42</v>
      </c>
      <c r="D1415" s="40" t="s">
        <v>219</v>
      </c>
      <c r="E1415" s="40" t="s">
        <v>37</v>
      </c>
      <c r="F1415" s="40" t="s">
        <v>38</v>
      </c>
      <c r="G1415" s="40" t="s">
        <v>44</v>
      </c>
      <c r="H1415" s="40" t="s">
        <v>40</v>
      </c>
      <c r="I1415" s="11">
        <v>44379</v>
      </c>
      <c r="J1415" s="11">
        <v>44518</v>
      </c>
      <c r="K1415" s="12">
        <v>52.5</v>
      </c>
      <c r="L1415" s="1" t="str">
        <f>_xlfn.IFNA(MATCH(D1415,{"AR","FL","IN","MI"},0),"YES")</f>
        <v>YES</v>
      </c>
      <c r="M1415" t="str">
        <f t="shared" si="135"/>
        <v>Electric</v>
      </c>
      <c r="N1415" s="1">
        <f t="shared" si="136"/>
        <v>2021</v>
      </c>
      <c r="O1415" s="13">
        <f t="shared" si="137"/>
        <v>0.52500000000000002</v>
      </c>
      <c r="P1415" s="13">
        <f t="shared" si="138"/>
        <v>0.52500000000000002</v>
      </c>
      <c r="Q1415" s="13" t="str">
        <f t="shared" si="139"/>
        <v/>
      </c>
      <c r="R1415" s="13" t="str">
        <f t="shared" si="140"/>
        <v/>
      </c>
    </row>
    <row r="1416" spans="1:18" x14ac:dyDescent="0.2">
      <c r="A1416" s="8" t="s">
        <v>1006</v>
      </c>
      <c r="B1416" s="9">
        <v>3818</v>
      </c>
      <c r="C1416" s="40" t="s">
        <v>335</v>
      </c>
      <c r="D1416" s="40" t="s">
        <v>219</v>
      </c>
      <c r="E1416" s="40" t="s">
        <v>37</v>
      </c>
      <c r="F1416" s="40" t="s">
        <v>38</v>
      </c>
      <c r="G1416" s="40" t="s">
        <v>44</v>
      </c>
      <c r="H1416" s="40" t="s">
        <v>40</v>
      </c>
      <c r="I1416" s="11">
        <v>44321</v>
      </c>
      <c r="J1416" s="11">
        <v>44518</v>
      </c>
      <c r="K1416" s="12">
        <v>52.5</v>
      </c>
      <c r="L1416" s="1" t="str">
        <f>_xlfn.IFNA(MATCH(D1416,{"AR","FL","IN","MI"},0),"YES")</f>
        <v>YES</v>
      </c>
      <c r="M1416" t="str">
        <f t="shared" ref="M1416:M1479" si="141">E1416</f>
        <v>Electric</v>
      </c>
      <c r="N1416" s="1">
        <f t="shared" ref="N1416:N1479" si="142">YEAR(J1416)</f>
        <v>2021</v>
      </c>
      <c r="O1416" s="13">
        <f t="shared" ref="O1416:O1479" si="143">IF(AND(M1416="Electric",K1416&lt;&gt;"NA"),K1416/100,"")</f>
        <v>0.52500000000000002</v>
      </c>
      <c r="P1416" s="13">
        <f t="shared" ref="P1416:P1479" si="144">IF(AND(M1416="Electric",K1416&lt;&gt;"NA",L1416="YES"),K1416/100,"")</f>
        <v>0.52500000000000002</v>
      </c>
      <c r="Q1416" s="13" t="str">
        <f t="shared" ref="Q1416:Q1479" si="145">IF(AND(M1416="Natural Gas",K1416&lt;&gt;"NA"),K1416/100,"")</f>
        <v/>
      </c>
      <c r="R1416" s="13" t="str">
        <f t="shared" ref="R1416:R1479" si="146">IF(AND(M1416="Natural Gas",K1416&lt;&gt;"NA",L1416="YES"),K1416/100,"")</f>
        <v/>
      </c>
    </row>
    <row r="1417" spans="1:18" x14ac:dyDescent="0.2">
      <c r="A1417" s="8" t="s">
        <v>1924</v>
      </c>
      <c r="B1417" s="9">
        <v>3758</v>
      </c>
      <c r="C1417" s="40" t="s">
        <v>2231</v>
      </c>
      <c r="D1417" s="40" t="s">
        <v>100</v>
      </c>
      <c r="E1417" s="40" t="s">
        <v>2163</v>
      </c>
      <c r="F1417" s="40" t="s">
        <v>66</v>
      </c>
      <c r="G1417" s="40" t="s">
        <v>39</v>
      </c>
      <c r="H1417" s="40" t="s">
        <v>40</v>
      </c>
      <c r="I1417" s="11">
        <v>44210</v>
      </c>
      <c r="J1417" s="11">
        <v>44518</v>
      </c>
      <c r="K1417" s="16">
        <v>54.46</v>
      </c>
      <c r="L1417" s="1" t="str">
        <f>_xlfn.IFNA(MATCH(D1417,{"AR","FL","IN","MI"},0),"YES")</f>
        <v>YES</v>
      </c>
      <c r="M1417" t="str">
        <f t="shared" si="141"/>
        <v>Natural Gas</v>
      </c>
      <c r="N1417" s="1">
        <f t="shared" si="142"/>
        <v>2021</v>
      </c>
      <c r="O1417" s="13" t="str">
        <f t="shared" si="143"/>
        <v/>
      </c>
      <c r="P1417" s="13" t="str">
        <f t="shared" si="144"/>
        <v/>
      </c>
      <c r="Q1417" s="13">
        <f t="shared" si="145"/>
        <v>0.54459999999999997</v>
      </c>
      <c r="R1417" s="13">
        <f t="shared" si="146"/>
        <v>0.54459999999999997</v>
      </c>
    </row>
    <row r="1418" spans="1:18" x14ac:dyDescent="0.2">
      <c r="A1418" s="8" t="s">
        <v>1925</v>
      </c>
      <c r="B1418" s="9">
        <v>3819</v>
      </c>
      <c r="C1418" s="40" t="s">
        <v>335</v>
      </c>
      <c r="D1418" s="40" t="s">
        <v>219</v>
      </c>
      <c r="E1418" s="40" t="s">
        <v>2163</v>
      </c>
      <c r="F1418" s="40" t="s">
        <v>66</v>
      </c>
      <c r="G1418" s="40" t="s">
        <v>44</v>
      </c>
      <c r="H1418" s="40" t="s">
        <v>40</v>
      </c>
      <c r="I1418" s="11">
        <v>44321</v>
      </c>
      <c r="J1418" s="11">
        <v>44518</v>
      </c>
      <c r="K1418" s="12">
        <v>52.5</v>
      </c>
      <c r="L1418" s="1" t="str">
        <f>_xlfn.IFNA(MATCH(D1418,{"AR","FL","IN","MI"},0),"YES")</f>
        <v>YES</v>
      </c>
      <c r="M1418" t="str">
        <f t="shared" si="141"/>
        <v>Natural Gas</v>
      </c>
      <c r="N1418" s="1">
        <f t="shared" si="142"/>
        <v>2021</v>
      </c>
      <c r="O1418" s="13" t="str">
        <f t="shared" si="143"/>
        <v/>
      </c>
      <c r="P1418" s="13" t="str">
        <f t="shared" si="144"/>
        <v/>
      </c>
      <c r="Q1418" s="13">
        <f t="shared" si="145"/>
        <v>0.52500000000000002</v>
      </c>
      <c r="R1418" s="13">
        <f t="shared" si="146"/>
        <v>0.52500000000000002</v>
      </c>
    </row>
    <row r="1419" spans="1:18" x14ac:dyDescent="0.2">
      <c r="A1419" s="8" t="s">
        <v>1926</v>
      </c>
      <c r="B1419" s="9">
        <v>3697</v>
      </c>
      <c r="C1419" s="40" t="s">
        <v>119</v>
      </c>
      <c r="D1419" s="40" t="s">
        <v>88</v>
      </c>
      <c r="E1419" s="40" t="s">
        <v>2163</v>
      </c>
      <c r="F1419" s="40" t="s">
        <v>66</v>
      </c>
      <c r="G1419" s="40" t="s">
        <v>44</v>
      </c>
      <c r="H1419" s="40" t="s">
        <v>40</v>
      </c>
      <c r="I1419" s="11">
        <v>44070</v>
      </c>
      <c r="J1419" s="11">
        <v>44518</v>
      </c>
      <c r="K1419" s="12">
        <v>50</v>
      </c>
      <c r="L1419" s="1" t="str">
        <f>_xlfn.IFNA(MATCH(D1419,{"AR","FL","IN","MI"},0),"YES")</f>
        <v>YES</v>
      </c>
      <c r="M1419" t="str">
        <f t="shared" si="141"/>
        <v>Natural Gas</v>
      </c>
      <c r="N1419" s="1">
        <f t="shared" si="142"/>
        <v>2021</v>
      </c>
      <c r="O1419" s="13" t="str">
        <f t="shared" si="143"/>
        <v/>
      </c>
      <c r="P1419" s="13" t="str">
        <f t="shared" si="144"/>
        <v/>
      </c>
      <c r="Q1419" s="13">
        <f t="shared" si="145"/>
        <v>0.5</v>
      </c>
      <c r="R1419" s="13">
        <f t="shared" si="146"/>
        <v>0.5</v>
      </c>
    </row>
    <row r="1420" spans="1:18" x14ac:dyDescent="0.2">
      <c r="A1420" s="8" t="s">
        <v>1927</v>
      </c>
      <c r="B1420" s="9">
        <v>3876</v>
      </c>
      <c r="C1420" s="40" t="s">
        <v>2206</v>
      </c>
      <c r="D1420" s="40" t="s">
        <v>60</v>
      </c>
      <c r="E1420" s="40" t="s">
        <v>2163</v>
      </c>
      <c r="F1420" s="40" t="s">
        <v>52</v>
      </c>
      <c r="G1420" s="40" t="s">
        <v>39</v>
      </c>
      <c r="H1420" s="40" t="s">
        <v>40</v>
      </c>
      <c r="I1420" s="11">
        <v>44434</v>
      </c>
      <c r="J1420" s="11">
        <v>44518</v>
      </c>
      <c r="K1420" s="16" t="s">
        <v>45</v>
      </c>
      <c r="L1420" s="1" t="str">
        <f>_xlfn.IFNA(MATCH(D1420,{"AR","FL","IN","MI"},0),"YES")</f>
        <v>YES</v>
      </c>
      <c r="M1420" t="str">
        <f t="shared" si="141"/>
        <v>Natural Gas</v>
      </c>
      <c r="N1420" s="1">
        <f t="shared" si="142"/>
        <v>2021</v>
      </c>
      <c r="O1420" s="13" t="str">
        <f t="shared" si="143"/>
        <v/>
      </c>
      <c r="P1420" s="13" t="str">
        <f t="shared" si="144"/>
        <v/>
      </c>
      <c r="Q1420" s="13" t="str">
        <f t="shared" si="145"/>
        <v/>
      </c>
      <c r="R1420" s="13" t="str">
        <f t="shared" si="146"/>
        <v/>
      </c>
    </row>
    <row r="1421" spans="1:18" x14ac:dyDescent="0.2">
      <c r="A1421" s="8" t="s">
        <v>1008</v>
      </c>
      <c r="B1421" s="9">
        <v>3798</v>
      </c>
      <c r="C1421" s="40" t="s">
        <v>81</v>
      </c>
      <c r="D1421" s="40" t="s">
        <v>76</v>
      </c>
      <c r="E1421" s="40" t="s">
        <v>37</v>
      </c>
      <c r="F1421" s="40" t="s">
        <v>38</v>
      </c>
      <c r="G1421" s="40" t="s">
        <v>44</v>
      </c>
      <c r="H1421" s="40" t="s">
        <v>40</v>
      </c>
      <c r="I1421" s="11">
        <v>44286</v>
      </c>
      <c r="J1421" s="11">
        <v>44518</v>
      </c>
      <c r="K1421" s="12">
        <v>51.92</v>
      </c>
      <c r="L1421" s="1" t="str">
        <f>_xlfn.IFNA(MATCH(D1421,{"AR","FL","IN","MI"},0),"YES")</f>
        <v>YES</v>
      </c>
      <c r="M1421" t="str">
        <f t="shared" si="141"/>
        <v>Electric</v>
      </c>
      <c r="N1421" s="1">
        <f t="shared" si="142"/>
        <v>2021</v>
      </c>
      <c r="O1421" s="13">
        <f t="shared" si="143"/>
        <v>0.51919999999999999</v>
      </c>
      <c r="P1421" s="13">
        <f t="shared" si="144"/>
        <v>0.51919999999999999</v>
      </c>
      <c r="Q1421" s="13" t="str">
        <f t="shared" si="145"/>
        <v/>
      </c>
      <c r="R1421" s="13" t="str">
        <f t="shared" si="146"/>
        <v/>
      </c>
    </row>
    <row r="1422" spans="1:18" x14ac:dyDescent="0.2">
      <c r="A1422" s="8" t="s">
        <v>1009</v>
      </c>
      <c r="B1422" s="9">
        <v>3713</v>
      </c>
      <c r="C1422" s="40" t="s">
        <v>93</v>
      </c>
      <c r="D1422" s="40" t="s">
        <v>94</v>
      </c>
      <c r="E1422" s="40" t="s">
        <v>37</v>
      </c>
      <c r="F1422" s="40" t="s">
        <v>38</v>
      </c>
      <c r="G1422" s="40" t="s">
        <v>39</v>
      </c>
      <c r="H1422" s="40" t="s">
        <v>40</v>
      </c>
      <c r="I1422" s="11">
        <v>44117</v>
      </c>
      <c r="J1422" s="11">
        <v>44518</v>
      </c>
      <c r="K1422" s="12">
        <v>49.37</v>
      </c>
      <c r="L1422" s="1" t="str">
        <f>_xlfn.IFNA(MATCH(D1422,{"AR","FL","IN","MI"},0),"YES")</f>
        <v>YES</v>
      </c>
      <c r="M1422" t="str">
        <f t="shared" si="141"/>
        <v>Electric</v>
      </c>
      <c r="N1422" s="1">
        <f t="shared" si="142"/>
        <v>2021</v>
      </c>
      <c r="O1422" s="13">
        <f t="shared" si="143"/>
        <v>0.49369999999999997</v>
      </c>
      <c r="P1422" s="13">
        <f t="shared" si="144"/>
        <v>0.49369999999999997</v>
      </c>
      <c r="Q1422" s="13" t="str">
        <f t="shared" si="145"/>
        <v/>
      </c>
      <c r="R1422" s="13" t="str">
        <f t="shared" si="146"/>
        <v/>
      </c>
    </row>
    <row r="1423" spans="1:18" x14ac:dyDescent="0.2">
      <c r="A1423" s="8" t="s">
        <v>1928</v>
      </c>
      <c r="B1423" s="9">
        <v>3850</v>
      </c>
      <c r="C1423" s="40" t="s">
        <v>42</v>
      </c>
      <c r="D1423" s="40" t="s">
        <v>219</v>
      </c>
      <c r="E1423" s="40" t="s">
        <v>2163</v>
      </c>
      <c r="F1423" s="40" t="s">
        <v>66</v>
      </c>
      <c r="G1423" s="40" t="s">
        <v>44</v>
      </c>
      <c r="H1423" s="40" t="s">
        <v>40</v>
      </c>
      <c r="I1423" s="11">
        <v>44379</v>
      </c>
      <c r="J1423" s="11">
        <v>44518</v>
      </c>
      <c r="K1423" s="12">
        <v>52.5</v>
      </c>
      <c r="L1423" s="1" t="str">
        <f>_xlfn.IFNA(MATCH(D1423,{"AR","FL","IN","MI"},0),"YES")</f>
        <v>YES</v>
      </c>
      <c r="M1423" t="str">
        <f t="shared" si="141"/>
        <v>Natural Gas</v>
      </c>
      <c r="N1423" s="1">
        <f t="shared" si="142"/>
        <v>2021</v>
      </c>
      <c r="O1423" s="13" t="str">
        <f t="shared" si="143"/>
        <v/>
      </c>
      <c r="P1423" s="13" t="str">
        <f t="shared" si="144"/>
        <v/>
      </c>
      <c r="Q1423" s="13">
        <f t="shared" si="145"/>
        <v>0.52500000000000002</v>
      </c>
      <c r="R1423" s="13">
        <f t="shared" si="146"/>
        <v>0.52500000000000002</v>
      </c>
    </row>
    <row r="1424" spans="1:18" x14ac:dyDescent="0.2">
      <c r="A1424" s="8" t="s">
        <v>1010</v>
      </c>
      <c r="B1424" s="9">
        <v>3799</v>
      </c>
      <c r="C1424" s="40" t="s">
        <v>201</v>
      </c>
      <c r="D1424" s="40" t="s">
        <v>199</v>
      </c>
      <c r="E1424" s="40" t="s">
        <v>37</v>
      </c>
      <c r="F1424" s="40" t="s">
        <v>66</v>
      </c>
      <c r="G1424" s="40" t="s">
        <v>44</v>
      </c>
      <c r="H1424" s="40" t="s">
        <v>40</v>
      </c>
      <c r="I1424" s="11">
        <v>44286</v>
      </c>
      <c r="J1424" s="11">
        <v>44518</v>
      </c>
      <c r="K1424" s="16" t="s">
        <v>45</v>
      </c>
      <c r="L1424" s="1" t="str">
        <f>_xlfn.IFNA(MATCH(D1424,{"AR","FL","IN","MI"},0),"YES")</f>
        <v>YES</v>
      </c>
      <c r="M1424" t="str">
        <f t="shared" si="141"/>
        <v>Electric</v>
      </c>
      <c r="N1424" s="1">
        <f t="shared" si="142"/>
        <v>2021</v>
      </c>
      <c r="O1424" s="13" t="str">
        <f t="shared" si="143"/>
        <v/>
      </c>
      <c r="P1424" s="13" t="str">
        <f t="shared" si="144"/>
        <v/>
      </c>
      <c r="Q1424" s="13" t="str">
        <f t="shared" si="145"/>
        <v/>
      </c>
      <c r="R1424" s="13" t="str">
        <f t="shared" si="146"/>
        <v/>
      </c>
    </row>
    <row r="1425" spans="1:18" x14ac:dyDescent="0.2">
      <c r="A1425" s="8" t="s">
        <v>1929</v>
      </c>
      <c r="B1425" s="9">
        <v>3855</v>
      </c>
      <c r="C1425" s="40" t="s">
        <v>2185</v>
      </c>
      <c r="D1425" s="40" t="s">
        <v>212</v>
      </c>
      <c r="E1425" s="40" t="s">
        <v>2163</v>
      </c>
      <c r="F1425" s="40" t="s">
        <v>66</v>
      </c>
      <c r="G1425" s="40" t="s">
        <v>44</v>
      </c>
      <c r="H1425" s="40" t="s">
        <v>40</v>
      </c>
      <c r="I1425" s="11">
        <v>44398</v>
      </c>
      <c r="J1425" s="11">
        <v>44518</v>
      </c>
      <c r="K1425" s="12">
        <v>56</v>
      </c>
      <c r="L1425" s="1" t="str">
        <f>_xlfn.IFNA(MATCH(D1425,{"AR","FL","IN","MI"},0),"YES")</f>
        <v>YES</v>
      </c>
      <c r="M1425" t="str">
        <f t="shared" si="141"/>
        <v>Natural Gas</v>
      </c>
      <c r="N1425" s="1">
        <f t="shared" si="142"/>
        <v>2021</v>
      </c>
      <c r="O1425" s="13" t="str">
        <f t="shared" si="143"/>
        <v/>
      </c>
      <c r="P1425" s="13" t="str">
        <f t="shared" si="144"/>
        <v/>
      </c>
      <c r="Q1425" s="13">
        <f t="shared" si="145"/>
        <v>0.56000000000000005</v>
      </c>
      <c r="R1425" s="13">
        <f t="shared" si="146"/>
        <v>0.56000000000000005</v>
      </c>
    </row>
    <row r="1426" spans="1:18" x14ac:dyDescent="0.2">
      <c r="A1426" s="8" t="s">
        <v>1930</v>
      </c>
      <c r="B1426" s="9">
        <v>3892</v>
      </c>
      <c r="C1426" s="40" t="s">
        <v>218</v>
      </c>
      <c r="D1426" s="40" t="s">
        <v>219</v>
      </c>
      <c r="E1426" s="40" t="s">
        <v>2163</v>
      </c>
      <c r="F1426" s="40" t="s">
        <v>66</v>
      </c>
      <c r="G1426" s="40" t="s">
        <v>44</v>
      </c>
      <c r="H1426" s="40" t="s">
        <v>40</v>
      </c>
      <c r="I1426" s="11">
        <v>44319</v>
      </c>
      <c r="J1426" s="11">
        <v>44523</v>
      </c>
      <c r="K1426" s="12">
        <v>55</v>
      </c>
      <c r="L1426" s="1" t="str">
        <f>_xlfn.IFNA(MATCH(D1426,{"AR","FL","IN","MI"},0),"YES")</f>
        <v>YES</v>
      </c>
      <c r="M1426" t="str">
        <f t="shared" si="141"/>
        <v>Natural Gas</v>
      </c>
      <c r="N1426" s="1">
        <f t="shared" si="142"/>
        <v>2021</v>
      </c>
      <c r="O1426" s="13" t="str">
        <f t="shared" si="143"/>
        <v/>
      </c>
      <c r="P1426" s="13" t="str">
        <f t="shared" si="144"/>
        <v/>
      </c>
      <c r="Q1426" s="13">
        <f t="shared" si="145"/>
        <v>0.55000000000000004</v>
      </c>
      <c r="R1426" s="13">
        <f t="shared" si="146"/>
        <v>0.55000000000000004</v>
      </c>
    </row>
    <row r="1427" spans="1:18" x14ac:dyDescent="0.2">
      <c r="A1427" s="8" t="s">
        <v>1012</v>
      </c>
      <c r="B1427" s="9">
        <v>3891</v>
      </c>
      <c r="C1427" s="40" t="s">
        <v>218</v>
      </c>
      <c r="D1427" s="40" t="s">
        <v>219</v>
      </c>
      <c r="E1427" s="40" t="s">
        <v>37</v>
      </c>
      <c r="F1427" s="40" t="s">
        <v>38</v>
      </c>
      <c r="G1427" s="40" t="s">
        <v>44</v>
      </c>
      <c r="H1427" s="40" t="s">
        <v>40</v>
      </c>
      <c r="I1427" s="11">
        <v>44319</v>
      </c>
      <c r="J1427" s="11">
        <v>44523</v>
      </c>
      <c r="K1427" s="12">
        <v>55</v>
      </c>
      <c r="L1427" s="1" t="str">
        <f>_xlfn.IFNA(MATCH(D1427,{"AR","FL","IN","MI"},0),"YES")</f>
        <v>YES</v>
      </c>
      <c r="M1427" t="str">
        <f t="shared" si="141"/>
        <v>Electric</v>
      </c>
      <c r="N1427" s="1">
        <f t="shared" si="142"/>
        <v>2021</v>
      </c>
      <c r="O1427" s="13">
        <f t="shared" si="143"/>
        <v>0.55000000000000004</v>
      </c>
      <c r="P1427" s="13">
        <f t="shared" si="144"/>
        <v>0.55000000000000004</v>
      </c>
      <c r="Q1427" s="13" t="str">
        <f t="shared" si="145"/>
        <v/>
      </c>
      <c r="R1427" s="13" t="str">
        <f t="shared" si="146"/>
        <v/>
      </c>
    </row>
    <row r="1428" spans="1:18" x14ac:dyDescent="0.2">
      <c r="A1428" s="8" t="s">
        <v>1013</v>
      </c>
      <c r="B1428" s="9">
        <v>3890</v>
      </c>
      <c r="C1428" s="40" t="s">
        <v>249</v>
      </c>
      <c r="D1428" s="40" t="s">
        <v>158</v>
      </c>
      <c r="E1428" s="40" t="s">
        <v>37</v>
      </c>
      <c r="F1428" s="40" t="s">
        <v>52</v>
      </c>
      <c r="G1428" s="40" t="s">
        <v>39</v>
      </c>
      <c r="H1428" s="40" t="s">
        <v>40</v>
      </c>
      <c r="I1428" s="11">
        <v>44410</v>
      </c>
      <c r="J1428" s="11">
        <v>44524</v>
      </c>
      <c r="K1428" s="16" t="s">
        <v>45</v>
      </c>
      <c r="L1428" s="1">
        <f>_xlfn.IFNA(MATCH(D1428,{"AR","FL","IN","MI"},0),"YES")</f>
        <v>3</v>
      </c>
      <c r="M1428" t="str">
        <f t="shared" si="141"/>
        <v>Electric</v>
      </c>
      <c r="N1428" s="1">
        <f t="shared" si="142"/>
        <v>2021</v>
      </c>
      <c r="O1428" s="13" t="str">
        <f t="shared" si="143"/>
        <v/>
      </c>
      <c r="P1428" s="13" t="str">
        <f t="shared" si="144"/>
        <v/>
      </c>
      <c r="Q1428" s="13" t="str">
        <f t="shared" si="145"/>
        <v/>
      </c>
      <c r="R1428" s="13" t="str">
        <f t="shared" si="146"/>
        <v/>
      </c>
    </row>
    <row r="1429" spans="1:18" x14ac:dyDescent="0.2">
      <c r="A1429" s="8" t="s">
        <v>1931</v>
      </c>
      <c r="B1429" s="9">
        <v>3806</v>
      </c>
      <c r="C1429" s="40" t="s">
        <v>2203</v>
      </c>
      <c r="D1429" s="40" t="s">
        <v>216</v>
      </c>
      <c r="E1429" s="40" t="s">
        <v>2163</v>
      </c>
      <c r="F1429" s="40" t="s">
        <v>66</v>
      </c>
      <c r="G1429" s="40" t="s">
        <v>44</v>
      </c>
      <c r="H1429" s="40" t="s">
        <v>40</v>
      </c>
      <c r="I1429" s="11">
        <v>44344</v>
      </c>
      <c r="J1429" s="11">
        <v>44530</v>
      </c>
      <c r="K1429" s="16">
        <v>58.55</v>
      </c>
      <c r="L1429" s="1" t="str">
        <f>_xlfn.IFNA(MATCH(D1429,{"AR","FL","IN","MI"},0),"YES")</f>
        <v>YES</v>
      </c>
      <c r="M1429" t="str">
        <f t="shared" si="141"/>
        <v>Natural Gas</v>
      </c>
      <c r="N1429" s="1">
        <f t="shared" si="142"/>
        <v>2021</v>
      </c>
      <c r="O1429" s="13" t="str">
        <f t="shared" si="143"/>
        <v/>
      </c>
      <c r="P1429" s="13" t="str">
        <f t="shared" si="144"/>
        <v/>
      </c>
      <c r="Q1429" s="13">
        <f t="shared" si="145"/>
        <v>0.58550000000000002</v>
      </c>
      <c r="R1429" s="13">
        <f t="shared" si="146"/>
        <v>0.58550000000000002</v>
      </c>
    </row>
    <row r="1430" spans="1:18" x14ac:dyDescent="0.2">
      <c r="A1430" s="8" t="s">
        <v>1014</v>
      </c>
      <c r="B1430" s="9">
        <v>3808</v>
      </c>
      <c r="C1430" s="40" t="s">
        <v>256</v>
      </c>
      <c r="D1430" s="40" t="s">
        <v>100</v>
      </c>
      <c r="E1430" s="40" t="s">
        <v>37</v>
      </c>
      <c r="F1430" s="40" t="s">
        <v>66</v>
      </c>
      <c r="G1430" s="40" t="s">
        <v>39</v>
      </c>
      <c r="H1430" s="40" t="s">
        <v>40</v>
      </c>
      <c r="I1430" s="11">
        <v>44302</v>
      </c>
      <c r="J1430" s="11">
        <v>44531</v>
      </c>
      <c r="K1430" s="12">
        <v>48.7</v>
      </c>
      <c r="L1430" s="1" t="str">
        <f>_xlfn.IFNA(MATCH(D1430,{"AR","FL","IN","MI"},0),"YES")</f>
        <v>YES</v>
      </c>
      <c r="M1430" t="str">
        <f t="shared" si="141"/>
        <v>Electric</v>
      </c>
      <c r="N1430" s="1">
        <f t="shared" si="142"/>
        <v>2021</v>
      </c>
      <c r="O1430" s="13">
        <f t="shared" si="143"/>
        <v>0.48700000000000004</v>
      </c>
      <c r="P1430" s="13">
        <f t="shared" si="144"/>
        <v>0.48700000000000004</v>
      </c>
      <c r="Q1430" s="13" t="str">
        <f t="shared" si="145"/>
        <v/>
      </c>
      <c r="R1430" s="13" t="str">
        <f t="shared" si="146"/>
        <v/>
      </c>
    </row>
    <row r="1431" spans="1:18" x14ac:dyDescent="0.2">
      <c r="A1431" s="8" t="s">
        <v>1932</v>
      </c>
      <c r="B1431" s="9">
        <v>3823</v>
      </c>
      <c r="C1431" s="40" t="s">
        <v>2211</v>
      </c>
      <c r="D1431" s="40" t="s">
        <v>154</v>
      </c>
      <c r="E1431" s="40" t="s">
        <v>2163</v>
      </c>
      <c r="F1431" s="40" t="s">
        <v>66</v>
      </c>
      <c r="G1431" s="40" t="s">
        <v>39</v>
      </c>
      <c r="H1431" s="40" t="s">
        <v>40</v>
      </c>
      <c r="I1431" s="11">
        <v>44330</v>
      </c>
      <c r="J1431" s="11">
        <v>44533</v>
      </c>
      <c r="K1431" s="16">
        <v>52.95</v>
      </c>
      <c r="L1431" s="1" t="str">
        <f>_xlfn.IFNA(MATCH(D1431,{"AR","FL","IN","MI"},0),"YES")</f>
        <v>YES</v>
      </c>
      <c r="M1431" t="str">
        <f t="shared" si="141"/>
        <v>Natural Gas</v>
      </c>
      <c r="N1431" s="1">
        <f t="shared" si="142"/>
        <v>2021</v>
      </c>
      <c r="O1431" s="13" t="str">
        <f t="shared" si="143"/>
        <v/>
      </c>
      <c r="P1431" s="13" t="str">
        <f t="shared" si="144"/>
        <v/>
      </c>
      <c r="Q1431" s="13">
        <f t="shared" si="145"/>
        <v>0.52950000000000008</v>
      </c>
      <c r="R1431" s="13">
        <f t="shared" si="146"/>
        <v>0.52950000000000008</v>
      </c>
    </row>
    <row r="1432" spans="1:18" x14ac:dyDescent="0.2">
      <c r="A1432" s="8" t="s">
        <v>1933</v>
      </c>
      <c r="B1432" s="9">
        <v>3875</v>
      </c>
      <c r="C1432" s="40" t="s">
        <v>2187</v>
      </c>
      <c r="D1432" s="40" t="s">
        <v>76</v>
      </c>
      <c r="E1432" s="40" t="s">
        <v>2163</v>
      </c>
      <c r="F1432" s="40" t="s">
        <v>52</v>
      </c>
      <c r="G1432" s="40" t="s">
        <v>39</v>
      </c>
      <c r="H1432" s="40" t="s">
        <v>40</v>
      </c>
      <c r="I1432" s="11">
        <v>44420</v>
      </c>
      <c r="J1432" s="11">
        <v>44536</v>
      </c>
      <c r="K1432" s="16" t="s">
        <v>45</v>
      </c>
      <c r="L1432" s="1" t="str">
        <f>_xlfn.IFNA(MATCH(D1432,{"AR","FL","IN","MI"},0),"YES")</f>
        <v>YES</v>
      </c>
      <c r="M1432" t="str">
        <f t="shared" si="141"/>
        <v>Natural Gas</v>
      </c>
      <c r="N1432" s="1">
        <f t="shared" si="142"/>
        <v>2021</v>
      </c>
      <c r="O1432" s="13" t="str">
        <f t="shared" si="143"/>
        <v/>
      </c>
      <c r="P1432" s="13" t="str">
        <f t="shared" si="144"/>
        <v/>
      </c>
      <c r="Q1432" s="13" t="str">
        <f t="shared" si="145"/>
        <v/>
      </c>
      <c r="R1432" s="13" t="str">
        <f t="shared" si="146"/>
        <v/>
      </c>
    </row>
    <row r="1433" spans="1:18" x14ac:dyDescent="0.2">
      <c r="A1433" s="8" t="s">
        <v>1015</v>
      </c>
      <c r="B1433" s="9">
        <v>3907</v>
      </c>
      <c r="C1433" s="40" t="s">
        <v>110</v>
      </c>
      <c r="D1433" s="40" t="s">
        <v>111</v>
      </c>
      <c r="E1433" s="40" t="s">
        <v>37</v>
      </c>
      <c r="F1433" s="40" t="s">
        <v>38</v>
      </c>
      <c r="G1433" s="40" t="s">
        <v>44</v>
      </c>
      <c r="H1433" s="40" t="s">
        <v>40</v>
      </c>
      <c r="I1433" s="11">
        <v>44384</v>
      </c>
      <c r="J1433" s="11">
        <v>44537</v>
      </c>
      <c r="K1433" s="16">
        <v>37.75</v>
      </c>
      <c r="L1433" s="1">
        <f>_xlfn.IFNA(MATCH(D1433,{"AR","FL","IN","MI"},0),"YES")</f>
        <v>1</v>
      </c>
      <c r="M1433" t="str">
        <f t="shared" si="141"/>
        <v>Electric</v>
      </c>
      <c r="N1433" s="1">
        <f t="shared" si="142"/>
        <v>2021</v>
      </c>
      <c r="O1433" s="13">
        <f t="shared" si="143"/>
        <v>0.3775</v>
      </c>
      <c r="P1433" s="13" t="str">
        <f t="shared" si="144"/>
        <v/>
      </c>
      <c r="Q1433" s="13" t="str">
        <f t="shared" si="145"/>
        <v/>
      </c>
      <c r="R1433" s="13" t="str">
        <f t="shared" si="146"/>
        <v/>
      </c>
    </row>
    <row r="1434" spans="1:18" x14ac:dyDescent="0.2">
      <c r="A1434" s="8" t="s">
        <v>1016</v>
      </c>
      <c r="B1434" s="9">
        <v>3837</v>
      </c>
      <c r="C1434" s="40" t="s">
        <v>81</v>
      </c>
      <c r="D1434" s="40" t="s">
        <v>76</v>
      </c>
      <c r="E1434" s="40" t="s">
        <v>37</v>
      </c>
      <c r="F1434" s="40" t="s">
        <v>52</v>
      </c>
      <c r="G1434" s="40" t="s">
        <v>39</v>
      </c>
      <c r="H1434" s="40" t="s">
        <v>40</v>
      </c>
      <c r="I1434" s="11">
        <v>44355</v>
      </c>
      <c r="J1434" s="11">
        <v>44538</v>
      </c>
      <c r="K1434" s="16">
        <v>51.82</v>
      </c>
      <c r="L1434" s="1" t="str">
        <f>_xlfn.IFNA(MATCH(D1434,{"AR","FL","IN","MI"},0),"YES")</f>
        <v>YES</v>
      </c>
      <c r="M1434" t="str">
        <f t="shared" si="141"/>
        <v>Electric</v>
      </c>
      <c r="N1434" s="1">
        <f t="shared" si="142"/>
        <v>2021</v>
      </c>
      <c r="O1434" s="13">
        <f t="shared" si="143"/>
        <v>0.51819999999999999</v>
      </c>
      <c r="P1434" s="13">
        <f t="shared" si="144"/>
        <v>0.51819999999999999</v>
      </c>
      <c r="Q1434" s="13" t="str">
        <f t="shared" si="145"/>
        <v/>
      </c>
      <c r="R1434" s="13" t="str">
        <f t="shared" si="146"/>
        <v/>
      </c>
    </row>
    <row r="1435" spans="1:18" x14ac:dyDescent="0.2">
      <c r="A1435" s="8" t="s">
        <v>1934</v>
      </c>
      <c r="B1435" s="9">
        <v>3775</v>
      </c>
      <c r="C1435" s="40" t="s">
        <v>2175</v>
      </c>
      <c r="D1435" s="40" t="s">
        <v>48</v>
      </c>
      <c r="E1435" s="40" t="s">
        <v>2163</v>
      </c>
      <c r="F1435" s="40" t="s">
        <v>66</v>
      </c>
      <c r="G1435" s="40" t="s">
        <v>39</v>
      </c>
      <c r="H1435" s="40" t="s">
        <v>40</v>
      </c>
      <c r="I1435" s="11">
        <v>44239</v>
      </c>
      <c r="J1435" s="11">
        <v>44539</v>
      </c>
      <c r="K1435" s="12">
        <v>39.229999999999997</v>
      </c>
      <c r="L1435" s="1">
        <f>_xlfn.IFNA(MATCH(D1435,{"AR","FL","IN","MI"},0),"YES")</f>
        <v>4</v>
      </c>
      <c r="M1435" t="str">
        <f t="shared" si="141"/>
        <v>Natural Gas</v>
      </c>
      <c r="N1435" s="1">
        <f t="shared" si="142"/>
        <v>2021</v>
      </c>
      <c r="O1435" s="13" t="str">
        <f t="shared" si="143"/>
        <v/>
      </c>
      <c r="P1435" s="13" t="str">
        <f t="shared" si="144"/>
        <v/>
      </c>
      <c r="Q1435" s="13">
        <f t="shared" si="145"/>
        <v>0.39229999999999998</v>
      </c>
      <c r="R1435" s="13" t="str">
        <f t="shared" si="146"/>
        <v/>
      </c>
    </row>
    <row r="1436" spans="1:18" x14ac:dyDescent="0.2">
      <c r="A1436" s="8" t="s">
        <v>1017</v>
      </c>
      <c r="B1436" s="9">
        <v>3807</v>
      </c>
      <c r="C1436" s="40" t="s">
        <v>99</v>
      </c>
      <c r="D1436" s="40" t="s">
        <v>100</v>
      </c>
      <c r="E1436" s="40" t="s">
        <v>37</v>
      </c>
      <c r="F1436" s="40" t="s">
        <v>66</v>
      </c>
      <c r="G1436" s="40" t="s">
        <v>39</v>
      </c>
      <c r="H1436" s="40" t="s">
        <v>40</v>
      </c>
      <c r="I1436" s="11">
        <v>44301</v>
      </c>
      <c r="J1436" s="11">
        <v>44543</v>
      </c>
      <c r="K1436" s="12">
        <v>51</v>
      </c>
      <c r="L1436" s="1" t="str">
        <f>_xlfn.IFNA(MATCH(D1436,{"AR","FL","IN","MI"},0),"YES")</f>
        <v>YES</v>
      </c>
      <c r="M1436" t="str">
        <f t="shared" si="141"/>
        <v>Electric</v>
      </c>
      <c r="N1436" s="1">
        <f t="shared" si="142"/>
        <v>2021</v>
      </c>
      <c r="O1436" s="13">
        <f t="shared" si="143"/>
        <v>0.51</v>
      </c>
      <c r="P1436" s="13">
        <f t="shared" si="144"/>
        <v>0.51</v>
      </c>
      <c r="Q1436" s="13" t="str">
        <f t="shared" si="145"/>
        <v/>
      </c>
      <c r="R1436" s="13" t="str">
        <f t="shared" si="146"/>
        <v/>
      </c>
    </row>
    <row r="1437" spans="1:18" x14ac:dyDescent="0.2">
      <c r="A1437" s="8" t="s">
        <v>1935</v>
      </c>
      <c r="B1437" s="9">
        <v>3831</v>
      </c>
      <c r="C1437" s="40" t="s">
        <v>2238</v>
      </c>
      <c r="D1437" s="40" t="s">
        <v>152</v>
      </c>
      <c r="E1437" s="40" t="s">
        <v>2163</v>
      </c>
      <c r="F1437" s="40" t="s">
        <v>66</v>
      </c>
      <c r="G1437" s="40" t="s">
        <v>44</v>
      </c>
      <c r="H1437" s="40" t="s">
        <v>40</v>
      </c>
      <c r="I1437" s="11">
        <v>44348</v>
      </c>
      <c r="J1437" s="11">
        <v>44543</v>
      </c>
      <c r="K1437" s="16">
        <v>50.26</v>
      </c>
      <c r="L1437" s="1" t="str">
        <f>_xlfn.IFNA(MATCH(D1437,{"AR","FL","IN","MI"},0),"YES")</f>
        <v>YES</v>
      </c>
      <c r="M1437" t="str">
        <f t="shared" si="141"/>
        <v>Natural Gas</v>
      </c>
      <c r="N1437" s="1">
        <f t="shared" si="142"/>
        <v>2021</v>
      </c>
      <c r="O1437" s="13" t="str">
        <f t="shared" si="143"/>
        <v/>
      </c>
      <c r="P1437" s="13" t="str">
        <f t="shared" si="144"/>
        <v/>
      </c>
      <c r="Q1437" s="13">
        <f t="shared" si="145"/>
        <v>0.50259999999999994</v>
      </c>
      <c r="R1437" s="13">
        <f t="shared" si="146"/>
        <v>0.50259999999999994</v>
      </c>
    </row>
    <row r="1438" spans="1:18" x14ac:dyDescent="0.2">
      <c r="A1438" s="8" t="s">
        <v>1018</v>
      </c>
      <c r="B1438" s="9">
        <v>3833</v>
      </c>
      <c r="C1438" s="40" t="s">
        <v>107</v>
      </c>
      <c r="D1438" s="40" t="s">
        <v>105</v>
      </c>
      <c r="E1438" s="40" t="s">
        <v>37</v>
      </c>
      <c r="F1438" s="40" t="s">
        <v>66</v>
      </c>
      <c r="G1438" s="40" t="s">
        <v>44</v>
      </c>
      <c r="H1438" s="40" t="s">
        <v>40</v>
      </c>
      <c r="I1438" s="11">
        <v>44337</v>
      </c>
      <c r="J1438" s="11">
        <v>44545</v>
      </c>
      <c r="K1438" s="16">
        <v>48.51</v>
      </c>
      <c r="L1438" s="1" t="str">
        <f>_xlfn.IFNA(MATCH(D1438,{"AR","FL","IN","MI"},0),"YES")</f>
        <v>YES</v>
      </c>
      <c r="M1438" t="str">
        <f t="shared" si="141"/>
        <v>Electric</v>
      </c>
      <c r="N1438" s="1">
        <f t="shared" si="142"/>
        <v>2021</v>
      </c>
      <c r="O1438" s="13">
        <f t="shared" si="143"/>
        <v>0.48509999999999998</v>
      </c>
      <c r="P1438" s="13">
        <f t="shared" si="144"/>
        <v>0.48509999999999998</v>
      </c>
      <c r="Q1438" s="13" t="str">
        <f t="shared" si="145"/>
        <v/>
      </c>
      <c r="R1438" s="13" t="str">
        <f t="shared" si="146"/>
        <v/>
      </c>
    </row>
    <row r="1439" spans="1:18" x14ac:dyDescent="0.2">
      <c r="A1439" s="8" t="s">
        <v>1936</v>
      </c>
      <c r="B1439" s="9">
        <v>3884</v>
      </c>
      <c r="C1439" s="40" t="s">
        <v>2171</v>
      </c>
      <c r="D1439" s="40" t="s">
        <v>124</v>
      </c>
      <c r="E1439" s="40" t="s">
        <v>2163</v>
      </c>
      <c r="F1439" s="40" t="s">
        <v>52</v>
      </c>
      <c r="G1439" s="40" t="s">
        <v>44</v>
      </c>
      <c r="H1439" s="40" t="s">
        <v>40</v>
      </c>
      <c r="I1439" s="11">
        <v>44407</v>
      </c>
      <c r="J1439" s="11">
        <v>44546</v>
      </c>
      <c r="K1439" s="12">
        <v>52.9</v>
      </c>
      <c r="L1439" s="1" t="str">
        <f>_xlfn.IFNA(MATCH(D1439,{"AR","FL","IN","MI"},0),"YES")</f>
        <v>YES</v>
      </c>
      <c r="M1439" t="str">
        <f t="shared" si="141"/>
        <v>Natural Gas</v>
      </c>
      <c r="N1439" s="1">
        <f t="shared" si="142"/>
        <v>2021</v>
      </c>
      <c r="O1439" s="13" t="str">
        <f t="shared" si="143"/>
        <v/>
      </c>
      <c r="P1439" s="13" t="str">
        <f t="shared" si="144"/>
        <v/>
      </c>
      <c r="Q1439" s="13">
        <f t="shared" si="145"/>
        <v>0.52900000000000003</v>
      </c>
      <c r="R1439" s="13">
        <f t="shared" si="146"/>
        <v>0.52900000000000003</v>
      </c>
    </row>
    <row r="1440" spans="1:18" x14ac:dyDescent="0.2">
      <c r="A1440" s="8" t="s">
        <v>1019</v>
      </c>
      <c r="B1440" s="9">
        <v>3813</v>
      </c>
      <c r="C1440" s="40" t="s">
        <v>235</v>
      </c>
      <c r="D1440" s="40" t="s">
        <v>199</v>
      </c>
      <c r="E1440" s="40" t="s">
        <v>37</v>
      </c>
      <c r="F1440" s="40" t="s">
        <v>66</v>
      </c>
      <c r="G1440" s="40" t="s">
        <v>44</v>
      </c>
      <c r="H1440" s="40" t="s">
        <v>40</v>
      </c>
      <c r="I1440" s="11">
        <v>44302</v>
      </c>
      <c r="J1440" s="11">
        <v>44546</v>
      </c>
      <c r="K1440" s="16" t="s">
        <v>45</v>
      </c>
      <c r="L1440" s="1" t="str">
        <f>_xlfn.IFNA(MATCH(D1440,{"AR","FL","IN","MI"},0),"YES")</f>
        <v>YES</v>
      </c>
      <c r="M1440" t="str">
        <f t="shared" si="141"/>
        <v>Electric</v>
      </c>
      <c r="N1440" s="1">
        <f t="shared" si="142"/>
        <v>2021</v>
      </c>
      <c r="O1440" s="13" t="str">
        <f t="shared" si="143"/>
        <v/>
      </c>
      <c r="P1440" s="13" t="str">
        <f t="shared" si="144"/>
        <v/>
      </c>
      <c r="Q1440" s="13" t="str">
        <f t="shared" si="145"/>
        <v/>
      </c>
      <c r="R1440" s="13" t="str">
        <f t="shared" si="146"/>
        <v/>
      </c>
    </row>
    <row r="1441" spans="1:18" x14ac:dyDescent="0.2">
      <c r="A1441" s="8" t="s">
        <v>1937</v>
      </c>
      <c r="B1441" s="9">
        <v>3797</v>
      </c>
      <c r="C1441" s="40" t="s">
        <v>2180</v>
      </c>
      <c r="D1441" s="40" t="s">
        <v>199</v>
      </c>
      <c r="E1441" s="40" t="s">
        <v>2163</v>
      </c>
      <c r="F1441" s="40" t="s">
        <v>66</v>
      </c>
      <c r="G1441" s="40" t="s">
        <v>44</v>
      </c>
      <c r="H1441" s="40" t="s">
        <v>40</v>
      </c>
      <c r="I1441" s="11">
        <v>44285</v>
      </c>
      <c r="J1441" s="11">
        <v>44546</v>
      </c>
      <c r="K1441" s="12" t="s">
        <v>45</v>
      </c>
      <c r="L1441" s="1" t="str">
        <f>_xlfn.IFNA(MATCH(D1441,{"AR","FL","IN","MI"},0),"YES")</f>
        <v>YES</v>
      </c>
      <c r="M1441" t="str">
        <f t="shared" si="141"/>
        <v>Natural Gas</v>
      </c>
      <c r="N1441" s="1">
        <f t="shared" si="142"/>
        <v>2021</v>
      </c>
      <c r="O1441" s="13" t="str">
        <f t="shared" si="143"/>
        <v/>
      </c>
      <c r="P1441" s="13" t="str">
        <f t="shared" si="144"/>
        <v/>
      </c>
      <c r="Q1441" s="13" t="str">
        <f t="shared" si="145"/>
        <v/>
      </c>
      <c r="R1441" s="13" t="str">
        <f t="shared" si="146"/>
        <v/>
      </c>
    </row>
    <row r="1442" spans="1:18" x14ac:dyDescent="0.2">
      <c r="A1442" s="8" t="s">
        <v>1020</v>
      </c>
      <c r="B1442" s="9">
        <v>3887</v>
      </c>
      <c r="C1442" s="40" t="s">
        <v>715</v>
      </c>
      <c r="D1442" s="40" t="s">
        <v>231</v>
      </c>
      <c r="E1442" s="40" t="s">
        <v>37</v>
      </c>
      <c r="F1442" s="40" t="s">
        <v>66</v>
      </c>
      <c r="G1442" s="40" t="s">
        <v>39</v>
      </c>
      <c r="H1442" s="40" t="s">
        <v>40</v>
      </c>
      <c r="I1442" s="11">
        <v>44454</v>
      </c>
      <c r="J1442" s="11">
        <v>44552</v>
      </c>
      <c r="K1442" s="16" t="s">
        <v>45</v>
      </c>
      <c r="L1442" s="1" t="str">
        <f>_xlfn.IFNA(MATCH(D1442,{"AR","FL","IN","MI"},0),"YES")</f>
        <v>YES</v>
      </c>
      <c r="M1442" t="str">
        <f t="shared" si="141"/>
        <v>Electric</v>
      </c>
      <c r="N1442" s="1">
        <f t="shared" si="142"/>
        <v>2021</v>
      </c>
      <c r="O1442" s="13" t="str">
        <f t="shared" si="143"/>
        <v/>
      </c>
      <c r="P1442" s="13" t="str">
        <f t="shared" si="144"/>
        <v/>
      </c>
      <c r="Q1442" s="13" t="str">
        <f t="shared" si="145"/>
        <v/>
      </c>
      <c r="R1442" s="13" t="str">
        <f t="shared" si="146"/>
        <v/>
      </c>
    </row>
    <row r="1443" spans="1:18" x14ac:dyDescent="0.2">
      <c r="A1443" s="8" t="s">
        <v>1021</v>
      </c>
      <c r="B1443" s="9">
        <v>3782</v>
      </c>
      <c r="C1443" s="40" t="s">
        <v>182</v>
      </c>
      <c r="D1443" s="40" t="s">
        <v>48</v>
      </c>
      <c r="E1443" s="40" t="s">
        <v>37</v>
      </c>
      <c r="F1443" s="40" t="s">
        <v>38</v>
      </c>
      <c r="G1443" s="40" t="s">
        <v>39</v>
      </c>
      <c r="H1443" s="40" t="s">
        <v>40</v>
      </c>
      <c r="I1443" s="11">
        <v>44256</v>
      </c>
      <c r="J1443" s="11">
        <v>44552</v>
      </c>
      <c r="K1443" s="12">
        <v>41.84</v>
      </c>
      <c r="L1443" s="1">
        <f>_xlfn.IFNA(MATCH(D1443,{"AR","FL","IN","MI"},0),"YES")</f>
        <v>4</v>
      </c>
      <c r="M1443" t="str">
        <f t="shared" si="141"/>
        <v>Electric</v>
      </c>
      <c r="N1443" s="1">
        <f t="shared" si="142"/>
        <v>2021</v>
      </c>
      <c r="O1443" s="13">
        <f t="shared" si="143"/>
        <v>0.41840000000000005</v>
      </c>
      <c r="P1443" s="13" t="str">
        <f t="shared" si="144"/>
        <v/>
      </c>
      <c r="Q1443" s="13" t="str">
        <f t="shared" si="145"/>
        <v/>
      </c>
      <c r="R1443" s="13" t="str">
        <f t="shared" si="146"/>
        <v/>
      </c>
    </row>
    <row r="1444" spans="1:18" x14ac:dyDescent="0.2">
      <c r="A1444" s="8" t="s">
        <v>1938</v>
      </c>
      <c r="B1444" s="9">
        <v>3924</v>
      </c>
      <c r="C1444" s="40" t="s">
        <v>157</v>
      </c>
      <c r="D1444" s="40" t="s">
        <v>158</v>
      </c>
      <c r="E1444" s="40" t="s">
        <v>2163</v>
      </c>
      <c r="F1444" s="40" t="s">
        <v>52</v>
      </c>
      <c r="G1444" s="40" t="s">
        <v>39</v>
      </c>
      <c r="H1444" s="40" t="s">
        <v>40</v>
      </c>
      <c r="I1444" s="11">
        <v>44432</v>
      </c>
      <c r="J1444" s="11">
        <v>44552</v>
      </c>
      <c r="K1444" s="16" t="s">
        <v>45</v>
      </c>
      <c r="L1444" s="1">
        <f>_xlfn.IFNA(MATCH(D1444,{"AR","FL","IN","MI"},0),"YES")</f>
        <v>3</v>
      </c>
      <c r="M1444" t="str">
        <f t="shared" si="141"/>
        <v>Natural Gas</v>
      </c>
      <c r="N1444" s="1">
        <f t="shared" si="142"/>
        <v>2021</v>
      </c>
      <c r="O1444" s="13" t="str">
        <f t="shared" si="143"/>
        <v/>
      </c>
      <c r="P1444" s="13" t="str">
        <f t="shared" si="144"/>
        <v/>
      </c>
      <c r="Q1444" s="13" t="str">
        <f t="shared" si="145"/>
        <v/>
      </c>
      <c r="R1444" s="13" t="str">
        <f t="shared" si="146"/>
        <v/>
      </c>
    </row>
    <row r="1445" spans="1:18" x14ac:dyDescent="0.2">
      <c r="A1445" s="8" t="s">
        <v>1939</v>
      </c>
      <c r="B1445" s="9">
        <v>3789</v>
      </c>
      <c r="C1445" s="40" t="s">
        <v>113</v>
      </c>
      <c r="D1445" s="40" t="s">
        <v>114</v>
      </c>
      <c r="E1445" s="40" t="s">
        <v>2163</v>
      </c>
      <c r="F1445" s="40" t="s">
        <v>66</v>
      </c>
      <c r="G1445" s="40" t="s">
        <v>44</v>
      </c>
      <c r="H1445" s="40" t="s">
        <v>40</v>
      </c>
      <c r="I1445" s="11">
        <v>44286</v>
      </c>
      <c r="J1445" s="11">
        <v>44552</v>
      </c>
      <c r="K1445" s="16" t="s">
        <v>45</v>
      </c>
      <c r="L1445" s="1" t="str">
        <f>_xlfn.IFNA(MATCH(D1445,{"AR","FL","IN","MI"},0),"YES")</f>
        <v>YES</v>
      </c>
      <c r="M1445" t="str">
        <f t="shared" si="141"/>
        <v>Natural Gas</v>
      </c>
      <c r="N1445" s="1">
        <f t="shared" si="142"/>
        <v>2021</v>
      </c>
      <c r="O1445" s="13" t="str">
        <f t="shared" si="143"/>
        <v/>
      </c>
      <c r="P1445" s="13" t="str">
        <f t="shared" si="144"/>
        <v/>
      </c>
      <c r="Q1445" s="13" t="str">
        <f t="shared" si="145"/>
        <v/>
      </c>
      <c r="R1445" s="13" t="str">
        <f t="shared" si="146"/>
        <v/>
      </c>
    </row>
    <row r="1446" spans="1:18" x14ac:dyDescent="0.2">
      <c r="A1446" s="8" t="s">
        <v>1022</v>
      </c>
      <c r="B1446" s="9">
        <v>3788</v>
      </c>
      <c r="C1446" s="40" t="s">
        <v>113</v>
      </c>
      <c r="D1446" s="40" t="s">
        <v>114</v>
      </c>
      <c r="E1446" s="40" t="s">
        <v>37</v>
      </c>
      <c r="F1446" s="40" t="s">
        <v>38</v>
      </c>
      <c r="G1446" s="40" t="s">
        <v>44</v>
      </c>
      <c r="H1446" s="40" t="s">
        <v>40</v>
      </c>
      <c r="I1446" s="11">
        <v>44286</v>
      </c>
      <c r="J1446" s="11">
        <v>44552</v>
      </c>
      <c r="K1446" s="16" t="s">
        <v>45</v>
      </c>
      <c r="L1446" s="1" t="str">
        <f>_xlfn.IFNA(MATCH(D1446,{"AR","FL","IN","MI"},0),"YES")</f>
        <v>YES</v>
      </c>
      <c r="M1446" t="str">
        <f t="shared" si="141"/>
        <v>Electric</v>
      </c>
      <c r="N1446" s="1">
        <f t="shared" si="142"/>
        <v>2021</v>
      </c>
      <c r="O1446" s="13" t="str">
        <f t="shared" si="143"/>
        <v/>
      </c>
      <c r="P1446" s="13" t="str">
        <f t="shared" si="144"/>
        <v/>
      </c>
      <c r="Q1446" s="13" t="str">
        <f t="shared" si="145"/>
        <v/>
      </c>
      <c r="R1446" s="13" t="str">
        <f t="shared" si="146"/>
        <v/>
      </c>
    </row>
    <row r="1447" spans="1:18" x14ac:dyDescent="0.2">
      <c r="A1447" s="8" t="s">
        <v>1023</v>
      </c>
      <c r="B1447" s="9">
        <v>3792</v>
      </c>
      <c r="C1447" s="40" t="s">
        <v>215</v>
      </c>
      <c r="D1447" s="40" t="s">
        <v>216</v>
      </c>
      <c r="E1447" s="40" t="s">
        <v>37</v>
      </c>
      <c r="F1447" s="40" t="s">
        <v>38</v>
      </c>
      <c r="G1447" s="40" t="s">
        <v>44</v>
      </c>
      <c r="H1447" s="40" t="s">
        <v>40</v>
      </c>
      <c r="I1447" s="11">
        <v>44316</v>
      </c>
      <c r="J1447" s="11">
        <v>44558</v>
      </c>
      <c r="K1447" s="16" t="s">
        <v>45</v>
      </c>
      <c r="L1447" s="1" t="str">
        <f>_xlfn.IFNA(MATCH(D1447,{"AR","FL","IN","MI"},0),"YES")</f>
        <v>YES</v>
      </c>
      <c r="M1447" t="str">
        <f t="shared" si="141"/>
        <v>Electric</v>
      </c>
      <c r="N1447" s="1">
        <f t="shared" si="142"/>
        <v>2021</v>
      </c>
      <c r="O1447" s="13" t="str">
        <f t="shared" si="143"/>
        <v/>
      </c>
      <c r="P1447" s="13" t="str">
        <f t="shared" si="144"/>
        <v/>
      </c>
      <c r="Q1447" s="13" t="str">
        <f t="shared" si="145"/>
        <v/>
      </c>
      <c r="R1447" s="13" t="str">
        <f t="shared" si="146"/>
        <v/>
      </c>
    </row>
    <row r="1448" spans="1:18" x14ac:dyDescent="0.2">
      <c r="A1448" s="8" t="s">
        <v>1940</v>
      </c>
      <c r="B1448" s="9">
        <v>3815</v>
      </c>
      <c r="C1448" s="40" t="s">
        <v>747</v>
      </c>
      <c r="D1448" s="40" t="s">
        <v>127</v>
      </c>
      <c r="E1448" s="40" t="s">
        <v>2163</v>
      </c>
      <c r="F1448" s="40" t="s">
        <v>66</v>
      </c>
      <c r="G1448" s="40" t="s">
        <v>44</v>
      </c>
      <c r="H1448" s="40" t="s">
        <v>40</v>
      </c>
      <c r="I1448" s="11">
        <v>44348</v>
      </c>
      <c r="J1448" s="11">
        <v>44558</v>
      </c>
      <c r="K1448" s="12">
        <v>51.34</v>
      </c>
      <c r="L1448" s="1" t="str">
        <f>_xlfn.IFNA(MATCH(D1448,{"AR","FL","IN","MI"},0),"YES")</f>
        <v>YES</v>
      </c>
      <c r="M1448" t="str">
        <f t="shared" si="141"/>
        <v>Natural Gas</v>
      </c>
      <c r="N1448" s="1">
        <f t="shared" si="142"/>
        <v>2021</v>
      </c>
      <c r="O1448" s="13" t="str">
        <f t="shared" si="143"/>
        <v/>
      </c>
      <c r="P1448" s="13" t="str">
        <f t="shared" si="144"/>
        <v/>
      </c>
      <c r="Q1448" s="13">
        <f t="shared" si="145"/>
        <v>0.51340000000000008</v>
      </c>
      <c r="R1448" s="13">
        <f t="shared" si="146"/>
        <v>0.51340000000000008</v>
      </c>
    </row>
    <row r="1449" spans="1:18" x14ac:dyDescent="0.2">
      <c r="A1449" s="8" t="s">
        <v>1941</v>
      </c>
      <c r="B1449" s="9">
        <v>3827</v>
      </c>
      <c r="C1449" s="40" t="s">
        <v>2189</v>
      </c>
      <c r="D1449" s="40" t="s">
        <v>36</v>
      </c>
      <c r="E1449" s="40" t="s">
        <v>2163</v>
      </c>
      <c r="F1449" s="40" t="s">
        <v>66</v>
      </c>
      <c r="G1449" s="40" t="s">
        <v>44</v>
      </c>
      <c r="H1449" s="40" t="s">
        <v>40</v>
      </c>
      <c r="I1449" s="11">
        <v>44348</v>
      </c>
      <c r="J1449" s="11">
        <v>44558</v>
      </c>
      <c r="K1449" s="12">
        <v>50.01</v>
      </c>
      <c r="L1449" s="1" t="str">
        <f>_xlfn.IFNA(MATCH(D1449,{"AR","FL","IN","MI"},0),"YES")</f>
        <v>YES</v>
      </c>
      <c r="M1449" t="str">
        <f t="shared" si="141"/>
        <v>Natural Gas</v>
      </c>
      <c r="N1449" s="1">
        <f t="shared" si="142"/>
        <v>2021</v>
      </c>
      <c r="O1449" s="13" t="str">
        <f t="shared" si="143"/>
        <v/>
      </c>
      <c r="P1449" s="13" t="str">
        <f t="shared" si="144"/>
        <v/>
      </c>
      <c r="Q1449" s="13">
        <f t="shared" si="145"/>
        <v>0.50009999999999999</v>
      </c>
      <c r="R1449" s="13">
        <f t="shared" si="146"/>
        <v>0.50009999999999999</v>
      </c>
    </row>
    <row r="1450" spans="1:18" x14ac:dyDescent="0.2">
      <c r="A1450" s="8" t="s">
        <v>1942</v>
      </c>
      <c r="B1450" s="9">
        <v>3816</v>
      </c>
      <c r="C1450" s="40" t="s">
        <v>2209</v>
      </c>
      <c r="D1450" s="40" t="s">
        <v>127</v>
      </c>
      <c r="E1450" s="40" t="s">
        <v>2163</v>
      </c>
      <c r="F1450" s="40" t="s">
        <v>66</v>
      </c>
      <c r="G1450" s="40" t="s">
        <v>44</v>
      </c>
      <c r="H1450" s="40" t="s">
        <v>40</v>
      </c>
      <c r="I1450" s="11">
        <v>44344</v>
      </c>
      <c r="J1450" s="11">
        <v>44558</v>
      </c>
      <c r="K1450" s="12">
        <v>52.64</v>
      </c>
      <c r="L1450" s="1" t="str">
        <f>_xlfn.IFNA(MATCH(D1450,{"AR","FL","IN","MI"},0),"YES")</f>
        <v>YES</v>
      </c>
      <c r="M1450" t="str">
        <f t="shared" si="141"/>
        <v>Natural Gas</v>
      </c>
      <c r="N1450" s="1">
        <f t="shared" si="142"/>
        <v>2021</v>
      </c>
      <c r="O1450" s="13" t="str">
        <f t="shared" si="143"/>
        <v/>
      </c>
      <c r="P1450" s="13" t="str">
        <f t="shared" si="144"/>
        <v/>
      </c>
      <c r="Q1450" s="13">
        <f t="shared" si="145"/>
        <v>0.52639999999999998</v>
      </c>
      <c r="R1450" s="13">
        <f t="shared" si="146"/>
        <v>0.52639999999999998</v>
      </c>
    </row>
    <row r="1451" spans="1:18" x14ac:dyDescent="0.2">
      <c r="A1451" s="8" t="s">
        <v>1024</v>
      </c>
      <c r="B1451" s="9">
        <v>3922</v>
      </c>
      <c r="C1451" s="40" t="s">
        <v>123</v>
      </c>
      <c r="D1451" s="40" t="s">
        <v>124</v>
      </c>
      <c r="E1451" s="40" t="s">
        <v>37</v>
      </c>
      <c r="F1451" s="40" t="s">
        <v>52</v>
      </c>
      <c r="G1451" s="40" t="s">
        <v>39</v>
      </c>
      <c r="H1451" s="40" t="s">
        <v>40</v>
      </c>
      <c r="I1451" s="11">
        <v>44435</v>
      </c>
      <c r="J1451" s="11">
        <v>44559</v>
      </c>
      <c r="K1451" s="16" t="s">
        <v>45</v>
      </c>
      <c r="L1451" s="1" t="str">
        <f>_xlfn.IFNA(MATCH(D1451,{"AR","FL","IN","MI"},0),"YES")</f>
        <v>YES</v>
      </c>
      <c r="M1451" t="str">
        <f t="shared" si="141"/>
        <v>Electric</v>
      </c>
      <c r="N1451" s="1">
        <f t="shared" si="142"/>
        <v>2021</v>
      </c>
      <c r="O1451" s="13" t="str">
        <f t="shared" si="143"/>
        <v/>
      </c>
      <c r="P1451" s="13" t="str">
        <f t="shared" si="144"/>
        <v/>
      </c>
      <c r="Q1451" s="13" t="str">
        <f t="shared" si="145"/>
        <v/>
      </c>
      <c r="R1451" s="13" t="str">
        <f t="shared" si="146"/>
        <v/>
      </c>
    </row>
    <row r="1452" spans="1:18" x14ac:dyDescent="0.2">
      <c r="A1452" s="8" t="s">
        <v>1025</v>
      </c>
      <c r="B1452" s="9">
        <v>3787</v>
      </c>
      <c r="C1452" s="40" t="s">
        <v>54</v>
      </c>
      <c r="D1452" s="40" t="s">
        <v>169</v>
      </c>
      <c r="E1452" s="40" t="s">
        <v>37</v>
      </c>
      <c r="F1452" s="40" t="s">
        <v>38</v>
      </c>
      <c r="G1452" s="40" t="s">
        <v>44</v>
      </c>
      <c r="H1452" s="40" t="s">
        <v>40</v>
      </c>
      <c r="I1452" s="11">
        <v>44343</v>
      </c>
      <c r="J1452" s="11">
        <v>44560</v>
      </c>
      <c r="K1452" s="16" t="s">
        <v>45</v>
      </c>
      <c r="L1452" s="1" t="str">
        <f>_xlfn.IFNA(MATCH(D1452,{"AR","FL","IN","MI"},0),"YES")</f>
        <v>YES</v>
      </c>
      <c r="M1452" t="str">
        <f t="shared" si="141"/>
        <v>Electric</v>
      </c>
      <c r="N1452" s="1">
        <f t="shared" si="142"/>
        <v>2021</v>
      </c>
      <c r="O1452" s="13" t="str">
        <f t="shared" si="143"/>
        <v/>
      </c>
      <c r="P1452" s="13" t="str">
        <f t="shared" si="144"/>
        <v/>
      </c>
      <c r="Q1452" s="13" t="str">
        <f t="shared" si="145"/>
        <v/>
      </c>
      <c r="R1452" s="13" t="str">
        <f t="shared" si="146"/>
        <v/>
      </c>
    </row>
    <row r="1453" spans="1:18" x14ac:dyDescent="0.2">
      <c r="A1453" s="8" t="s">
        <v>1943</v>
      </c>
      <c r="B1453" s="9">
        <v>3821</v>
      </c>
      <c r="C1453" s="40" t="s">
        <v>2208</v>
      </c>
      <c r="D1453" s="40" t="s">
        <v>60</v>
      </c>
      <c r="E1453" s="40" t="s">
        <v>2163</v>
      </c>
      <c r="F1453" s="40" t="s">
        <v>66</v>
      </c>
      <c r="G1453" s="40" t="s">
        <v>44</v>
      </c>
      <c r="H1453" s="40" t="s">
        <v>40</v>
      </c>
      <c r="I1453" s="11">
        <v>44323</v>
      </c>
      <c r="J1453" s="11">
        <v>44560</v>
      </c>
      <c r="K1453" s="16" t="s">
        <v>45</v>
      </c>
      <c r="L1453" s="1" t="str">
        <f>_xlfn.IFNA(MATCH(D1453,{"AR","FL","IN","MI"},0),"YES")</f>
        <v>YES</v>
      </c>
      <c r="M1453" t="str">
        <f t="shared" si="141"/>
        <v>Natural Gas</v>
      </c>
      <c r="N1453" s="1">
        <f t="shared" si="142"/>
        <v>2021</v>
      </c>
      <c r="O1453" s="13" t="str">
        <f t="shared" si="143"/>
        <v/>
      </c>
      <c r="P1453" s="13" t="str">
        <f t="shared" si="144"/>
        <v/>
      </c>
      <c r="Q1453" s="13" t="str">
        <f t="shared" si="145"/>
        <v/>
      </c>
      <c r="R1453" s="13" t="str">
        <f t="shared" si="146"/>
        <v/>
      </c>
    </row>
    <row r="1454" spans="1:18" x14ac:dyDescent="0.2">
      <c r="A1454" s="8" t="s">
        <v>1944</v>
      </c>
      <c r="B1454" s="9">
        <v>3817</v>
      </c>
      <c r="C1454" s="40" t="s">
        <v>2182</v>
      </c>
      <c r="D1454" s="40" t="s">
        <v>127</v>
      </c>
      <c r="E1454" s="40" t="s">
        <v>2163</v>
      </c>
      <c r="F1454" s="40" t="s">
        <v>66</v>
      </c>
      <c r="G1454" s="40" t="s">
        <v>44</v>
      </c>
      <c r="H1454" s="40" t="s">
        <v>40</v>
      </c>
      <c r="I1454" s="11">
        <v>44344</v>
      </c>
      <c r="J1454" s="11">
        <v>44564</v>
      </c>
      <c r="K1454" s="16" t="s">
        <v>45</v>
      </c>
      <c r="L1454" s="1" t="str">
        <f>_xlfn.IFNA(MATCH(D1454,{"AR","FL","IN","MI"},0),"YES")</f>
        <v>YES</v>
      </c>
      <c r="M1454" t="str">
        <f t="shared" si="141"/>
        <v>Natural Gas</v>
      </c>
      <c r="N1454" s="1">
        <f t="shared" si="142"/>
        <v>2022</v>
      </c>
      <c r="O1454" s="13" t="str">
        <f t="shared" si="143"/>
        <v/>
      </c>
      <c r="P1454" s="13" t="str">
        <f t="shared" si="144"/>
        <v/>
      </c>
      <c r="Q1454" s="13" t="str">
        <f t="shared" si="145"/>
        <v/>
      </c>
      <c r="R1454" s="13" t="str">
        <f t="shared" si="146"/>
        <v/>
      </c>
    </row>
    <row r="1455" spans="1:18" x14ac:dyDescent="0.2">
      <c r="A1455" s="8" t="s">
        <v>1945</v>
      </c>
      <c r="B1455" s="9">
        <v>3776</v>
      </c>
      <c r="C1455" s="40" t="s">
        <v>2200</v>
      </c>
      <c r="D1455" s="40" t="s">
        <v>194</v>
      </c>
      <c r="E1455" s="40" t="s">
        <v>2163</v>
      </c>
      <c r="F1455" s="40" t="s">
        <v>66</v>
      </c>
      <c r="G1455" s="40" t="s">
        <v>44</v>
      </c>
      <c r="H1455" s="40" t="s">
        <v>40</v>
      </c>
      <c r="I1455" s="11">
        <v>44277</v>
      </c>
      <c r="J1455" s="11">
        <v>44567</v>
      </c>
      <c r="K1455" s="12">
        <v>51.6</v>
      </c>
      <c r="L1455" s="1" t="str">
        <f>_xlfn.IFNA(MATCH(D1455,{"AR","FL","IN","MI"},0),"YES")</f>
        <v>YES</v>
      </c>
      <c r="M1455" t="str">
        <f t="shared" si="141"/>
        <v>Natural Gas</v>
      </c>
      <c r="N1455" s="1">
        <f t="shared" si="142"/>
        <v>2022</v>
      </c>
      <c r="O1455" s="13" t="str">
        <f t="shared" si="143"/>
        <v/>
      </c>
      <c r="P1455" s="13" t="str">
        <f t="shared" si="144"/>
        <v/>
      </c>
      <c r="Q1455" s="13">
        <f t="shared" si="145"/>
        <v>0.51600000000000001</v>
      </c>
      <c r="R1455" s="13">
        <f t="shared" si="146"/>
        <v>0.51600000000000001</v>
      </c>
    </row>
    <row r="1456" spans="1:18" x14ac:dyDescent="0.2">
      <c r="A1456" s="8" t="s">
        <v>1946</v>
      </c>
      <c r="B1456" s="9">
        <v>3685</v>
      </c>
      <c r="C1456" s="40" t="s">
        <v>228</v>
      </c>
      <c r="D1456" s="40" t="s">
        <v>88</v>
      </c>
      <c r="E1456" s="40" t="s">
        <v>2163</v>
      </c>
      <c r="F1456" s="40" t="s">
        <v>66</v>
      </c>
      <c r="G1456" s="40" t="s">
        <v>44</v>
      </c>
      <c r="H1456" s="40" t="s">
        <v>40</v>
      </c>
      <c r="I1456" s="11">
        <v>44043</v>
      </c>
      <c r="J1456" s="11">
        <v>44581</v>
      </c>
      <c r="K1456" s="12">
        <v>48</v>
      </c>
      <c r="L1456" s="1" t="str">
        <f>_xlfn.IFNA(MATCH(D1456,{"AR","FL","IN","MI"},0),"YES")</f>
        <v>YES</v>
      </c>
      <c r="M1456" t="str">
        <f t="shared" si="141"/>
        <v>Natural Gas</v>
      </c>
      <c r="N1456" s="1">
        <f t="shared" si="142"/>
        <v>2022</v>
      </c>
      <c r="O1456" s="13" t="str">
        <f t="shared" si="143"/>
        <v/>
      </c>
      <c r="P1456" s="13" t="str">
        <f t="shared" si="144"/>
        <v/>
      </c>
      <c r="Q1456" s="13">
        <f t="shared" si="145"/>
        <v>0.48</v>
      </c>
      <c r="R1456" s="13">
        <f t="shared" si="146"/>
        <v>0.48</v>
      </c>
    </row>
    <row r="1457" spans="1:18" x14ac:dyDescent="0.2">
      <c r="A1457" s="8" t="s">
        <v>1026</v>
      </c>
      <c r="B1457" s="9">
        <v>3684</v>
      </c>
      <c r="C1457" s="40" t="s">
        <v>228</v>
      </c>
      <c r="D1457" s="40" t="s">
        <v>88</v>
      </c>
      <c r="E1457" s="40" t="s">
        <v>37</v>
      </c>
      <c r="F1457" s="40" t="s">
        <v>66</v>
      </c>
      <c r="G1457" s="40" t="s">
        <v>44</v>
      </c>
      <c r="H1457" s="40" t="s">
        <v>40</v>
      </c>
      <c r="I1457" s="11">
        <v>44043</v>
      </c>
      <c r="J1457" s="11">
        <v>44581</v>
      </c>
      <c r="K1457" s="12">
        <v>48</v>
      </c>
      <c r="L1457" s="1" t="str">
        <f>_xlfn.IFNA(MATCH(D1457,{"AR","FL","IN","MI"},0),"YES")</f>
        <v>YES</v>
      </c>
      <c r="M1457" t="str">
        <f t="shared" si="141"/>
        <v>Electric</v>
      </c>
      <c r="N1457" s="1">
        <f t="shared" si="142"/>
        <v>2022</v>
      </c>
      <c r="O1457" s="13">
        <f t="shared" si="143"/>
        <v>0.48</v>
      </c>
      <c r="P1457" s="13">
        <f t="shared" si="144"/>
        <v>0.48</v>
      </c>
      <c r="Q1457" s="13" t="str">
        <f t="shared" si="145"/>
        <v/>
      </c>
      <c r="R1457" s="13" t="str">
        <f t="shared" si="146"/>
        <v/>
      </c>
    </row>
    <row r="1458" spans="1:18" x14ac:dyDescent="0.2">
      <c r="A1458" s="8" t="s">
        <v>1947</v>
      </c>
      <c r="B1458" s="9">
        <v>3915</v>
      </c>
      <c r="C1458" s="40" t="s">
        <v>2192</v>
      </c>
      <c r="D1458" s="40" t="s">
        <v>76</v>
      </c>
      <c r="E1458" s="40" t="s">
        <v>2163</v>
      </c>
      <c r="F1458" s="40" t="s">
        <v>52</v>
      </c>
      <c r="G1458" s="40" t="s">
        <v>39</v>
      </c>
      <c r="H1458" s="40" t="s">
        <v>40</v>
      </c>
      <c r="I1458" s="11">
        <v>44495</v>
      </c>
      <c r="J1458" s="11">
        <v>44582</v>
      </c>
      <c r="K1458" s="16" t="s">
        <v>45</v>
      </c>
      <c r="L1458" s="1" t="str">
        <f>_xlfn.IFNA(MATCH(D1458,{"AR","FL","IN","MI"},0),"YES")</f>
        <v>YES</v>
      </c>
      <c r="M1458" t="str">
        <f t="shared" si="141"/>
        <v>Natural Gas</v>
      </c>
      <c r="N1458" s="1">
        <f t="shared" si="142"/>
        <v>2022</v>
      </c>
      <c r="O1458" s="13" t="str">
        <f t="shared" si="143"/>
        <v/>
      </c>
      <c r="P1458" s="13" t="str">
        <f t="shared" si="144"/>
        <v/>
      </c>
      <c r="Q1458" s="13" t="str">
        <f t="shared" si="145"/>
        <v/>
      </c>
      <c r="R1458" s="13" t="str">
        <f t="shared" si="146"/>
        <v/>
      </c>
    </row>
    <row r="1459" spans="1:18" x14ac:dyDescent="0.2">
      <c r="A1459" s="8" t="s">
        <v>1948</v>
      </c>
      <c r="B1459" s="9">
        <v>3811</v>
      </c>
      <c r="C1459" s="40" t="s">
        <v>2224</v>
      </c>
      <c r="D1459" s="40" t="s">
        <v>194</v>
      </c>
      <c r="E1459" s="40" t="s">
        <v>2163</v>
      </c>
      <c r="F1459" s="40" t="s">
        <v>66</v>
      </c>
      <c r="G1459" s="40" t="s">
        <v>44</v>
      </c>
      <c r="H1459" s="40" t="s">
        <v>40</v>
      </c>
      <c r="I1459" s="11">
        <v>44287</v>
      </c>
      <c r="J1459" s="11">
        <v>44582</v>
      </c>
      <c r="K1459" s="12">
        <v>51.6</v>
      </c>
      <c r="L1459" s="1" t="str">
        <f>_xlfn.IFNA(MATCH(D1459,{"AR","FL","IN","MI"},0),"YES")</f>
        <v>YES</v>
      </c>
      <c r="M1459" t="str">
        <f t="shared" si="141"/>
        <v>Natural Gas</v>
      </c>
      <c r="N1459" s="1">
        <f t="shared" si="142"/>
        <v>2022</v>
      </c>
      <c r="O1459" s="13" t="str">
        <f t="shared" si="143"/>
        <v/>
      </c>
      <c r="P1459" s="13" t="str">
        <f t="shared" si="144"/>
        <v/>
      </c>
      <c r="Q1459" s="13">
        <f t="shared" si="145"/>
        <v>0.51600000000000001</v>
      </c>
      <c r="R1459" s="13">
        <f t="shared" si="146"/>
        <v>0.51600000000000001</v>
      </c>
    </row>
    <row r="1460" spans="1:18" x14ac:dyDescent="0.2">
      <c r="A1460" s="8" t="s">
        <v>1027</v>
      </c>
      <c r="B1460" s="9">
        <v>3925</v>
      </c>
      <c r="C1460" s="40" t="s">
        <v>157</v>
      </c>
      <c r="D1460" s="40" t="s">
        <v>158</v>
      </c>
      <c r="E1460" s="40" t="s">
        <v>37</v>
      </c>
      <c r="F1460" s="40" t="s">
        <v>52</v>
      </c>
      <c r="G1460" s="40" t="s">
        <v>39</v>
      </c>
      <c r="H1460" s="40" t="s">
        <v>40</v>
      </c>
      <c r="I1460" s="11">
        <v>44467</v>
      </c>
      <c r="J1460" s="11">
        <v>44587</v>
      </c>
      <c r="K1460" s="12" t="s">
        <v>45</v>
      </c>
      <c r="L1460" s="1">
        <f>_xlfn.IFNA(MATCH(D1460,{"AR","FL","IN","MI"},0),"YES")</f>
        <v>3</v>
      </c>
      <c r="M1460" t="str">
        <f t="shared" si="141"/>
        <v>Electric</v>
      </c>
      <c r="N1460" s="1">
        <f t="shared" si="142"/>
        <v>2022</v>
      </c>
      <c r="O1460" s="13" t="str">
        <f t="shared" si="143"/>
        <v/>
      </c>
      <c r="P1460" s="13" t="str">
        <f t="shared" si="144"/>
        <v/>
      </c>
      <c r="Q1460" s="13" t="str">
        <f t="shared" si="145"/>
        <v/>
      </c>
      <c r="R1460" s="13" t="str">
        <f t="shared" si="146"/>
        <v/>
      </c>
    </row>
    <row r="1461" spans="1:18" x14ac:dyDescent="0.2">
      <c r="A1461" s="8" t="s">
        <v>1949</v>
      </c>
      <c r="B1461" s="9">
        <v>3913</v>
      </c>
      <c r="C1461" s="40" t="s">
        <v>2167</v>
      </c>
      <c r="D1461" s="40" t="s">
        <v>60</v>
      </c>
      <c r="E1461" s="40" t="s">
        <v>2163</v>
      </c>
      <c r="F1461" s="40" t="s">
        <v>52</v>
      </c>
      <c r="G1461" s="40" t="s">
        <v>39</v>
      </c>
      <c r="H1461" s="40" t="s">
        <v>40</v>
      </c>
      <c r="I1461" s="11">
        <v>44504</v>
      </c>
      <c r="J1461" s="11">
        <v>44588</v>
      </c>
      <c r="K1461" s="16" t="s">
        <v>45</v>
      </c>
      <c r="L1461" s="1" t="str">
        <f>_xlfn.IFNA(MATCH(D1461,{"AR","FL","IN","MI"},0),"YES")</f>
        <v>YES</v>
      </c>
      <c r="M1461" t="str">
        <f t="shared" si="141"/>
        <v>Natural Gas</v>
      </c>
      <c r="N1461" s="1">
        <f t="shared" si="142"/>
        <v>2022</v>
      </c>
      <c r="O1461" s="13" t="str">
        <f t="shared" si="143"/>
        <v/>
      </c>
      <c r="P1461" s="13" t="str">
        <f t="shared" si="144"/>
        <v/>
      </c>
      <c r="Q1461" s="13" t="str">
        <f t="shared" si="145"/>
        <v/>
      </c>
      <c r="R1461" s="13" t="str">
        <f t="shared" si="146"/>
        <v/>
      </c>
    </row>
    <row r="1462" spans="1:18" x14ac:dyDescent="0.2">
      <c r="A1462" s="8" t="s">
        <v>1028</v>
      </c>
      <c r="B1462" s="9">
        <v>3841</v>
      </c>
      <c r="C1462" s="40" t="s">
        <v>139</v>
      </c>
      <c r="D1462" s="40" t="s">
        <v>76</v>
      </c>
      <c r="E1462" s="40" t="s">
        <v>37</v>
      </c>
      <c r="F1462" s="40" t="s">
        <v>52</v>
      </c>
      <c r="G1462" s="40" t="s">
        <v>39</v>
      </c>
      <c r="H1462" s="40" t="s">
        <v>40</v>
      </c>
      <c r="I1462" s="11">
        <v>44348</v>
      </c>
      <c r="J1462" s="11">
        <v>44589</v>
      </c>
      <c r="K1462" s="16">
        <v>48.29</v>
      </c>
      <c r="L1462" s="1" t="str">
        <f>_xlfn.IFNA(MATCH(D1462,{"AR","FL","IN","MI"},0),"YES")</f>
        <v>YES</v>
      </c>
      <c r="M1462" t="str">
        <f t="shared" si="141"/>
        <v>Electric</v>
      </c>
      <c r="N1462" s="1">
        <f t="shared" si="142"/>
        <v>2022</v>
      </c>
      <c r="O1462" s="13">
        <f t="shared" si="143"/>
        <v>0.4829</v>
      </c>
      <c r="P1462" s="13">
        <f t="shared" si="144"/>
        <v>0.4829</v>
      </c>
      <c r="Q1462" s="13" t="str">
        <f t="shared" si="145"/>
        <v/>
      </c>
      <c r="R1462" s="13" t="str">
        <f t="shared" si="146"/>
        <v/>
      </c>
    </row>
    <row r="1463" spans="1:18" x14ac:dyDescent="0.2">
      <c r="A1463" s="8" t="s">
        <v>1029</v>
      </c>
      <c r="B1463" s="9">
        <v>3839</v>
      </c>
      <c r="C1463" s="40" t="s">
        <v>81</v>
      </c>
      <c r="D1463" s="40" t="s">
        <v>76</v>
      </c>
      <c r="E1463" s="40" t="s">
        <v>37</v>
      </c>
      <c r="F1463" s="40" t="s">
        <v>52</v>
      </c>
      <c r="G1463" s="40" t="s">
        <v>44</v>
      </c>
      <c r="H1463" s="40" t="s">
        <v>40</v>
      </c>
      <c r="I1463" s="11">
        <v>44355</v>
      </c>
      <c r="J1463" s="11">
        <v>44600</v>
      </c>
      <c r="K1463" s="16" t="s">
        <v>45</v>
      </c>
      <c r="L1463" s="1" t="str">
        <f>_xlfn.IFNA(MATCH(D1463,{"AR","FL","IN","MI"},0),"YES")</f>
        <v>YES</v>
      </c>
      <c r="M1463" t="str">
        <f t="shared" si="141"/>
        <v>Electric</v>
      </c>
      <c r="N1463" s="1">
        <f t="shared" si="142"/>
        <v>2022</v>
      </c>
      <c r="O1463" s="13" t="str">
        <f t="shared" si="143"/>
        <v/>
      </c>
      <c r="P1463" s="13" t="str">
        <f t="shared" si="144"/>
        <v/>
      </c>
      <c r="Q1463" s="13" t="str">
        <f t="shared" si="145"/>
        <v/>
      </c>
      <c r="R1463" s="13" t="str">
        <f t="shared" si="146"/>
        <v/>
      </c>
    </row>
    <row r="1464" spans="1:18" x14ac:dyDescent="0.2">
      <c r="A1464" s="8" t="s">
        <v>1030</v>
      </c>
      <c r="B1464" s="9">
        <v>3840</v>
      </c>
      <c r="C1464" s="40" t="s">
        <v>81</v>
      </c>
      <c r="D1464" s="40" t="s">
        <v>76</v>
      </c>
      <c r="E1464" s="40" t="s">
        <v>37</v>
      </c>
      <c r="F1464" s="40" t="s">
        <v>52</v>
      </c>
      <c r="G1464" s="40" t="s">
        <v>39</v>
      </c>
      <c r="H1464" s="40" t="s">
        <v>40</v>
      </c>
      <c r="I1464" s="11">
        <v>44355</v>
      </c>
      <c r="J1464" s="11">
        <v>44600</v>
      </c>
      <c r="K1464" s="16">
        <v>51.82</v>
      </c>
      <c r="L1464" s="1" t="str">
        <f>_xlfn.IFNA(MATCH(D1464,{"AR","FL","IN","MI"},0),"YES")</f>
        <v>YES</v>
      </c>
      <c r="M1464" t="str">
        <f t="shared" si="141"/>
        <v>Electric</v>
      </c>
      <c r="N1464" s="1">
        <f t="shared" si="142"/>
        <v>2022</v>
      </c>
      <c r="O1464" s="13">
        <f t="shared" si="143"/>
        <v>0.51819999999999999</v>
      </c>
      <c r="P1464" s="13">
        <f t="shared" si="144"/>
        <v>0.51819999999999999</v>
      </c>
      <c r="Q1464" s="13" t="str">
        <f t="shared" si="145"/>
        <v/>
      </c>
      <c r="R1464" s="13" t="str">
        <f t="shared" si="146"/>
        <v/>
      </c>
    </row>
    <row r="1465" spans="1:18" x14ac:dyDescent="0.2">
      <c r="A1465" s="8" t="s">
        <v>1031</v>
      </c>
      <c r="B1465" s="9">
        <v>3835</v>
      </c>
      <c r="C1465" s="40" t="s">
        <v>81</v>
      </c>
      <c r="D1465" s="40" t="s">
        <v>76</v>
      </c>
      <c r="E1465" s="40" t="s">
        <v>37</v>
      </c>
      <c r="F1465" s="40" t="s">
        <v>52</v>
      </c>
      <c r="G1465" s="40" t="s">
        <v>39</v>
      </c>
      <c r="H1465" s="40" t="s">
        <v>40</v>
      </c>
      <c r="I1465" s="11">
        <v>44355</v>
      </c>
      <c r="J1465" s="11">
        <v>44602</v>
      </c>
      <c r="K1465" s="16">
        <v>51.82</v>
      </c>
      <c r="L1465" s="1" t="str">
        <f>_xlfn.IFNA(MATCH(D1465,{"AR","FL","IN","MI"},0),"YES")</f>
        <v>YES</v>
      </c>
      <c r="M1465" t="str">
        <f t="shared" si="141"/>
        <v>Electric</v>
      </c>
      <c r="N1465" s="1">
        <f t="shared" si="142"/>
        <v>2022</v>
      </c>
      <c r="O1465" s="13">
        <f t="shared" si="143"/>
        <v>0.51819999999999999</v>
      </c>
      <c r="P1465" s="13">
        <f t="shared" si="144"/>
        <v>0.51819999999999999</v>
      </c>
      <c r="Q1465" s="13" t="str">
        <f t="shared" si="145"/>
        <v/>
      </c>
      <c r="R1465" s="13" t="str">
        <f t="shared" si="146"/>
        <v/>
      </c>
    </row>
    <row r="1466" spans="1:18" x14ac:dyDescent="0.2">
      <c r="A1466" s="8" t="s">
        <v>1032</v>
      </c>
      <c r="B1466" s="9">
        <v>3757</v>
      </c>
      <c r="C1466" s="40" t="s">
        <v>240</v>
      </c>
      <c r="D1466" s="40" t="s">
        <v>271</v>
      </c>
      <c r="E1466" s="40" t="s">
        <v>37</v>
      </c>
      <c r="F1466" s="40" t="s">
        <v>38</v>
      </c>
      <c r="G1466" s="40" t="s">
        <v>44</v>
      </c>
      <c r="H1466" s="40" t="s">
        <v>40</v>
      </c>
      <c r="I1466" s="11">
        <v>44200</v>
      </c>
      <c r="J1466" s="11">
        <v>44608</v>
      </c>
      <c r="K1466" s="16">
        <v>54.72</v>
      </c>
      <c r="L1466" s="1" t="str">
        <f>_xlfn.IFNA(MATCH(D1466,{"AR","FL","IN","MI"},0),"YES")</f>
        <v>YES</v>
      </c>
      <c r="M1466" t="str">
        <f t="shared" si="141"/>
        <v>Electric</v>
      </c>
      <c r="N1466" s="1">
        <f t="shared" si="142"/>
        <v>2022</v>
      </c>
      <c r="O1466" s="13">
        <f t="shared" si="143"/>
        <v>0.54720000000000002</v>
      </c>
      <c r="P1466" s="13">
        <f t="shared" si="144"/>
        <v>0.54720000000000002</v>
      </c>
      <c r="Q1466" s="13" t="str">
        <f t="shared" si="145"/>
        <v/>
      </c>
      <c r="R1466" s="13" t="str">
        <f t="shared" si="146"/>
        <v/>
      </c>
    </row>
    <row r="1467" spans="1:18" x14ac:dyDescent="0.2">
      <c r="A1467" s="8" t="s">
        <v>1033</v>
      </c>
      <c r="B1467" s="9">
        <v>3851</v>
      </c>
      <c r="C1467" s="40" t="s">
        <v>175</v>
      </c>
      <c r="D1467" s="40" t="s">
        <v>158</v>
      </c>
      <c r="E1467" s="40" t="s">
        <v>37</v>
      </c>
      <c r="F1467" s="40" t="s">
        <v>38</v>
      </c>
      <c r="G1467" s="40" t="s">
        <v>44</v>
      </c>
      <c r="H1467" s="40" t="s">
        <v>40</v>
      </c>
      <c r="I1467" s="11">
        <v>44378</v>
      </c>
      <c r="J1467" s="11">
        <v>44615</v>
      </c>
      <c r="K1467" s="12">
        <v>40.700000000000003</v>
      </c>
      <c r="L1467" s="1">
        <f>_xlfn.IFNA(MATCH(D1467,{"AR","FL","IN","MI"},0),"YES")</f>
        <v>3</v>
      </c>
      <c r="M1467" t="str">
        <f t="shared" si="141"/>
        <v>Electric</v>
      </c>
      <c r="N1467" s="1">
        <f t="shared" si="142"/>
        <v>2022</v>
      </c>
      <c r="O1467" s="13">
        <f t="shared" si="143"/>
        <v>0.40700000000000003</v>
      </c>
      <c r="P1467" s="13" t="str">
        <f t="shared" si="144"/>
        <v/>
      </c>
      <c r="Q1467" s="13" t="str">
        <f t="shared" si="145"/>
        <v/>
      </c>
      <c r="R1467" s="13" t="str">
        <f t="shared" si="146"/>
        <v/>
      </c>
    </row>
    <row r="1468" spans="1:18" x14ac:dyDescent="0.2">
      <c r="A1468" s="8" t="s">
        <v>1034</v>
      </c>
      <c r="B1468" s="9">
        <v>3877</v>
      </c>
      <c r="C1468" s="40" t="s">
        <v>223</v>
      </c>
      <c r="D1468" s="40" t="s">
        <v>154</v>
      </c>
      <c r="E1468" s="40" t="s">
        <v>37</v>
      </c>
      <c r="F1468" s="40" t="s">
        <v>66</v>
      </c>
      <c r="G1468" s="40" t="s">
        <v>44</v>
      </c>
      <c r="H1468" s="40" t="s">
        <v>40</v>
      </c>
      <c r="I1468" s="11">
        <v>44440</v>
      </c>
      <c r="J1468" s="11">
        <v>44622</v>
      </c>
      <c r="K1468" s="12" t="s">
        <v>45</v>
      </c>
      <c r="L1468" s="1" t="str">
        <f>_xlfn.IFNA(MATCH(D1468,{"AR","FL","IN","MI"},0),"YES")</f>
        <v>YES</v>
      </c>
      <c r="M1468" t="str">
        <f t="shared" si="141"/>
        <v>Electric</v>
      </c>
      <c r="N1468" s="1">
        <f t="shared" si="142"/>
        <v>2022</v>
      </c>
      <c r="O1468" s="13" t="str">
        <f t="shared" si="143"/>
        <v/>
      </c>
      <c r="P1468" s="13" t="str">
        <f t="shared" si="144"/>
        <v/>
      </c>
      <c r="Q1468" s="13" t="str">
        <f t="shared" si="145"/>
        <v/>
      </c>
      <c r="R1468" s="13" t="str">
        <f t="shared" si="146"/>
        <v/>
      </c>
    </row>
    <row r="1469" spans="1:18" x14ac:dyDescent="0.2">
      <c r="A1469" s="8" t="s">
        <v>1035</v>
      </c>
      <c r="B1469" s="9">
        <v>3908</v>
      </c>
      <c r="C1469" s="40" t="s">
        <v>263</v>
      </c>
      <c r="D1469" s="40" t="s">
        <v>111</v>
      </c>
      <c r="E1469" s="40" t="s">
        <v>37</v>
      </c>
      <c r="F1469" s="40" t="s">
        <v>38</v>
      </c>
      <c r="G1469" s="40" t="s">
        <v>44</v>
      </c>
      <c r="H1469" s="40" t="s">
        <v>40</v>
      </c>
      <c r="I1469" s="11">
        <v>44470</v>
      </c>
      <c r="J1469" s="11">
        <v>44624</v>
      </c>
      <c r="K1469" s="16">
        <v>37.950000000000003</v>
      </c>
      <c r="L1469" s="1">
        <f>_xlfn.IFNA(MATCH(D1469,{"AR","FL","IN","MI"},0),"YES")</f>
        <v>1</v>
      </c>
      <c r="M1469" t="str">
        <f t="shared" si="141"/>
        <v>Electric</v>
      </c>
      <c r="N1469" s="1">
        <f t="shared" si="142"/>
        <v>2022</v>
      </c>
      <c r="O1469" s="13">
        <f t="shared" si="143"/>
        <v>0.3795</v>
      </c>
      <c r="P1469" s="13" t="str">
        <f t="shared" si="144"/>
        <v/>
      </c>
      <c r="Q1469" s="13" t="str">
        <f t="shared" si="145"/>
        <v/>
      </c>
      <c r="R1469" s="13" t="str">
        <f t="shared" si="146"/>
        <v/>
      </c>
    </row>
    <row r="1470" spans="1:18" x14ac:dyDescent="0.2">
      <c r="A1470" s="8" t="s">
        <v>1036</v>
      </c>
      <c r="B1470" s="9">
        <v>3795</v>
      </c>
      <c r="C1470" s="40" t="s">
        <v>121</v>
      </c>
      <c r="D1470" s="40" t="s">
        <v>114</v>
      </c>
      <c r="E1470" s="40" t="s">
        <v>37</v>
      </c>
      <c r="F1470" s="40" t="s">
        <v>38</v>
      </c>
      <c r="G1470" s="40" t="s">
        <v>44</v>
      </c>
      <c r="H1470" s="40" t="s">
        <v>40</v>
      </c>
      <c r="I1470" s="11">
        <v>44344</v>
      </c>
      <c r="J1470" s="11">
        <v>44629</v>
      </c>
      <c r="K1470" s="16" t="s">
        <v>45</v>
      </c>
      <c r="L1470" s="1" t="str">
        <f>_xlfn.IFNA(MATCH(D1470,{"AR","FL","IN","MI"},0),"YES")</f>
        <v>YES</v>
      </c>
      <c r="M1470" t="str">
        <f t="shared" si="141"/>
        <v>Electric</v>
      </c>
      <c r="N1470" s="1">
        <f t="shared" si="142"/>
        <v>2022</v>
      </c>
      <c r="O1470" s="13" t="str">
        <f t="shared" si="143"/>
        <v/>
      </c>
      <c r="P1470" s="13" t="str">
        <f t="shared" si="144"/>
        <v/>
      </c>
      <c r="Q1470" s="13" t="str">
        <f t="shared" si="145"/>
        <v/>
      </c>
      <c r="R1470" s="13" t="str">
        <f t="shared" si="146"/>
        <v/>
      </c>
    </row>
    <row r="1471" spans="1:18" x14ac:dyDescent="0.2">
      <c r="A1471" s="8" t="s">
        <v>1037</v>
      </c>
      <c r="B1471" s="9">
        <v>3895</v>
      </c>
      <c r="C1471" s="40" t="s">
        <v>81</v>
      </c>
      <c r="D1471" s="40" t="s">
        <v>76</v>
      </c>
      <c r="E1471" s="40" t="s">
        <v>37</v>
      </c>
      <c r="F1471" s="40" t="s">
        <v>52</v>
      </c>
      <c r="G1471" s="40" t="s">
        <v>39</v>
      </c>
      <c r="H1471" s="40" t="s">
        <v>40</v>
      </c>
      <c r="I1471" s="11">
        <v>44355</v>
      </c>
      <c r="J1471" s="11">
        <v>44629</v>
      </c>
      <c r="K1471" s="12">
        <v>51.92</v>
      </c>
      <c r="L1471" s="1" t="str">
        <f>_xlfn.IFNA(MATCH(D1471,{"AR","FL","IN","MI"},0),"YES")</f>
        <v>YES</v>
      </c>
      <c r="M1471" t="str">
        <f t="shared" si="141"/>
        <v>Electric</v>
      </c>
      <c r="N1471" s="1">
        <f t="shared" si="142"/>
        <v>2022</v>
      </c>
      <c r="O1471" s="13">
        <f t="shared" si="143"/>
        <v>0.51919999999999999</v>
      </c>
      <c r="P1471" s="13">
        <f t="shared" si="144"/>
        <v>0.51919999999999999</v>
      </c>
      <c r="Q1471" s="13" t="str">
        <f t="shared" si="145"/>
        <v/>
      </c>
      <c r="R1471" s="13" t="str">
        <f t="shared" si="146"/>
        <v/>
      </c>
    </row>
    <row r="1472" spans="1:18" x14ac:dyDescent="0.2">
      <c r="A1472" s="8" t="s">
        <v>1038</v>
      </c>
      <c r="B1472" s="9">
        <v>3838</v>
      </c>
      <c r="C1472" s="40" t="s">
        <v>81</v>
      </c>
      <c r="D1472" s="40" t="s">
        <v>76</v>
      </c>
      <c r="E1472" s="40" t="s">
        <v>37</v>
      </c>
      <c r="F1472" s="40" t="s">
        <v>52</v>
      </c>
      <c r="G1472" s="40" t="s">
        <v>39</v>
      </c>
      <c r="H1472" s="40" t="s">
        <v>40</v>
      </c>
      <c r="I1472" s="11">
        <v>44355</v>
      </c>
      <c r="J1472" s="11">
        <v>44631</v>
      </c>
      <c r="K1472" s="16">
        <v>51.92</v>
      </c>
      <c r="L1472" s="1" t="str">
        <f>_xlfn.IFNA(MATCH(D1472,{"AR","FL","IN","MI"},0),"YES")</f>
        <v>YES</v>
      </c>
      <c r="M1472" t="str">
        <f t="shared" si="141"/>
        <v>Electric</v>
      </c>
      <c r="N1472" s="1">
        <f t="shared" si="142"/>
        <v>2022</v>
      </c>
      <c r="O1472" s="13">
        <f t="shared" si="143"/>
        <v>0.51919999999999999</v>
      </c>
      <c r="P1472" s="13">
        <f t="shared" si="144"/>
        <v>0.51919999999999999</v>
      </c>
      <c r="Q1472" s="13" t="str">
        <f t="shared" si="145"/>
        <v/>
      </c>
      <c r="R1472" s="13" t="str">
        <f t="shared" si="146"/>
        <v/>
      </c>
    </row>
    <row r="1473" spans="1:18" x14ac:dyDescent="0.2">
      <c r="A1473" s="8" t="s">
        <v>1039</v>
      </c>
      <c r="B1473" s="9">
        <v>3896</v>
      </c>
      <c r="C1473" s="40" t="s">
        <v>81</v>
      </c>
      <c r="D1473" s="40" t="s">
        <v>76</v>
      </c>
      <c r="E1473" s="40" t="s">
        <v>37</v>
      </c>
      <c r="F1473" s="40" t="s">
        <v>52</v>
      </c>
      <c r="G1473" s="40" t="s">
        <v>39</v>
      </c>
      <c r="H1473" s="40" t="s">
        <v>40</v>
      </c>
      <c r="I1473" s="11">
        <v>44454</v>
      </c>
      <c r="J1473" s="11">
        <v>44635</v>
      </c>
      <c r="K1473" s="16">
        <v>51.82</v>
      </c>
      <c r="L1473" s="1" t="str">
        <f>_xlfn.IFNA(MATCH(D1473,{"AR","FL","IN","MI"},0),"YES")</f>
        <v>YES</v>
      </c>
      <c r="M1473" t="str">
        <f t="shared" si="141"/>
        <v>Electric</v>
      </c>
      <c r="N1473" s="1">
        <f t="shared" si="142"/>
        <v>2022</v>
      </c>
      <c r="O1473" s="13">
        <f t="shared" si="143"/>
        <v>0.51819999999999999</v>
      </c>
      <c r="P1473" s="13">
        <f t="shared" si="144"/>
        <v>0.51819999999999999</v>
      </c>
      <c r="Q1473" s="13" t="str">
        <f t="shared" si="145"/>
        <v/>
      </c>
      <c r="R1473" s="13" t="str">
        <f t="shared" si="146"/>
        <v/>
      </c>
    </row>
    <row r="1474" spans="1:18" x14ac:dyDescent="0.2">
      <c r="A1474" s="8" t="s">
        <v>1040</v>
      </c>
      <c r="B1474" s="9">
        <v>3852</v>
      </c>
      <c r="C1474" s="40" t="s">
        <v>325</v>
      </c>
      <c r="D1474" s="40" t="s">
        <v>152</v>
      </c>
      <c r="E1474" s="40" t="s">
        <v>37</v>
      </c>
      <c r="F1474" s="40" t="s">
        <v>38</v>
      </c>
      <c r="G1474" s="40" t="s">
        <v>44</v>
      </c>
      <c r="H1474" s="40" t="s">
        <v>40</v>
      </c>
      <c r="I1474" s="11">
        <v>44379</v>
      </c>
      <c r="J1474" s="11">
        <v>44636</v>
      </c>
      <c r="K1474" s="16">
        <v>55.69</v>
      </c>
      <c r="L1474" s="1" t="str">
        <f>_xlfn.IFNA(MATCH(D1474,{"AR","FL","IN","MI"},0),"YES")</f>
        <v>YES</v>
      </c>
      <c r="M1474" t="str">
        <f t="shared" si="141"/>
        <v>Electric</v>
      </c>
      <c r="N1474" s="1">
        <f t="shared" si="142"/>
        <v>2022</v>
      </c>
      <c r="O1474" s="13">
        <f t="shared" si="143"/>
        <v>0.55689999999999995</v>
      </c>
      <c r="P1474" s="13">
        <f t="shared" si="144"/>
        <v>0.55689999999999995</v>
      </c>
      <c r="Q1474" s="13" t="str">
        <f t="shared" si="145"/>
        <v/>
      </c>
      <c r="R1474" s="13" t="str">
        <f t="shared" si="146"/>
        <v/>
      </c>
    </row>
    <row r="1475" spans="1:18" x14ac:dyDescent="0.2">
      <c r="A1475" s="8" t="s">
        <v>1041</v>
      </c>
      <c r="B1475" s="9">
        <v>3866</v>
      </c>
      <c r="C1475" s="40" t="s">
        <v>81</v>
      </c>
      <c r="D1475" s="40" t="s">
        <v>76</v>
      </c>
      <c r="E1475" s="40" t="s">
        <v>37</v>
      </c>
      <c r="F1475" s="40" t="s">
        <v>52</v>
      </c>
      <c r="G1475" s="40" t="s">
        <v>39</v>
      </c>
      <c r="H1475" s="40" t="s">
        <v>40</v>
      </c>
      <c r="I1475" s="11">
        <v>44410</v>
      </c>
      <c r="J1475" s="11">
        <v>44638</v>
      </c>
      <c r="K1475" s="16">
        <v>51.92</v>
      </c>
      <c r="L1475" s="1" t="str">
        <f>_xlfn.IFNA(MATCH(D1475,{"AR","FL","IN","MI"},0),"YES")</f>
        <v>YES</v>
      </c>
      <c r="M1475" t="str">
        <f t="shared" si="141"/>
        <v>Electric</v>
      </c>
      <c r="N1475" s="1">
        <f t="shared" si="142"/>
        <v>2022</v>
      </c>
      <c r="O1475" s="13">
        <f t="shared" si="143"/>
        <v>0.51919999999999999</v>
      </c>
      <c r="P1475" s="13">
        <f t="shared" si="144"/>
        <v>0.51919999999999999</v>
      </c>
      <c r="Q1475" s="13" t="str">
        <f t="shared" si="145"/>
        <v/>
      </c>
      <c r="R1475" s="13" t="str">
        <f t="shared" si="146"/>
        <v/>
      </c>
    </row>
    <row r="1476" spans="1:18" x14ac:dyDescent="0.2">
      <c r="A1476" s="8" t="s">
        <v>1950</v>
      </c>
      <c r="B1476" s="9">
        <v>3878</v>
      </c>
      <c r="C1476" s="40" t="s">
        <v>2198</v>
      </c>
      <c r="D1476" s="40" t="s">
        <v>205</v>
      </c>
      <c r="E1476" s="40" t="s">
        <v>2163</v>
      </c>
      <c r="F1476" s="40" t="s">
        <v>66</v>
      </c>
      <c r="G1476" s="40" t="s">
        <v>44</v>
      </c>
      <c r="H1476" s="40" t="s">
        <v>40</v>
      </c>
      <c r="I1476" s="11">
        <v>44440</v>
      </c>
      <c r="J1476" s="11">
        <v>44642</v>
      </c>
      <c r="K1476" s="12">
        <v>50</v>
      </c>
      <c r="L1476" s="1" t="str">
        <f>_xlfn.IFNA(MATCH(D1476,{"AR","FL","IN","MI"},0),"YES")</f>
        <v>YES</v>
      </c>
      <c r="M1476" t="str">
        <f t="shared" si="141"/>
        <v>Natural Gas</v>
      </c>
      <c r="N1476" s="1">
        <f t="shared" si="142"/>
        <v>2022</v>
      </c>
      <c r="O1476" s="13" t="str">
        <f t="shared" si="143"/>
        <v/>
      </c>
      <c r="P1476" s="13" t="str">
        <f t="shared" si="144"/>
        <v/>
      </c>
      <c r="Q1476" s="13">
        <f t="shared" si="145"/>
        <v>0.5</v>
      </c>
      <c r="R1476" s="13">
        <f t="shared" si="146"/>
        <v>0.5</v>
      </c>
    </row>
    <row r="1477" spans="1:18" x14ac:dyDescent="0.2">
      <c r="A1477" s="8" t="s">
        <v>1951</v>
      </c>
      <c r="B1477" s="9">
        <v>3879</v>
      </c>
      <c r="C1477" s="40" t="s">
        <v>2198</v>
      </c>
      <c r="D1477" s="40" t="s">
        <v>205</v>
      </c>
      <c r="E1477" s="40" t="s">
        <v>2163</v>
      </c>
      <c r="F1477" s="40" t="s">
        <v>66</v>
      </c>
      <c r="G1477" s="40" t="s">
        <v>44</v>
      </c>
      <c r="H1477" s="40" t="s">
        <v>40</v>
      </c>
      <c r="I1477" s="11">
        <v>44440</v>
      </c>
      <c r="J1477" s="11">
        <v>44642</v>
      </c>
      <c r="K1477" s="12">
        <v>50</v>
      </c>
      <c r="L1477" s="1" t="str">
        <f>_xlfn.IFNA(MATCH(D1477,{"AR","FL","IN","MI"},0),"YES")</f>
        <v>YES</v>
      </c>
      <c r="M1477" t="str">
        <f t="shared" si="141"/>
        <v>Natural Gas</v>
      </c>
      <c r="N1477" s="1">
        <f t="shared" si="142"/>
        <v>2022</v>
      </c>
      <c r="O1477" s="13" t="str">
        <f t="shared" si="143"/>
        <v/>
      </c>
      <c r="P1477" s="13" t="str">
        <f t="shared" si="144"/>
        <v/>
      </c>
      <c r="Q1477" s="13">
        <f t="shared" si="145"/>
        <v>0.5</v>
      </c>
      <c r="R1477" s="13">
        <f t="shared" si="146"/>
        <v>0.5</v>
      </c>
    </row>
    <row r="1478" spans="1:18" x14ac:dyDescent="0.2">
      <c r="A1478" s="8" t="s">
        <v>1042</v>
      </c>
      <c r="B1478" s="9">
        <v>3865</v>
      </c>
      <c r="C1478" s="40" t="s">
        <v>81</v>
      </c>
      <c r="D1478" s="40" t="s">
        <v>76</v>
      </c>
      <c r="E1478" s="40" t="s">
        <v>37</v>
      </c>
      <c r="F1478" s="40" t="s">
        <v>52</v>
      </c>
      <c r="G1478" s="40" t="s">
        <v>39</v>
      </c>
      <c r="H1478" s="40" t="s">
        <v>40</v>
      </c>
      <c r="I1478" s="11">
        <v>44410</v>
      </c>
      <c r="J1478" s="11">
        <v>44644</v>
      </c>
      <c r="K1478" s="16">
        <v>51.92</v>
      </c>
      <c r="L1478" s="1" t="str">
        <f>_xlfn.IFNA(MATCH(D1478,{"AR","FL","IN","MI"},0),"YES")</f>
        <v>YES</v>
      </c>
      <c r="M1478" t="str">
        <f t="shared" si="141"/>
        <v>Electric</v>
      </c>
      <c r="N1478" s="1">
        <f t="shared" si="142"/>
        <v>2022</v>
      </c>
      <c r="O1478" s="13">
        <f t="shared" si="143"/>
        <v>0.51919999999999999</v>
      </c>
      <c r="P1478" s="13">
        <f t="shared" si="144"/>
        <v>0.51919999999999999</v>
      </c>
      <c r="Q1478" s="13" t="str">
        <f t="shared" si="145"/>
        <v/>
      </c>
      <c r="R1478" s="13" t="str">
        <f t="shared" si="146"/>
        <v/>
      </c>
    </row>
    <row r="1479" spans="1:18" x14ac:dyDescent="0.2">
      <c r="A1479" s="8" t="s">
        <v>1952</v>
      </c>
      <c r="B1479" s="9">
        <v>3940</v>
      </c>
      <c r="C1479" s="40" t="s">
        <v>2167</v>
      </c>
      <c r="D1479" s="40" t="s">
        <v>60</v>
      </c>
      <c r="E1479" s="40" t="s">
        <v>2163</v>
      </c>
      <c r="F1479" s="40" t="s">
        <v>52</v>
      </c>
      <c r="G1479" s="40" t="s">
        <v>39</v>
      </c>
      <c r="H1479" s="40" t="s">
        <v>40</v>
      </c>
      <c r="I1479" s="11">
        <v>44575</v>
      </c>
      <c r="J1479" s="11">
        <v>44651</v>
      </c>
      <c r="K1479" s="16" t="s">
        <v>45</v>
      </c>
      <c r="L1479" s="1" t="str">
        <f>_xlfn.IFNA(MATCH(D1479,{"AR","FL","IN","MI"},0),"YES")</f>
        <v>YES</v>
      </c>
      <c r="M1479" t="str">
        <f t="shared" si="141"/>
        <v>Natural Gas</v>
      </c>
      <c r="N1479" s="1">
        <f t="shared" si="142"/>
        <v>2022</v>
      </c>
      <c r="O1479" s="13" t="str">
        <f t="shared" si="143"/>
        <v/>
      </c>
      <c r="P1479" s="13" t="str">
        <f t="shared" si="144"/>
        <v/>
      </c>
      <c r="Q1479" s="13" t="str">
        <f t="shared" si="145"/>
        <v/>
      </c>
      <c r="R1479" s="13" t="str">
        <f t="shared" si="146"/>
        <v/>
      </c>
    </row>
    <row r="1480" spans="1:18" x14ac:dyDescent="0.2">
      <c r="A1480" s="8" t="s">
        <v>1043</v>
      </c>
      <c r="B1480" s="9">
        <v>3932</v>
      </c>
      <c r="C1480" s="40" t="s">
        <v>81</v>
      </c>
      <c r="D1480" s="40" t="s">
        <v>76</v>
      </c>
      <c r="E1480" s="40" t="s">
        <v>37</v>
      </c>
      <c r="F1480" s="40" t="s">
        <v>52</v>
      </c>
      <c r="G1480" s="40"/>
      <c r="H1480" s="40" t="s">
        <v>40</v>
      </c>
      <c r="I1480" s="11">
        <v>44536</v>
      </c>
      <c r="J1480" s="11">
        <v>44652</v>
      </c>
      <c r="K1480" s="12" t="s">
        <v>45</v>
      </c>
      <c r="L1480" s="1" t="str">
        <f>_xlfn.IFNA(MATCH(D1480,{"AR","FL","IN","MI"},0),"YES")</f>
        <v>YES</v>
      </c>
      <c r="M1480" t="str">
        <f t="shared" ref="M1480:M1543" si="147">E1480</f>
        <v>Electric</v>
      </c>
      <c r="N1480" s="1">
        <f t="shared" ref="N1480:N1543" si="148">YEAR(J1480)</f>
        <v>2022</v>
      </c>
      <c r="O1480" s="13" t="str">
        <f t="shared" ref="O1480:O1543" si="149">IF(AND(M1480="Electric",K1480&lt;&gt;"NA"),K1480/100,"")</f>
        <v/>
      </c>
      <c r="P1480" s="13" t="str">
        <f t="shared" ref="P1480:P1543" si="150">IF(AND(M1480="Electric",K1480&lt;&gt;"NA",L1480="YES"),K1480/100,"")</f>
        <v/>
      </c>
      <c r="Q1480" s="13" t="str">
        <f t="shared" ref="Q1480:Q1543" si="151">IF(AND(M1480="Natural Gas",K1480&lt;&gt;"NA"),K1480/100,"")</f>
        <v/>
      </c>
      <c r="R1480" s="13" t="str">
        <f t="shared" ref="R1480:R1543" si="152">IF(AND(M1480="Natural Gas",K1480&lt;&gt;"NA",L1480="YES"),K1480/100,"")</f>
        <v/>
      </c>
    </row>
    <row r="1481" spans="1:18" x14ac:dyDescent="0.2">
      <c r="A1481" s="8" t="s">
        <v>1044</v>
      </c>
      <c r="B1481" s="9">
        <v>3769</v>
      </c>
      <c r="C1481" s="40" t="s">
        <v>261</v>
      </c>
      <c r="D1481" s="40" t="s">
        <v>88</v>
      </c>
      <c r="E1481" s="40" t="s">
        <v>37</v>
      </c>
      <c r="F1481" s="40" t="s">
        <v>66</v>
      </c>
      <c r="G1481" s="40" t="s">
        <v>44</v>
      </c>
      <c r="H1481" s="40" t="s">
        <v>40</v>
      </c>
      <c r="I1481" s="11">
        <v>44225</v>
      </c>
      <c r="J1481" s="11">
        <v>44665</v>
      </c>
      <c r="K1481" s="12">
        <v>48</v>
      </c>
      <c r="L1481" s="1" t="str">
        <f>_xlfn.IFNA(MATCH(D1481,{"AR","FL","IN","MI"},0),"YES")</f>
        <v>YES</v>
      </c>
      <c r="M1481" t="str">
        <f t="shared" si="147"/>
        <v>Electric</v>
      </c>
      <c r="N1481" s="1">
        <f t="shared" si="148"/>
        <v>2022</v>
      </c>
      <c r="O1481" s="13">
        <f t="shared" si="149"/>
        <v>0.48</v>
      </c>
      <c r="P1481" s="13">
        <f t="shared" si="150"/>
        <v>0.48</v>
      </c>
      <c r="Q1481" s="13" t="str">
        <f t="shared" si="151"/>
        <v/>
      </c>
      <c r="R1481" s="13" t="str">
        <f t="shared" si="152"/>
        <v/>
      </c>
    </row>
    <row r="1482" spans="1:18" x14ac:dyDescent="0.2">
      <c r="A1482" s="8" t="s">
        <v>1953</v>
      </c>
      <c r="B1482" s="9">
        <v>3770</v>
      </c>
      <c r="C1482" s="40" t="s">
        <v>261</v>
      </c>
      <c r="D1482" s="40" t="s">
        <v>88</v>
      </c>
      <c r="E1482" s="40" t="s">
        <v>2163</v>
      </c>
      <c r="F1482" s="40" t="s">
        <v>66</v>
      </c>
      <c r="G1482" s="40" t="s">
        <v>44</v>
      </c>
      <c r="H1482" s="40" t="s">
        <v>40</v>
      </c>
      <c r="I1482" s="11">
        <v>44225</v>
      </c>
      <c r="J1482" s="11">
        <v>44665</v>
      </c>
      <c r="K1482" s="12">
        <v>48</v>
      </c>
      <c r="L1482" s="1" t="str">
        <f>_xlfn.IFNA(MATCH(D1482,{"AR","FL","IN","MI"},0),"YES")</f>
        <v>YES</v>
      </c>
      <c r="M1482" t="str">
        <f t="shared" si="147"/>
        <v>Natural Gas</v>
      </c>
      <c r="N1482" s="1">
        <f t="shared" si="148"/>
        <v>2022</v>
      </c>
      <c r="O1482" s="13" t="str">
        <f t="shared" si="149"/>
        <v/>
      </c>
      <c r="P1482" s="13" t="str">
        <f t="shared" si="150"/>
        <v/>
      </c>
      <c r="Q1482" s="13">
        <f t="shared" si="151"/>
        <v>0.48</v>
      </c>
      <c r="R1482" s="13">
        <f t="shared" si="152"/>
        <v>0.48</v>
      </c>
    </row>
    <row r="1483" spans="1:18" x14ac:dyDescent="0.2">
      <c r="A1483" s="8" t="s">
        <v>1954</v>
      </c>
      <c r="B1483" s="9">
        <v>3938</v>
      </c>
      <c r="C1483" s="40" t="s">
        <v>2179</v>
      </c>
      <c r="D1483" s="40" t="s">
        <v>114</v>
      </c>
      <c r="E1483" s="40" t="s">
        <v>2163</v>
      </c>
      <c r="F1483" s="40" t="s">
        <v>52</v>
      </c>
      <c r="G1483" s="40" t="s">
        <v>44</v>
      </c>
      <c r="H1483" s="40" t="s">
        <v>40</v>
      </c>
      <c r="I1483" s="11">
        <v>44553</v>
      </c>
      <c r="J1483" s="11">
        <v>44672</v>
      </c>
      <c r="K1483" s="16" t="s">
        <v>45</v>
      </c>
      <c r="L1483" s="1" t="str">
        <f>_xlfn.IFNA(MATCH(D1483,{"AR","FL","IN","MI"},0),"YES")</f>
        <v>YES</v>
      </c>
      <c r="M1483" t="str">
        <f t="shared" si="147"/>
        <v>Natural Gas</v>
      </c>
      <c r="N1483" s="1">
        <f t="shared" si="148"/>
        <v>2022</v>
      </c>
      <c r="O1483" s="13" t="str">
        <f t="shared" si="149"/>
        <v/>
      </c>
      <c r="P1483" s="13" t="str">
        <f t="shared" si="150"/>
        <v/>
      </c>
      <c r="Q1483" s="13" t="str">
        <f t="shared" si="151"/>
        <v/>
      </c>
      <c r="R1483" s="13" t="str">
        <f t="shared" si="152"/>
        <v/>
      </c>
    </row>
    <row r="1484" spans="1:18" x14ac:dyDescent="0.2">
      <c r="A1484" s="8" t="s">
        <v>1045</v>
      </c>
      <c r="B1484" s="9">
        <v>3845</v>
      </c>
      <c r="C1484" s="40" t="s">
        <v>50</v>
      </c>
      <c r="D1484" s="40" t="s">
        <v>51</v>
      </c>
      <c r="E1484" s="40" t="s">
        <v>37</v>
      </c>
      <c r="F1484" s="40" t="s">
        <v>38</v>
      </c>
      <c r="G1484" s="40" t="s">
        <v>44</v>
      </c>
      <c r="H1484" s="40" t="s">
        <v>40</v>
      </c>
      <c r="I1484" s="11">
        <v>44386</v>
      </c>
      <c r="J1484" s="11">
        <v>44676</v>
      </c>
      <c r="K1484" s="12">
        <v>50</v>
      </c>
      <c r="L1484" s="1" t="str">
        <f>_xlfn.IFNA(MATCH(D1484,{"AR","FL","IN","MI"},0),"YES")</f>
        <v>YES</v>
      </c>
      <c r="M1484" t="str">
        <f t="shared" si="147"/>
        <v>Electric</v>
      </c>
      <c r="N1484" s="1">
        <f t="shared" si="148"/>
        <v>2022</v>
      </c>
      <c r="O1484" s="13">
        <f t="shared" si="149"/>
        <v>0.5</v>
      </c>
      <c r="P1484" s="13">
        <f t="shared" si="150"/>
        <v>0.5</v>
      </c>
      <c r="Q1484" s="13" t="str">
        <f t="shared" si="151"/>
        <v/>
      </c>
      <c r="R1484" s="13" t="str">
        <f t="shared" si="152"/>
        <v/>
      </c>
    </row>
    <row r="1485" spans="1:18" x14ac:dyDescent="0.2">
      <c r="A1485" s="8" t="s">
        <v>1046</v>
      </c>
      <c r="B1485" s="9">
        <v>3771</v>
      </c>
      <c r="C1485" s="40" t="s">
        <v>240</v>
      </c>
      <c r="D1485" s="40" t="s">
        <v>94</v>
      </c>
      <c r="E1485" s="40" t="s">
        <v>37</v>
      </c>
      <c r="F1485" s="40" t="s">
        <v>38</v>
      </c>
      <c r="G1485" s="40" t="s">
        <v>44</v>
      </c>
      <c r="H1485" s="40" t="s">
        <v>40</v>
      </c>
      <c r="I1485" s="11">
        <v>44235</v>
      </c>
      <c r="J1485" s="11">
        <v>44693</v>
      </c>
      <c r="K1485" s="16" t="s">
        <v>45</v>
      </c>
      <c r="L1485" s="1" t="str">
        <f>_xlfn.IFNA(MATCH(D1485,{"AR","FL","IN","MI"},0),"YES")</f>
        <v>YES</v>
      </c>
      <c r="M1485" t="str">
        <f t="shared" si="147"/>
        <v>Electric</v>
      </c>
      <c r="N1485" s="1">
        <f t="shared" si="148"/>
        <v>2022</v>
      </c>
      <c r="O1485" s="13" t="str">
        <f t="shared" si="149"/>
        <v/>
      </c>
      <c r="P1485" s="13" t="str">
        <f t="shared" si="150"/>
        <v/>
      </c>
      <c r="Q1485" s="13" t="str">
        <f t="shared" si="151"/>
        <v/>
      </c>
      <c r="R1485" s="13" t="str">
        <f t="shared" si="152"/>
        <v/>
      </c>
    </row>
    <row r="1486" spans="1:18" x14ac:dyDescent="0.2">
      <c r="A1486" s="8" t="s">
        <v>1047</v>
      </c>
      <c r="B1486" s="9">
        <v>3784</v>
      </c>
      <c r="C1486" s="40" t="s">
        <v>247</v>
      </c>
      <c r="D1486" s="40" t="s">
        <v>130</v>
      </c>
      <c r="E1486" s="40" t="s">
        <v>37</v>
      </c>
      <c r="F1486" s="40" t="s">
        <v>66</v>
      </c>
      <c r="G1486" s="40" t="s">
        <v>44</v>
      </c>
      <c r="H1486" s="40" t="s">
        <v>40</v>
      </c>
      <c r="I1486" s="11">
        <v>44288</v>
      </c>
      <c r="J1486" s="11">
        <v>44693</v>
      </c>
      <c r="K1486" s="12">
        <v>52</v>
      </c>
      <c r="L1486" s="1" t="str">
        <f>_xlfn.IFNA(MATCH(D1486,{"AR","FL","IN","MI"},0),"YES")</f>
        <v>YES</v>
      </c>
      <c r="M1486" t="str">
        <f t="shared" si="147"/>
        <v>Electric</v>
      </c>
      <c r="N1486" s="1">
        <f t="shared" si="148"/>
        <v>2022</v>
      </c>
      <c r="O1486" s="13">
        <f t="shared" si="149"/>
        <v>0.52</v>
      </c>
      <c r="P1486" s="13">
        <f t="shared" si="150"/>
        <v>0.52</v>
      </c>
      <c r="Q1486" s="13" t="str">
        <f t="shared" si="151"/>
        <v/>
      </c>
      <c r="R1486" s="13" t="str">
        <f t="shared" si="152"/>
        <v/>
      </c>
    </row>
    <row r="1487" spans="1:18" x14ac:dyDescent="0.2">
      <c r="A1487" s="8" t="s">
        <v>1048</v>
      </c>
      <c r="B1487" s="9">
        <v>3954</v>
      </c>
      <c r="C1487" s="40" t="s">
        <v>81</v>
      </c>
      <c r="D1487" s="40" t="s">
        <v>76</v>
      </c>
      <c r="E1487" s="40" t="s">
        <v>37</v>
      </c>
      <c r="F1487" s="40" t="s">
        <v>52</v>
      </c>
      <c r="G1487" s="40" t="s">
        <v>39</v>
      </c>
      <c r="H1487" s="40" t="s">
        <v>40</v>
      </c>
      <c r="I1487" s="11">
        <v>44421</v>
      </c>
      <c r="J1487" s="11">
        <v>44694</v>
      </c>
      <c r="K1487" s="16">
        <v>51.92</v>
      </c>
      <c r="L1487" s="1" t="str">
        <f>_xlfn.IFNA(MATCH(D1487,{"AR","FL","IN","MI"},0),"YES")</f>
        <v>YES</v>
      </c>
      <c r="M1487" t="str">
        <f t="shared" si="147"/>
        <v>Electric</v>
      </c>
      <c r="N1487" s="1">
        <f t="shared" si="148"/>
        <v>2022</v>
      </c>
      <c r="O1487" s="13">
        <f t="shared" si="149"/>
        <v>0.51919999999999999</v>
      </c>
      <c r="P1487" s="13">
        <f t="shared" si="150"/>
        <v>0.51919999999999999</v>
      </c>
      <c r="Q1487" s="13" t="str">
        <f t="shared" si="151"/>
        <v/>
      </c>
      <c r="R1487" s="13" t="str">
        <f t="shared" si="152"/>
        <v/>
      </c>
    </row>
    <row r="1488" spans="1:18" x14ac:dyDescent="0.2">
      <c r="A1488" s="8" t="s">
        <v>1955</v>
      </c>
      <c r="B1488" s="9">
        <v>3824</v>
      </c>
      <c r="C1488" s="40" t="s">
        <v>2167</v>
      </c>
      <c r="D1488" s="40" t="s">
        <v>127</v>
      </c>
      <c r="E1488" s="40" t="s">
        <v>2163</v>
      </c>
      <c r="F1488" s="40" t="s">
        <v>66</v>
      </c>
      <c r="G1488" s="40" t="s">
        <v>39</v>
      </c>
      <c r="H1488" s="40" t="s">
        <v>40</v>
      </c>
      <c r="I1488" s="11">
        <v>44377</v>
      </c>
      <c r="J1488" s="11">
        <v>44700</v>
      </c>
      <c r="K1488" s="12">
        <v>54.5</v>
      </c>
      <c r="L1488" s="1" t="str">
        <f>_xlfn.IFNA(MATCH(D1488,{"AR","FL","IN","MI"},0),"YES")</f>
        <v>YES</v>
      </c>
      <c r="M1488" t="str">
        <f t="shared" si="147"/>
        <v>Natural Gas</v>
      </c>
      <c r="N1488" s="1">
        <f t="shared" si="148"/>
        <v>2022</v>
      </c>
      <c r="O1488" s="13" t="str">
        <f t="shared" si="149"/>
        <v/>
      </c>
      <c r="P1488" s="13" t="str">
        <f t="shared" si="150"/>
        <v/>
      </c>
      <c r="Q1488" s="13">
        <f t="shared" si="151"/>
        <v>0.54500000000000004</v>
      </c>
      <c r="R1488" s="13">
        <f t="shared" si="152"/>
        <v>0.54500000000000004</v>
      </c>
    </row>
    <row r="1489" spans="1:18" x14ac:dyDescent="0.2">
      <c r="A1489" s="8" t="s">
        <v>1956</v>
      </c>
      <c r="B1489" s="9">
        <v>3868</v>
      </c>
      <c r="C1489" s="40" t="s">
        <v>2167</v>
      </c>
      <c r="D1489" s="40" t="s">
        <v>127</v>
      </c>
      <c r="E1489" s="40" t="s">
        <v>2163</v>
      </c>
      <c r="F1489" s="40" t="s">
        <v>52</v>
      </c>
      <c r="G1489" s="40"/>
      <c r="H1489" s="40" t="s">
        <v>40</v>
      </c>
      <c r="I1489" s="11">
        <v>44407</v>
      </c>
      <c r="J1489" s="11">
        <v>44701</v>
      </c>
      <c r="K1489" s="16" t="s">
        <v>45</v>
      </c>
      <c r="L1489" s="1" t="str">
        <f>_xlfn.IFNA(MATCH(D1489,{"AR","FL","IN","MI"},0),"YES")</f>
        <v>YES</v>
      </c>
      <c r="M1489" t="str">
        <f t="shared" si="147"/>
        <v>Natural Gas</v>
      </c>
      <c r="N1489" s="1">
        <f t="shared" si="148"/>
        <v>2022</v>
      </c>
      <c r="O1489" s="13" t="str">
        <f t="shared" si="149"/>
        <v/>
      </c>
      <c r="P1489" s="13" t="str">
        <f t="shared" si="150"/>
        <v/>
      </c>
      <c r="Q1489" s="13" t="str">
        <f t="shared" si="151"/>
        <v/>
      </c>
      <c r="R1489" s="13" t="str">
        <f t="shared" si="152"/>
        <v/>
      </c>
    </row>
    <row r="1490" spans="1:18" x14ac:dyDescent="0.2">
      <c r="A1490" s="8" t="s">
        <v>1049</v>
      </c>
      <c r="B1490" s="9">
        <v>3860</v>
      </c>
      <c r="C1490" s="40" t="s">
        <v>93</v>
      </c>
      <c r="D1490" s="40" t="s">
        <v>111</v>
      </c>
      <c r="E1490" s="40" t="s">
        <v>37</v>
      </c>
      <c r="F1490" s="40" t="s">
        <v>38</v>
      </c>
      <c r="G1490" s="40" t="s">
        <v>39</v>
      </c>
      <c r="H1490" s="40" t="s">
        <v>40</v>
      </c>
      <c r="I1490" s="11">
        <v>44400</v>
      </c>
      <c r="J1490" s="11">
        <v>44704</v>
      </c>
      <c r="K1490" s="16">
        <v>44.54</v>
      </c>
      <c r="L1490" s="1">
        <f>_xlfn.IFNA(MATCH(D1490,{"AR","FL","IN","MI"},0),"YES")</f>
        <v>1</v>
      </c>
      <c r="M1490" t="str">
        <f t="shared" si="147"/>
        <v>Electric</v>
      </c>
      <c r="N1490" s="1">
        <f t="shared" si="148"/>
        <v>2022</v>
      </c>
      <c r="O1490" s="13">
        <f t="shared" si="149"/>
        <v>0.44540000000000002</v>
      </c>
      <c r="P1490" s="13" t="str">
        <f t="shared" si="150"/>
        <v/>
      </c>
      <c r="Q1490" s="13" t="str">
        <f t="shared" si="151"/>
        <v/>
      </c>
      <c r="R1490" s="13" t="str">
        <f t="shared" si="152"/>
        <v/>
      </c>
    </row>
    <row r="1491" spans="1:18" x14ac:dyDescent="0.2">
      <c r="A1491" s="8" t="s">
        <v>1051</v>
      </c>
      <c r="B1491" s="9">
        <v>3873</v>
      </c>
      <c r="C1491" s="40" t="s">
        <v>75</v>
      </c>
      <c r="D1491" s="40" t="s">
        <v>76</v>
      </c>
      <c r="E1491" s="40" t="s">
        <v>37</v>
      </c>
      <c r="F1491" s="40" t="s">
        <v>38</v>
      </c>
      <c r="G1491" s="40" t="s">
        <v>44</v>
      </c>
      <c r="H1491" s="40" t="s">
        <v>40</v>
      </c>
      <c r="I1491" s="11">
        <v>44439</v>
      </c>
      <c r="J1491" s="11">
        <v>44706</v>
      </c>
      <c r="K1491" s="16" t="s">
        <v>45</v>
      </c>
      <c r="L1491" s="1" t="str">
        <f>_xlfn.IFNA(MATCH(D1491,{"AR","FL","IN","MI"},0),"YES")</f>
        <v>YES</v>
      </c>
      <c r="M1491" t="str">
        <f t="shared" si="147"/>
        <v>Electric</v>
      </c>
      <c r="N1491" s="1">
        <f t="shared" si="148"/>
        <v>2022</v>
      </c>
      <c r="O1491" s="13" t="str">
        <f t="shared" si="149"/>
        <v/>
      </c>
      <c r="P1491" s="13" t="str">
        <f t="shared" si="150"/>
        <v/>
      </c>
      <c r="Q1491" s="13" t="str">
        <f t="shared" si="151"/>
        <v/>
      </c>
      <c r="R1491" s="13" t="str">
        <f t="shared" si="152"/>
        <v/>
      </c>
    </row>
    <row r="1492" spans="1:18" x14ac:dyDescent="0.2">
      <c r="A1492" s="8" t="s">
        <v>1050</v>
      </c>
      <c r="B1492" s="9">
        <v>3963</v>
      </c>
      <c r="C1492" s="40" t="s">
        <v>249</v>
      </c>
      <c r="D1492" s="40" t="s">
        <v>158</v>
      </c>
      <c r="E1492" s="40" t="s">
        <v>37</v>
      </c>
      <c r="F1492" s="40" t="s">
        <v>52</v>
      </c>
      <c r="G1492" s="40" t="s">
        <v>39</v>
      </c>
      <c r="H1492" s="40" t="s">
        <v>40</v>
      </c>
      <c r="I1492" s="11">
        <v>44593</v>
      </c>
      <c r="J1492" s="11">
        <v>44706</v>
      </c>
      <c r="K1492" s="16" t="s">
        <v>45</v>
      </c>
      <c r="L1492" s="1">
        <f>_xlfn.IFNA(MATCH(D1492,{"AR","FL","IN","MI"},0),"YES")</f>
        <v>3</v>
      </c>
      <c r="M1492" t="str">
        <f t="shared" si="147"/>
        <v>Electric</v>
      </c>
      <c r="N1492" s="1">
        <f t="shared" si="148"/>
        <v>2022</v>
      </c>
      <c r="O1492" s="13" t="str">
        <f t="shared" si="149"/>
        <v/>
      </c>
      <c r="P1492" s="13" t="str">
        <f t="shared" si="150"/>
        <v/>
      </c>
      <c r="Q1492" s="13" t="str">
        <f t="shared" si="151"/>
        <v/>
      </c>
      <c r="R1492" s="13" t="str">
        <f t="shared" si="152"/>
        <v/>
      </c>
    </row>
    <row r="1493" spans="1:18" x14ac:dyDescent="0.2">
      <c r="A1493" s="8" t="s">
        <v>1053</v>
      </c>
      <c r="B1493" s="9">
        <v>3900</v>
      </c>
      <c r="C1493" s="40" t="s">
        <v>81</v>
      </c>
      <c r="D1493" s="40" t="s">
        <v>76</v>
      </c>
      <c r="E1493" s="40" t="s">
        <v>37</v>
      </c>
      <c r="F1493" s="40" t="s">
        <v>52</v>
      </c>
      <c r="G1493" s="40" t="s">
        <v>39</v>
      </c>
      <c r="H1493" s="40" t="s">
        <v>40</v>
      </c>
      <c r="I1493" s="11">
        <v>44474</v>
      </c>
      <c r="J1493" s="11">
        <v>44707</v>
      </c>
      <c r="K1493" s="16">
        <v>51.92</v>
      </c>
      <c r="L1493" s="1" t="str">
        <f>_xlfn.IFNA(MATCH(D1493,{"AR","FL","IN","MI"},0),"YES")</f>
        <v>YES</v>
      </c>
      <c r="M1493" t="str">
        <f t="shared" si="147"/>
        <v>Electric</v>
      </c>
      <c r="N1493" s="1">
        <f t="shared" si="148"/>
        <v>2022</v>
      </c>
      <c r="O1493" s="13">
        <f t="shared" si="149"/>
        <v>0.51919999999999999</v>
      </c>
      <c r="P1493" s="13">
        <f t="shared" si="150"/>
        <v>0.51919999999999999</v>
      </c>
      <c r="Q1493" s="13" t="str">
        <f t="shared" si="151"/>
        <v/>
      </c>
      <c r="R1493" s="13" t="str">
        <f t="shared" si="152"/>
        <v/>
      </c>
    </row>
    <row r="1494" spans="1:18" x14ac:dyDescent="0.2">
      <c r="A1494" s="8" t="s">
        <v>1052</v>
      </c>
      <c r="B1494" s="9">
        <v>3829</v>
      </c>
      <c r="C1494" s="40" t="s">
        <v>121</v>
      </c>
      <c r="D1494" s="40" t="s">
        <v>60</v>
      </c>
      <c r="E1494" s="40" t="s">
        <v>37</v>
      </c>
      <c r="F1494" s="40" t="s">
        <v>38</v>
      </c>
      <c r="G1494" s="40" t="s">
        <v>44</v>
      </c>
      <c r="H1494" s="40" t="s">
        <v>40</v>
      </c>
      <c r="I1494" s="11">
        <v>44344</v>
      </c>
      <c r="J1494" s="11">
        <v>44707</v>
      </c>
      <c r="K1494" s="16" t="s">
        <v>45</v>
      </c>
      <c r="L1494" s="1" t="str">
        <f>_xlfn.IFNA(MATCH(D1494,{"AR","FL","IN","MI"},0),"YES")</f>
        <v>YES</v>
      </c>
      <c r="M1494" t="str">
        <f t="shared" si="147"/>
        <v>Electric</v>
      </c>
      <c r="N1494" s="1">
        <f t="shared" si="148"/>
        <v>2022</v>
      </c>
      <c r="O1494" s="13" t="str">
        <f t="shared" si="149"/>
        <v/>
      </c>
      <c r="P1494" s="13" t="str">
        <f t="shared" si="150"/>
        <v/>
      </c>
      <c r="Q1494" s="13" t="str">
        <f t="shared" si="151"/>
        <v/>
      </c>
      <c r="R1494" s="13" t="str">
        <f t="shared" si="152"/>
        <v/>
      </c>
    </row>
    <row r="1495" spans="1:18" x14ac:dyDescent="0.2">
      <c r="A1495" s="8" t="s">
        <v>1054</v>
      </c>
      <c r="B1495" s="9">
        <v>3836</v>
      </c>
      <c r="C1495" s="40" t="s">
        <v>70</v>
      </c>
      <c r="D1495" s="40" t="s">
        <v>169</v>
      </c>
      <c r="E1495" s="40" t="s">
        <v>37</v>
      </c>
      <c r="F1495" s="40" t="s">
        <v>52</v>
      </c>
      <c r="G1495" s="40" t="s">
        <v>39</v>
      </c>
      <c r="H1495" s="40" t="s">
        <v>40</v>
      </c>
      <c r="I1495" s="11">
        <v>44350</v>
      </c>
      <c r="J1495" s="11">
        <v>44714</v>
      </c>
      <c r="K1495" s="12" t="s">
        <v>45</v>
      </c>
      <c r="L1495" s="1" t="str">
        <f>_xlfn.IFNA(MATCH(D1495,{"AR","FL","IN","MI"},0),"YES")</f>
        <v>YES</v>
      </c>
      <c r="M1495" t="str">
        <f t="shared" si="147"/>
        <v>Electric</v>
      </c>
      <c r="N1495" s="1">
        <f t="shared" si="148"/>
        <v>2022</v>
      </c>
      <c r="O1495" s="13" t="str">
        <f t="shared" si="149"/>
        <v/>
      </c>
      <c r="P1495" s="13" t="str">
        <f t="shared" si="150"/>
        <v/>
      </c>
      <c r="Q1495" s="13" t="str">
        <f t="shared" si="151"/>
        <v/>
      </c>
      <c r="R1495" s="13" t="str">
        <f t="shared" si="152"/>
        <v/>
      </c>
    </row>
    <row r="1496" spans="1:18" x14ac:dyDescent="0.2">
      <c r="A1496" s="8" t="s">
        <v>1055</v>
      </c>
      <c r="B1496" s="9">
        <v>3899</v>
      </c>
      <c r="C1496" s="40" t="s">
        <v>81</v>
      </c>
      <c r="D1496" s="40" t="s">
        <v>76</v>
      </c>
      <c r="E1496" s="40" t="s">
        <v>37</v>
      </c>
      <c r="F1496" s="40" t="s">
        <v>52</v>
      </c>
      <c r="G1496" s="40" t="s">
        <v>39</v>
      </c>
      <c r="H1496" s="40" t="s">
        <v>40</v>
      </c>
      <c r="I1496" s="11">
        <v>44474</v>
      </c>
      <c r="J1496" s="11">
        <v>44721</v>
      </c>
      <c r="K1496" s="16">
        <v>51.92</v>
      </c>
      <c r="L1496" s="1" t="str">
        <f>_xlfn.IFNA(MATCH(D1496,{"AR","FL","IN","MI"},0),"YES")</f>
        <v>YES</v>
      </c>
      <c r="M1496" t="str">
        <f t="shared" si="147"/>
        <v>Electric</v>
      </c>
      <c r="N1496" s="1">
        <f t="shared" si="148"/>
        <v>2022</v>
      </c>
      <c r="O1496" s="13">
        <f t="shared" si="149"/>
        <v>0.51919999999999999</v>
      </c>
      <c r="P1496" s="13">
        <f t="shared" si="150"/>
        <v>0.51919999999999999</v>
      </c>
      <c r="Q1496" s="13" t="str">
        <f t="shared" si="151"/>
        <v/>
      </c>
      <c r="R1496" s="13" t="str">
        <f t="shared" si="152"/>
        <v/>
      </c>
    </row>
    <row r="1497" spans="1:18" x14ac:dyDescent="0.2">
      <c r="A1497" s="8" t="s">
        <v>1957</v>
      </c>
      <c r="B1497" s="9">
        <v>4022</v>
      </c>
      <c r="C1497" s="40" t="s">
        <v>157</v>
      </c>
      <c r="D1497" s="40" t="s">
        <v>158</v>
      </c>
      <c r="E1497" s="40" t="s">
        <v>2163</v>
      </c>
      <c r="F1497" s="40" t="s">
        <v>52</v>
      </c>
      <c r="G1497" s="40" t="s">
        <v>39</v>
      </c>
      <c r="H1497" s="40" t="s">
        <v>40</v>
      </c>
      <c r="I1497" s="11">
        <v>44621</v>
      </c>
      <c r="J1497" s="11">
        <v>44727</v>
      </c>
      <c r="K1497" s="16" t="s">
        <v>45</v>
      </c>
      <c r="L1497" s="1">
        <f>_xlfn.IFNA(MATCH(D1497,{"AR","FL","IN","MI"},0),"YES")</f>
        <v>3</v>
      </c>
      <c r="M1497" t="str">
        <f t="shared" si="147"/>
        <v>Natural Gas</v>
      </c>
      <c r="N1497" s="1">
        <f t="shared" si="148"/>
        <v>2022</v>
      </c>
      <c r="O1497" s="13" t="str">
        <f t="shared" si="149"/>
        <v/>
      </c>
      <c r="P1497" s="13" t="str">
        <f t="shared" si="150"/>
        <v/>
      </c>
      <c r="Q1497" s="13" t="str">
        <f t="shared" si="151"/>
        <v/>
      </c>
      <c r="R1497" s="13" t="str">
        <f t="shared" si="152"/>
        <v/>
      </c>
    </row>
    <row r="1498" spans="1:18" x14ac:dyDescent="0.2">
      <c r="A1498" s="8" t="s">
        <v>1056</v>
      </c>
      <c r="B1498" s="9">
        <v>4004</v>
      </c>
      <c r="C1498" s="40" t="s">
        <v>81</v>
      </c>
      <c r="D1498" s="40" t="s">
        <v>76</v>
      </c>
      <c r="E1498" s="40" t="s">
        <v>37</v>
      </c>
      <c r="F1498" s="40" t="s">
        <v>52</v>
      </c>
      <c r="G1498" s="40" t="s">
        <v>39</v>
      </c>
      <c r="H1498" s="40" t="s">
        <v>40</v>
      </c>
      <c r="I1498" s="11">
        <v>44686</v>
      </c>
      <c r="J1498" s="11">
        <v>44727</v>
      </c>
      <c r="K1498" s="16" t="s">
        <v>45</v>
      </c>
      <c r="L1498" s="1" t="str">
        <f>_xlfn.IFNA(MATCH(D1498,{"AR","FL","IN","MI"},0),"YES")</f>
        <v>YES</v>
      </c>
      <c r="M1498" t="str">
        <f t="shared" si="147"/>
        <v>Electric</v>
      </c>
      <c r="N1498" s="1">
        <f t="shared" si="148"/>
        <v>2022</v>
      </c>
      <c r="O1498" s="13" t="str">
        <f t="shared" si="149"/>
        <v/>
      </c>
      <c r="P1498" s="13" t="str">
        <f t="shared" si="150"/>
        <v/>
      </c>
      <c r="Q1498" s="13" t="str">
        <f t="shared" si="151"/>
        <v/>
      </c>
      <c r="R1498" s="13" t="str">
        <f t="shared" si="152"/>
        <v/>
      </c>
    </row>
    <row r="1499" spans="1:18" x14ac:dyDescent="0.2">
      <c r="A1499" s="8" t="s">
        <v>1958</v>
      </c>
      <c r="B1499" s="9">
        <v>3861</v>
      </c>
      <c r="C1499" s="40" t="s">
        <v>2240</v>
      </c>
      <c r="D1499" s="40" t="s">
        <v>88</v>
      </c>
      <c r="E1499" s="40" t="s">
        <v>2163</v>
      </c>
      <c r="F1499" s="40" t="s">
        <v>66</v>
      </c>
      <c r="G1499" s="40" t="s">
        <v>44</v>
      </c>
      <c r="H1499" s="40" t="s">
        <v>40</v>
      </c>
      <c r="I1499" s="11">
        <v>44393</v>
      </c>
      <c r="J1499" s="11">
        <v>44728</v>
      </c>
      <c r="K1499" s="12">
        <v>48</v>
      </c>
      <c r="L1499" s="1" t="str">
        <f>_xlfn.IFNA(MATCH(D1499,{"AR","FL","IN","MI"},0),"YES")</f>
        <v>YES</v>
      </c>
      <c r="M1499" t="str">
        <f t="shared" si="147"/>
        <v>Natural Gas</v>
      </c>
      <c r="N1499" s="1">
        <f t="shared" si="148"/>
        <v>2022</v>
      </c>
      <c r="O1499" s="13" t="str">
        <f t="shared" si="149"/>
        <v/>
      </c>
      <c r="P1499" s="13" t="str">
        <f t="shared" si="150"/>
        <v/>
      </c>
      <c r="Q1499" s="13">
        <f t="shared" si="151"/>
        <v>0.48</v>
      </c>
      <c r="R1499" s="13">
        <f t="shared" si="152"/>
        <v>0.48</v>
      </c>
    </row>
    <row r="1500" spans="1:18" x14ac:dyDescent="0.2">
      <c r="A1500" s="8" t="s">
        <v>1959</v>
      </c>
      <c r="B1500" s="9">
        <v>3951</v>
      </c>
      <c r="C1500" s="40" t="s">
        <v>2167</v>
      </c>
      <c r="D1500" s="40" t="s">
        <v>576</v>
      </c>
      <c r="E1500" s="40" t="s">
        <v>2163</v>
      </c>
      <c r="F1500" s="40" t="s">
        <v>66</v>
      </c>
      <c r="G1500" s="40" t="s">
        <v>39</v>
      </c>
      <c r="H1500" s="40" t="s">
        <v>40</v>
      </c>
      <c r="I1500" s="11">
        <v>44593</v>
      </c>
      <c r="J1500" s="11">
        <v>44732</v>
      </c>
      <c r="K1500" s="16">
        <v>60.59</v>
      </c>
      <c r="L1500" s="1" t="str">
        <f>_xlfn.IFNA(MATCH(D1500,{"AR","FL","IN","MI"},0),"YES")</f>
        <v>YES</v>
      </c>
      <c r="M1500" t="str">
        <f t="shared" si="147"/>
        <v>Natural Gas</v>
      </c>
      <c r="N1500" s="1">
        <f t="shared" si="148"/>
        <v>2022</v>
      </c>
      <c r="O1500" s="13" t="str">
        <f t="shared" si="149"/>
        <v/>
      </c>
      <c r="P1500" s="13" t="str">
        <f t="shared" si="150"/>
        <v/>
      </c>
      <c r="Q1500" s="13">
        <f t="shared" si="151"/>
        <v>0.60589999999999999</v>
      </c>
      <c r="R1500" s="13">
        <f t="shared" si="152"/>
        <v>0.60589999999999999</v>
      </c>
    </row>
    <row r="1501" spans="1:18" x14ac:dyDescent="0.2">
      <c r="A1501" s="8" t="s">
        <v>1960</v>
      </c>
      <c r="B1501" s="9">
        <v>3796</v>
      </c>
      <c r="C1501" s="40" t="s">
        <v>2164</v>
      </c>
      <c r="D1501" s="40" t="s">
        <v>114</v>
      </c>
      <c r="E1501" s="40" t="s">
        <v>2163</v>
      </c>
      <c r="F1501" s="40" t="s">
        <v>66</v>
      </c>
      <c r="G1501" s="40" t="s">
        <v>44</v>
      </c>
      <c r="H1501" s="40" t="s">
        <v>40</v>
      </c>
      <c r="I1501" s="11">
        <v>44424</v>
      </c>
      <c r="J1501" s="11">
        <v>44735</v>
      </c>
      <c r="K1501" s="16" t="s">
        <v>45</v>
      </c>
      <c r="L1501" s="1" t="str">
        <f>_xlfn.IFNA(MATCH(D1501,{"AR","FL","IN","MI"},0),"YES")</f>
        <v>YES</v>
      </c>
      <c r="M1501" t="str">
        <f t="shared" si="147"/>
        <v>Natural Gas</v>
      </c>
      <c r="N1501" s="1">
        <f t="shared" si="148"/>
        <v>2022</v>
      </c>
      <c r="O1501" s="13" t="str">
        <f t="shared" si="149"/>
        <v/>
      </c>
      <c r="P1501" s="13" t="str">
        <f t="shared" si="150"/>
        <v/>
      </c>
      <c r="Q1501" s="13" t="str">
        <f t="shared" si="151"/>
        <v/>
      </c>
      <c r="R1501" s="13" t="str">
        <f t="shared" si="152"/>
        <v/>
      </c>
    </row>
    <row r="1502" spans="1:18" x14ac:dyDescent="0.2">
      <c r="A1502" s="8" t="s">
        <v>1057</v>
      </c>
      <c r="B1502" s="9">
        <v>3785</v>
      </c>
      <c r="C1502" s="40" t="s">
        <v>363</v>
      </c>
      <c r="D1502" s="40" t="s">
        <v>160</v>
      </c>
      <c r="E1502" s="40" t="s">
        <v>37</v>
      </c>
      <c r="F1502" s="40" t="s">
        <v>52</v>
      </c>
      <c r="G1502" s="40" t="s">
        <v>39</v>
      </c>
      <c r="H1502" s="40" t="s">
        <v>40</v>
      </c>
      <c r="I1502" s="11">
        <v>44270</v>
      </c>
      <c r="J1502" s="11">
        <v>44742</v>
      </c>
      <c r="K1502" s="16" t="s">
        <v>45</v>
      </c>
      <c r="L1502" s="1" t="str">
        <f>_xlfn.IFNA(MATCH(D1502,{"AR","FL","IN","MI"},0),"YES")</f>
        <v>YES</v>
      </c>
      <c r="M1502" t="str">
        <f t="shared" si="147"/>
        <v>Electric</v>
      </c>
      <c r="N1502" s="1">
        <f t="shared" si="148"/>
        <v>2022</v>
      </c>
      <c r="O1502" s="13" t="str">
        <f t="shared" si="149"/>
        <v/>
      </c>
      <c r="P1502" s="13" t="str">
        <f t="shared" si="150"/>
        <v/>
      </c>
      <c r="Q1502" s="13" t="str">
        <f t="shared" si="151"/>
        <v/>
      </c>
      <c r="R1502" s="13" t="str">
        <f t="shared" si="152"/>
        <v/>
      </c>
    </row>
    <row r="1503" spans="1:18" x14ac:dyDescent="0.2">
      <c r="A1503" s="8" t="s">
        <v>1058</v>
      </c>
      <c r="B1503" s="9">
        <v>3898</v>
      </c>
      <c r="C1503" s="40" t="s">
        <v>81</v>
      </c>
      <c r="D1503" s="40" t="s">
        <v>76</v>
      </c>
      <c r="E1503" s="40" t="s">
        <v>37</v>
      </c>
      <c r="F1503" s="40" t="s">
        <v>52</v>
      </c>
      <c r="G1503" s="40" t="s">
        <v>44</v>
      </c>
      <c r="H1503" s="40" t="s">
        <v>40</v>
      </c>
      <c r="I1503" s="11">
        <v>44474</v>
      </c>
      <c r="J1503" s="11">
        <v>44743</v>
      </c>
      <c r="K1503" s="16">
        <v>51.92</v>
      </c>
      <c r="L1503" s="1" t="str">
        <f>_xlfn.IFNA(MATCH(D1503,{"AR","FL","IN","MI"},0),"YES")</f>
        <v>YES</v>
      </c>
      <c r="M1503" t="str">
        <f t="shared" si="147"/>
        <v>Electric</v>
      </c>
      <c r="N1503" s="1">
        <f t="shared" si="148"/>
        <v>2022</v>
      </c>
      <c r="O1503" s="13">
        <f t="shared" si="149"/>
        <v>0.51919999999999999</v>
      </c>
      <c r="P1503" s="13">
        <f t="shared" si="150"/>
        <v>0.51919999999999999</v>
      </c>
      <c r="Q1503" s="13" t="str">
        <f t="shared" si="151"/>
        <v/>
      </c>
      <c r="R1503" s="13" t="str">
        <f t="shared" si="152"/>
        <v/>
      </c>
    </row>
    <row r="1504" spans="1:18" x14ac:dyDescent="0.2">
      <c r="A1504" s="8" t="s">
        <v>1961</v>
      </c>
      <c r="B1504" s="9">
        <v>3947</v>
      </c>
      <c r="C1504" s="40" t="s">
        <v>182</v>
      </c>
      <c r="D1504" s="40" t="s">
        <v>48</v>
      </c>
      <c r="E1504" s="40" t="s">
        <v>2163</v>
      </c>
      <c r="F1504" s="40" t="s">
        <v>66</v>
      </c>
      <c r="G1504" s="40" t="s">
        <v>44</v>
      </c>
      <c r="H1504" s="40" t="s">
        <v>40</v>
      </c>
      <c r="I1504" s="11">
        <v>44531</v>
      </c>
      <c r="J1504" s="11">
        <v>44749</v>
      </c>
      <c r="K1504" s="16" t="s">
        <v>45</v>
      </c>
      <c r="L1504" s="1">
        <f>_xlfn.IFNA(MATCH(D1504,{"AR","FL","IN","MI"},0),"YES")</f>
        <v>4</v>
      </c>
      <c r="M1504" t="str">
        <f t="shared" si="147"/>
        <v>Natural Gas</v>
      </c>
      <c r="N1504" s="1">
        <f t="shared" si="148"/>
        <v>2022</v>
      </c>
      <c r="O1504" s="13" t="str">
        <f t="shared" si="149"/>
        <v/>
      </c>
      <c r="P1504" s="13" t="str">
        <f t="shared" si="150"/>
        <v/>
      </c>
      <c r="Q1504" s="13" t="str">
        <f t="shared" si="151"/>
        <v/>
      </c>
      <c r="R1504" s="13" t="str">
        <f t="shared" si="152"/>
        <v/>
      </c>
    </row>
    <row r="1505" spans="1:18" x14ac:dyDescent="0.2">
      <c r="A1505" s="8" t="s">
        <v>1059</v>
      </c>
      <c r="B1505" s="9">
        <v>3930</v>
      </c>
      <c r="C1505" s="40" t="s">
        <v>139</v>
      </c>
      <c r="D1505" s="40" t="s">
        <v>76</v>
      </c>
      <c r="E1505" s="40" t="s">
        <v>37</v>
      </c>
      <c r="F1505" s="40" t="s">
        <v>52</v>
      </c>
      <c r="G1505" s="40" t="s">
        <v>39</v>
      </c>
      <c r="H1505" s="40" t="s">
        <v>40</v>
      </c>
      <c r="I1505" s="11">
        <v>44560</v>
      </c>
      <c r="J1505" s="11">
        <v>44757</v>
      </c>
      <c r="K1505" s="12">
        <v>48.29</v>
      </c>
      <c r="L1505" s="1" t="str">
        <f>_xlfn.IFNA(MATCH(D1505,{"AR","FL","IN","MI"},0),"YES")</f>
        <v>YES</v>
      </c>
      <c r="M1505" t="str">
        <f t="shared" si="147"/>
        <v>Electric</v>
      </c>
      <c r="N1505" s="1">
        <f t="shared" si="148"/>
        <v>2022</v>
      </c>
      <c r="O1505" s="13">
        <f t="shared" si="149"/>
        <v>0.4829</v>
      </c>
      <c r="P1505" s="13">
        <f t="shared" si="150"/>
        <v>0.4829</v>
      </c>
      <c r="Q1505" s="13" t="str">
        <f t="shared" si="151"/>
        <v/>
      </c>
      <c r="R1505" s="13" t="str">
        <f t="shared" si="152"/>
        <v/>
      </c>
    </row>
    <row r="1506" spans="1:18" x14ac:dyDescent="0.2">
      <c r="A1506" s="8" t="s">
        <v>1060</v>
      </c>
      <c r="B1506" s="9">
        <v>3919</v>
      </c>
      <c r="C1506" s="40" t="s">
        <v>139</v>
      </c>
      <c r="D1506" s="40" t="s">
        <v>76</v>
      </c>
      <c r="E1506" s="40" t="s">
        <v>37</v>
      </c>
      <c r="F1506" s="40" t="s">
        <v>52</v>
      </c>
      <c r="G1506" s="40" t="s">
        <v>39</v>
      </c>
      <c r="H1506" s="40" t="s">
        <v>40</v>
      </c>
      <c r="I1506" s="11">
        <v>44530</v>
      </c>
      <c r="J1506" s="11">
        <v>44757</v>
      </c>
      <c r="K1506" s="16" t="s">
        <v>45</v>
      </c>
      <c r="L1506" s="1" t="str">
        <f>_xlfn.IFNA(MATCH(D1506,{"AR","FL","IN","MI"},0),"YES")</f>
        <v>YES</v>
      </c>
      <c r="M1506" t="str">
        <f t="shared" si="147"/>
        <v>Electric</v>
      </c>
      <c r="N1506" s="1">
        <f t="shared" si="148"/>
        <v>2022</v>
      </c>
      <c r="O1506" s="13" t="str">
        <f t="shared" si="149"/>
        <v/>
      </c>
      <c r="P1506" s="13" t="str">
        <f t="shared" si="150"/>
        <v/>
      </c>
      <c r="Q1506" s="13" t="str">
        <f t="shared" si="151"/>
        <v/>
      </c>
      <c r="R1506" s="13" t="str">
        <f t="shared" si="152"/>
        <v/>
      </c>
    </row>
    <row r="1507" spans="1:18" x14ac:dyDescent="0.2">
      <c r="A1507" s="8" t="s">
        <v>1962</v>
      </c>
      <c r="B1507" s="9">
        <v>3853</v>
      </c>
      <c r="C1507" s="40" t="s">
        <v>2197</v>
      </c>
      <c r="D1507" s="40" t="s">
        <v>130</v>
      </c>
      <c r="E1507" s="40" t="s">
        <v>2163</v>
      </c>
      <c r="F1507" s="40" t="s">
        <v>66</v>
      </c>
      <c r="G1507" s="40" t="s">
        <v>44</v>
      </c>
      <c r="H1507" s="40" t="s">
        <v>40</v>
      </c>
      <c r="I1507" s="11">
        <v>44410</v>
      </c>
      <c r="J1507" s="11">
        <v>44762</v>
      </c>
      <c r="K1507" s="12">
        <v>52</v>
      </c>
      <c r="L1507" s="1" t="str">
        <f>_xlfn.IFNA(MATCH(D1507,{"AR","FL","IN","MI"},0),"YES")</f>
        <v>YES</v>
      </c>
      <c r="M1507" t="str">
        <f t="shared" si="147"/>
        <v>Natural Gas</v>
      </c>
      <c r="N1507" s="1">
        <f t="shared" si="148"/>
        <v>2022</v>
      </c>
      <c r="O1507" s="13" t="str">
        <f t="shared" si="149"/>
        <v/>
      </c>
      <c r="P1507" s="13" t="str">
        <f t="shared" si="150"/>
        <v/>
      </c>
      <c r="Q1507" s="13">
        <f t="shared" si="151"/>
        <v>0.52</v>
      </c>
      <c r="R1507" s="13">
        <f t="shared" si="152"/>
        <v>0.52</v>
      </c>
    </row>
    <row r="1508" spans="1:18" x14ac:dyDescent="0.2">
      <c r="A1508" s="8" t="s">
        <v>1963</v>
      </c>
      <c r="B1508" s="9">
        <v>3912</v>
      </c>
      <c r="C1508" s="40" t="s">
        <v>157</v>
      </c>
      <c r="D1508" s="40" t="s">
        <v>158</v>
      </c>
      <c r="E1508" s="40" t="s">
        <v>2163</v>
      </c>
      <c r="F1508" s="40" t="s">
        <v>66</v>
      </c>
      <c r="G1508" s="40" t="s">
        <v>44</v>
      </c>
      <c r="H1508" s="40" t="s">
        <v>40</v>
      </c>
      <c r="I1508" s="11">
        <v>44468</v>
      </c>
      <c r="J1508" s="11">
        <v>44769</v>
      </c>
      <c r="K1508" s="16">
        <v>49.47</v>
      </c>
      <c r="L1508" s="1">
        <f>_xlfn.IFNA(MATCH(D1508,{"AR","FL","IN","MI"},0),"YES")</f>
        <v>3</v>
      </c>
      <c r="M1508" t="str">
        <f t="shared" si="147"/>
        <v>Natural Gas</v>
      </c>
      <c r="N1508" s="1">
        <f t="shared" si="148"/>
        <v>2022</v>
      </c>
      <c r="O1508" s="13" t="str">
        <f t="shared" si="149"/>
        <v/>
      </c>
      <c r="P1508" s="13" t="str">
        <f t="shared" si="150"/>
        <v/>
      </c>
      <c r="Q1508" s="13">
        <f t="shared" si="151"/>
        <v>0.49469999999999997</v>
      </c>
      <c r="R1508" s="13" t="str">
        <f t="shared" si="152"/>
        <v/>
      </c>
    </row>
    <row r="1509" spans="1:18" x14ac:dyDescent="0.2">
      <c r="A1509" s="8" t="s">
        <v>1061</v>
      </c>
      <c r="B1509" s="9">
        <v>4021</v>
      </c>
      <c r="C1509" s="40" t="s">
        <v>157</v>
      </c>
      <c r="D1509" s="40" t="s">
        <v>158</v>
      </c>
      <c r="E1509" s="40" t="s">
        <v>37</v>
      </c>
      <c r="F1509" s="40" t="s">
        <v>52</v>
      </c>
      <c r="G1509" s="40" t="s">
        <v>39</v>
      </c>
      <c r="H1509" s="40" t="s">
        <v>40</v>
      </c>
      <c r="I1509" s="11">
        <v>44650</v>
      </c>
      <c r="J1509" s="11">
        <v>44769</v>
      </c>
      <c r="K1509" s="16" t="s">
        <v>45</v>
      </c>
      <c r="L1509" s="1">
        <f>_xlfn.IFNA(MATCH(D1509,{"AR","FL","IN","MI"},0),"YES")</f>
        <v>3</v>
      </c>
      <c r="M1509" t="str">
        <f t="shared" si="147"/>
        <v>Electric</v>
      </c>
      <c r="N1509" s="1">
        <f t="shared" si="148"/>
        <v>2022</v>
      </c>
      <c r="O1509" s="13" t="str">
        <f t="shared" si="149"/>
        <v/>
      </c>
      <c r="P1509" s="13" t="str">
        <f t="shared" si="150"/>
        <v/>
      </c>
      <c r="Q1509" s="13" t="str">
        <f t="shared" si="151"/>
        <v/>
      </c>
      <c r="R1509" s="13" t="str">
        <f t="shared" si="152"/>
        <v/>
      </c>
    </row>
    <row r="1510" spans="1:18" x14ac:dyDescent="0.2">
      <c r="A1510" s="8" t="s">
        <v>1964</v>
      </c>
      <c r="B1510" s="9">
        <v>3993</v>
      </c>
      <c r="C1510" s="40" t="s">
        <v>2208</v>
      </c>
      <c r="D1510" s="40" t="s">
        <v>60</v>
      </c>
      <c r="E1510" s="40" t="s">
        <v>2163</v>
      </c>
      <c r="F1510" s="40" t="s">
        <v>52</v>
      </c>
      <c r="G1510" s="40" t="s">
        <v>39</v>
      </c>
      <c r="H1510" s="40" t="s">
        <v>40</v>
      </c>
      <c r="I1510" s="11">
        <v>44690</v>
      </c>
      <c r="J1510" s="11">
        <v>44770</v>
      </c>
      <c r="K1510" s="12" t="s">
        <v>45</v>
      </c>
      <c r="L1510" s="1" t="str">
        <f>_xlfn.IFNA(MATCH(D1510,{"AR","FL","IN","MI"},0),"YES")</f>
        <v>YES</v>
      </c>
      <c r="M1510" t="str">
        <f t="shared" si="147"/>
        <v>Natural Gas</v>
      </c>
      <c r="N1510" s="1">
        <f t="shared" si="148"/>
        <v>2022</v>
      </c>
      <c r="O1510" s="13" t="str">
        <f t="shared" si="149"/>
        <v/>
      </c>
      <c r="P1510" s="13" t="str">
        <f t="shared" si="150"/>
        <v/>
      </c>
      <c r="Q1510" s="13" t="str">
        <f t="shared" si="151"/>
        <v/>
      </c>
      <c r="R1510" s="13" t="str">
        <f t="shared" si="152"/>
        <v/>
      </c>
    </row>
    <row r="1511" spans="1:18" x14ac:dyDescent="0.2">
      <c r="A1511" s="8" t="s">
        <v>1062</v>
      </c>
      <c r="B1511" s="9">
        <v>3967</v>
      </c>
      <c r="C1511" s="40" t="s">
        <v>139</v>
      </c>
      <c r="D1511" s="40" t="s">
        <v>124</v>
      </c>
      <c r="E1511" s="40" t="s">
        <v>37</v>
      </c>
      <c r="F1511" s="40" t="s">
        <v>52</v>
      </c>
      <c r="G1511" s="40" t="s">
        <v>44</v>
      </c>
      <c r="H1511" s="40" t="s">
        <v>40</v>
      </c>
      <c r="I1511" s="11">
        <v>44635</v>
      </c>
      <c r="J1511" s="11">
        <v>44774</v>
      </c>
      <c r="K1511" s="16" t="s">
        <v>45</v>
      </c>
      <c r="L1511" s="1" t="str">
        <f>_xlfn.IFNA(MATCH(D1511,{"AR","FL","IN","MI"},0),"YES")</f>
        <v>YES</v>
      </c>
      <c r="M1511" t="str">
        <f t="shared" si="147"/>
        <v>Electric</v>
      </c>
      <c r="N1511" s="1">
        <f t="shared" si="148"/>
        <v>2022</v>
      </c>
      <c r="O1511" s="13" t="str">
        <f t="shared" si="149"/>
        <v/>
      </c>
      <c r="P1511" s="13" t="str">
        <f t="shared" si="150"/>
        <v/>
      </c>
      <c r="Q1511" s="13" t="str">
        <f t="shared" si="151"/>
        <v/>
      </c>
      <c r="R1511" s="13" t="str">
        <f t="shared" si="152"/>
        <v/>
      </c>
    </row>
    <row r="1512" spans="1:18" x14ac:dyDescent="0.2">
      <c r="A1512" s="8" t="s">
        <v>1965</v>
      </c>
      <c r="B1512" s="9">
        <v>3904</v>
      </c>
      <c r="C1512" s="40" t="s">
        <v>168</v>
      </c>
      <c r="D1512" s="40" t="s">
        <v>51</v>
      </c>
      <c r="E1512" s="40" t="s">
        <v>2163</v>
      </c>
      <c r="F1512" s="40" t="s">
        <v>66</v>
      </c>
      <c r="G1512" s="40" t="s">
        <v>44</v>
      </c>
      <c r="H1512" s="40" t="s">
        <v>40</v>
      </c>
      <c r="I1512" s="11">
        <v>44491</v>
      </c>
      <c r="J1512" s="11">
        <v>44775</v>
      </c>
      <c r="K1512" s="12">
        <v>50</v>
      </c>
      <c r="L1512" s="1" t="str">
        <f>_xlfn.IFNA(MATCH(D1512,{"AR","FL","IN","MI"},0),"YES")</f>
        <v>YES</v>
      </c>
      <c r="M1512" t="str">
        <f t="shared" si="147"/>
        <v>Natural Gas</v>
      </c>
      <c r="N1512" s="1">
        <f t="shared" si="148"/>
        <v>2022</v>
      </c>
      <c r="O1512" s="13" t="str">
        <f t="shared" si="149"/>
        <v/>
      </c>
      <c r="P1512" s="13" t="str">
        <f t="shared" si="150"/>
        <v/>
      </c>
      <c r="Q1512" s="13">
        <f t="shared" si="151"/>
        <v>0.5</v>
      </c>
      <c r="R1512" s="13">
        <f t="shared" si="152"/>
        <v>0.5</v>
      </c>
    </row>
    <row r="1513" spans="1:18" x14ac:dyDescent="0.2">
      <c r="A1513" s="8" t="s">
        <v>1063</v>
      </c>
      <c r="B1513" s="9">
        <v>3939</v>
      </c>
      <c r="C1513" s="40" t="s">
        <v>81</v>
      </c>
      <c r="D1513" s="40" t="s">
        <v>76</v>
      </c>
      <c r="E1513" s="40" t="s">
        <v>37</v>
      </c>
      <c r="F1513" s="40" t="s">
        <v>52</v>
      </c>
      <c r="G1513" s="40" t="s">
        <v>39</v>
      </c>
      <c r="H1513" s="40" t="s">
        <v>40</v>
      </c>
      <c r="I1513" s="11">
        <v>44505</v>
      </c>
      <c r="J1513" s="11">
        <v>44778</v>
      </c>
      <c r="K1513" s="16">
        <v>51.82</v>
      </c>
      <c r="L1513" s="1" t="str">
        <f>_xlfn.IFNA(MATCH(D1513,{"AR","FL","IN","MI"},0),"YES")</f>
        <v>YES</v>
      </c>
      <c r="M1513" t="str">
        <f t="shared" si="147"/>
        <v>Electric</v>
      </c>
      <c r="N1513" s="1">
        <f t="shared" si="148"/>
        <v>2022</v>
      </c>
      <c r="O1513" s="13">
        <f t="shared" si="149"/>
        <v>0.51819999999999999</v>
      </c>
      <c r="P1513" s="13">
        <f t="shared" si="150"/>
        <v>0.51819999999999999</v>
      </c>
      <c r="Q1513" s="13" t="str">
        <f t="shared" si="151"/>
        <v/>
      </c>
      <c r="R1513" s="13" t="str">
        <f t="shared" si="152"/>
        <v/>
      </c>
    </row>
    <row r="1514" spans="1:18" x14ac:dyDescent="0.2">
      <c r="A1514" s="8" t="s">
        <v>1064</v>
      </c>
      <c r="B1514" s="9">
        <v>3934</v>
      </c>
      <c r="C1514" s="40" t="s">
        <v>81</v>
      </c>
      <c r="D1514" s="40" t="s">
        <v>76</v>
      </c>
      <c r="E1514" s="40" t="s">
        <v>37</v>
      </c>
      <c r="F1514" s="40" t="s">
        <v>52</v>
      </c>
      <c r="G1514" s="40" t="s">
        <v>39</v>
      </c>
      <c r="H1514" s="40" t="s">
        <v>40</v>
      </c>
      <c r="I1514" s="11">
        <v>44544</v>
      </c>
      <c r="J1514" s="11">
        <v>44783</v>
      </c>
      <c r="K1514" s="16" t="s">
        <v>45</v>
      </c>
      <c r="L1514" s="1" t="str">
        <f>_xlfn.IFNA(MATCH(D1514,{"AR","FL","IN","MI"},0),"YES")</f>
        <v>YES</v>
      </c>
      <c r="M1514" t="str">
        <f t="shared" si="147"/>
        <v>Electric</v>
      </c>
      <c r="N1514" s="1">
        <f t="shared" si="148"/>
        <v>2022</v>
      </c>
      <c r="O1514" s="13" t="str">
        <f t="shared" si="149"/>
        <v/>
      </c>
      <c r="P1514" s="13" t="str">
        <f t="shared" si="150"/>
        <v/>
      </c>
      <c r="Q1514" s="13" t="str">
        <f t="shared" si="151"/>
        <v/>
      </c>
      <c r="R1514" s="13" t="str">
        <f t="shared" si="152"/>
        <v/>
      </c>
    </row>
    <row r="1515" spans="1:18" x14ac:dyDescent="0.2">
      <c r="A1515" s="8" t="s">
        <v>1065</v>
      </c>
      <c r="B1515" s="9">
        <v>4038</v>
      </c>
      <c r="C1515" s="40" t="s">
        <v>428</v>
      </c>
      <c r="D1515" s="40" t="s">
        <v>79</v>
      </c>
      <c r="E1515" s="40" t="s">
        <v>37</v>
      </c>
      <c r="F1515" s="40" t="s">
        <v>52</v>
      </c>
      <c r="G1515" s="40" t="s">
        <v>44</v>
      </c>
      <c r="H1515" s="40" t="s">
        <v>40</v>
      </c>
      <c r="I1515" s="11">
        <v>44743</v>
      </c>
      <c r="J1515" s="11">
        <v>44789</v>
      </c>
      <c r="K1515" s="16" t="s">
        <v>45</v>
      </c>
      <c r="L1515" s="1">
        <f>_xlfn.IFNA(MATCH(D1515,{"AR","FL","IN","MI"},0),"YES")</f>
        <v>2</v>
      </c>
      <c r="M1515" t="str">
        <f t="shared" si="147"/>
        <v>Electric</v>
      </c>
      <c r="N1515" s="1">
        <f t="shared" si="148"/>
        <v>2022</v>
      </c>
      <c r="O1515" s="13" t="str">
        <f t="shared" si="149"/>
        <v/>
      </c>
      <c r="P1515" s="13" t="str">
        <f t="shared" si="150"/>
        <v/>
      </c>
      <c r="Q1515" s="13" t="str">
        <f t="shared" si="151"/>
        <v/>
      </c>
      <c r="R1515" s="13" t="str">
        <f t="shared" si="152"/>
        <v/>
      </c>
    </row>
    <row r="1516" spans="1:18" x14ac:dyDescent="0.2">
      <c r="A1516" s="8" t="s">
        <v>1966</v>
      </c>
      <c r="B1516" s="9">
        <v>3929</v>
      </c>
      <c r="C1516" s="40" t="s">
        <v>2228</v>
      </c>
      <c r="D1516" s="40" t="s">
        <v>105</v>
      </c>
      <c r="E1516" s="40" t="s">
        <v>2163</v>
      </c>
      <c r="F1516" s="40" t="s">
        <v>66</v>
      </c>
      <c r="G1516" s="40" t="s">
        <v>44</v>
      </c>
      <c r="H1516" s="40" t="s">
        <v>40</v>
      </c>
      <c r="I1516" s="11">
        <v>44558</v>
      </c>
      <c r="J1516" s="11">
        <v>44790</v>
      </c>
      <c r="K1516" s="12">
        <v>52</v>
      </c>
      <c r="L1516" s="1" t="str">
        <f>_xlfn.IFNA(MATCH(D1516,{"AR","FL","IN","MI"},0),"YES")</f>
        <v>YES</v>
      </c>
      <c r="M1516" t="str">
        <f t="shared" si="147"/>
        <v>Natural Gas</v>
      </c>
      <c r="N1516" s="1">
        <f t="shared" si="148"/>
        <v>2022</v>
      </c>
      <c r="O1516" s="13" t="str">
        <f t="shared" si="149"/>
        <v/>
      </c>
      <c r="P1516" s="13" t="str">
        <f t="shared" si="150"/>
        <v/>
      </c>
      <c r="Q1516" s="13">
        <f t="shared" si="151"/>
        <v>0.52</v>
      </c>
      <c r="R1516" s="13">
        <f t="shared" si="152"/>
        <v>0.52</v>
      </c>
    </row>
    <row r="1517" spans="1:18" x14ac:dyDescent="0.2">
      <c r="A1517" s="8" t="s">
        <v>1967</v>
      </c>
      <c r="B1517" s="9">
        <v>3910</v>
      </c>
      <c r="C1517" s="40" t="s">
        <v>2162</v>
      </c>
      <c r="D1517" s="40" t="s">
        <v>180</v>
      </c>
      <c r="E1517" s="40" t="s">
        <v>2163</v>
      </c>
      <c r="F1517" s="40" t="s">
        <v>66</v>
      </c>
      <c r="G1517" s="40" t="s">
        <v>44</v>
      </c>
      <c r="H1517" s="40" t="s">
        <v>40</v>
      </c>
      <c r="I1517" s="11">
        <v>44501</v>
      </c>
      <c r="J1517" s="11">
        <v>44791</v>
      </c>
      <c r="K1517" s="12">
        <v>51</v>
      </c>
      <c r="L1517" s="1" t="str">
        <f>_xlfn.IFNA(MATCH(D1517,{"AR","FL","IN","MI"},0),"YES")</f>
        <v>YES</v>
      </c>
      <c r="M1517" t="str">
        <f t="shared" si="147"/>
        <v>Natural Gas</v>
      </c>
      <c r="N1517" s="1">
        <f t="shared" si="148"/>
        <v>2022</v>
      </c>
      <c r="O1517" s="13" t="str">
        <f t="shared" si="149"/>
        <v/>
      </c>
      <c r="P1517" s="13" t="str">
        <f t="shared" si="150"/>
        <v/>
      </c>
      <c r="Q1517" s="13">
        <f t="shared" si="151"/>
        <v>0.51</v>
      </c>
      <c r="R1517" s="13">
        <f t="shared" si="152"/>
        <v>0.51</v>
      </c>
    </row>
    <row r="1518" spans="1:18" x14ac:dyDescent="0.2">
      <c r="A1518" s="8" t="s">
        <v>1968</v>
      </c>
      <c r="B1518" s="9">
        <v>4014</v>
      </c>
      <c r="C1518" s="40" t="s">
        <v>2237</v>
      </c>
      <c r="D1518" s="40" t="s">
        <v>76</v>
      </c>
      <c r="E1518" s="40" t="s">
        <v>2163</v>
      </c>
      <c r="F1518" s="40" t="s">
        <v>52</v>
      </c>
      <c r="G1518" s="40" t="s">
        <v>39</v>
      </c>
      <c r="H1518" s="40" t="s">
        <v>40</v>
      </c>
      <c r="I1518" s="11">
        <v>44707</v>
      </c>
      <c r="J1518" s="11">
        <v>44796</v>
      </c>
      <c r="K1518" s="16" t="s">
        <v>45</v>
      </c>
      <c r="L1518" s="1" t="str">
        <f>_xlfn.IFNA(MATCH(D1518,{"AR","FL","IN","MI"},0),"YES")</f>
        <v>YES</v>
      </c>
      <c r="M1518" t="str">
        <f t="shared" si="147"/>
        <v>Natural Gas</v>
      </c>
      <c r="N1518" s="1">
        <f t="shared" si="148"/>
        <v>2022</v>
      </c>
      <c r="O1518" s="13" t="str">
        <f t="shared" si="149"/>
        <v/>
      </c>
      <c r="P1518" s="13" t="str">
        <f t="shared" si="150"/>
        <v/>
      </c>
      <c r="Q1518" s="13" t="str">
        <f t="shared" si="151"/>
        <v/>
      </c>
      <c r="R1518" s="13" t="str">
        <f t="shared" si="152"/>
        <v/>
      </c>
    </row>
    <row r="1519" spans="1:18" x14ac:dyDescent="0.2">
      <c r="A1519" s="8" t="s">
        <v>1969</v>
      </c>
      <c r="B1519" s="9">
        <v>3897</v>
      </c>
      <c r="C1519" s="40" t="s">
        <v>2222</v>
      </c>
      <c r="D1519" s="40" t="s">
        <v>91</v>
      </c>
      <c r="E1519" s="40" t="s">
        <v>2163</v>
      </c>
      <c r="F1519" s="40" t="s">
        <v>66</v>
      </c>
      <c r="G1519" s="40" t="s">
        <v>44</v>
      </c>
      <c r="H1519" s="40" t="s">
        <v>40</v>
      </c>
      <c r="I1519" s="11">
        <v>44469</v>
      </c>
      <c r="J1519" s="11">
        <v>44796</v>
      </c>
      <c r="K1519" s="12">
        <v>47</v>
      </c>
      <c r="L1519" s="1" t="str">
        <f>_xlfn.IFNA(MATCH(D1519,{"AR","FL","IN","MI"},0),"YES")</f>
        <v>YES</v>
      </c>
      <c r="M1519" t="str">
        <f t="shared" si="147"/>
        <v>Natural Gas</v>
      </c>
      <c r="N1519" s="1">
        <f t="shared" si="148"/>
        <v>2022</v>
      </c>
      <c r="O1519" s="13" t="str">
        <f t="shared" si="149"/>
        <v/>
      </c>
      <c r="P1519" s="13" t="str">
        <f t="shared" si="150"/>
        <v/>
      </c>
      <c r="Q1519" s="13">
        <f t="shared" si="151"/>
        <v>0.47</v>
      </c>
      <c r="R1519" s="13">
        <f t="shared" si="152"/>
        <v>0.47</v>
      </c>
    </row>
    <row r="1520" spans="1:18" x14ac:dyDescent="0.2">
      <c r="A1520" s="8" t="s">
        <v>1066</v>
      </c>
      <c r="B1520" s="9">
        <v>3935</v>
      </c>
      <c r="C1520" s="40" t="s">
        <v>490</v>
      </c>
      <c r="D1520" s="40" t="s">
        <v>491</v>
      </c>
      <c r="E1520" s="40" t="s">
        <v>37</v>
      </c>
      <c r="F1520" s="40" t="s">
        <v>38</v>
      </c>
      <c r="G1520" s="40" t="s">
        <v>39</v>
      </c>
      <c r="H1520" s="40" t="s">
        <v>40</v>
      </c>
      <c r="I1520" s="11">
        <v>44579</v>
      </c>
      <c r="J1520" s="11">
        <v>44804</v>
      </c>
      <c r="K1520" s="16">
        <v>49.98</v>
      </c>
      <c r="L1520" s="1" t="str">
        <f>_xlfn.IFNA(MATCH(D1520,{"AR","FL","IN","MI"},0),"YES")</f>
        <v>YES</v>
      </c>
      <c r="M1520" t="str">
        <f t="shared" si="147"/>
        <v>Electric</v>
      </c>
      <c r="N1520" s="1">
        <f t="shared" si="148"/>
        <v>2022</v>
      </c>
      <c r="O1520" s="13">
        <f t="shared" si="149"/>
        <v>0.49979999999999997</v>
      </c>
      <c r="P1520" s="13">
        <f t="shared" si="150"/>
        <v>0.49979999999999997</v>
      </c>
      <c r="Q1520" s="13" t="str">
        <f t="shared" si="151"/>
        <v/>
      </c>
      <c r="R1520" s="13" t="str">
        <f t="shared" si="152"/>
        <v/>
      </c>
    </row>
    <row r="1521" spans="1:18" x14ac:dyDescent="0.2">
      <c r="A1521" s="8" t="s">
        <v>1067</v>
      </c>
      <c r="B1521" s="9">
        <v>3921</v>
      </c>
      <c r="C1521" s="40" t="s">
        <v>263</v>
      </c>
      <c r="D1521" s="40" t="s">
        <v>216</v>
      </c>
      <c r="E1521" s="40" t="s">
        <v>37</v>
      </c>
      <c r="F1521" s="40" t="s">
        <v>38</v>
      </c>
      <c r="G1521" s="40" t="s">
        <v>44</v>
      </c>
      <c r="H1521" s="40" t="s">
        <v>40</v>
      </c>
      <c r="I1521" s="11">
        <v>44560</v>
      </c>
      <c r="J1521" s="11">
        <v>44812</v>
      </c>
      <c r="K1521" s="16">
        <v>53.37</v>
      </c>
      <c r="L1521" s="1" t="str">
        <f>_xlfn.IFNA(MATCH(D1521,{"AR","FL","IN","MI"},0),"YES")</f>
        <v>YES</v>
      </c>
      <c r="M1521" t="str">
        <f t="shared" si="147"/>
        <v>Electric</v>
      </c>
      <c r="N1521" s="1">
        <f t="shared" si="148"/>
        <v>2022</v>
      </c>
      <c r="O1521" s="13">
        <f t="shared" si="149"/>
        <v>0.53369999999999995</v>
      </c>
      <c r="P1521" s="13">
        <f t="shared" si="150"/>
        <v>0.53369999999999995</v>
      </c>
      <c r="Q1521" s="13" t="str">
        <f t="shared" si="151"/>
        <v/>
      </c>
      <c r="R1521" s="13" t="str">
        <f t="shared" si="152"/>
        <v/>
      </c>
    </row>
    <row r="1522" spans="1:18" x14ac:dyDescent="0.2">
      <c r="A1522" s="8" t="s">
        <v>1068</v>
      </c>
      <c r="B1522" s="9">
        <v>3768</v>
      </c>
      <c r="C1522" s="40" t="s">
        <v>146</v>
      </c>
      <c r="D1522" s="40" t="s">
        <v>94</v>
      </c>
      <c r="E1522" s="40" t="s">
        <v>37</v>
      </c>
      <c r="F1522" s="40" t="s">
        <v>38</v>
      </c>
      <c r="G1522" s="40" t="s">
        <v>44</v>
      </c>
      <c r="H1522" s="40" t="s">
        <v>40</v>
      </c>
      <c r="I1522" s="11">
        <v>44348</v>
      </c>
      <c r="J1522" s="11">
        <v>44819</v>
      </c>
      <c r="K1522" s="12">
        <v>51</v>
      </c>
      <c r="L1522" s="1" t="str">
        <f>_xlfn.IFNA(MATCH(D1522,{"AR","FL","IN","MI"},0),"YES")</f>
        <v>YES</v>
      </c>
      <c r="M1522" t="str">
        <f t="shared" si="147"/>
        <v>Electric</v>
      </c>
      <c r="N1522" s="1">
        <f t="shared" si="148"/>
        <v>2022</v>
      </c>
      <c r="O1522" s="13">
        <f t="shared" si="149"/>
        <v>0.51</v>
      </c>
      <c r="P1522" s="13">
        <f t="shared" si="150"/>
        <v>0.51</v>
      </c>
      <c r="Q1522" s="13" t="str">
        <f t="shared" si="151"/>
        <v/>
      </c>
      <c r="R1522" s="13" t="str">
        <f t="shared" si="152"/>
        <v/>
      </c>
    </row>
    <row r="1523" spans="1:18" x14ac:dyDescent="0.2">
      <c r="A1523" s="8" t="s">
        <v>1970</v>
      </c>
      <c r="B1523" s="9">
        <v>3956</v>
      </c>
      <c r="C1523" s="40" t="s">
        <v>781</v>
      </c>
      <c r="D1523" s="40" t="s">
        <v>199</v>
      </c>
      <c r="E1523" s="40" t="s">
        <v>2163</v>
      </c>
      <c r="F1523" s="40" t="s">
        <v>66</v>
      </c>
      <c r="G1523" s="40" t="s">
        <v>44</v>
      </c>
      <c r="H1523" s="40" t="s">
        <v>40</v>
      </c>
      <c r="I1523" s="11">
        <v>44589</v>
      </c>
      <c r="J1523" s="11">
        <v>44819</v>
      </c>
      <c r="K1523" s="12" t="s">
        <v>45</v>
      </c>
      <c r="L1523" s="1" t="str">
        <f>_xlfn.IFNA(MATCH(D1523,{"AR","FL","IN","MI"},0),"YES")</f>
        <v>YES</v>
      </c>
      <c r="M1523" t="str">
        <f t="shared" si="147"/>
        <v>Natural Gas</v>
      </c>
      <c r="N1523" s="1">
        <f t="shared" si="148"/>
        <v>2022</v>
      </c>
      <c r="O1523" s="13" t="str">
        <f t="shared" si="149"/>
        <v/>
      </c>
      <c r="P1523" s="13" t="str">
        <f t="shared" si="150"/>
        <v/>
      </c>
      <c r="Q1523" s="13" t="str">
        <f t="shared" si="151"/>
        <v/>
      </c>
      <c r="R1523" s="13" t="str">
        <f t="shared" si="152"/>
        <v/>
      </c>
    </row>
    <row r="1524" spans="1:18" x14ac:dyDescent="0.2">
      <c r="A1524" s="8" t="s">
        <v>1971</v>
      </c>
      <c r="B1524" s="9">
        <v>3959</v>
      </c>
      <c r="C1524" s="40" t="s">
        <v>2200</v>
      </c>
      <c r="D1524" s="40" t="s">
        <v>57</v>
      </c>
      <c r="E1524" s="40" t="s">
        <v>2163</v>
      </c>
      <c r="F1524" s="40" t="s">
        <v>66</v>
      </c>
      <c r="G1524" s="40" t="s">
        <v>44</v>
      </c>
      <c r="H1524" s="40" t="s">
        <v>40</v>
      </c>
      <c r="I1524" s="11">
        <v>44652</v>
      </c>
      <c r="J1524" s="11">
        <v>44819</v>
      </c>
      <c r="K1524" s="12">
        <v>52.2</v>
      </c>
      <c r="L1524" s="1" t="str">
        <f>_xlfn.IFNA(MATCH(D1524,{"AR","FL","IN","MI"},0),"YES")</f>
        <v>YES</v>
      </c>
      <c r="M1524" t="str">
        <f t="shared" si="147"/>
        <v>Natural Gas</v>
      </c>
      <c r="N1524" s="1">
        <f t="shared" si="148"/>
        <v>2022</v>
      </c>
      <c r="O1524" s="13" t="str">
        <f t="shared" si="149"/>
        <v/>
      </c>
      <c r="P1524" s="13" t="str">
        <f t="shared" si="150"/>
        <v/>
      </c>
      <c r="Q1524" s="13">
        <f t="shared" si="151"/>
        <v>0.52200000000000002</v>
      </c>
      <c r="R1524" s="13">
        <f t="shared" si="152"/>
        <v>0.52200000000000002</v>
      </c>
    </row>
    <row r="1525" spans="1:18" x14ac:dyDescent="0.2">
      <c r="A1525" s="8" t="s">
        <v>1069</v>
      </c>
      <c r="B1525" s="9">
        <v>3952</v>
      </c>
      <c r="C1525" s="40" t="s">
        <v>81</v>
      </c>
      <c r="D1525" s="40" t="s">
        <v>76</v>
      </c>
      <c r="E1525" s="40" t="s">
        <v>37</v>
      </c>
      <c r="F1525" s="40" t="s">
        <v>52</v>
      </c>
      <c r="G1525" s="40" t="s">
        <v>39</v>
      </c>
      <c r="H1525" s="40" t="s">
        <v>40</v>
      </c>
      <c r="I1525" s="11">
        <v>44587</v>
      </c>
      <c r="J1525" s="11">
        <v>44825</v>
      </c>
      <c r="K1525" s="12">
        <v>51.92</v>
      </c>
      <c r="L1525" s="1" t="str">
        <f>_xlfn.IFNA(MATCH(D1525,{"AR","FL","IN","MI"},0),"YES")</f>
        <v>YES</v>
      </c>
      <c r="M1525" t="str">
        <f t="shared" si="147"/>
        <v>Electric</v>
      </c>
      <c r="N1525" s="1">
        <f t="shared" si="148"/>
        <v>2022</v>
      </c>
      <c r="O1525" s="13">
        <f t="shared" si="149"/>
        <v>0.51919999999999999</v>
      </c>
      <c r="P1525" s="13">
        <f t="shared" si="150"/>
        <v>0.51919999999999999</v>
      </c>
      <c r="Q1525" s="13" t="str">
        <f t="shared" si="151"/>
        <v/>
      </c>
      <c r="R1525" s="13" t="str">
        <f t="shared" si="152"/>
        <v/>
      </c>
    </row>
    <row r="1526" spans="1:18" x14ac:dyDescent="0.2">
      <c r="A1526" s="8" t="s">
        <v>1070</v>
      </c>
      <c r="B1526" s="9">
        <v>4028</v>
      </c>
      <c r="C1526" s="40" t="s">
        <v>619</v>
      </c>
      <c r="D1526" s="40" t="s">
        <v>231</v>
      </c>
      <c r="E1526" s="40" t="s">
        <v>37</v>
      </c>
      <c r="F1526" s="40" t="s">
        <v>66</v>
      </c>
      <c r="G1526" s="40" t="s">
        <v>39</v>
      </c>
      <c r="H1526" s="40" t="s">
        <v>40</v>
      </c>
      <c r="I1526" s="11">
        <v>44729</v>
      </c>
      <c r="J1526" s="11">
        <v>44830</v>
      </c>
      <c r="K1526" s="16" t="s">
        <v>45</v>
      </c>
      <c r="L1526" s="1" t="str">
        <f>_xlfn.IFNA(MATCH(D1526,{"AR","FL","IN","MI"},0),"YES")</f>
        <v>YES</v>
      </c>
      <c r="M1526" t="str">
        <f t="shared" si="147"/>
        <v>Electric</v>
      </c>
      <c r="N1526" s="1">
        <f t="shared" si="148"/>
        <v>2022</v>
      </c>
      <c r="O1526" s="13" t="str">
        <f t="shared" si="149"/>
        <v/>
      </c>
      <c r="P1526" s="13" t="str">
        <f t="shared" si="150"/>
        <v/>
      </c>
      <c r="Q1526" s="13" t="str">
        <f t="shared" si="151"/>
        <v/>
      </c>
      <c r="R1526" s="13" t="str">
        <f t="shared" si="152"/>
        <v/>
      </c>
    </row>
    <row r="1527" spans="1:18" x14ac:dyDescent="0.2">
      <c r="A1527" s="8" t="s">
        <v>1972</v>
      </c>
      <c r="B1527" s="9">
        <v>4027</v>
      </c>
      <c r="C1527" s="40" t="s">
        <v>2183</v>
      </c>
      <c r="D1527" s="40" t="s">
        <v>231</v>
      </c>
      <c r="E1527" s="40" t="s">
        <v>2163</v>
      </c>
      <c r="F1527" s="40" t="s">
        <v>66</v>
      </c>
      <c r="G1527" s="40" t="s">
        <v>39</v>
      </c>
      <c r="H1527" s="40" t="s">
        <v>40</v>
      </c>
      <c r="I1527" s="11">
        <v>44729</v>
      </c>
      <c r="J1527" s="11">
        <v>44830</v>
      </c>
      <c r="K1527" s="16" t="s">
        <v>45</v>
      </c>
      <c r="L1527" s="1" t="str">
        <f>_xlfn.IFNA(MATCH(D1527,{"AR","FL","IN","MI"},0),"YES")</f>
        <v>YES</v>
      </c>
      <c r="M1527" t="str">
        <f t="shared" si="147"/>
        <v>Natural Gas</v>
      </c>
      <c r="N1527" s="1">
        <f t="shared" si="148"/>
        <v>2022</v>
      </c>
      <c r="O1527" s="13" t="str">
        <f t="shared" si="149"/>
        <v/>
      </c>
      <c r="P1527" s="13" t="str">
        <f t="shared" si="150"/>
        <v/>
      </c>
      <c r="Q1527" s="13" t="str">
        <f t="shared" si="151"/>
        <v/>
      </c>
      <c r="R1527" s="13" t="str">
        <f t="shared" si="152"/>
        <v/>
      </c>
    </row>
    <row r="1528" spans="1:18" x14ac:dyDescent="0.2">
      <c r="A1528" s="8" t="s">
        <v>1071</v>
      </c>
      <c r="B1528" s="9">
        <v>4068</v>
      </c>
      <c r="C1528" s="40" t="s">
        <v>85</v>
      </c>
      <c r="D1528" s="40" t="s">
        <v>79</v>
      </c>
      <c r="E1528" s="40" t="s">
        <v>37</v>
      </c>
      <c r="F1528" s="40" t="s">
        <v>38</v>
      </c>
      <c r="G1528" s="40" t="s">
        <v>44</v>
      </c>
      <c r="H1528" s="40" t="s">
        <v>40</v>
      </c>
      <c r="I1528" s="11">
        <v>44796</v>
      </c>
      <c r="J1528" s="11">
        <v>44838</v>
      </c>
      <c r="K1528" s="16" t="s">
        <v>45</v>
      </c>
      <c r="L1528" s="1">
        <f>_xlfn.IFNA(MATCH(D1528,{"AR","FL","IN","MI"},0),"YES")</f>
        <v>2</v>
      </c>
      <c r="M1528" t="str">
        <f t="shared" si="147"/>
        <v>Electric</v>
      </c>
      <c r="N1528" s="1">
        <f t="shared" si="148"/>
        <v>2022</v>
      </c>
      <c r="O1528" s="13" t="str">
        <f t="shared" si="149"/>
        <v/>
      </c>
      <c r="P1528" s="13" t="str">
        <f t="shared" si="150"/>
        <v/>
      </c>
      <c r="Q1528" s="13" t="str">
        <f t="shared" si="151"/>
        <v/>
      </c>
      <c r="R1528" s="13" t="str">
        <f t="shared" si="152"/>
        <v/>
      </c>
    </row>
    <row r="1529" spans="1:18" x14ac:dyDescent="0.2">
      <c r="A1529" s="8" t="s">
        <v>1072</v>
      </c>
      <c r="B1529" s="9">
        <v>4056</v>
      </c>
      <c r="C1529" s="40" t="s">
        <v>78</v>
      </c>
      <c r="D1529" s="40" t="s">
        <v>79</v>
      </c>
      <c r="E1529" s="40" t="s">
        <v>37</v>
      </c>
      <c r="F1529" s="40" t="s">
        <v>38</v>
      </c>
      <c r="G1529" s="40" t="s">
        <v>44</v>
      </c>
      <c r="H1529" s="40" t="s">
        <v>40</v>
      </c>
      <c r="I1529" s="11">
        <v>44785</v>
      </c>
      <c r="J1529" s="11">
        <v>44838</v>
      </c>
      <c r="K1529" s="16" t="s">
        <v>45</v>
      </c>
      <c r="L1529" s="1">
        <f>_xlfn.IFNA(MATCH(D1529,{"AR","FL","IN","MI"},0),"YES")</f>
        <v>2</v>
      </c>
      <c r="M1529" t="str">
        <f t="shared" si="147"/>
        <v>Electric</v>
      </c>
      <c r="N1529" s="1">
        <f t="shared" si="148"/>
        <v>2022</v>
      </c>
      <c r="O1529" s="13" t="str">
        <f t="shared" si="149"/>
        <v/>
      </c>
      <c r="P1529" s="13" t="str">
        <f t="shared" si="150"/>
        <v/>
      </c>
      <c r="Q1529" s="13" t="str">
        <f t="shared" si="151"/>
        <v/>
      </c>
      <c r="R1529" s="13" t="str">
        <f t="shared" si="152"/>
        <v/>
      </c>
    </row>
    <row r="1530" spans="1:18" x14ac:dyDescent="0.2">
      <c r="A1530" s="8" t="s">
        <v>1973</v>
      </c>
      <c r="B1530" s="9">
        <v>4073</v>
      </c>
      <c r="C1530" s="40" t="s">
        <v>2179</v>
      </c>
      <c r="D1530" s="40" t="s">
        <v>114</v>
      </c>
      <c r="E1530" s="40" t="s">
        <v>2163</v>
      </c>
      <c r="F1530" s="40" t="s">
        <v>52</v>
      </c>
      <c r="G1530" s="40" t="s">
        <v>44</v>
      </c>
      <c r="H1530" s="40" t="s">
        <v>40</v>
      </c>
      <c r="I1530" s="11">
        <v>44715</v>
      </c>
      <c r="J1530" s="11">
        <v>44839</v>
      </c>
      <c r="K1530" s="16" t="s">
        <v>45</v>
      </c>
      <c r="L1530" s="1" t="str">
        <f>_xlfn.IFNA(MATCH(D1530,{"AR","FL","IN","MI"},0),"YES")</f>
        <v>YES</v>
      </c>
      <c r="M1530" t="str">
        <f t="shared" si="147"/>
        <v>Natural Gas</v>
      </c>
      <c r="N1530" s="1">
        <f t="shared" si="148"/>
        <v>2022</v>
      </c>
      <c r="O1530" s="13" t="str">
        <f t="shared" si="149"/>
        <v/>
      </c>
      <c r="P1530" s="13" t="str">
        <f t="shared" si="150"/>
        <v/>
      </c>
      <c r="Q1530" s="13" t="str">
        <f t="shared" si="151"/>
        <v/>
      </c>
      <c r="R1530" s="13" t="str">
        <f t="shared" si="152"/>
        <v/>
      </c>
    </row>
    <row r="1531" spans="1:18" x14ac:dyDescent="0.2">
      <c r="A1531" s="8" t="s">
        <v>1974</v>
      </c>
      <c r="B1531" s="9">
        <v>4221</v>
      </c>
      <c r="C1531" s="40" t="s">
        <v>2241</v>
      </c>
      <c r="D1531" s="40" t="s">
        <v>124</v>
      </c>
      <c r="E1531" s="40" t="s">
        <v>2163</v>
      </c>
      <c r="F1531" s="40" t="s">
        <v>52</v>
      </c>
      <c r="G1531" s="40" t="s">
        <v>44</v>
      </c>
      <c r="H1531" s="40" t="s">
        <v>40</v>
      </c>
      <c r="I1531" s="11">
        <v>44708</v>
      </c>
      <c r="J1531" s="11">
        <v>44841</v>
      </c>
      <c r="K1531" s="16" t="s">
        <v>45</v>
      </c>
      <c r="L1531" s="1" t="str">
        <f>_xlfn.IFNA(MATCH(D1531,{"AR","FL","IN","MI"},0),"YES")</f>
        <v>YES</v>
      </c>
      <c r="M1531" t="str">
        <f t="shared" si="147"/>
        <v>Natural Gas</v>
      </c>
      <c r="N1531" s="1">
        <f t="shared" si="148"/>
        <v>2022</v>
      </c>
      <c r="O1531" s="13" t="str">
        <f t="shared" si="149"/>
        <v/>
      </c>
      <c r="P1531" s="13" t="str">
        <f t="shared" si="150"/>
        <v/>
      </c>
      <c r="Q1531" s="13" t="str">
        <f t="shared" si="151"/>
        <v/>
      </c>
      <c r="R1531" s="13" t="str">
        <f t="shared" si="152"/>
        <v/>
      </c>
    </row>
    <row r="1532" spans="1:18" x14ac:dyDescent="0.2">
      <c r="A1532" s="8" t="s">
        <v>1975</v>
      </c>
      <c r="B1532" s="9">
        <v>3923</v>
      </c>
      <c r="C1532" s="40" t="s">
        <v>2216</v>
      </c>
      <c r="D1532" s="40" t="s">
        <v>111</v>
      </c>
      <c r="E1532" s="40" t="s">
        <v>2163</v>
      </c>
      <c r="F1532" s="40" t="s">
        <v>66</v>
      </c>
      <c r="G1532" s="40" t="s">
        <v>39</v>
      </c>
      <c r="H1532" s="40" t="s">
        <v>40</v>
      </c>
      <c r="I1532" s="11">
        <v>44540</v>
      </c>
      <c r="J1532" s="11">
        <v>44844</v>
      </c>
      <c r="K1532" s="12">
        <v>45</v>
      </c>
      <c r="L1532" s="1">
        <f>_xlfn.IFNA(MATCH(D1532,{"AR","FL","IN","MI"},0),"YES")</f>
        <v>1</v>
      </c>
      <c r="M1532" t="str">
        <f t="shared" si="147"/>
        <v>Natural Gas</v>
      </c>
      <c r="N1532" s="1">
        <f t="shared" si="148"/>
        <v>2022</v>
      </c>
      <c r="O1532" s="13" t="str">
        <f t="shared" si="149"/>
        <v/>
      </c>
      <c r="P1532" s="13" t="str">
        <f t="shared" si="150"/>
        <v/>
      </c>
      <c r="Q1532" s="13">
        <f t="shared" si="151"/>
        <v>0.45</v>
      </c>
      <c r="R1532" s="13" t="str">
        <f t="shared" si="152"/>
        <v/>
      </c>
    </row>
    <row r="1533" spans="1:18" x14ac:dyDescent="0.2">
      <c r="A1533" s="8" t="s">
        <v>1074</v>
      </c>
      <c r="B1533" s="9">
        <v>4023</v>
      </c>
      <c r="C1533" s="40" t="s">
        <v>673</v>
      </c>
      <c r="D1533" s="40" t="s">
        <v>158</v>
      </c>
      <c r="E1533" s="40" t="s">
        <v>37</v>
      </c>
      <c r="F1533" s="40" t="s">
        <v>52</v>
      </c>
      <c r="G1533" s="40" t="s">
        <v>39</v>
      </c>
      <c r="H1533" s="40" t="s">
        <v>40</v>
      </c>
      <c r="I1533" s="11">
        <v>44679</v>
      </c>
      <c r="J1533" s="11">
        <v>44846</v>
      </c>
      <c r="K1533" s="16" t="s">
        <v>45</v>
      </c>
      <c r="L1533" s="1">
        <f>_xlfn.IFNA(MATCH(D1533,{"AR","FL","IN","MI"},0),"YES")</f>
        <v>3</v>
      </c>
      <c r="M1533" t="str">
        <f t="shared" si="147"/>
        <v>Electric</v>
      </c>
      <c r="N1533" s="1">
        <f t="shared" si="148"/>
        <v>2022</v>
      </c>
      <c r="O1533" s="13" t="str">
        <f t="shared" si="149"/>
        <v/>
      </c>
      <c r="P1533" s="13" t="str">
        <f t="shared" si="150"/>
        <v/>
      </c>
      <c r="Q1533" s="13" t="str">
        <f t="shared" si="151"/>
        <v/>
      </c>
      <c r="R1533" s="13" t="str">
        <f t="shared" si="152"/>
        <v/>
      </c>
    </row>
    <row r="1534" spans="1:18" x14ac:dyDescent="0.2">
      <c r="A1534" s="8" t="s">
        <v>1073</v>
      </c>
      <c r="B1534" s="9">
        <v>4065</v>
      </c>
      <c r="C1534" s="40" t="s">
        <v>594</v>
      </c>
      <c r="D1534" s="40" t="s">
        <v>158</v>
      </c>
      <c r="E1534" s="40" t="s">
        <v>37</v>
      </c>
      <c r="F1534" s="40" t="s">
        <v>52</v>
      </c>
      <c r="G1534" s="40" t="s">
        <v>39</v>
      </c>
      <c r="H1534" s="40" t="s">
        <v>40</v>
      </c>
      <c r="I1534" s="11">
        <v>44735</v>
      </c>
      <c r="J1534" s="11">
        <v>44846</v>
      </c>
      <c r="K1534" s="16" t="s">
        <v>45</v>
      </c>
      <c r="L1534" s="1">
        <f>_xlfn.IFNA(MATCH(D1534,{"AR","FL","IN","MI"},0),"YES")</f>
        <v>3</v>
      </c>
      <c r="M1534" t="str">
        <f t="shared" si="147"/>
        <v>Electric</v>
      </c>
      <c r="N1534" s="1">
        <f t="shared" si="148"/>
        <v>2022</v>
      </c>
      <c r="O1534" s="13" t="str">
        <f t="shared" si="149"/>
        <v/>
      </c>
      <c r="P1534" s="13" t="str">
        <f t="shared" si="150"/>
        <v/>
      </c>
      <c r="Q1534" s="13" t="str">
        <f t="shared" si="151"/>
        <v/>
      </c>
      <c r="R1534" s="13" t="str">
        <f t="shared" si="152"/>
        <v/>
      </c>
    </row>
    <row r="1535" spans="1:18" x14ac:dyDescent="0.2">
      <c r="A1535" s="8" t="s">
        <v>1976</v>
      </c>
      <c r="B1535" s="9">
        <v>3914</v>
      </c>
      <c r="C1535" s="40" t="s">
        <v>223</v>
      </c>
      <c r="D1535" s="40" t="s">
        <v>224</v>
      </c>
      <c r="E1535" s="40" t="s">
        <v>2163</v>
      </c>
      <c r="F1535" s="40" t="s">
        <v>66</v>
      </c>
      <c r="G1535" s="40" t="s">
        <v>44</v>
      </c>
      <c r="H1535" s="40" t="s">
        <v>40</v>
      </c>
      <c r="I1535" s="11">
        <v>44575</v>
      </c>
      <c r="J1535" s="11">
        <v>44846</v>
      </c>
      <c r="K1535" s="16">
        <v>49.94</v>
      </c>
      <c r="L1535" s="1" t="str">
        <f>_xlfn.IFNA(MATCH(D1535,{"AR","FL","IN","MI"},0),"YES")</f>
        <v>YES</v>
      </c>
      <c r="M1535" t="str">
        <f t="shared" si="147"/>
        <v>Natural Gas</v>
      </c>
      <c r="N1535" s="1">
        <f t="shared" si="148"/>
        <v>2022</v>
      </c>
      <c r="O1535" s="13" t="str">
        <f t="shared" si="149"/>
        <v/>
      </c>
      <c r="P1535" s="13" t="str">
        <f t="shared" si="150"/>
        <v/>
      </c>
      <c r="Q1535" s="13">
        <f t="shared" si="151"/>
        <v>0.49939999999999996</v>
      </c>
      <c r="R1535" s="13">
        <f t="shared" si="152"/>
        <v>0.49939999999999996</v>
      </c>
    </row>
    <row r="1536" spans="1:18" x14ac:dyDescent="0.2">
      <c r="A1536" s="8" t="s">
        <v>1977</v>
      </c>
      <c r="B1536" s="9">
        <v>4046</v>
      </c>
      <c r="C1536" s="40" t="s">
        <v>2199</v>
      </c>
      <c r="D1536" s="40" t="s">
        <v>76</v>
      </c>
      <c r="E1536" s="40" t="s">
        <v>2163</v>
      </c>
      <c r="F1536" s="40" t="s">
        <v>52</v>
      </c>
      <c r="G1536" s="40" t="s">
        <v>39</v>
      </c>
      <c r="H1536" s="40" t="s">
        <v>40</v>
      </c>
      <c r="I1536" s="11">
        <v>44774</v>
      </c>
      <c r="J1536" s="11">
        <v>44851</v>
      </c>
      <c r="K1536" s="16" t="s">
        <v>45</v>
      </c>
      <c r="L1536" s="1" t="str">
        <f>_xlfn.IFNA(MATCH(D1536,{"AR","FL","IN","MI"},0),"YES")</f>
        <v>YES</v>
      </c>
      <c r="M1536" t="str">
        <f t="shared" si="147"/>
        <v>Natural Gas</v>
      </c>
      <c r="N1536" s="1">
        <f t="shared" si="148"/>
        <v>2022</v>
      </c>
      <c r="O1536" s="13" t="str">
        <f t="shared" si="149"/>
        <v/>
      </c>
      <c r="P1536" s="13" t="str">
        <f t="shared" si="150"/>
        <v/>
      </c>
      <c r="Q1536" s="13" t="str">
        <f t="shared" si="151"/>
        <v/>
      </c>
      <c r="R1536" s="13" t="str">
        <f t="shared" si="152"/>
        <v/>
      </c>
    </row>
    <row r="1537" spans="1:18" x14ac:dyDescent="0.2">
      <c r="A1537" s="8" t="s">
        <v>1075</v>
      </c>
      <c r="B1537" s="9">
        <v>3957</v>
      </c>
      <c r="C1537" s="40" t="s">
        <v>81</v>
      </c>
      <c r="D1537" s="40" t="s">
        <v>76</v>
      </c>
      <c r="E1537" s="40" t="s">
        <v>37</v>
      </c>
      <c r="F1537" s="40" t="s">
        <v>52</v>
      </c>
      <c r="G1537" s="40" t="s">
        <v>39</v>
      </c>
      <c r="H1537" s="40" t="s">
        <v>40</v>
      </c>
      <c r="I1537" s="11">
        <v>44620</v>
      </c>
      <c r="J1537" s="11">
        <v>44854</v>
      </c>
      <c r="K1537" s="16">
        <v>51.92</v>
      </c>
      <c r="L1537" s="1" t="str">
        <f>_xlfn.IFNA(MATCH(D1537,{"AR","FL","IN","MI"},0),"YES")</f>
        <v>YES</v>
      </c>
      <c r="M1537" t="str">
        <f t="shared" si="147"/>
        <v>Electric</v>
      </c>
      <c r="N1537" s="1">
        <f t="shared" si="148"/>
        <v>2022</v>
      </c>
      <c r="O1537" s="13">
        <f t="shared" si="149"/>
        <v>0.51919999999999999</v>
      </c>
      <c r="P1537" s="13">
        <f t="shared" si="150"/>
        <v>0.51919999999999999</v>
      </c>
      <c r="Q1537" s="13" t="str">
        <f t="shared" si="151"/>
        <v/>
      </c>
      <c r="R1537" s="13" t="str">
        <f t="shared" si="152"/>
        <v/>
      </c>
    </row>
    <row r="1538" spans="1:18" x14ac:dyDescent="0.2">
      <c r="A1538" s="8" t="s">
        <v>1978</v>
      </c>
      <c r="B1538" s="9">
        <v>3928</v>
      </c>
      <c r="C1538" s="40" t="s">
        <v>2204</v>
      </c>
      <c r="D1538" s="40" t="s">
        <v>51</v>
      </c>
      <c r="E1538" s="40" t="s">
        <v>2163</v>
      </c>
      <c r="F1538" s="40" t="s">
        <v>66</v>
      </c>
      <c r="G1538" s="40" t="s">
        <v>44</v>
      </c>
      <c r="H1538" s="40" t="s">
        <v>40</v>
      </c>
      <c r="I1538" s="11">
        <v>44547</v>
      </c>
      <c r="J1538" s="11">
        <v>44858</v>
      </c>
      <c r="K1538" s="12">
        <v>50</v>
      </c>
      <c r="L1538" s="1" t="str">
        <f>_xlfn.IFNA(MATCH(D1538,{"AR","FL","IN","MI"},0),"YES")</f>
        <v>YES</v>
      </c>
      <c r="M1538" t="str">
        <f t="shared" si="147"/>
        <v>Natural Gas</v>
      </c>
      <c r="N1538" s="1">
        <f t="shared" si="148"/>
        <v>2022</v>
      </c>
      <c r="O1538" s="13" t="str">
        <f t="shared" si="149"/>
        <v/>
      </c>
      <c r="P1538" s="13" t="str">
        <f t="shared" si="150"/>
        <v/>
      </c>
      <c r="Q1538" s="13">
        <f t="shared" si="151"/>
        <v>0.5</v>
      </c>
      <c r="R1538" s="13">
        <f t="shared" si="152"/>
        <v>0.5</v>
      </c>
    </row>
    <row r="1539" spans="1:18" x14ac:dyDescent="0.2">
      <c r="A1539" s="8" t="s">
        <v>1979</v>
      </c>
      <c r="B1539" s="9">
        <v>3943</v>
      </c>
      <c r="C1539" s="40" t="s">
        <v>325</v>
      </c>
      <c r="D1539" s="40" t="s">
        <v>152</v>
      </c>
      <c r="E1539" s="40" t="s">
        <v>2163</v>
      </c>
      <c r="F1539" s="40" t="s">
        <v>66</v>
      </c>
      <c r="G1539" s="40" t="s">
        <v>39</v>
      </c>
      <c r="H1539" s="40" t="s">
        <v>40</v>
      </c>
      <c r="I1539" s="11">
        <v>44585</v>
      </c>
      <c r="J1539" s="11">
        <v>44859</v>
      </c>
      <c r="K1539" s="16">
        <v>53.78</v>
      </c>
      <c r="L1539" s="1" t="str">
        <f>_xlfn.IFNA(MATCH(D1539,{"AR","FL","IN","MI"},0),"YES")</f>
        <v>YES</v>
      </c>
      <c r="M1539" t="str">
        <f t="shared" si="147"/>
        <v>Natural Gas</v>
      </c>
      <c r="N1539" s="1">
        <f t="shared" si="148"/>
        <v>2022</v>
      </c>
      <c r="O1539" s="13" t="str">
        <f t="shared" si="149"/>
        <v/>
      </c>
      <c r="P1539" s="13" t="str">
        <f t="shared" si="150"/>
        <v/>
      </c>
      <c r="Q1539" s="13">
        <f t="shared" si="151"/>
        <v>0.53780000000000006</v>
      </c>
      <c r="R1539" s="13">
        <f t="shared" si="152"/>
        <v>0.53780000000000006</v>
      </c>
    </row>
    <row r="1540" spans="1:18" x14ac:dyDescent="0.2">
      <c r="A1540" s="8" t="s">
        <v>1076</v>
      </c>
      <c r="B1540" s="9">
        <v>3881</v>
      </c>
      <c r="C1540" s="40" t="s">
        <v>575</v>
      </c>
      <c r="D1540" s="40" t="s">
        <v>576</v>
      </c>
      <c r="E1540" s="40" t="s">
        <v>37</v>
      </c>
      <c r="F1540" s="40" t="s">
        <v>38</v>
      </c>
      <c r="G1540" s="40" t="s">
        <v>44</v>
      </c>
      <c r="H1540" s="40" t="s">
        <v>40</v>
      </c>
      <c r="I1540" s="11">
        <v>44517</v>
      </c>
      <c r="J1540" s="11">
        <v>44859</v>
      </c>
      <c r="K1540" s="12">
        <v>48.9</v>
      </c>
      <c r="L1540" s="1" t="str">
        <f>_xlfn.IFNA(MATCH(D1540,{"AR","FL","IN","MI"},0),"YES")</f>
        <v>YES</v>
      </c>
      <c r="M1540" t="str">
        <f t="shared" si="147"/>
        <v>Electric</v>
      </c>
      <c r="N1540" s="1">
        <f t="shared" si="148"/>
        <v>2022</v>
      </c>
      <c r="O1540" s="13">
        <f t="shared" si="149"/>
        <v>0.48899999999999999</v>
      </c>
      <c r="P1540" s="13">
        <f t="shared" si="150"/>
        <v>0.48899999999999999</v>
      </c>
      <c r="Q1540" s="13" t="str">
        <f t="shared" si="151"/>
        <v/>
      </c>
      <c r="R1540" s="13" t="str">
        <f t="shared" si="152"/>
        <v/>
      </c>
    </row>
    <row r="1541" spans="1:18" x14ac:dyDescent="0.2">
      <c r="A1541" s="8" t="s">
        <v>1980</v>
      </c>
      <c r="B1541" s="9">
        <v>4030</v>
      </c>
      <c r="C1541" s="40" t="s">
        <v>2234</v>
      </c>
      <c r="D1541" s="40" t="s">
        <v>231</v>
      </c>
      <c r="E1541" s="40" t="s">
        <v>2163</v>
      </c>
      <c r="F1541" s="40" t="s">
        <v>66</v>
      </c>
      <c r="G1541" s="40" t="s">
        <v>44</v>
      </c>
      <c r="H1541" s="40" t="s">
        <v>40</v>
      </c>
      <c r="I1541" s="11">
        <v>44736</v>
      </c>
      <c r="J1541" s="11">
        <v>44861</v>
      </c>
      <c r="K1541" s="12">
        <v>54</v>
      </c>
      <c r="L1541" s="1" t="str">
        <f>_xlfn.IFNA(MATCH(D1541,{"AR","FL","IN","MI"},0),"YES")</f>
        <v>YES</v>
      </c>
      <c r="M1541" t="str">
        <f t="shared" si="147"/>
        <v>Natural Gas</v>
      </c>
      <c r="N1541" s="1">
        <f t="shared" si="148"/>
        <v>2022</v>
      </c>
      <c r="O1541" s="13" t="str">
        <f t="shared" si="149"/>
        <v/>
      </c>
      <c r="P1541" s="13" t="str">
        <f t="shared" si="150"/>
        <v/>
      </c>
      <c r="Q1541" s="13">
        <f t="shared" si="151"/>
        <v>0.54</v>
      </c>
      <c r="R1541" s="13">
        <f t="shared" si="152"/>
        <v>0.54</v>
      </c>
    </row>
    <row r="1542" spans="1:18" x14ac:dyDescent="0.2">
      <c r="A1542" s="8" t="s">
        <v>1981</v>
      </c>
      <c r="B1542" s="9">
        <v>3971</v>
      </c>
      <c r="C1542" s="40" t="s">
        <v>201</v>
      </c>
      <c r="D1542" s="40" t="s">
        <v>199</v>
      </c>
      <c r="E1542" s="40" t="s">
        <v>2163</v>
      </c>
      <c r="F1542" s="40" t="s">
        <v>66</v>
      </c>
      <c r="G1542" s="40" t="s">
        <v>44</v>
      </c>
      <c r="H1542" s="40" t="s">
        <v>40</v>
      </c>
      <c r="I1542" s="11">
        <v>44651</v>
      </c>
      <c r="J1542" s="11">
        <v>44861</v>
      </c>
      <c r="K1542" s="12" t="s">
        <v>45</v>
      </c>
      <c r="L1542" s="1" t="str">
        <f>_xlfn.IFNA(MATCH(D1542,{"AR","FL","IN","MI"},0),"YES")</f>
        <v>YES</v>
      </c>
      <c r="M1542" t="str">
        <f t="shared" si="147"/>
        <v>Natural Gas</v>
      </c>
      <c r="N1542" s="1">
        <f t="shared" si="148"/>
        <v>2022</v>
      </c>
      <c r="O1542" s="13" t="str">
        <f t="shared" si="149"/>
        <v/>
      </c>
      <c r="P1542" s="13" t="str">
        <f t="shared" si="150"/>
        <v/>
      </c>
      <c r="Q1542" s="13" t="str">
        <f t="shared" si="151"/>
        <v/>
      </c>
      <c r="R1542" s="13" t="str">
        <f t="shared" si="152"/>
        <v/>
      </c>
    </row>
    <row r="1543" spans="1:18" x14ac:dyDescent="0.2">
      <c r="A1543" s="8" t="s">
        <v>1982</v>
      </c>
      <c r="B1543" s="9">
        <v>3880</v>
      </c>
      <c r="C1543" s="40" t="s">
        <v>42</v>
      </c>
      <c r="D1543" s="40" t="s">
        <v>259</v>
      </c>
      <c r="E1543" s="40" t="s">
        <v>2163</v>
      </c>
      <c r="F1543" s="40" t="s">
        <v>66</v>
      </c>
      <c r="G1543" s="40" t="s">
        <v>44</v>
      </c>
      <c r="H1543" s="40" t="s">
        <v>40</v>
      </c>
      <c r="I1543" s="11">
        <v>44441</v>
      </c>
      <c r="J1543" s="11">
        <v>44861</v>
      </c>
      <c r="K1543" s="16">
        <v>52.54</v>
      </c>
      <c r="L1543" s="1" t="str">
        <f>_xlfn.IFNA(MATCH(D1543,{"AR","FL","IN","MI"},0),"YES")</f>
        <v>YES</v>
      </c>
      <c r="M1543" t="str">
        <f t="shared" si="147"/>
        <v>Natural Gas</v>
      </c>
      <c r="N1543" s="1">
        <f t="shared" si="148"/>
        <v>2022</v>
      </c>
      <c r="O1543" s="13" t="str">
        <f t="shared" si="149"/>
        <v/>
      </c>
      <c r="P1543" s="13" t="str">
        <f t="shared" si="150"/>
        <v/>
      </c>
      <c r="Q1543" s="13">
        <f t="shared" si="151"/>
        <v>0.52539999999999998</v>
      </c>
      <c r="R1543" s="13">
        <f t="shared" si="152"/>
        <v>0.52539999999999998</v>
      </c>
    </row>
    <row r="1544" spans="1:18" x14ac:dyDescent="0.2">
      <c r="A1544" s="8" t="s">
        <v>1983</v>
      </c>
      <c r="B1544" s="9">
        <v>4247</v>
      </c>
      <c r="C1544" s="40" t="s">
        <v>2174</v>
      </c>
      <c r="D1544" s="40" t="s">
        <v>576</v>
      </c>
      <c r="E1544" s="40" t="s">
        <v>2163</v>
      </c>
      <c r="F1544" s="40" t="s">
        <v>66</v>
      </c>
      <c r="G1544" s="40" t="s">
        <v>39</v>
      </c>
      <c r="H1544" s="40" t="s">
        <v>40</v>
      </c>
      <c r="I1544" s="11">
        <v>44671</v>
      </c>
      <c r="J1544" s="11">
        <v>44862</v>
      </c>
      <c r="K1544" s="16" t="s">
        <v>45</v>
      </c>
      <c r="L1544" s="1" t="str">
        <f>_xlfn.IFNA(MATCH(D1544,{"AR","FL","IN","MI"},0),"YES")</f>
        <v>YES</v>
      </c>
      <c r="M1544" t="str">
        <f t="shared" ref="M1544:M1607" si="153">E1544</f>
        <v>Natural Gas</v>
      </c>
      <c r="N1544" s="1">
        <f t="shared" ref="N1544:N1607" si="154">YEAR(J1544)</f>
        <v>2022</v>
      </c>
      <c r="O1544" s="13" t="str">
        <f t="shared" ref="O1544:O1607" si="155">IF(AND(M1544="Electric",K1544&lt;&gt;"NA"),K1544/100,"")</f>
        <v/>
      </c>
      <c r="P1544" s="13" t="str">
        <f t="shared" ref="P1544:P1607" si="156">IF(AND(M1544="Electric",K1544&lt;&gt;"NA",L1544="YES"),K1544/100,"")</f>
        <v/>
      </c>
      <c r="Q1544" s="13" t="str">
        <f t="shared" ref="Q1544:Q1607" si="157">IF(AND(M1544="Natural Gas",K1544&lt;&gt;"NA"),K1544/100,"")</f>
        <v/>
      </c>
      <c r="R1544" s="13" t="str">
        <f t="shared" ref="R1544:R1607" si="158">IF(AND(M1544="Natural Gas",K1544&lt;&gt;"NA",L1544="YES"),K1544/100,"")</f>
        <v/>
      </c>
    </row>
    <row r="1545" spans="1:18" x14ac:dyDescent="0.2">
      <c r="A1545" s="8" t="s">
        <v>1984</v>
      </c>
      <c r="B1545" s="9">
        <v>4286</v>
      </c>
      <c r="C1545" s="40" t="s">
        <v>2220</v>
      </c>
      <c r="D1545" s="40" t="s">
        <v>231</v>
      </c>
      <c r="E1545" s="40" t="s">
        <v>2163</v>
      </c>
      <c r="F1545" s="40" t="s">
        <v>66</v>
      </c>
      <c r="G1545" s="40" t="s">
        <v>39</v>
      </c>
      <c r="H1545" s="40" t="s">
        <v>40</v>
      </c>
      <c r="I1545" s="11">
        <v>44819</v>
      </c>
      <c r="J1545" s="11">
        <v>44865</v>
      </c>
      <c r="K1545" s="16" t="s">
        <v>45</v>
      </c>
      <c r="L1545" s="1" t="str">
        <f>_xlfn.IFNA(MATCH(D1545,{"AR","FL","IN","MI"},0),"YES")</f>
        <v>YES</v>
      </c>
      <c r="M1545" t="str">
        <f t="shared" si="153"/>
        <v>Natural Gas</v>
      </c>
      <c r="N1545" s="1">
        <f t="shared" si="154"/>
        <v>2022</v>
      </c>
      <c r="O1545" s="13" t="str">
        <f t="shared" si="155"/>
        <v/>
      </c>
      <c r="P1545" s="13" t="str">
        <f t="shared" si="156"/>
        <v/>
      </c>
      <c r="Q1545" s="13" t="str">
        <f t="shared" si="157"/>
        <v/>
      </c>
      <c r="R1545" s="13" t="str">
        <f t="shared" si="158"/>
        <v/>
      </c>
    </row>
    <row r="1546" spans="1:18" x14ac:dyDescent="0.2">
      <c r="A1546" s="8" t="s">
        <v>1077</v>
      </c>
      <c r="B1546" s="9">
        <v>4019</v>
      </c>
      <c r="C1546" s="40" t="s">
        <v>81</v>
      </c>
      <c r="D1546" s="40" t="s">
        <v>76</v>
      </c>
      <c r="E1546" s="40" t="s">
        <v>37</v>
      </c>
      <c r="F1546" s="40" t="s">
        <v>52</v>
      </c>
      <c r="G1546" s="40" t="s">
        <v>39</v>
      </c>
      <c r="H1546" s="40" t="s">
        <v>40</v>
      </c>
      <c r="I1546" s="11">
        <v>44686</v>
      </c>
      <c r="J1546" s="11">
        <v>44865</v>
      </c>
      <c r="K1546" s="16">
        <v>52.29</v>
      </c>
      <c r="L1546" s="1" t="str">
        <f>_xlfn.IFNA(MATCH(D1546,{"AR","FL","IN","MI"},0),"YES")</f>
        <v>YES</v>
      </c>
      <c r="M1546" t="str">
        <f t="shared" si="153"/>
        <v>Electric</v>
      </c>
      <c r="N1546" s="1">
        <f t="shared" si="154"/>
        <v>2022</v>
      </c>
      <c r="O1546" s="13">
        <f t="shared" si="155"/>
        <v>0.52290000000000003</v>
      </c>
      <c r="P1546" s="13">
        <f t="shared" si="156"/>
        <v>0.52290000000000003</v>
      </c>
      <c r="Q1546" s="13" t="str">
        <f t="shared" si="157"/>
        <v/>
      </c>
      <c r="R1546" s="13" t="str">
        <f t="shared" si="158"/>
        <v/>
      </c>
    </row>
    <row r="1547" spans="1:18" x14ac:dyDescent="0.2">
      <c r="A1547" s="8" t="s">
        <v>1985</v>
      </c>
      <c r="B1547" s="9">
        <v>4060</v>
      </c>
      <c r="C1547" s="40" t="s">
        <v>2187</v>
      </c>
      <c r="D1547" s="40" t="s">
        <v>76</v>
      </c>
      <c r="E1547" s="40" t="s">
        <v>2163</v>
      </c>
      <c r="F1547" s="40" t="s">
        <v>52</v>
      </c>
      <c r="G1547" s="40" t="s">
        <v>39</v>
      </c>
      <c r="H1547" s="40" t="s">
        <v>40</v>
      </c>
      <c r="I1547" s="11">
        <v>44788</v>
      </c>
      <c r="J1547" s="11">
        <v>44866</v>
      </c>
      <c r="K1547" s="16" t="s">
        <v>45</v>
      </c>
      <c r="L1547" s="1" t="str">
        <f>_xlfn.IFNA(MATCH(D1547,{"AR","FL","IN","MI"},0),"YES")</f>
        <v>YES</v>
      </c>
      <c r="M1547" t="str">
        <f t="shared" si="153"/>
        <v>Natural Gas</v>
      </c>
      <c r="N1547" s="1">
        <f t="shared" si="154"/>
        <v>2022</v>
      </c>
      <c r="O1547" s="13" t="str">
        <f t="shared" si="155"/>
        <v/>
      </c>
      <c r="P1547" s="13" t="str">
        <f t="shared" si="156"/>
        <v/>
      </c>
      <c r="Q1547" s="13" t="str">
        <f t="shared" si="157"/>
        <v/>
      </c>
      <c r="R1547" s="13" t="str">
        <f t="shared" si="158"/>
        <v/>
      </c>
    </row>
    <row r="1548" spans="1:18" x14ac:dyDescent="0.2">
      <c r="A1548" s="8" t="s">
        <v>1080</v>
      </c>
      <c r="B1548" s="9">
        <v>3870</v>
      </c>
      <c r="C1548" s="40" t="s">
        <v>363</v>
      </c>
      <c r="D1548" s="40" t="s">
        <v>160</v>
      </c>
      <c r="E1548" s="40" t="s">
        <v>37</v>
      </c>
      <c r="F1548" s="40" t="s">
        <v>38</v>
      </c>
      <c r="G1548" s="40" t="s">
        <v>39</v>
      </c>
      <c r="H1548" s="40" t="s">
        <v>40</v>
      </c>
      <c r="I1548" s="11">
        <v>44431</v>
      </c>
      <c r="J1548" s="11">
        <v>44868</v>
      </c>
      <c r="K1548" s="12">
        <v>52</v>
      </c>
      <c r="L1548" s="1" t="str">
        <f>_xlfn.IFNA(MATCH(D1548,{"AR","FL","IN","MI"},0),"YES")</f>
        <v>YES</v>
      </c>
      <c r="M1548" t="str">
        <f t="shared" si="153"/>
        <v>Electric</v>
      </c>
      <c r="N1548" s="1">
        <f t="shared" si="154"/>
        <v>2022</v>
      </c>
      <c r="O1548" s="13">
        <f t="shared" si="155"/>
        <v>0.52</v>
      </c>
      <c r="P1548" s="13">
        <f t="shared" si="156"/>
        <v>0.52</v>
      </c>
      <c r="Q1548" s="13" t="str">
        <f t="shared" si="157"/>
        <v/>
      </c>
      <c r="R1548" s="13" t="str">
        <f t="shared" si="158"/>
        <v/>
      </c>
    </row>
    <row r="1549" spans="1:18" x14ac:dyDescent="0.2">
      <c r="A1549" s="8" t="s">
        <v>1079</v>
      </c>
      <c r="B1549" s="9">
        <v>3871</v>
      </c>
      <c r="C1549" s="40" t="s">
        <v>381</v>
      </c>
      <c r="D1549" s="40" t="s">
        <v>160</v>
      </c>
      <c r="E1549" s="40" t="s">
        <v>37</v>
      </c>
      <c r="F1549" s="40" t="s">
        <v>38</v>
      </c>
      <c r="G1549" s="40" t="s">
        <v>39</v>
      </c>
      <c r="H1549" s="40" t="s">
        <v>40</v>
      </c>
      <c r="I1549" s="11">
        <v>44431</v>
      </c>
      <c r="J1549" s="11">
        <v>44868</v>
      </c>
      <c r="K1549" s="12">
        <v>52</v>
      </c>
      <c r="L1549" s="1" t="str">
        <f>_xlfn.IFNA(MATCH(D1549,{"AR","FL","IN","MI"},0),"YES")</f>
        <v>YES</v>
      </c>
      <c r="M1549" t="str">
        <f t="shared" si="153"/>
        <v>Electric</v>
      </c>
      <c r="N1549" s="1">
        <f t="shared" si="154"/>
        <v>2022</v>
      </c>
      <c r="O1549" s="13">
        <f t="shared" si="155"/>
        <v>0.52</v>
      </c>
      <c r="P1549" s="13">
        <f t="shared" si="156"/>
        <v>0.52</v>
      </c>
      <c r="Q1549" s="13" t="str">
        <f t="shared" si="157"/>
        <v/>
      </c>
      <c r="R1549" s="13" t="str">
        <f t="shared" si="158"/>
        <v/>
      </c>
    </row>
    <row r="1550" spans="1:18" x14ac:dyDescent="0.2">
      <c r="A1550" s="8" t="s">
        <v>1078</v>
      </c>
      <c r="B1550" s="9">
        <v>3869</v>
      </c>
      <c r="C1550" s="40" t="s">
        <v>254</v>
      </c>
      <c r="D1550" s="40" t="s">
        <v>160</v>
      </c>
      <c r="E1550" s="40" t="s">
        <v>37</v>
      </c>
      <c r="F1550" s="40" t="s">
        <v>38</v>
      </c>
      <c r="G1550" s="40" t="s">
        <v>39</v>
      </c>
      <c r="H1550" s="40" t="s">
        <v>40</v>
      </c>
      <c r="I1550" s="11">
        <v>44431</v>
      </c>
      <c r="J1550" s="11">
        <v>44868</v>
      </c>
      <c r="K1550" s="12">
        <v>52</v>
      </c>
      <c r="L1550" s="1" t="str">
        <f>_xlfn.IFNA(MATCH(D1550,{"AR","FL","IN","MI"},0),"YES")</f>
        <v>YES</v>
      </c>
      <c r="M1550" t="str">
        <f t="shared" si="153"/>
        <v>Electric</v>
      </c>
      <c r="N1550" s="1">
        <f t="shared" si="154"/>
        <v>2022</v>
      </c>
      <c r="O1550" s="13">
        <f t="shared" si="155"/>
        <v>0.52</v>
      </c>
      <c r="P1550" s="13">
        <f t="shared" si="156"/>
        <v>0.52</v>
      </c>
      <c r="Q1550" s="13" t="str">
        <f t="shared" si="157"/>
        <v/>
      </c>
      <c r="R1550" s="13" t="str">
        <f t="shared" si="158"/>
        <v/>
      </c>
    </row>
    <row r="1551" spans="1:18" x14ac:dyDescent="0.2">
      <c r="A1551" s="8" t="s">
        <v>1986</v>
      </c>
      <c r="B1551" s="9">
        <v>3872</v>
      </c>
      <c r="C1551" s="40" t="s">
        <v>381</v>
      </c>
      <c r="D1551" s="40" t="s">
        <v>160</v>
      </c>
      <c r="E1551" s="40" t="s">
        <v>2163</v>
      </c>
      <c r="F1551" s="40" t="s">
        <v>66</v>
      </c>
      <c r="G1551" s="40" t="s">
        <v>39</v>
      </c>
      <c r="H1551" s="40" t="s">
        <v>40</v>
      </c>
      <c r="I1551" s="11">
        <v>44431</v>
      </c>
      <c r="J1551" s="11">
        <v>44868</v>
      </c>
      <c r="K1551" s="12">
        <v>52</v>
      </c>
      <c r="L1551" s="1" t="str">
        <f>_xlfn.IFNA(MATCH(D1551,{"AR","FL","IN","MI"},0),"YES")</f>
        <v>YES</v>
      </c>
      <c r="M1551" t="str">
        <f t="shared" si="153"/>
        <v>Natural Gas</v>
      </c>
      <c r="N1551" s="1">
        <f t="shared" si="154"/>
        <v>2022</v>
      </c>
      <c r="O1551" s="13" t="str">
        <f t="shared" si="155"/>
        <v/>
      </c>
      <c r="P1551" s="13" t="str">
        <f t="shared" si="156"/>
        <v/>
      </c>
      <c r="Q1551" s="13">
        <f t="shared" si="157"/>
        <v>0.52</v>
      </c>
      <c r="R1551" s="13">
        <f t="shared" si="158"/>
        <v>0.52</v>
      </c>
    </row>
    <row r="1552" spans="1:18" x14ac:dyDescent="0.2">
      <c r="A1552" s="8" t="s">
        <v>1987</v>
      </c>
      <c r="B1552" s="9">
        <v>4018</v>
      </c>
      <c r="C1552" s="40" t="s">
        <v>2242</v>
      </c>
      <c r="D1552" s="40" t="s">
        <v>216</v>
      </c>
      <c r="E1552" s="40" t="s">
        <v>2163</v>
      </c>
      <c r="F1552" s="40" t="s">
        <v>66</v>
      </c>
      <c r="G1552" s="40" t="s">
        <v>44</v>
      </c>
      <c r="H1552" s="40" t="s">
        <v>40</v>
      </c>
      <c r="I1552" s="11">
        <v>44635</v>
      </c>
      <c r="J1552" s="11">
        <v>44875</v>
      </c>
      <c r="K1552" s="16" t="s">
        <v>45</v>
      </c>
      <c r="L1552" s="1" t="str">
        <f>_xlfn.IFNA(MATCH(D1552,{"AR","FL","IN","MI"},0),"YES")</f>
        <v>YES</v>
      </c>
      <c r="M1552" t="str">
        <f t="shared" si="153"/>
        <v>Natural Gas</v>
      </c>
      <c r="N1552" s="1">
        <f t="shared" si="154"/>
        <v>2022</v>
      </c>
      <c r="O1552" s="13" t="str">
        <f t="shared" si="155"/>
        <v/>
      </c>
      <c r="P1552" s="13" t="str">
        <f t="shared" si="156"/>
        <v/>
      </c>
      <c r="Q1552" s="13" t="str">
        <f t="shared" si="157"/>
        <v/>
      </c>
      <c r="R1552" s="13" t="str">
        <f t="shared" si="158"/>
        <v/>
      </c>
    </row>
    <row r="1553" spans="1:18" x14ac:dyDescent="0.2">
      <c r="A1553" s="8" t="s">
        <v>1988</v>
      </c>
      <c r="B1553" s="9">
        <v>3995</v>
      </c>
      <c r="C1553" s="40" t="s">
        <v>2211</v>
      </c>
      <c r="D1553" s="40" t="s">
        <v>154</v>
      </c>
      <c r="E1553" s="40" t="s">
        <v>2163</v>
      </c>
      <c r="F1553" s="40" t="s">
        <v>66</v>
      </c>
      <c r="G1553" s="40" t="s">
        <v>44</v>
      </c>
      <c r="H1553" s="40" t="s">
        <v>40</v>
      </c>
      <c r="I1553" s="11">
        <v>44694</v>
      </c>
      <c r="J1553" s="11">
        <v>44882</v>
      </c>
      <c r="K1553" s="16">
        <v>52.97</v>
      </c>
      <c r="L1553" s="1" t="str">
        <f>_xlfn.IFNA(MATCH(D1553,{"AR","FL","IN","MI"},0),"YES")</f>
        <v>YES</v>
      </c>
      <c r="M1553" t="str">
        <f t="shared" si="153"/>
        <v>Natural Gas</v>
      </c>
      <c r="N1553" s="1">
        <f t="shared" si="154"/>
        <v>2022</v>
      </c>
      <c r="O1553" s="13" t="str">
        <f t="shared" si="155"/>
        <v/>
      </c>
      <c r="P1553" s="13" t="str">
        <f t="shared" si="156"/>
        <v/>
      </c>
      <c r="Q1553" s="13">
        <f t="shared" si="157"/>
        <v>0.52969999999999995</v>
      </c>
      <c r="R1553" s="13">
        <f t="shared" si="158"/>
        <v>0.52969999999999995</v>
      </c>
    </row>
    <row r="1554" spans="1:18" x14ac:dyDescent="0.2">
      <c r="A1554" s="8" t="s">
        <v>1081</v>
      </c>
      <c r="B1554" s="9">
        <v>3975</v>
      </c>
      <c r="C1554" s="40" t="s">
        <v>256</v>
      </c>
      <c r="D1554" s="40" t="s">
        <v>100</v>
      </c>
      <c r="E1554" s="40" t="s">
        <v>37</v>
      </c>
      <c r="F1554" s="40" t="s">
        <v>66</v>
      </c>
      <c r="G1554" s="40" t="s">
        <v>39</v>
      </c>
      <c r="H1554" s="40" t="s">
        <v>40</v>
      </c>
      <c r="I1554" s="11">
        <v>44666</v>
      </c>
      <c r="J1554" s="11">
        <v>44882</v>
      </c>
      <c r="K1554" s="16">
        <v>49.45</v>
      </c>
      <c r="L1554" s="1" t="str">
        <f>_xlfn.IFNA(MATCH(D1554,{"AR","FL","IN","MI"},0),"YES")</f>
        <v>YES</v>
      </c>
      <c r="M1554" t="str">
        <f t="shared" si="153"/>
        <v>Electric</v>
      </c>
      <c r="N1554" s="1">
        <f t="shared" si="154"/>
        <v>2022</v>
      </c>
      <c r="O1554" s="13">
        <f t="shared" si="155"/>
        <v>0.49450000000000005</v>
      </c>
      <c r="P1554" s="13">
        <f t="shared" si="156"/>
        <v>0.49450000000000005</v>
      </c>
      <c r="Q1554" s="13" t="str">
        <f t="shared" si="157"/>
        <v/>
      </c>
      <c r="R1554" s="13" t="str">
        <f t="shared" si="158"/>
        <v/>
      </c>
    </row>
    <row r="1555" spans="1:18" x14ac:dyDescent="0.2">
      <c r="A1555" s="8" t="s">
        <v>1082</v>
      </c>
      <c r="B1555" s="9">
        <v>3936</v>
      </c>
      <c r="C1555" s="40" t="s">
        <v>47</v>
      </c>
      <c r="D1555" s="40" t="s">
        <v>48</v>
      </c>
      <c r="E1555" s="40" t="s">
        <v>37</v>
      </c>
      <c r="F1555" s="40" t="s">
        <v>38</v>
      </c>
      <c r="G1555" s="40" t="s">
        <v>39</v>
      </c>
      <c r="H1555" s="40" t="s">
        <v>40</v>
      </c>
      <c r="I1555" s="11">
        <v>44579</v>
      </c>
      <c r="J1555" s="11">
        <v>44883</v>
      </c>
      <c r="K1555" s="16">
        <v>39.619999999999997</v>
      </c>
      <c r="L1555" s="1">
        <f>_xlfn.IFNA(MATCH(D1555,{"AR","FL","IN","MI"},0),"YES")</f>
        <v>4</v>
      </c>
      <c r="M1555" t="str">
        <f t="shared" si="153"/>
        <v>Electric</v>
      </c>
      <c r="N1555" s="1">
        <f t="shared" si="154"/>
        <v>2022</v>
      </c>
      <c r="O1555" s="13">
        <f t="shared" si="155"/>
        <v>0.3962</v>
      </c>
      <c r="P1555" s="13" t="str">
        <f t="shared" si="156"/>
        <v/>
      </c>
      <c r="Q1555" s="13" t="str">
        <f t="shared" si="157"/>
        <v/>
      </c>
      <c r="R1555" s="13" t="str">
        <f t="shared" si="158"/>
        <v/>
      </c>
    </row>
    <row r="1556" spans="1:18" x14ac:dyDescent="0.2">
      <c r="A1556" s="8" t="s">
        <v>1083</v>
      </c>
      <c r="B1556" s="9">
        <v>3972</v>
      </c>
      <c r="C1556" s="40" t="s">
        <v>139</v>
      </c>
      <c r="D1556" s="40" t="s">
        <v>76</v>
      </c>
      <c r="E1556" s="40" t="s">
        <v>37</v>
      </c>
      <c r="F1556" s="40" t="s">
        <v>52</v>
      </c>
      <c r="G1556" s="40" t="s">
        <v>39</v>
      </c>
      <c r="H1556" s="40" t="s">
        <v>40</v>
      </c>
      <c r="I1556" s="11">
        <v>44638</v>
      </c>
      <c r="J1556" s="11">
        <v>44886</v>
      </c>
      <c r="K1556" s="16">
        <v>48.29</v>
      </c>
      <c r="L1556" s="1" t="str">
        <f>_xlfn.IFNA(MATCH(D1556,{"AR","FL","IN","MI"},0),"YES")</f>
        <v>YES</v>
      </c>
      <c r="M1556" t="str">
        <f t="shared" si="153"/>
        <v>Electric</v>
      </c>
      <c r="N1556" s="1">
        <f t="shared" si="154"/>
        <v>2022</v>
      </c>
      <c r="O1556" s="13">
        <f t="shared" si="155"/>
        <v>0.4829</v>
      </c>
      <c r="P1556" s="13">
        <f t="shared" si="156"/>
        <v>0.4829</v>
      </c>
      <c r="Q1556" s="13" t="str">
        <f t="shared" si="157"/>
        <v/>
      </c>
      <c r="R1556" s="13" t="str">
        <f t="shared" si="158"/>
        <v/>
      </c>
    </row>
    <row r="1557" spans="1:18" x14ac:dyDescent="0.2">
      <c r="A1557" s="8" t="s">
        <v>1085</v>
      </c>
      <c r="B1557" s="9">
        <v>3917</v>
      </c>
      <c r="C1557" s="40" t="s">
        <v>185</v>
      </c>
      <c r="D1557" s="40" t="s">
        <v>114</v>
      </c>
      <c r="E1557" s="40" t="s">
        <v>37</v>
      </c>
      <c r="F1557" s="40" t="s">
        <v>38</v>
      </c>
      <c r="G1557" s="40" t="s">
        <v>44</v>
      </c>
      <c r="H1557" s="40" t="s">
        <v>40</v>
      </c>
      <c r="I1557" s="11">
        <v>44568</v>
      </c>
      <c r="J1557" s="11">
        <v>44886</v>
      </c>
      <c r="K1557" s="16" t="s">
        <v>45</v>
      </c>
      <c r="L1557" s="1" t="str">
        <f>_xlfn.IFNA(MATCH(D1557,{"AR","FL","IN","MI"},0),"YES")</f>
        <v>YES</v>
      </c>
      <c r="M1557" t="str">
        <f t="shared" si="153"/>
        <v>Electric</v>
      </c>
      <c r="N1557" s="1">
        <f t="shared" si="154"/>
        <v>2022</v>
      </c>
      <c r="O1557" s="13" t="str">
        <f t="shared" si="155"/>
        <v/>
      </c>
      <c r="P1557" s="13" t="str">
        <f t="shared" si="156"/>
        <v/>
      </c>
      <c r="Q1557" s="13" t="str">
        <f t="shared" si="157"/>
        <v/>
      </c>
      <c r="R1557" s="13" t="str">
        <f t="shared" si="158"/>
        <v/>
      </c>
    </row>
    <row r="1558" spans="1:18" x14ac:dyDescent="0.2">
      <c r="A1558" s="8" t="s">
        <v>1084</v>
      </c>
      <c r="B1558" s="9">
        <v>3918</v>
      </c>
      <c r="C1558" s="40" t="s">
        <v>251</v>
      </c>
      <c r="D1558" s="40" t="s">
        <v>114</v>
      </c>
      <c r="E1558" s="40" t="s">
        <v>37</v>
      </c>
      <c r="F1558" s="40" t="s">
        <v>38</v>
      </c>
      <c r="G1558" s="40" t="s">
        <v>44</v>
      </c>
      <c r="H1558" s="40" t="s">
        <v>40</v>
      </c>
      <c r="I1558" s="11">
        <v>44568</v>
      </c>
      <c r="J1558" s="11">
        <v>44886</v>
      </c>
      <c r="K1558" s="16" t="s">
        <v>45</v>
      </c>
      <c r="L1558" s="1" t="str">
        <f>_xlfn.IFNA(MATCH(D1558,{"AR","FL","IN","MI"},0),"YES")</f>
        <v>YES</v>
      </c>
      <c r="M1558" t="str">
        <f t="shared" si="153"/>
        <v>Electric</v>
      </c>
      <c r="N1558" s="1">
        <f t="shared" si="154"/>
        <v>2022</v>
      </c>
      <c r="O1558" s="13" t="str">
        <f t="shared" si="155"/>
        <v/>
      </c>
      <c r="P1558" s="13" t="str">
        <f t="shared" si="156"/>
        <v/>
      </c>
      <c r="Q1558" s="13" t="str">
        <f t="shared" si="157"/>
        <v/>
      </c>
      <c r="R1558" s="13" t="str">
        <f t="shared" si="158"/>
        <v/>
      </c>
    </row>
    <row r="1559" spans="1:18" x14ac:dyDescent="0.2">
      <c r="A1559" s="8" t="s">
        <v>1989</v>
      </c>
      <c r="B1559" s="9">
        <v>4062</v>
      </c>
      <c r="C1559" s="40" t="s">
        <v>2206</v>
      </c>
      <c r="D1559" s="40" t="s">
        <v>60</v>
      </c>
      <c r="E1559" s="40" t="s">
        <v>2163</v>
      </c>
      <c r="F1559" s="40" t="s">
        <v>52</v>
      </c>
      <c r="G1559" s="40" t="s">
        <v>39</v>
      </c>
      <c r="H1559" s="40" t="s">
        <v>40</v>
      </c>
      <c r="I1559" s="11">
        <v>44799</v>
      </c>
      <c r="J1559" s="11">
        <v>44887</v>
      </c>
      <c r="K1559" s="16" t="s">
        <v>45</v>
      </c>
      <c r="L1559" s="1" t="str">
        <f>_xlfn.IFNA(MATCH(D1559,{"AR","FL","IN","MI"},0),"YES")</f>
        <v>YES</v>
      </c>
      <c r="M1559" t="str">
        <f t="shared" si="153"/>
        <v>Natural Gas</v>
      </c>
      <c r="N1559" s="1">
        <f t="shared" si="154"/>
        <v>2022</v>
      </c>
      <c r="O1559" s="13" t="str">
        <f t="shared" si="155"/>
        <v/>
      </c>
      <c r="P1559" s="13" t="str">
        <f t="shared" si="156"/>
        <v/>
      </c>
      <c r="Q1559" s="13" t="str">
        <f t="shared" si="157"/>
        <v/>
      </c>
      <c r="R1559" s="13" t="str">
        <f t="shared" si="158"/>
        <v/>
      </c>
    </row>
    <row r="1560" spans="1:18" x14ac:dyDescent="0.2">
      <c r="A1560" s="8" t="s">
        <v>1086</v>
      </c>
      <c r="B1560" s="9">
        <v>4064</v>
      </c>
      <c r="C1560" s="40" t="s">
        <v>249</v>
      </c>
      <c r="D1560" s="40" t="s">
        <v>158</v>
      </c>
      <c r="E1560" s="40" t="s">
        <v>37</v>
      </c>
      <c r="F1560" s="40" t="s">
        <v>52</v>
      </c>
      <c r="G1560" s="40" t="s">
        <v>39</v>
      </c>
      <c r="H1560" s="40" t="s">
        <v>40</v>
      </c>
      <c r="I1560" s="11">
        <v>44774</v>
      </c>
      <c r="J1560" s="11">
        <v>44888</v>
      </c>
      <c r="K1560" s="12" t="s">
        <v>45</v>
      </c>
      <c r="L1560" s="1">
        <f>_xlfn.IFNA(MATCH(D1560,{"AR","FL","IN","MI"},0),"YES")</f>
        <v>3</v>
      </c>
      <c r="M1560" t="str">
        <f t="shared" si="153"/>
        <v>Electric</v>
      </c>
      <c r="N1560" s="1">
        <f t="shared" si="154"/>
        <v>2022</v>
      </c>
      <c r="O1560" s="13" t="str">
        <f t="shared" si="155"/>
        <v/>
      </c>
      <c r="P1560" s="13" t="str">
        <f t="shared" si="156"/>
        <v/>
      </c>
      <c r="Q1560" s="13" t="str">
        <f t="shared" si="157"/>
        <v/>
      </c>
      <c r="R1560" s="13" t="str">
        <f t="shared" si="158"/>
        <v/>
      </c>
    </row>
    <row r="1561" spans="1:18" x14ac:dyDescent="0.2">
      <c r="A1561" s="8" t="s">
        <v>1087</v>
      </c>
      <c r="B1561" s="9">
        <v>4040</v>
      </c>
      <c r="C1561" s="40" t="s">
        <v>139</v>
      </c>
      <c r="D1561" s="40" t="s">
        <v>76</v>
      </c>
      <c r="E1561" s="40" t="s">
        <v>37</v>
      </c>
      <c r="F1561" s="40" t="s">
        <v>52</v>
      </c>
      <c r="G1561" s="40" t="s">
        <v>39</v>
      </c>
      <c r="H1561" s="40" t="s">
        <v>40</v>
      </c>
      <c r="I1561" s="11">
        <v>44720</v>
      </c>
      <c r="J1561" s="11">
        <v>44894</v>
      </c>
      <c r="K1561" s="16">
        <v>49.78</v>
      </c>
      <c r="L1561" s="1" t="str">
        <f>_xlfn.IFNA(MATCH(D1561,{"AR","FL","IN","MI"},0),"YES")</f>
        <v>YES</v>
      </c>
      <c r="M1561" t="str">
        <f t="shared" si="153"/>
        <v>Electric</v>
      </c>
      <c r="N1561" s="1">
        <f t="shared" si="154"/>
        <v>2022</v>
      </c>
      <c r="O1561" s="13">
        <f t="shared" si="155"/>
        <v>0.49780000000000002</v>
      </c>
      <c r="P1561" s="13">
        <f t="shared" si="156"/>
        <v>0.49780000000000002</v>
      </c>
      <c r="Q1561" s="13" t="str">
        <f t="shared" si="157"/>
        <v/>
      </c>
      <c r="R1561" s="13" t="str">
        <f t="shared" si="158"/>
        <v/>
      </c>
    </row>
    <row r="1562" spans="1:18" x14ac:dyDescent="0.2">
      <c r="A1562" s="8" t="s">
        <v>1990</v>
      </c>
      <c r="B1562" s="9">
        <v>3966</v>
      </c>
      <c r="C1562" s="40" t="s">
        <v>2203</v>
      </c>
      <c r="D1562" s="40" t="s">
        <v>216</v>
      </c>
      <c r="E1562" s="40" t="s">
        <v>2163</v>
      </c>
      <c r="F1562" s="40" t="s">
        <v>66</v>
      </c>
      <c r="G1562" s="40" t="s">
        <v>44</v>
      </c>
      <c r="H1562" s="40" t="s">
        <v>40</v>
      </c>
      <c r="I1562" s="11">
        <v>44635</v>
      </c>
      <c r="J1562" s="11">
        <v>44894</v>
      </c>
      <c r="K1562" s="16" t="s">
        <v>45</v>
      </c>
      <c r="L1562" s="1" t="str">
        <f>_xlfn.IFNA(MATCH(D1562,{"AR","FL","IN","MI"},0),"YES")</f>
        <v>YES</v>
      </c>
      <c r="M1562" t="str">
        <f t="shared" si="153"/>
        <v>Natural Gas</v>
      </c>
      <c r="N1562" s="1">
        <f t="shared" si="154"/>
        <v>2022</v>
      </c>
      <c r="O1562" s="13" t="str">
        <f t="shared" si="155"/>
        <v/>
      </c>
      <c r="P1562" s="13" t="str">
        <f t="shared" si="156"/>
        <v/>
      </c>
      <c r="Q1562" s="13" t="str">
        <f t="shared" si="157"/>
        <v/>
      </c>
      <c r="R1562" s="13" t="str">
        <f t="shared" si="158"/>
        <v/>
      </c>
    </row>
    <row r="1563" spans="1:18" x14ac:dyDescent="0.2">
      <c r="A1563" s="8" t="s">
        <v>1088</v>
      </c>
      <c r="B1563" s="9">
        <v>3933</v>
      </c>
      <c r="C1563" s="40" t="s">
        <v>715</v>
      </c>
      <c r="D1563" s="40" t="s">
        <v>231</v>
      </c>
      <c r="E1563" s="40" t="s">
        <v>37</v>
      </c>
      <c r="F1563" s="40" t="s">
        <v>66</v>
      </c>
      <c r="G1563" s="40" t="s">
        <v>39</v>
      </c>
      <c r="H1563" s="40" t="s">
        <v>40</v>
      </c>
      <c r="I1563" s="11">
        <v>44575</v>
      </c>
      <c r="J1563" s="11">
        <v>44895</v>
      </c>
      <c r="K1563" s="16">
        <v>53.21</v>
      </c>
      <c r="L1563" s="1" t="str">
        <f>_xlfn.IFNA(MATCH(D1563,{"AR","FL","IN","MI"},0),"YES")</f>
        <v>YES</v>
      </c>
      <c r="M1563" t="str">
        <f t="shared" si="153"/>
        <v>Electric</v>
      </c>
      <c r="N1563" s="1">
        <f t="shared" si="154"/>
        <v>2022</v>
      </c>
      <c r="O1563" s="13">
        <f t="shared" si="155"/>
        <v>0.53210000000000002</v>
      </c>
      <c r="P1563" s="13">
        <f t="shared" si="156"/>
        <v>0.53210000000000002</v>
      </c>
      <c r="Q1563" s="13" t="str">
        <f t="shared" si="157"/>
        <v/>
      </c>
      <c r="R1563" s="13" t="str">
        <f t="shared" si="158"/>
        <v/>
      </c>
    </row>
    <row r="1564" spans="1:18" x14ac:dyDescent="0.2">
      <c r="A1564" s="8" t="s">
        <v>1991</v>
      </c>
      <c r="B1564" s="9">
        <v>3931</v>
      </c>
      <c r="C1564" s="40" t="s">
        <v>2179</v>
      </c>
      <c r="D1564" s="40" t="s">
        <v>114</v>
      </c>
      <c r="E1564" s="40" t="s">
        <v>2163</v>
      </c>
      <c r="F1564" s="40" t="s">
        <v>66</v>
      </c>
      <c r="G1564" s="40" t="s">
        <v>44</v>
      </c>
      <c r="H1564" s="40" t="s">
        <v>40</v>
      </c>
      <c r="I1564" s="11">
        <v>44652</v>
      </c>
      <c r="J1564" s="11">
        <v>44895</v>
      </c>
      <c r="K1564" s="16" t="s">
        <v>45</v>
      </c>
      <c r="L1564" s="1" t="str">
        <f>_xlfn.IFNA(MATCH(D1564,{"AR","FL","IN","MI"},0),"YES")</f>
        <v>YES</v>
      </c>
      <c r="M1564" t="str">
        <f t="shared" si="153"/>
        <v>Natural Gas</v>
      </c>
      <c r="N1564" s="1">
        <f t="shared" si="154"/>
        <v>2022</v>
      </c>
      <c r="O1564" s="13" t="str">
        <f t="shared" si="155"/>
        <v/>
      </c>
      <c r="P1564" s="13" t="str">
        <f t="shared" si="156"/>
        <v/>
      </c>
      <c r="Q1564" s="13" t="str">
        <f t="shared" si="157"/>
        <v/>
      </c>
      <c r="R1564" s="13" t="str">
        <f t="shared" si="158"/>
        <v/>
      </c>
    </row>
    <row r="1565" spans="1:18" x14ac:dyDescent="0.2">
      <c r="A1565" s="8" t="s">
        <v>1992</v>
      </c>
      <c r="B1565" s="9">
        <v>3974</v>
      </c>
      <c r="C1565" s="40" t="s">
        <v>2201</v>
      </c>
      <c r="D1565" s="40" t="s">
        <v>271</v>
      </c>
      <c r="E1565" s="40" t="s">
        <v>2163</v>
      </c>
      <c r="F1565" s="40" t="s">
        <v>66</v>
      </c>
      <c r="G1565" s="40" t="s">
        <v>44</v>
      </c>
      <c r="H1565" s="40" t="s">
        <v>40</v>
      </c>
      <c r="I1565" s="11">
        <v>44543</v>
      </c>
      <c r="J1565" s="11">
        <v>44895</v>
      </c>
      <c r="K1565" s="12">
        <v>52</v>
      </c>
      <c r="L1565" s="1" t="str">
        <f>_xlfn.IFNA(MATCH(D1565,{"AR","FL","IN","MI"},0),"YES")</f>
        <v>YES</v>
      </c>
      <c r="M1565" t="str">
        <f t="shared" si="153"/>
        <v>Natural Gas</v>
      </c>
      <c r="N1565" s="1">
        <f t="shared" si="154"/>
        <v>2022</v>
      </c>
      <c r="O1565" s="13" t="str">
        <f t="shared" si="155"/>
        <v/>
      </c>
      <c r="P1565" s="13" t="str">
        <f t="shared" si="156"/>
        <v/>
      </c>
      <c r="Q1565" s="13">
        <f t="shared" si="157"/>
        <v>0.52</v>
      </c>
      <c r="R1565" s="13">
        <f t="shared" si="158"/>
        <v>0.52</v>
      </c>
    </row>
    <row r="1566" spans="1:18" x14ac:dyDescent="0.2">
      <c r="A1566" s="8" t="s">
        <v>1089</v>
      </c>
      <c r="B1566" s="9">
        <v>3973</v>
      </c>
      <c r="C1566" s="40" t="s">
        <v>99</v>
      </c>
      <c r="D1566" s="40" t="s">
        <v>100</v>
      </c>
      <c r="E1566" s="40" t="s">
        <v>37</v>
      </c>
      <c r="F1566" s="40" t="s">
        <v>66</v>
      </c>
      <c r="G1566" s="40" t="s">
        <v>39</v>
      </c>
      <c r="H1566" s="40" t="s">
        <v>40</v>
      </c>
      <c r="I1566" s="11">
        <v>44665</v>
      </c>
      <c r="J1566" s="11">
        <v>44896</v>
      </c>
      <c r="K1566" s="12">
        <v>50</v>
      </c>
      <c r="L1566" s="1" t="str">
        <f>_xlfn.IFNA(MATCH(D1566,{"AR","FL","IN","MI"},0),"YES")</f>
        <v>YES</v>
      </c>
      <c r="M1566" t="str">
        <f t="shared" si="153"/>
        <v>Electric</v>
      </c>
      <c r="N1566" s="1">
        <f t="shared" si="154"/>
        <v>2022</v>
      </c>
      <c r="O1566" s="13">
        <f t="shared" si="155"/>
        <v>0.5</v>
      </c>
      <c r="P1566" s="13">
        <f t="shared" si="156"/>
        <v>0.5</v>
      </c>
      <c r="Q1566" s="13" t="str">
        <f t="shared" si="157"/>
        <v/>
      </c>
      <c r="R1566" s="13" t="str">
        <f t="shared" si="158"/>
        <v/>
      </c>
    </row>
    <row r="1567" spans="1:18" x14ac:dyDescent="0.2">
      <c r="A1567" s="8" t="s">
        <v>1090</v>
      </c>
      <c r="B1567" s="9">
        <v>4055</v>
      </c>
      <c r="C1567" s="40" t="s">
        <v>110</v>
      </c>
      <c r="D1567" s="40" t="s">
        <v>111</v>
      </c>
      <c r="E1567" s="40" t="s">
        <v>37</v>
      </c>
      <c r="F1567" s="40" t="s">
        <v>38</v>
      </c>
      <c r="G1567" s="40" t="s">
        <v>44</v>
      </c>
      <c r="H1567" s="40" t="s">
        <v>40</v>
      </c>
      <c r="I1567" s="11">
        <v>44749</v>
      </c>
      <c r="J1567" s="11">
        <v>44897</v>
      </c>
      <c r="K1567" s="16">
        <v>37.770000000000003</v>
      </c>
      <c r="L1567" s="1">
        <f>_xlfn.IFNA(MATCH(D1567,{"AR","FL","IN","MI"},0),"YES")</f>
        <v>1</v>
      </c>
      <c r="M1567" t="str">
        <f t="shared" si="153"/>
        <v>Electric</v>
      </c>
      <c r="N1567" s="1">
        <f t="shared" si="154"/>
        <v>2022</v>
      </c>
      <c r="O1567" s="13">
        <f t="shared" si="155"/>
        <v>0.37770000000000004</v>
      </c>
      <c r="P1567" s="13" t="str">
        <f t="shared" si="156"/>
        <v/>
      </c>
      <c r="Q1567" s="13" t="str">
        <f t="shared" si="157"/>
        <v/>
      </c>
      <c r="R1567" s="13" t="str">
        <f t="shared" si="158"/>
        <v/>
      </c>
    </row>
    <row r="1568" spans="1:18" x14ac:dyDescent="0.2">
      <c r="A1568" s="8" t="s">
        <v>1091</v>
      </c>
      <c r="B1568" s="9">
        <v>4066</v>
      </c>
      <c r="C1568" s="40" t="s">
        <v>428</v>
      </c>
      <c r="D1568" s="40" t="s">
        <v>79</v>
      </c>
      <c r="E1568" s="40" t="s">
        <v>37</v>
      </c>
      <c r="F1568" s="40" t="s">
        <v>52</v>
      </c>
      <c r="G1568" s="40" t="s">
        <v>44</v>
      </c>
      <c r="H1568" s="40" t="s">
        <v>40</v>
      </c>
      <c r="I1568" s="11">
        <v>44799</v>
      </c>
      <c r="J1568" s="11">
        <v>44901</v>
      </c>
      <c r="K1568" s="16">
        <v>45.07</v>
      </c>
      <c r="L1568" s="1">
        <f>_xlfn.IFNA(MATCH(D1568,{"AR","FL","IN","MI"},0),"YES")</f>
        <v>2</v>
      </c>
      <c r="M1568" t="str">
        <f t="shared" si="153"/>
        <v>Electric</v>
      </c>
      <c r="N1568" s="1">
        <f t="shared" si="154"/>
        <v>2022</v>
      </c>
      <c r="O1568" s="13">
        <f t="shared" si="155"/>
        <v>0.45069999999999999</v>
      </c>
      <c r="P1568" s="13" t="str">
        <f t="shared" si="156"/>
        <v/>
      </c>
      <c r="Q1568" s="13" t="str">
        <f t="shared" si="157"/>
        <v/>
      </c>
      <c r="R1568" s="13" t="str">
        <f t="shared" si="158"/>
        <v/>
      </c>
    </row>
    <row r="1569" spans="1:18" x14ac:dyDescent="0.2">
      <c r="A1569" s="8" t="s">
        <v>1993</v>
      </c>
      <c r="B1569" s="9">
        <v>3965</v>
      </c>
      <c r="C1569" s="40" t="s">
        <v>2180</v>
      </c>
      <c r="D1569" s="40" t="s">
        <v>199</v>
      </c>
      <c r="E1569" s="40" t="s">
        <v>2163</v>
      </c>
      <c r="F1569" s="40" t="s">
        <v>66</v>
      </c>
      <c r="G1569" s="40" t="s">
        <v>44</v>
      </c>
      <c r="H1569" s="40" t="s">
        <v>40</v>
      </c>
      <c r="I1569" s="11">
        <v>44638</v>
      </c>
      <c r="J1569" s="11">
        <v>44903</v>
      </c>
      <c r="K1569" s="16" t="s">
        <v>45</v>
      </c>
      <c r="L1569" s="1" t="str">
        <f>_xlfn.IFNA(MATCH(D1569,{"AR","FL","IN","MI"},0),"YES")</f>
        <v>YES</v>
      </c>
      <c r="M1569" t="str">
        <f t="shared" si="153"/>
        <v>Natural Gas</v>
      </c>
      <c r="N1569" s="1">
        <f t="shared" si="154"/>
        <v>2022</v>
      </c>
      <c r="O1569" s="13" t="str">
        <f t="shared" si="155"/>
        <v/>
      </c>
      <c r="P1569" s="13" t="str">
        <f t="shared" si="156"/>
        <v/>
      </c>
      <c r="Q1569" s="13" t="str">
        <f t="shared" si="157"/>
        <v/>
      </c>
      <c r="R1569" s="13" t="str">
        <f t="shared" si="158"/>
        <v/>
      </c>
    </row>
    <row r="1570" spans="1:18" x14ac:dyDescent="0.2">
      <c r="A1570" s="8" t="s">
        <v>1994</v>
      </c>
      <c r="B1570" s="9">
        <v>3942</v>
      </c>
      <c r="C1570" s="40" t="s">
        <v>168</v>
      </c>
      <c r="D1570" s="40" t="s">
        <v>91</v>
      </c>
      <c r="E1570" s="40" t="s">
        <v>2163</v>
      </c>
      <c r="F1570" s="40" t="s">
        <v>66</v>
      </c>
      <c r="G1570" s="40" t="s">
        <v>44</v>
      </c>
      <c r="H1570" s="40" t="s">
        <v>40</v>
      </c>
      <c r="I1570" s="11">
        <v>44582</v>
      </c>
      <c r="J1570" s="11">
        <v>44907</v>
      </c>
      <c r="K1570" s="16" t="s">
        <v>45</v>
      </c>
      <c r="L1570" s="1" t="str">
        <f>_xlfn.IFNA(MATCH(D1570,{"AR","FL","IN","MI"},0),"YES")</f>
        <v>YES</v>
      </c>
      <c r="M1570" t="str">
        <f t="shared" si="153"/>
        <v>Natural Gas</v>
      </c>
      <c r="N1570" s="1">
        <f t="shared" si="154"/>
        <v>2022</v>
      </c>
      <c r="O1570" s="13" t="str">
        <f t="shared" si="155"/>
        <v/>
      </c>
      <c r="P1570" s="13" t="str">
        <f t="shared" si="156"/>
        <v/>
      </c>
      <c r="Q1570" s="13" t="str">
        <f t="shared" si="157"/>
        <v/>
      </c>
      <c r="R1570" s="13" t="str">
        <f t="shared" si="158"/>
        <v/>
      </c>
    </row>
    <row r="1571" spans="1:18" x14ac:dyDescent="0.2">
      <c r="A1571" s="8" t="s">
        <v>1092</v>
      </c>
      <c r="B1571" s="9">
        <v>3941</v>
      </c>
      <c r="C1571" s="40" t="s">
        <v>168</v>
      </c>
      <c r="D1571" s="40" t="s">
        <v>91</v>
      </c>
      <c r="E1571" s="40" t="s">
        <v>37</v>
      </c>
      <c r="F1571" s="40" t="s">
        <v>38</v>
      </c>
      <c r="G1571" s="40" t="s">
        <v>44</v>
      </c>
      <c r="H1571" s="40" t="s">
        <v>40</v>
      </c>
      <c r="I1571" s="11">
        <v>44582</v>
      </c>
      <c r="J1571" s="11">
        <v>44907</v>
      </c>
      <c r="K1571" s="16" t="s">
        <v>45</v>
      </c>
      <c r="L1571" s="1" t="str">
        <f>_xlfn.IFNA(MATCH(D1571,{"AR","FL","IN","MI"},0),"YES")</f>
        <v>YES</v>
      </c>
      <c r="M1571" t="str">
        <f t="shared" si="153"/>
        <v>Electric</v>
      </c>
      <c r="N1571" s="1">
        <f t="shared" si="154"/>
        <v>2022</v>
      </c>
      <c r="O1571" s="13" t="str">
        <f t="shared" si="155"/>
        <v/>
      </c>
      <c r="P1571" s="13" t="str">
        <f t="shared" si="156"/>
        <v/>
      </c>
      <c r="Q1571" s="13" t="str">
        <f t="shared" si="157"/>
        <v/>
      </c>
      <c r="R1571" s="13" t="str">
        <f t="shared" si="158"/>
        <v/>
      </c>
    </row>
    <row r="1572" spans="1:18" x14ac:dyDescent="0.2">
      <c r="A1572" s="8" t="s">
        <v>1094</v>
      </c>
      <c r="B1572" s="9">
        <v>4005</v>
      </c>
      <c r="C1572" s="40" t="s">
        <v>223</v>
      </c>
      <c r="D1572" s="40" t="s">
        <v>154</v>
      </c>
      <c r="E1572" s="40" t="s">
        <v>37</v>
      </c>
      <c r="F1572" s="40" t="s">
        <v>66</v>
      </c>
      <c r="G1572" s="40" t="s">
        <v>44</v>
      </c>
      <c r="H1572" s="40" t="s">
        <v>40</v>
      </c>
      <c r="I1572" s="11">
        <v>44700</v>
      </c>
      <c r="J1572" s="11">
        <v>44909</v>
      </c>
      <c r="K1572" s="12">
        <v>50.5</v>
      </c>
      <c r="L1572" s="1" t="str">
        <f>_xlfn.IFNA(MATCH(D1572,{"AR","FL","IN","MI"},0),"YES")</f>
        <v>YES</v>
      </c>
      <c r="M1572" t="str">
        <f t="shared" si="153"/>
        <v>Electric</v>
      </c>
      <c r="N1572" s="1">
        <f t="shared" si="154"/>
        <v>2022</v>
      </c>
      <c r="O1572" s="13">
        <f t="shared" si="155"/>
        <v>0.505</v>
      </c>
      <c r="P1572" s="13">
        <f t="shared" si="156"/>
        <v>0.505</v>
      </c>
      <c r="Q1572" s="13" t="str">
        <f t="shared" si="157"/>
        <v/>
      </c>
      <c r="R1572" s="13" t="str">
        <f t="shared" si="158"/>
        <v/>
      </c>
    </row>
    <row r="1573" spans="1:18" x14ac:dyDescent="0.2">
      <c r="A1573" s="8" t="s">
        <v>1093</v>
      </c>
      <c r="B1573" s="9">
        <v>3902</v>
      </c>
      <c r="C1573" s="40" t="s">
        <v>408</v>
      </c>
      <c r="D1573" s="40" t="s">
        <v>290</v>
      </c>
      <c r="E1573" s="40" t="s">
        <v>37</v>
      </c>
      <c r="F1573" s="40" t="s">
        <v>66</v>
      </c>
      <c r="G1573" s="40" t="s">
        <v>44</v>
      </c>
      <c r="H1573" s="40" t="s">
        <v>40</v>
      </c>
      <c r="I1573" s="11">
        <v>44470</v>
      </c>
      <c r="J1573" s="11">
        <v>44909</v>
      </c>
      <c r="K1573" s="12">
        <v>50.5</v>
      </c>
      <c r="L1573" s="1" t="str">
        <f>_xlfn.IFNA(MATCH(D1573,{"AR","FL","IN","MI"},0),"YES")</f>
        <v>YES</v>
      </c>
      <c r="M1573" t="str">
        <f t="shared" si="153"/>
        <v>Electric</v>
      </c>
      <c r="N1573" s="1">
        <f t="shared" si="154"/>
        <v>2022</v>
      </c>
      <c r="O1573" s="13">
        <f t="shared" si="155"/>
        <v>0.505</v>
      </c>
      <c r="P1573" s="13">
        <f t="shared" si="156"/>
        <v>0.505</v>
      </c>
      <c r="Q1573" s="13" t="str">
        <f t="shared" si="157"/>
        <v/>
      </c>
      <c r="R1573" s="13" t="str">
        <f t="shared" si="158"/>
        <v/>
      </c>
    </row>
    <row r="1574" spans="1:18" x14ac:dyDescent="0.2">
      <c r="A1574" s="8" t="s">
        <v>1095</v>
      </c>
      <c r="B1574" s="9">
        <v>3739</v>
      </c>
      <c r="C1574" s="40" t="s">
        <v>777</v>
      </c>
      <c r="D1574" s="40" t="s">
        <v>290</v>
      </c>
      <c r="E1574" s="40" t="s">
        <v>37</v>
      </c>
      <c r="F1574" s="40" t="s">
        <v>66</v>
      </c>
      <c r="G1574" s="40" t="s">
        <v>39</v>
      </c>
      <c r="H1574" s="40" t="s">
        <v>40</v>
      </c>
      <c r="I1574" s="11">
        <v>44165</v>
      </c>
      <c r="J1574" s="11">
        <v>44909</v>
      </c>
      <c r="K1574" s="16">
        <v>53.87</v>
      </c>
      <c r="L1574" s="1" t="str">
        <f>_xlfn.IFNA(MATCH(D1574,{"AR","FL","IN","MI"},0),"YES")</f>
        <v>YES</v>
      </c>
      <c r="M1574" t="str">
        <f t="shared" si="153"/>
        <v>Electric</v>
      </c>
      <c r="N1574" s="1">
        <f t="shared" si="154"/>
        <v>2022</v>
      </c>
      <c r="O1574" s="13">
        <f t="shared" si="155"/>
        <v>0.53869999999999996</v>
      </c>
      <c r="P1574" s="13">
        <f t="shared" si="156"/>
        <v>0.53869999999999996</v>
      </c>
      <c r="Q1574" s="13" t="str">
        <f t="shared" si="157"/>
        <v/>
      </c>
      <c r="R1574" s="13" t="str">
        <f t="shared" si="158"/>
        <v/>
      </c>
    </row>
    <row r="1575" spans="1:18" x14ac:dyDescent="0.2">
      <c r="A1575" s="8" t="s">
        <v>1097</v>
      </c>
      <c r="B1575" s="9">
        <v>3981</v>
      </c>
      <c r="C1575" s="40" t="s">
        <v>363</v>
      </c>
      <c r="D1575" s="40" t="s">
        <v>160</v>
      </c>
      <c r="E1575" s="40" t="s">
        <v>37</v>
      </c>
      <c r="F1575" s="40" t="s">
        <v>38</v>
      </c>
      <c r="G1575" s="40" t="s">
        <v>39</v>
      </c>
      <c r="H1575" s="40" t="s">
        <v>40</v>
      </c>
      <c r="I1575" s="11">
        <v>44671</v>
      </c>
      <c r="J1575" s="11">
        <v>44910</v>
      </c>
      <c r="K1575" s="12">
        <v>52</v>
      </c>
      <c r="L1575" s="1" t="str">
        <f>_xlfn.IFNA(MATCH(D1575,{"AR","FL","IN","MI"},0),"YES")</f>
        <v>YES</v>
      </c>
      <c r="M1575" t="str">
        <f t="shared" si="153"/>
        <v>Electric</v>
      </c>
      <c r="N1575" s="1">
        <f t="shared" si="154"/>
        <v>2022</v>
      </c>
      <c r="O1575" s="13">
        <f t="shared" si="155"/>
        <v>0.52</v>
      </c>
      <c r="P1575" s="13">
        <f t="shared" si="156"/>
        <v>0.52</v>
      </c>
      <c r="Q1575" s="13" t="str">
        <f t="shared" si="157"/>
        <v/>
      </c>
      <c r="R1575" s="13" t="str">
        <f t="shared" si="158"/>
        <v/>
      </c>
    </row>
    <row r="1576" spans="1:18" x14ac:dyDescent="0.2">
      <c r="A1576" s="8" t="s">
        <v>1995</v>
      </c>
      <c r="B1576" s="9">
        <v>3983</v>
      </c>
      <c r="C1576" s="40" t="s">
        <v>2207</v>
      </c>
      <c r="D1576" s="40" t="s">
        <v>160</v>
      </c>
      <c r="E1576" s="40" t="s">
        <v>2163</v>
      </c>
      <c r="F1576" s="40" t="s">
        <v>66</v>
      </c>
      <c r="G1576" s="40" t="s">
        <v>39</v>
      </c>
      <c r="H1576" s="40" t="s">
        <v>40</v>
      </c>
      <c r="I1576" s="11">
        <v>44671</v>
      </c>
      <c r="J1576" s="11">
        <v>44910</v>
      </c>
      <c r="K1576" s="12">
        <v>52</v>
      </c>
      <c r="L1576" s="1" t="str">
        <f>_xlfn.IFNA(MATCH(D1576,{"AR","FL","IN","MI"},0),"YES")</f>
        <v>YES</v>
      </c>
      <c r="M1576" t="str">
        <f t="shared" si="153"/>
        <v>Natural Gas</v>
      </c>
      <c r="N1576" s="1">
        <f t="shared" si="154"/>
        <v>2022</v>
      </c>
      <c r="O1576" s="13" t="str">
        <f t="shared" si="155"/>
        <v/>
      </c>
      <c r="P1576" s="13" t="str">
        <f t="shared" si="156"/>
        <v/>
      </c>
      <c r="Q1576" s="13">
        <f t="shared" si="157"/>
        <v>0.52</v>
      </c>
      <c r="R1576" s="13">
        <f t="shared" si="158"/>
        <v>0.52</v>
      </c>
    </row>
    <row r="1577" spans="1:18" x14ac:dyDescent="0.2">
      <c r="A1577" s="8" t="s">
        <v>1098</v>
      </c>
      <c r="B1577" s="9">
        <v>3982</v>
      </c>
      <c r="C1577" s="40" t="s">
        <v>381</v>
      </c>
      <c r="D1577" s="40" t="s">
        <v>160</v>
      </c>
      <c r="E1577" s="40" t="s">
        <v>37</v>
      </c>
      <c r="F1577" s="40" t="s">
        <v>38</v>
      </c>
      <c r="G1577" s="40" t="s">
        <v>39</v>
      </c>
      <c r="H1577" s="40" t="s">
        <v>40</v>
      </c>
      <c r="I1577" s="11">
        <v>44671</v>
      </c>
      <c r="J1577" s="11">
        <v>44910</v>
      </c>
      <c r="K1577" s="12">
        <v>52</v>
      </c>
      <c r="L1577" s="1" t="str">
        <f>_xlfn.IFNA(MATCH(D1577,{"AR","FL","IN","MI"},0),"YES")</f>
        <v>YES</v>
      </c>
      <c r="M1577" t="str">
        <f t="shared" si="153"/>
        <v>Electric</v>
      </c>
      <c r="N1577" s="1">
        <f t="shared" si="154"/>
        <v>2022</v>
      </c>
      <c r="O1577" s="13">
        <f t="shared" si="155"/>
        <v>0.52</v>
      </c>
      <c r="P1577" s="13">
        <f t="shared" si="156"/>
        <v>0.52</v>
      </c>
      <c r="Q1577" s="13" t="str">
        <f t="shared" si="157"/>
        <v/>
      </c>
      <c r="R1577" s="13" t="str">
        <f t="shared" si="158"/>
        <v/>
      </c>
    </row>
    <row r="1578" spans="1:18" x14ac:dyDescent="0.2">
      <c r="A1578" s="8" t="s">
        <v>1996</v>
      </c>
      <c r="B1578" s="9">
        <v>4079</v>
      </c>
      <c r="C1578" s="40" t="s">
        <v>2192</v>
      </c>
      <c r="D1578" s="40" t="s">
        <v>76</v>
      </c>
      <c r="E1578" s="40" t="s">
        <v>2163</v>
      </c>
      <c r="F1578" s="40" t="s">
        <v>52</v>
      </c>
      <c r="G1578" s="40" t="s">
        <v>39</v>
      </c>
      <c r="H1578" s="40" t="s">
        <v>40</v>
      </c>
      <c r="I1578" s="11">
        <v>44827</v>
      </c>
      <c r="J1578" s="11">
        <v>44910</v>
      </c>
      <c r="K1578" s="12" t="s">
        <v>45</v>
      </c>
      <c r="L1578" s="1" t="str">
        <f>_xlfn.IFNA(MATCH(D1578,{"AR","FL","IN","MI"},0),"YES")</f>
        <v>YES</v>
      </c>
      <c r="M1578" t="str">
        <f t="shared" si="153"/>
        <v>Natural Gas</v>
      </c>
      <c r="N1578" s="1">
        <f t="shared" si="154"/>
        <v>2022</v>
      </c>
      <c r="O1578" s="13" t="str">
        <f t="shared" si="155"/>
        <v/>
      </c>
      <c r="P1578" s="13" t="str">
        <f t="shared" si="156"/>
        <v/>
      </c>
      <c r="Q1578" s="13" t="str">
        <f t="shared" si="157"/>
        <v/>
      </c>
      <c r="R1578" s="13" t="str">
        <f t="shared" si="158"/>
        <v/>
      </c>
    </row>
    <row r="1579" spans="1:18" x14ac:dyDescent="0.2">
      <c r="A1579" s="8" t="s">
        <v>1096</v>
      </c>
      <c r="B1579" s="9">
        <v>3980</v>
      </c>
      <c r="C1579" s="40" t="s">
        <v>254</v>
      </c>
      <c r="D1579" s="40" t="s">
        <v>160</v>
      </c>
      <c r="E1579" s="40" t="s">
        <v>37</v>
      </c>
      <c r="F1579" s="40" t="s">
        <v>38</v>
      </c>
      <c r="G1579" s="40" t="s">
        <v>39</v>
      </c>
      <c r="H1579" s="40" t="s">
        <v>40</v>
      </c>
      <c r="I1579" s="11">
        <v>44671</v>
      </c>
      <c r="J1579" s="11">
        <v>44910</v>
      </c>
      <c r="K1579" s="12">
        <v>52</v>
      </c>
      <c r="L1579" s="1" t="str">
        <f>_xlfn.IFNA(MATCH(D1579,{"AR","FL","IN","MI"},0),"YES")</f>
        <v>YES</v>
      </c>
      <c r="M1579" t="str">
        <f t="shared" si="153"/>
        <v>Electric</v>
      </c>
      <c r="N1579" s="1">
        <f t="shared" si="154"/>
        <v>2022</v>
      </c>
      <c r="O1579" s="13">
        <f t="shared" si="155"/>
        <v>0.52</v>
      </c>
      <c r="P1579" s="13">
        <f t="shared" si="156"/>
        <v>0.52</v>
      </c>
      <c r="Q1579" s="13" t="str">
        <f t="shared" si="157"/>
        <v/>
      </c>
      <c r="R1579" s="13" t="str">
        <f t="shared" si="158"/>
        <v/>
      </c>
    </row>
    <row r="1580" spans="1:18" x14ac:dyDescent="0.2">
      <c r="A1580" s="8" t="s">
        <v>1099</v>
      </c>
      <c r="B1580" s="9">
        <v>3953</v>
      </c>
      <c r="C1580" s="40" t="s">
        <v>54</v>
      </c>
      <c r="D1580" s="40" t="s">
        <v>51</v>
      </c>
      <c r="E1580" s="40" t="s">
        <v>37</v>
      </c>
      <c r="F1580" s="40" t="s">
        <v>38</v>
      </c>
      <c r="G1580" s="40" t="s">
        <v>44</v>
      </c>
      <c r="H1580" s="40" t="s">
        <v>40</v>
      </c>
      <c r="I1580" s="11">
        <v>44621</v>
      </c>
      <c r="J1580" s="11">
        <v>44911</v>
      </c>
      <c r="K1580" s="12">
        <v>50</v>
      </c>
      <c r="L1580" s="1" t="str">
        <f>_xlfn.IFNA(MATCH(D1580,{"AR","FL","IN","MI"},0),"YES")</f>
        <v>YES</v>
      </c>
      <c r="M1580" t="str">
        <f t="shared" si="153"/>
        <v>Electric</v>
      </c>
      <c r="N1580" s="1">
        <f t="shared" si="154"/>
        <v>2022</v>
      </c>
      <c r="O1580" s="13">
        <f t="shared" si="155"/>
        <v>0.5</v>
      </c>
      <c r="P1580" s="13">
        <f t="shared" si="156"/>
        <v>0.5</v>
      </c>
      <c r="Q1580" s="13" t="str">
        <f t="shared" si="157"/>
        <v/>
      </c>
      <c r="R1580" s="13" t="str">
        <f t="shared" si="158"/>
        <v/>
      </c>
    </row>
    <row r="1581" spans="1:18" x14ac:dyDescent="0.2">
      <c r="A1581" s="8" t="s">
        <v>1100</v>
      </c>
      <c r="B1581" s="9">
        <v>4029</v>
      </c>
      <c r="C1581" s="40" t="s">
        <v>211</v>
      </c>
      <c r="D1581" s="40" t="s">
        <v>212</v>
      </c>
      <c r="E1581" s="40" t="s">
        <v>37</v>
      </c>
      <c r="F1581" s="40" t="s">
        <v>38</v>
      </c>
      <c r="G1581" s="40" t="s">
        <v>44</v>
      </c>
      <c r="H1581" s="40" t="s">
        <v>40</v>
      </c>
      <c r="I1581" s="11">
        <v>44736</v>
      </c>
      <c r="J1581" s="11">
        <v>44915</v>
      </c>
      <c r="K1581" s="12">
        <v>56</v>
      </c>
      <c r="L1581" s="1" t="str">
        <f>_xlfn.IFNA(MATCH(D1581,{"AR","FL","IN","MI"},0),"YES")</f>
        <v>YES</v>
      </c>
      <c r="M1581" t="str">
        <f t="shared" si="153"/>
        <v>Electric</v>
      </c>
      <c r="N1581" s="1">
        <f t="shared" si="154"/>
        <v>2022</v>
      </c>
      <c r="O1581" s="13">
        <f t="shared" si="155"/>
        <v>0.56000000000000005</v>
      </c>
      <c r="P1581" s="13">
        <f t="shared" si="156"/>
        <v>0.56000000000000005</v>
      </c>
      <c r="Q1581" s="13" t="str">
        <f t="shared" si="157"/>
        <v/>
      </c>
      <c r="R1581" s="13" t="str">
        <f t="shared" si="158"/>
        <v/>
      </c>
    </row>
    <row r="1582" spans="1:18" x14ac:dyDescent="0.2">
      <c r="A1582" s="8" t="s">
        <v>1997</v>
      </c>
      <c r="B1582" s="9">
        <v>4063</v>
      </c>
      <c r="C1582" s="40" t="s">
        <v>2171</v>
      </c>
      <c r="D1582" s="40" t="s">
        <v>124</v>
      </c>
      <c r="E1582" s="40" t="s">
        <v>2163</v>
      </c>
      <c r="F1582" s="40" t="s">
        <v>52</v>
      </c>
      <c r="G1582" s="40" t="s">
        <v>44</v>
      </c>
      <c r="H1582" s="40" t="s">
        <v>40</v>
      </c>
      <c r="I1582" s="11">
        <v>44771</v>
      </c>
      <c r="J1582" s="11">
        <v>44916</v>
      </c>
      <c r="K1582" s="16">
        <v>47.18</v>
      </c>
      <c r="L1582" s="1" t="str">
        <f>_xlfn.IFNA(MATCH(D1582,{"AR","FL","IN","MI"},0),"YES")</f>
        <v>YES</v>
      </c>
      <c r="M1582" t="str">
        <f t="shared" si="153"/>
        <v>Natural Gas</v>
      </c>
      <c r="N1582" s="1">
        <f t="shared" si="154"/>
        <v>2022</v>
      </c>
      <c r="O1582" s="13" t="str">
        <f t="shared" si="155"/>
        <v/>
      </c>
      <c r="P1582" s="13" t="str">
        <f t="shared" si="156"/>
        <v/>
      </c>
      <c r="Q1582" s="13">
        <f t="shared" si="157"/>
        <v>0.4718</v>
      </c>
      <c r="R1582" s="13">
        <f t="shared" si="158"/>
        <v>0.4718</v>
      </c>
    </row>
    <row r="1583" spans="1:18" x14ac:dyDescent="0.2">
      <c r="A1583" s="8" t="s">
        <v>1998</v>
      </c>
      <c r="B1583" s="9">
        <v>3979</v>
      </c>
      <c r="C1583" s="40" t="s">
        <v>2181</v>
      </c>
      <c r="D1583" s="40" t="s">
        <v>105</v>
      </c>
      <c r="E1583" s="40" t="s">
        <v>2163</v>
      </c>
      <c r="F1583" s="40" t="s">
        <v>66</v>
      </c>
      <c r="G1583" s="40" t="s">
        <v>44</v>
      </c>
      <c r="H1583" s="40" t="s">
        <v>40</v>
      </c>
      <c r="I1583" s="11">
        <v>44666</v>
      </c>
      <c r="J1583" s="11">
        <v>44916</v>
      </c>
      <c r="K1583" s="12">
        <v>54</v>
      </c>
      <c r="L1583" s="1" t="str">
        <f>_xlfn.IFNA(MATCH(D1583,{"AR","FL","IN","MI"},0),"YES")</f>
        <v>YES</v>
      </c>
      <c r="M1583" t="str">
        <f t="shared" si="153"/>
        <v>Natural Gas</v>
      </c>
      <c r="N1583" s="1">
        <f t="shared" si="154"/>
        <v>2022</v>
      </c>
      <c r="O1583" s="13" t="str">
        <f t="shared" si="155"/>
        <v/>
      </c>
      <c r="P1583" s="13" t="str">
        <f t="shared" si="156"/>
        <v/>
      </c>
      <c r="Q1583" s="13">
        <f t="shared" si="157"/>
        <v>0.54</v>
      </c>
      <c r="R1583" s="13">
        <f t="shared" si="158"/>
        <v>0.54</v>
      </c>
    </row>
    <row r="1584" spans="1:18" x14ac:dyDescent="0.2">
      <c r="A1584" s="8" t="s">
        <v>1102</v>
      </c>
      <c r="B1584" s="9">
        <v>3948</v>
      </c>
      <c r="C1584" s="40" t="s">
        <v>90</v>
      </c>
      <c r="D1584" s="40" t="s">
        <v>91</v>
      </c>
      <c r="E1584" s="40" t="s">
        <v>37</v>
      </c>
      <c r="F1584" s="40" t="s">
        <v>38</v>
      </c>
      <c r="G1584" s="40" t="s">
        <v>44</v>
      </c>
      <c r="H1584" s="40" t="s">
        <v>40</v>
      </c>
      <c r="I1584" s="11">
        <v>44592</v>
      </c>
      <c r="J1584" s="11">
        <v>44917</v>
      </c>
      <c r="K1584" s="12">
        <v>49</v>
      </c>
      <c r="L1584" s="1" t="str">
        <f>_xlfn.IFNA(MATCH(D1584,{"AR","FL","IN","MI"},0),"YES")</f>
        <v>YES</v>
      </c>
      <c r="M1584" t="str">
        <f t="shared" si="153"/>
        <v>Electric</v>
      </c>
      <c r="N1584" s="1">
        <f t="shared" si="154"/>
        <v>2022</v>
      </c>
      <c r="O1584" s="13">
        <f t="shared" si="155"/>
        <v>0.49</v>
      </c>
      <c r="P1584" s="13">
        <f t="shared" si="156"/>
        <v>0.49</v>
      </c>
      <c r="Q1584" s="13" t="str">
        <f t="shared" si="157"/>
        <v/>
      </c>
      <c r="R1584" s="13" t="str">
        <f t="shared" si="158"/>
        <v/>
      </c>
    </row>
    <row r="1585" spans="1:18" x14ac:dyDescent="0.2">
      <c r="A1585" s="8" t="s">
        <v>1999</v>
      </c>
      <c r="B1585" s="9">
        <v>3988</v>
      </c>
      <c r="C1585" s="40" t="s">
        <v>221</v>
      </c>
      <c r="D1585" s="40" t="s">
        <v>219</v>
      </c>
      <c r="E1585" s="40" t="s">
        <v>2163</v>
      </c>
      <c r="F1585" s="40" t="s">
        <v>66</v>
      </c>
      <c r="G1585" s="40" t="s">
        <v>39</v>
      </c>
      <c r="H1585" s="40" t="s">
        <v>40</v>
      </c>
      <c r="I1585" s="11">
        <v>44679</v>
      </c>
      <c r="J1585" s="11">
        <v>44917</v>
      </c>
      <c r="K1585" s="12">
        <v>53.4</v>
      </c>
      <c r="L1585" s="1" t="str">
        <f>_xlfn.IFNA(MATCH(D1585,{"AR","FL","IN","MI"},0),"YES")</f>
        <v>YES</v>
      </c>
      <c r="M1585" t="str">
        <f t="shared" si="153"/>
        <v>Natural Gas</v>
      </c>
      <c r="N1585" s="1">
        <f t="shared" si="154"/>
        <v>2022</v>
      </c>
      <c r="O1585" s="13" t="str">
        <f t="shared" si="155"/>
        <v/>
      </c>
      <c r="P1585" s="13" t="str">
        <f t="shared" si="156"/>
        <v/>
      </c>
      <c r="Q1585" s="13">
        <f t="shared" si="157"/>
        <v>0.53400000000000003</v>
      </c>
      <c r="R1585" s="13">
        <f t="shared" si="158"/>
        <v>0.53400000000000003</v>
      </c>
    </row>
    <row r="1586" spans="1:18" x14ac:dyDescent="0.2">
      <c r="A1586" s="8" t="s">
        <v>1101</v>
      </c>
      <c r="B1586" s="9">
        <v>3987</v>
      </c>
      <c r="C1586" s="40" t="s">
        <v>221</v>
      </c>
      <c r="D1586" s="40" t="s">
        <v>219</v>
      </c>
      <c r="E1586" s="40" t="s">
        <v>37</v>
      </c>
      <c r="F1586" s="40" t="s">
        <v>38</v>
      </c>
      <c r="G1586" s="40" t="s">
        <v>39</v>
      </c>
      <c r="H1586" s="40" t="s">
        <v>40</v>
      </c>
      <c r="I1586" s="11">
        <v>44679</v>
      </c>
      <c r="J1586" s="11">
        <v>44917</v>
      </c>
      <c r="K1586" s="12">
        <v>53.4</v>
      </c>
      <c r="L1586" s="1" t="str">
        <f>_xlfn.IFNA(MATCH(D1586,{"AR","FL","IN","MI"},0),"YES")</f>
        <v>YES</v>
      </c>
      <c r="M1586" t="str">
        <f t="shared" si="153"/>
        <v>Electric</v>
      </c>
      <c r="N1586" s="1">
        <f t="shared" si="154"/>
        <v>2022</v>
      </c>
      <c r="O1586" s="13">
        <f t="shared" si="155"/>
        <v>0.53400000000000003</v>
      </c>
      <c r="P1586" s="13">
        <f t="shared" si="156"/>
        <v>0.53400000000000003</v>
      </c>
      <c r="Q1586" s="13" t="str">
        <f t="shared" si="157"/>
        <v/>
      </c>
      <c r="R1586" s="13" t="str">
        <f t="shared" si="158"/>
        <v/>
      </c>
    </row>
    <row r="1587" spans="1:18" x14ac:dyDescent="0.2">
      <c r="A1587" s="8" t="s">
        <v>2000</v>
      </c>
      <c r="B1587" s="9">
        <v>3949</v>
      </c>
      <c r="C1587" s="40" t="s">
        <v>90</v>
      </c>
      <c r="D1587" s="40" t="s">
        <v>91</v>
      </c>
      <c r="E1587" s="40" t="s">
        <v>2163</v>
      </c>
      <c r="F1587" s="40" t="s">
        <v>66</v>
      </c>
      <c r="G1587" s="40" t="s">
        <v>44</v>
      </c>
      <c r="H1587" s="40" t="s">
        <v>40</v>
      </c>
      <c r="I1587" s="11">
        <v>44592</v>
      </c>
      <c r="J1587" s="11">
        <v>44917</v>
      </c>
      <c r="K1587" s="12">
        <v>49</v>
      </c>
      <c r="L1587" s="1" t="str">
        <f>_xlfn.IFNA(MATCH(D1587,{"AR","FL","IN","MI"},0),"YES")</f>
        <v>YES</v>
      </c>
      <c r="M1587" t="str">
        <f t="shared" si="153"/>
        <v>Natural Gas</v>
      </c>
      <c r="N1587" s="1">
        <f t="shared" si="154"/>
        <v>2022</v>
      </c>
      <c r="O1587" s="13" t="str">
        <f t="shared" si="155"/>
        <v/>
      </c>
      <c r="P1587" s="13" t="str">
        <f t="shared" si="156"/>
        <v/>
      </c>
      <c r="Q1587" s="13">
        <f t="shared" si="157"/>
        <v>0.49</v>
      </c>
      <c r="R1587" s="13">
        <f t="shared" si="158"/>
        <v>0.49</v>
      </c>
    </row>
    <row r="1588" spans="1:18" x14ac:dyDescent="0.2">
      <c r="A1588" s="8" t="s">
        <v>2001</v>
      </c>
      <c r="B1588" s="9">
        <v>3989</v>
      </c>
      <c r="C1588" s="40" t="s">
        <v>2173</v>
      </c>
      <c r="D1588" s="40" t="s">
        <v>68</v>
      </c>
      <c r="E1588" s="40" t="s">
        <v>2163</v>
      </c>
      <c r="F1588" s="40" t="s">
        <v>66</v>
      </c>
      <c r="G1588" s="40" t="s">
        <v>39</v>
      </c>
      <c r="H1588" s="40" t="s">
        <v>40</v>
      </c>
      <c r="I1588" s="11">
        <v>44683</v>
      </c>
      <c r="J1588" s="11">
        <v>44918</v>
      </c>
      <c r="K1588" s="12">
        <v>51</v>
      </c>
      <c r="L1588" s="1" t="str">
        <f>_xlfn.IFNA(MATCH(D1588,{"AR","FL","IN","MI"},0),"YES")</f>
        <v>YES</v>
      </c>
      <c r="M1588" t="str">
        <f t="shared" si="153"/>
        <v>Natural Gas</v>
      </c>
      <c r="N1588" s="1">
        <f t="shared" si="154"/>
        <v>2022</v>
      </c>
      <c r="O1588" s="13" t="str">
        <f t="shared" si="155"/>
        <v/>
      </c>
      <c r="P1588" s="13" t="str">
        <f t="shared" si="156"/>
        <v/>
      </c>
      <c r="Q1588" s="13">
        <f t="shared" si="157"/>
        <v>0.51</v>
      </c>
      <c r="R1588" s="13">
        <f t="shared" si="158"/>
        <v>0.51</v>
      </c>
    </row>
    <row r="1589" spans="1:18" x14ac:dyDescent="0.2">
      <c r="A1589" s="8" t="s">
        <v>1103</v>
      </c>
      <c r="B1589" s="9">
        <v>4020</v>
      </c>
      <c r="C1589" s="40" t="s">
        <v>204</v>
      </c>
      <c r="D1589" s="40" t="s">
        <v>205</v>
      </c>
      <c r="E1589" s="40" t="s">
        <v>37</v>
      </c>
      <c r="F1589" s="40" t="s">
        <v>38</v>
      </c>
      <c r="G1589" s="40" t="s">
        <v>39</v>
      </c>
      <c r="H1589" s="40" t="s">
        <v>40</v>
      </c>
      <c r="I1589" s="11">
        <v>44718</v>
      </c>
      <c r="J1589" s="11">
        <v>44922</v>
      </c>
      <c r="K1589" s="12">
        <v>52.4</v>
      </c>
      <c r="L1589" s="1" t="str">
        <f>_xlfn.IFNA(MATCH(D1589,{"AR","FL","IN","MI"},0),"YES")</f>
        <v>YES</v>
      </c>
      <c r="M1589" t="str">
        <f t="shared" si="153"/>
        <v>Electric</v>
      </c>
      <c r="N1589" s="1">
        <f t="shared" si="154"/>
        <v>2022</v>
      </c>
      <c r="O1589" s="13">
        <f t="shared" si="155"/>
        <v>0.52400000000000002</v>
      </c>
      <c r="P1589" s="13">
        <f t="shared" si="156"/>
        <v>0.52400000000000002</v>
      </c>
      <c r="Q1589" s="13" t="str">
        <f t="shared" si="157"/>
        <v/>
      </c>
      <c r="R1589" s="13" t="str">
        <f t="shared" si="158"/>
        <v/>
      </c>
    </row>
    <row r="1590" spans="1:18" x14ac:dyDescent="0.2">
      <c r="A1590" s="8" t="s">
        <v>1104</v>
      </c>
      <c r="B1590" s="9">
        <v>3960</v>
      </c>
      <c r="C1590" s="40" t="s">
        <v>121</v>
      </c>
      <c r="D1590" s="40" t="s">
        <v>216</v>
      </c>
      <c r="E1590" s="40" t="s">
        <v>37</v>
      </c>
      <c r="F1590" s="40" t="s">
        <v>38</v>
      </c>
      <c r="G1590" s="40" t="s">
        <v>44</v>
      </c>
      <c r="H1590" s="40" t="s">
        <v>40</v>
      </c>
      <c r="I1590" s="11">
        <v>44620</v>
      </c>
      <c r="J1590" s="11">
        <v>44924</v>
      </c>
      <c r="K1590" s="16" t="s">
        <v>45</v>
      </c>
      <c r="L1590" s="1" t="str">
        <f>_xlfn.IFNA(MATCH(D1590,{"AR","FL","IN","MI"},0),"YES")</f>
        <v>YES</v>
      </c>
      <c r="M1590" t="str">
        <f t="shared" si="153"/>
        <v>Electric</v>
      </c>
      <c r="N1590" s="1">
        <f t="shared" si="154"/>
        <v>2022</v>
      </c>
      <c r="O1590" s="13" t="str">
        <f t="shared" si="155"/>
        <v/>
      </c>
      <c r="P1590" s="13" t="str">
        <f t="shared" si="156"/>
        <v/>
      </c>
      <c r="Q1590" s="13" t="str">
        <f t="shared" si="157"/>
        <v/>
      </c>
      <c r="R1590" s="13" t="str">
        <f t="shared" si="158"/>
        <v/>
      </c>
    </row>
    <row r="1591" spans="1:18" x14ac:dyDescent="0.2">
      <c r="A1591" s="8" t="s">
        <v>2002</v>
      </c>
      <c r="B1591" s="9">
        <v>3986</v>
      </c>
      <c r="C1591" s="40" t="s">
        <v>2196</v>
      </c>
      <c r="D1591" s="40" t="s">
        <v>219</v>
      </c>
      <c r="E1591" s="40" t="s">
        <v>2163</v>
      </c>
      <c r="F1591" s="40" t="s">
        <v>66</v>
      </c>
      <c r="G1591" s="40" t="s">
        <v>39</v>
      </c>
      <c r="H1591" s="40" t="s">
        <v>40</v>
      </c>
      <c r="I1591" s="11">
        <v>44679</v>
      </c>
      <c r="J1591" s="11">
        <v>44924</v>
      </c>
      <c r="K1591" s="12">
        <v>52.7</v>
      </c>
      <c r="L1591" s="1" t="str">
        <f>_xlfn.IFNA(MATCH(D1591,{"AR","FL","IN","MI"},0),"YES")</f>
        <v>YES</v>
      </c>
      <c r="M1591" t="str">
        <f t="shared" si="153"/>
        <v>Natural Gas</v>
      </c>
      <c r="N1591" s="1">
        <f t="shared" si="154"/>
        <v>2022</v>
      </c>
      <c r="O1591" s="13" t="str">
        <f t="shared" si="155"/>
        <v/>
      </c>
      <c r="P1591" s="13" t="str">
        <f t="shared" si="156"/>
        <v/>
      </c>
      <c r="Q1591" s="13">
        <f t="shared" si="157"/>
        <v>0.52700000000000002</v>
      </c>
      <c r="R1591" s="13">
        <f t="shared" si="158"/>
        <v>0.52700000000000002</v>
      </c>
    </row>
    <row r="1592" spans="1:18" x14ac:dyDescent="0.2">
      <c r="A1592" s="8" t="s">
        <v>1105</v>
      </c>
      <c r="B1592" s="9">
        <v>3984</v>
      </c>
      <c r="C1592" s="40" t="s">
        <v>135</v>
      </c>
      <c r="D1592" s="40" t="s">
        <v>219</v>
      </c>
      <c r="E1592" s="40" t="s">
        <v>37</v>
      </c>
      <c r="F1592" s="40" t="s">
        <v>38</v>
      </c>
      <c r="G1592" s="40" t="s">
        <v>39</v>
      </c>
      <c r="H1592" s="40" t="s">
        <v>40</v>
      </c>
      <c r="I1592" s="11">
        <v>44679</v>
      </c>
      <c r="J1592" s="11">
        <v>44924</v>
      </c>
      <c r="K1592" s="16">
        <v>58.22</v>
      </c>
      <c r="L1592" s="1" t="str">
        <f>_xlfn.IFNA(MATCH(D1592,{"AR","FL","IN","MI"},0),"YES")</f>
        <v>YES</v>
      </c>
      <c r="M1592" t="str">
        <f t="shared" si="153"/>
        <v>Electric</v>
      </c>
      <c r="N1592" s="1">
        <f t="shared" si="154"/>
        <v>2022</v>
      </c>
      <c r="O1592" s="13">
        <f t="shared" si="155"/>
        <v>0.58219999999999994</v>
      </c>
      <c r="P1592" s="13">
        <f t="shared" si="156"/>
        <v>0.58219999999999994</v>
      </c>
      <c r="Q1592" s="13" t="str">
        <f t="shared" si="157"/>
        <v/>
      </c>
      <c r="R1592" s="13" t="str">
        <f t="shared" si="158"/>
        <v/>
      </c>
    </row>
    <row r="1593" spans="1:18" x14ac:dyDescent="0.2">
      <c r="A1593" s="8" t="s">
        <v>2003</v>
      </c>
      <c r="B1593" s="9">
        <v>3985</v>
      </c>
      <c r="C1593" s="40" t="s">
        <v>135</v>
      </c>
      <c r="D1593" s="40" t="s">
        <v>219</v>
      </c>
      <c r="E1593" s="40" t="s">
        <v>2163</v>
      </c>
      <c r="F1593" s="40" t="s">
        <v>66</v>
      </c>
      <c r="G1593" s="40" t="s">
        <v>39</v>
      </c>
      <c r="H1593" s="40" t="s">
        <v>40</v>
      </c>
      <c r="I1593" s="11">
        <v>44679</v>
      </c>
      <c r="J1593" s="11">
        <v>44924</v>
      </c>
      <c r="K1593" s="16">
        <v>58.22</v>
      </c>
      <c r="L1593" s="1" t="str">
        <f>_xlfn.IFNA(MATCH(D1593,{"AR","FL","IN","MI"},0),"YES")</f>
        <v>YES</v>
      </c>
      <c r="M1593" t="str">
        <f t="shared" si="153"/>
        <v>Natural Gas</v>
      </c>
      <c r="N1593" s="1">
        <f t="shared" si="154"/>
        <v>2022</v>
      </c>
      <c r="O1593" s="13" t="str">
        <f t="shared" si="155"/>
        <v/>
      </c>
      <c r="P1593" s="13" t="str">
        <f t="shared" si="156"/>
        <v/>
      </c>
      <c r="Q1593" s="13">
        <f t="shared" si="157"/>
        <v>0.58219999999999994</v>
      </c>
      <c r="R1593" s="13">
        <f t="shared" si="158"/>
        <v>0.58219999999999994</v>
      </c>
    </row>
    <row r="1594" spans="1:18" x14ac:dyDescent="0.2">
      <c r="A1594" s="8" t="s">
        <v>1106</v>
      </c>
      <c r="B1594" s="9">
        <v>4103</v>
      </c>
      <c r="C1594" s="40" t="s">
        <v>123</v>
      </c>
      <c r="D1594" s="40" t="s">
        <v>124</v>
      </c>
      <c r="E1594" s="40" t="s">
        <v>37</v>
      </c>
      <c r="F1594" s="40" t="s">
        <v>52</v>
      </c>
      <c r="G1594" s="40" t="s">
        <v>44</v>
      </c>
      <c r="H1594" s="40" t="s">
        <v>40</v>
      </c>
      <c r="I1594" s="11">
        <v>44798</v>
      </c>
      <c r="J1594" s="11">
        <v>44925</v>
      </c>
      <c r="K1594" s="16" t="s">
        <v>45</v>
      </c>
      <c r="L1594" s="1" t="str">
        <f>_xlfn.IFNA(MATCH(D1594,{"AR","FL","IN","MI"},0),"YES")</f>
        <v>YES</v>
      </c>
      <c r="M1594" t="str">
        <f t="shared" si="153"/>
        <v>Electric</v>
      </c>
      <c r="N1594" s="1">
        <f t="shared" si="154"/>
        <v>2022</v>
      </c>
      <c r="O1594" s="13" t="str">
        <f t="shared" si="155"/>
        <v/>
      </c>
      <c r="P1594" s="13" t="str">
        <f t="shared" si="156"/>
        <v/>
      </c>
      <c r="Q1594" s="13" t="str">
        <f t="shared" si="157"/>
        <v/>
      </c>
      <c r="R1594" s="13" t="str">
        <f t="shared" si="158"/>
        <v/>
      </c>
    </row>
    <row r="1595" spans="1:18" x14ac:dyDescent="0.2">
      <c r="A1595" s="8" t="s">
        <v>2004</v>
      </c>
      <c r="B1595" s="9">
        <v>4153</v>
      </c>
      <c r="C1595" s="40" t="s">
        <v>2186</v>
      </c>
      <c r="D1595" s="40" t="s">
        <v>94</v>
      </c>
      <c r="E1595" s="40" t="s">
        <v>2163</v>
      </c>
      <c r="F1595" s="40" t="s">
        <v>66</v>
      </c>
      <c r="G1595" s="40" t="s">
        <v>39</v>
      </c>
      <c r="H1595" s="40" t="s">
        <v>40</v>
      </c>
      <c r="I1595" s="11">
        <v>44742</v>
      </c>
      <c r="J1595" s="11">
        <v>44945</v>
      </c>
      <c r="K1595" s="12">
        <v>59.74</v>
      </c>
      <c r="L1595" s="1" t="str">
        <f>_xlfn.IFNA(MATCH(D1595,{"AR","FL","IN","MI"},0),"YES")</f>
        <v>YES</v>
      </c>
      <c r="M1595" t="str">
        <f t="shared" si="153"/>
        <v>Natural Gas</v>
      </c>
      <c r="N1595" s="1">
        <f t="shared" si="154"/>
        <v>2023</v>
      </c>
      <c r="O1595" s="13" t="str">
        <f t="shared" si="155"/>
        <v/>
      </c>
      <c r="P1595" s="13" t="str">
        <f t="shared" si="156"/>
        <v/>
      </c>
      <c r="Q1595" s="13">
        <f t="shared" si="157"/>
        <v>0.59740000000000004</v>
      </c>
      <c r="R1595" s="13">
        <f t="shared" si="158"/>
        <v>0.59740000000000004</v>
      </c>
    </row>
    <row r="1596" spans="1:18" x14ac:dyDescent="0.2">
      <c r="A1596" s="8" t="s">
        <v>1107</v>
      </c>
      <c r="B1596" s="9">
        <v>3970</v>
      </c>
      <c r="C1596" s="40" t="s">
        <v>182</v>
      </c>
      <c r="D1596" s="40" t="s">
        <v>48</v>
      </c>
      <c r="E1596" s="40" t="s">
        <v>37</v>
      </c>
      <c r="F1596" s="40" t="s">
        <v>38</v>
      </c>
      <c r="G1596" s="40" t="s">
        <v>44</v>
      </c>
      <c r="H1596" s="40" t="s">
        <v>40</v>
      </c>
      <c r="I1596" s="11">
        <v>44676</v>
      </c>
      <c r="J1596" s="11">
        <v>44945</v>
      </c>
      <c r="K1596" s="16" t="s">
        <v>45</v>
      </c>
      <c r="L1596" s="1">
        <f>_xlfn.IFNA(MATCH(D1596,{"AR","FL","IN","MI"},0),"YES")</f>
        <v>4</v>
      </c>
      <c r="M1596" t="str">
        <f t="shared" si="153"/>
        <v>Electric</v>
      </c>
      <c r="N1596" s="1">
        <f t="shared" si="154"/>
        <v>2023</v>
      </c>
      <c r="O1596" s="13" t="str">
        <f t="shared" si="155"/>
        <v/>
      </c>
      <c r="P1596" s="13" t="str">
        <f t="shared" si="156"/>
        <v/>
      </c>
      <c r="Q1596" s="13" t="str">
        <f t="shared" si="157"/>
        <v/>
      </c>
      <c r="R1596" s="13" t="str">
        <f t="shared" si="158"/>
        <v/>
      </c>
    </row>
    <row r="1597" spans="1:18" x14ac:dyDescent="0.2">
      <c r="A1597" s="8" t="s">
        <v>2005</v>
      </c>
      <c r="B1597" s="9">
        <v>3926</v>
      </c>
      <c r="C1597" s="40" t="s">
        <v>2198</v>
      </c>
      <c r="D1597" s="40" t="s">
        <v>173</v>
      </c>
      <c r="E1597" s="40" t="s">
        <v>2163</v>
      </c>
      <c r="F1597" s="40" t="s">
        <v>66</v>
      </c>
      <c r="G1597" s="40" t="s">
        <v>44</v>
      </c>
      <c r="H1597" s="40" t="s">
        <v>40</v>
      </c>
      <c r="I1597" s="11">
        <v>44533</v>
      </c>
      <c r="J1597" s="11">
        <v>44949</v>
      </c>
      <c r="K1597" s="12">
        <v>50</v>
      </c>
      <c r="L1597" s="1" t="str">
        <f>_xlfn.IFNA(MATCH(D1597,{"AR","FL","IN","MI"},0),"YES")</f>
        <v>YES</v>
      </c>
      <c r="M1597" t="str">
        <f t="shared" si="153"/>
        <v>Natural Gas</v>
      </c>
      <c r="N1597" s="1">
        <f t="shared" si="154"/>
        <v>2023</v>
      </c>
      <c r="O1597" s="13" t="str">
        <f t="shared" si="155"/>
        <v/>
      </c>
      <c r="P1597" s="13" t="str">
        <f t="shared" si="156"/>
        <v/>
      </c>
      <c r="Q1597" s="13">
        <f t="shared" si="157"/>
        <v>0.5</v>
      </c>
      <c r="R1597" s="13">
        <f t="shared" si="158"/>
        <v>0.5</v>
      </c>
    </row>
    <row r="1598" spans="1:18" x14ac:dyDescent="0.2">
      <c r="A1598" s="8" t="s">
        <v>2006</v>
      </c>
      <c r="B1598" s="9">
        <v>4051</v>
      </c>
      <c r="C1598" s="40" t="s">
        <v>2237</v>
      </c>
      <c r="D1598" s="40" t="s">
        <v>76</v>
      </c>
      <c r="E1598" s="40" t="s">
        <v>2163</v>
      </c>
      <c r="F1598" s="40" t="s">
        <v>52</v>
      </c>
      <c r="G1598" s="40" t="s">
        <v>39</v>
      </c>
      <c r="H1598" s="40" t="s">
        <v>40</v>
      </c>
      <c r="I1598" s="11">
        <v>44776</v>
      </c>
      <c r="J1598" s="11">
        <v>44949</v>
      </c>
      <c r="K1598" s="16">
        <v>59.63</v>
      </c>
      <c r="L1598" s="1" t="str">
        <f>_xlfn.IFNA(MATCH(D1598,{"AR","FL","IN","MI"},0),"YES")</f>
        <v>YES</v>
      </c>
      <c r="M1598" t="str">
        <f t="shared" si="153"/>
        <v>Natural Gas</v>
      </c>
      <c r="N1598" s="1">
        <f t="shared" si="154"/>
        <v>2023</v>
      </c>
      <c r="O1598" s="13" t="str">
        <f t="shared" si="155"/>
        <v/>
      </c>
      <c r="P1598" s="13" t="str">
        <f t="shared" si="156"/>
        <v/>
      </c>
      <c r="Q1598" s="13">
        <f t="shared" si="157"/>
        <v>0.59630000000000005</v>
      </c>
      <c r="R1598" s="13">
        <f t="shared" si="158"/>
        <v>0.59630000000000005</v>
      </c>
    </row>
    <row r="1599" spans="1:18" x14ac:dyDescent="0.2">
      <c r="A1599" s="8" t="s">
        <v>1108</v>
      </c>
      <c r="B1599" s="9">
        <v>3909</v>
      </c>
      <c r="C1599" s="40" t="s">
        <v>179</v>
      </c>
      <c r="D1599" s="40" t="s">
        <v>180</v>
      </c>
      <c r="E1599" s="40" t="s">
        <v>37</v>
      </c>
      <c r="F1599" s="40" t="s">
        <v>38</v>
      </c>
      <c r="G1599" s="40" t="s">
        <v>39</v>
      </c>
      <c r="H1599" s="40" t="s">
        <v>40</v>
      </c>
      <c r="I1599" s="11">
        <v>44501</v>
      </c>
      <c r="J1599" s="11">
        <v>44949</v>
      </c>
      <c r="K1599" s="12">
        <v>52.5</v>
      </c>
      <c r="L1599" s="1" t="str">
        <f>_xlfn.IFNA(MATCH(D1599,{"AR","FL","IN","MI"},0),"YES")</f>
        <v>YES</v>
      </c>
      <c r="M1599" t="str">
        <f t="shared" si="153"/>
        <v>Electric</v>
      </c>
      <c r="N1599" s="1">
        <f t="shared" si="154"/>
        <v>2023</v>
      </c>
      <c r="O1599" s="13">
        <f t="shared" si="155"/>
        <v>0.52500000000000002</v>
      </c>
      <c r="P1599" s="13">
        <f t="shared" si="156"/>
        <v>0.52500000000000002</v>
      </c>
      <c r="Q1599" s="13" t="str">
        <f t="shared" si="157"/>
        <v/>
      </c>
      <c r="R1599" s="13" t="str">
        <f t="shared" si="158"/>
        <v/>
      </c>
    </row>
    <row r="1600" spans="1:18" x14ac:dyDescent="0.2">
      <c r="A1600" s="8" t="s">
        <v>2007</v>
      </c>
      <c r="B1600" s="9">
        <v>3969</v>
      </c>
      <c r="C1600" s="40" t="s">
        <v>495</v>
      </c>
      <c r="D1600" s="40" t="s">
        <v>79</v>
      </c>
      <c r="E1600" s="40" t="s">
        <v>2163</v>
      </c>
      <c r="F1600" s="40" t="s">
        <v>66</v>
      </c>
      <c r="G1600" s="40" t="s">
        <v>39</v>
      </c>
      <c r="H1600" s="40" t="s">
        <v>40</v>
      </c>
      <c r="I1600" s="11">
        <v>44705</v>
      </c>
      <c r="J1600" s="11">
        <v>44950</v>
      </c>
      <c r="K1600" s="16">
        <v>45.16</v>
      </c>
      <c r="L1600" s="1">
        <f>_xlfn.IFNA(MATCH(D1600,{"AR","FL","IN","MI"},0),"YES")</f>
        <v>2</v>
      </c>
      <c r="M1600" t="str">
        <f t="shared" si="153"/>
        <v>Natural Gas</v>
      </c>
      <c r="N1600" s="1">
        <f t="shared" si="154"/>
        <v>2023</v>
      </c>
      <c r="O1600" s="13" t="str">
        <f t="shared" si="155"/>
        <v/>
      </c>
      <c r="P1600" s="13" t="str">
        <f t="shared" si="156"/>
        <v/>
      </c>
      <c r="Q1600" s="13">
        <f t="shared" si="157"/>
        <v>0.45159999999999995</v>
      </c>
      <c r="R1600" s="13" t="str">
        <f t="shared" si="158"/>
        <v/>
      </c>
    </row>
    <row r="1601" spans="1:18" x14ac:dyDescent="0.2">
      <c r="A1601" s="8" t="s">
        <v>1109</v>
      </c>
      <c r="B1601" s="9">
        <v>4102</v>
      </c>
      <c r="C1601" s="40" t="s">
        <v>157</v>
      </c>
      <c r="D1601" s="40" t="s">
        <v>158</v>
      </c>
      <c r="E1601" s="40" t="s">
        <v>37</v>
      </c>
      <c r="F1601" s="40" t="s">
        <v>52</v>
      </c>
      <c r="G1601" s="40" t="s">
        <v>39</v>
      </c>
      <c r="H1601" s="40" t="s">
        <v>40</v>
      </c>
      <c r="I1601" s="11">
        <v>44831</v>
      </c>
      <c r="J1601" s="11">
        <v>44951</v>
      </c>
      <c r="K1601" s="16" t="s">
        <v>45</v>
      </c>
      <c r="L1601" s="1">
        <f>_xlfn.IFNA(MATCH(D1601,{"AR","FL","IN","MI"},0),"YES")</f>
        <v>3</v>
      </c>
      <c r="M1601" t="str">
        <f t="shared" si="153"/>
        <v>Electric</v>
      </c>
      <c r="N1601" s="1">
        <f t="shared" si="154"/>
        <v>2023</v>
      </c>
      <c r="O1601" s="13" t="str">
        <f t="shared" si="155"/>
        <v/>
      </c>
      <c r="P1601" s="13" t="str">
        <f t="shared" si="156"/>
        <v/>
      </c>
      <c r="Q1601" s="13" t="str">
        <f t="shared" si="157"/>
        <v/>
      </c>
      <c r="R1601" s="13" t="str">
        <f t="shared" si="158"/>
        <v/>
      </c>
    </row>
    <row r="1602" spans="1:18" x14ac:dyDescent="0.2">
      <c r="A1602" s="8" t="s">
        <v>2008</v>
      </c>
      <c r="B1602" s="9">
        <v>4099</v>
      </c>
      <c r="C1602" s="40" t="s">
        <v>2219</v>
      </c>
      <c r="D1602" s="40" t="s">
        <v>158</v>
      </c>
      <c r="E1602" s="40" t="s">
        <v>2163</v>
      </c>
      <c r="F1602" s="40" t="s">
        <v>52</v>
      </c>
      <c r="G1602" s="40" t="s">
        <v>39</v>
      </c>
      <c r="H1602" s="40" t="s">
        <v>40</v>
      </c>
      <c r="I1602" s="11">
        <v>44837</v>
      </c>
      <c r="J1602" s="11">
        <v>44951</v>
      </c>
      <c r="K1602" s="16" t="s">
        <v>45</v>
      </c>
      <c r="L1602" s="1">
        <f>_xlfn.IFNA(MATCH(D1602,{"AR","FL","IN","MI"},0),"YES")</f>
        <v>3</v>
      </c>
      <c r="M1602" t="str">
        <f t="shared" si="153"/>
        <v>Natural Gas</v>
      </c>
      <c r="N1602" s="1">
        <f t="shared" si="154"/>
        <v>2023</v>
      </c>
      <c r="O1602" s="13" t="str">
        <f t="shared" si="155"/>
        <v/>
      </c>
      <c r="P1602" s="13" t="str">
        <f t="shared" si="156"/>
        <v/>
      </c>
      <c r="Q1602" s="13" t="str">
        <f t="shared" si="157"/>
        <v/>
      </c>
      <c r="R1602" s="13" t="str">
        <f t="shared" si="158"/>
        <v/>
      </c>
    </row>
    <row r="1603" spans="1:18" x14ac:dyDescent="0.2">
      <c r="A1603" s="8" t="s">
        <v>2009</v>
      </c>
      <c r="B1603" s="9">
        <v>4100</v>
      </c>
      <c r="C1603" s="40" t="s">
        <v>249</v>
      </c>
      <c r="D1603" s="40" t="s">
        <v>158</v>
      </c>
      <c r="E1603" s="40" t="s">
        <v>2163</v>
      </c>
      <c r="F1603" s="40" t="s">
        <v>52</v>
      </c>
      <c r="G1603" s="40" t="s">
        <v>39</v>
      </c>
      <c r="H1603" s="40" t="s">
        <v>40</v>
      </c>
      <c r="I1603" s="11">
        <v>44837</v>
      </c>
      <c r="J1603" s="11">
        <v>44951</v>
      </c>
      <c r="K1603" s="12" t="s">
        <v>45</v>
      </c>
      <c r="L1603" s="1">
        <f>_xlfn.IFNA(MATCH(D1603,{"AR","FL","IN","MI"},0),"YES")</f>
        <v>3</v>
      </c>
      <c r="M1603" t="str">
        <f t="shared" si="153"/>
        <v>Natural Gas</v>
      </c>
      <c r="N1603" s="1">
        <f t="shared" si="154"/>
        <v>2023</v>
      </c>
      <c r="O1603" s="13" t="str">
        <f t="shared" si="155"/>
        <v/>
      </c>
      <c r="P1603" s="13" t="str">
        <f t="shared" si="156"/>
        <v/>
      </c>
      <c r="Q1603" s="13" t="str">
        <f t="shared" si="157"/>
        <v/>
      </c>
      <c r="R1603" s="13" t="str">
        <f t="shared" si="158"/>
        <v/>
      </c>
    </row>
    <row r="1604" spans="1:18" x14ac:dyDescent="0.2">
      <c r="A1604" s="8" t="s">
        <v>1110</v>
      </c>
      <c r="B1604" s="9">
        <v>4015</v>
      </c>
      <c r="C1604" s="40" t="s">
        <v>337</v>
      </c>
      <c r="D1604" s="40" t="s">
        <v>97</v>
      </c>
      <c r="E1604" s="40" t="s">
        <v>37</v>
      </c>
      <c r="F1604" s="40" t="s">
        <v>38</v>
      </c>
      <c r="G1604" s="40" t="s">
        <v>44</v>
      </c>
      <c r="H1604" s="40" t="s">
        <v>40</v>
      </c>
      <c r="I1604" s="11">
        <v>44713</v>
      </c>
      <c r="J1604" s="11">
        <v>44952</v>
      </c>
      <c r="K1604" s="12">
        <v>52</v>
      </c>
      <c r="L1604" s="1" t="str">
        <f>_xlfn.IFNA(MATCH(D1604,{"AR","FL","IN","MI"},0),"YES")</f>
        <v>YES</v>
      </c>
      <c r="M1604" t="str">
        <f t="shared" si="153"/>
        <v>Electric</v>
      </c>
      <c r="N1604" s="1">
        <f t="shared" si="154"/>
        <v>2023</v>
      </c>
      <c r="O1604" s="13">
        <f t="shared" si="155"/>
        <v>0.52</v>
      </c>
      <c r="P1604" s="13">
        <f t="shared" si="156"/>
        <v>0.52</v>
      </c>
      <c r="Q1604" s="13" t="str">
        <f t="shared" si="157"/>
        <v/>
      </c>
      <c r="R1604" s="13" t="str">
        <f t="shared" si="158"/>
        <v/>
      </c>
    </row>
    <row r="1605" spans="1:18" x14ac:dyDescent="0.2">
      <c r="A1605" s="8" t="s">
        <v>2010</v>
      </c>
      <c r="B1605" s="9">
        <v>3846</v>
      </c>
      <c r="C1605" s="40" t="s">
        <v>2243</v>
      </c>
      <c r="D1605" s="40" t="s">
        <v>290</v>
      </c>
      <c r="E1605" s="40" t="s">
        <v>2163</v>
      </c>
      <c r="F1605" s="40" t="s">
        <v>66</v>
      </c>
      <c r="G1605" s="40" t="s">
        <v>44</v>
      </c>
      <c r="H1605" s="40" t="s">
        <v>40</v>
      </c>
      <c r="I1605" s="11">
        <v>44377</v>
      </c>
      <c r="J1605" s="11">
        <v>44952</v>
      </c>
      <c r="K1605" s="12">
        <v>50.6</v>
      </c>
      <c r="L1605" s="1" t="str">
        <f>_xlfn.IFNA(MATCH(D1605,{"AR","FL","IN","MI"},0),"YES")</f>
        <v>YES</v>
      </c>
      <c r="M1605" t="str">
        <f t="shared" si="153"/>
        <v>Natural Gas</v>
      </c>
      <c r="N1605" s="1">
        <f t="shared" si="154"/>
        <v>2023</v>
      </c>
      <c r="O1605" s="13" t="str">
        <f t="shared" si="155"/>
        <v/>
      </c>
      <c r="P1605" s="13" t="str">
        <f t="shared" si="156"/>
        <v/>
      </c>
      <c r="Q1605" s="13">
        <f t="shared" si="157"/>
        <v>0.50600000000000001</v>
      </c>
      <c r="R1605" s="13">
        <f t="shared" si="158"/>
        <v>0.50600000000000001</v>
      </c>
    </row>
    <row r="1606" spans="1:18" x14ac:dyDescent="0.2">
      <c r="A1606" s="8" t="s">
        <v>1111</v>
      </c>
      <c r="B1606" s="9">
        <v>4035</v>
      </c>
      <c r="C1606" s="40" t="s">
        <v>81</v>
      </c>
      <c r="D1606" s="40" t="s">
        <v>76</v>
      </c>
      <c r="E1606" s="40" t="s">
        <v>37</v>
      </c>
      <c r="F1606" s="40" t="s">
        <v>52</v>
      </c>
      <c r="G1606" s="40" t="s">
        <v>39</v>
      </c>
      <c r="H1606" s="40" t="s">
        <v>40</v>
      </c>
      <c r="I1606" s="11">
        <v>44725</v>
      </c>
      <c r="J1606" s="11">
        <v>44952</v>
      </c>
      <c r="K1606" s="16">
        <v>52.29</v>
      </c>
      <c r="L1606" s="1" t="str">
        <f>_xlfn.IFNA(MATCH(D1606,{"AR","FL","IN","MI"},0),"YES")</f>
        <v>YES</v>
      </c>
      <c r="M1606" t="str">
        <f t="shared" si="153"/>
        <v>Electric</v>
      </c>
      <c r="N1606" s="1">
        <f t="shared" si="154"/>
        <v>2023</v>
      </c>
      <c r="O1606" s="13">
        <f t="shared" si="155"/>
        <v>0.52290000000000003</v>
      </c>
      <c r="P1606" s="13">
        <f t="shared" si="156"/>
        <v>0.52290000000000003</v>
      </c>
      <c r="Q1606" s="13" t="str">
        <f t="shared" si="157"/>
        <v/>
      </c>
      <c r="R1606" s="13" t="str">
        <f t="shared" si="158"/>
        <v/>
      </c>
    </row>
    <row r="1607" spans="1:18" x14ac:dyDescent="0.2">
      <c r="A1607" s="8" t="s">
        <v>1112</v>
      </c>
      <c r="B1607" s="9">
        <v>4107</v>
      </c>
      <c r="C1607" s="40" t="s">
        <v>254</v>
      </c>
      <c r="D1607" s="40" t="s">
        <v>160</v>
      </c>
      <c r="E1607" s="40" t="s">
        <v>37</v>
      </c>
      <c r="F1607" s="40" t="s">
        <v>52</v>
      </c>
      <c r="G1607" s="40" t="s">
        <v>44</v>
      </c>
      <c r="H1607" s="40" t="s">
        <v>40</v>
      </c>
      <c r="I1607" s="11">
        <v>44910</v>
      </c>
      <c r="J1607" s="11">
        <v>44959</v>
      </c>
      <c r="K1607" s="16" t="s">
        <v>45</v>
      </c>
      <c r="L1607" s="1" t="str">
        <f>_xlfn.IFNA(MATCH(D1607,{"AR","FL","IN","MI"},0),"YES")</f>
        <v>YES</v>
      </c>
      <c r="M1607" t="str">
        <f t="shared" si="153"/>
        <v>Electric</v>
      </c>
      <c r="N1607" s="1">
        <f t="shared" si="154"/>
        <v>2023</v>
      </c>
      <c r="O1607" s="13" t="str">
        <f t="shared" si="155"/>
        <v/>
      </c>
      <c r="P1607" s="13" t="str">
        <f t="shared" si="156"/>
        <v/>
      </c>
      <c r="Q1607" s="13" t="str">
        <f t="shared" si="157"/>
        <v/>
      </c>
      <c r="R1607" s="13" t="str">
        <f t="shared" si="158"/>
        <v/>
      </c>
    </row>
    <row r="1608" spans="1:18" x14ac:dyDescent="0.2">
      <c r="A1608" s="8" t="s">
        <v>1113</v>
      </c>
      <c r="B1608" s="9">
        <v>4017</v>
      </c>
      <c r="C1608" s="40" t="s">
        <v>139</v>
      </c>
      <c r="D1608" s="40" t="s">
        <v>124</v>
      </c>
      <c r="E1608" s="40" t="s">
        <v>37</v>
      </c>
      <c r="F1608" s="40" t="s">
        <v>52</v>
      </c>
      <c r="G1608" s="40" t="s">
        <v>39</v>
      </c>
      <c r="H1608" s="40" t="s">
        <v>40</v>
      </c>
      <c r="I1608" s="11">
        <v>44670</v>
      </c>
      <c r="J1608" s="11">
        <v>44960</v>
      </c>
      <c r="K1608" s="16" t="s">
        <v>45</v>
      </c>
      <c r="L1608" s="1" t="str">
        <f>_xlfn.IFNA(MATCH(D1608,{"AR","FL","IN","MI"},0),"YES")</f>
        <v>YES</v>
      </c>
      <c r="M1608" t="str">
        <f t="shared" ref="M1608:M1671" si="159">E1608</f>
        <v>Electric</v>
      </c>
      <c r="N1608" s="1">
        <f t="shared" ref="N1608:N1671" si="160">YEAR(J1608)</f>
        <v>2023</v>
      </c>
      <c r="O1608" s="13" t="str">
        <f t="shared" ref="O1608:O1671" si="161">IF(AND(M1608="Electric",K1608&lt;&gt;"NA"),K1608/100,"")</f>
        <v/>
      </c>
      <c r="P1608" s="13" t="str">
        <f t="shared" ref="P1608:P1671" si="162">IF(AND(M1608="Electric",K1608&lt;&gt;"NA",L1608="YES"),K1608/100,"")</f>
        <v/>
      </c>
      <c r="Q1608" s="13" t="str">
        <f t="shared" ref="Q1608:Q1671" si="163">IF(AND(M1608="Natural Gas",K1608&lt;&gt;"NA"),K1608/100,"")</f>
        <v/>
      </c>
      <c r="R1608" s="13" t="str">
        <f t="shared" ref="R1608:R1671" si="164">IF(AND(M1608="Natural Gas",K1608&lt;&gt;"NA",L1608="YES"),K1608/100,"")</f>
        <v/>
      </c>
    </row>
    <row r="1609" spans="1:18" x14ac:dyDescent="0.2">
      <c r="A1609" s="8" t="s">
        <v>1114</v>
      </c>
      <c r="B1609" s="9">
        <v>4045</v>
      </c>
      <c r="C1609" s="40" t="s">
        <v>412</v>
      </c>
      <c r="D1609" s="40" t="s">
        <v>57</v>
      </c>
      <c r="E1609" s="40" t="s">
        <v>37</v>
      </c>
      <c r="F1609" s="40" t="s">
        <v>38</v>
      </c>
      <c r="G1609" s="40" t="s">
        <v>44</v>
      </c>
      <c r="H1609" s="40" t="s">
        <v>40</v>
      </c>
      <c r="I1609" s="11">
        <v>44805</v>
      </c>
      <c r="J1609" s="11">
        <v>44966</v>
      </c>
      <c r="K1609" s="16">
        <v>52.43</v>
      </c>
      <c r="L1609" s="1" t="str">
        <f>_xlfn.IFNA(MATCH(D1609,{"AR","FL","IN","MI"},0),"YES")</f>
        <v>YES</v>
      </c>
      <c r="M1609" t="str">
        <f t="shared" si="159"/>
        <v>Electric</v>
      </c>
      <c r="N1609" s="1">
        <f t="shared" si="160"/>
        <v>2023</v>
      </c>
      <c r="O1609" s="13">
        <f t="shared" si="161"/>
        <v>0.52429999999999999</v>
      </c>
      <c r="P1609" s="13">
        <f t="shared" si="162"/>
        <v>0.52429999999999999</v>
      </c>
      <c r="Q1609" s="13" t="str">
        <f t="shared" si="163"/>
        <v/>
      </c>
      <c r="R1609" s="13" t="str">
        <f t="shared" si="164"/>
        <v/>
      </c>
    </row>
    <row r="1610" spans="1:18" x14ac:dyDescent="0.2">
      <c r="A1610" s="8" t="s">
        <v>1115</v>
      </c>
      <c r="B1610" s="9">
        <v>4110</v>
      </c>
      <c r="C1610" s="40" t="s">
        <v>661</v>
      </c>
      <c r="D1610" s="40" t="s">
        <v>94</v>
      </c>
      <c r="E1610" s="40" t="s">
        <v>37</v>
      </c>
      <c r="F1610" s="40" t="s">
        <v>357</v>
      </c>
      <c r="G1610" s="40" t="s">
        <v>44</v>
      </c>
      <c r="H1610" s="40" t="s">
        <v>40</v>
      </c>
      <c r="I1610" s="11">
        <v>44915</v>
      </c>
      <c r="J1610" s="11">
        <v>44973</v>
      </c>
      <c r="K1610" s="16" t="s">
        <v>45</v>
      </c>
      <c r="L1610" s="1" t="str">
        <f>_xlfn.IFNA(MATCH(D1610,{"AR","FL","IN","MI"},0),"YES")</f>
        <v>YES</v>
      </c>
      <c r="M1610" t="str">
        <f t="shared" si="159"/>
        <v>Electric</v>
      </c>
      <c r="N1610" s="1">
        <f t="shared" si="160"/>
        <v>2023</v>
      </c>
      <c r="O1610" s="13" t="str">
        <f t="shared" si="161"/>
        <v/>
      </c>
      <c r="P1610" s="13" t="str">
        <f t="shared" si="162"/>
        <v/>
      </c>
      <c r="Q1610" s="13" t="str">
        <f t="shared" si="163"/>
        <v/>
      </c>
      <c r="R1610" s="13" t="str">
        <f t="shared" si="164"/>
        <v/>
      </c>
    </row>
    <row r="1611" spans="1:18" x14ac:dyDescent="0.2">
      <c r="A1611" s="8" t="s">
        <v>1116</v>
      </c>
      <c r="B1611" s="9">
        <v>3602</v>
      </c>
      <c r="C1611" s="40" t="s">
        <v>93</v>
      </c>
      <c r="D1611" s="40" t="s">
        <v>400</v>
      </c>
      <c r="E1611" s="40" t="s">
        <v>37</v>
      </c>
      <c r="F1611" s="40" t="s">
        <v>38</v>
      </c>
      <c r="G1611" s="40" t="s">
        <v>44</v>
      </c>
      <c r="H1611" s="40" t="s">
        <v>40</v>
      </c>
      <c r="I1611" s="11">
        <v>43812</v>
      </c>
      <c r="J1611" s="11">
        <v>44974</v>
      </c>
      <c r="K1611" s="16" t="s">
        <v>45</v>
      </c>
      <c r="L1611" s="1" t="str">
        <f>_xlfn.IFNA(MATCH(D1611,{"AR","FL","IN","MI"},0),"YES")</f>
        <v>YES</v>
      </c>
      <c r="M1611" t="str">
        <f t="shared" si="159"/>
        <v>Electric</v>
      </c>
      <c r="N1611" s="1">
        <f t="shared" si="160"/>
        <v>2023</v>
      </c>
      <c r="O1611" s="13" t="str">
        <f t="shared" si="161"/>
        <v/>
      </c>
      <c r="P1611" s="13" t="str">
        <f t="shared" si="162"/>
        <v/>
      </c>
      <c r="Q1611" s="13" t="str">
        <f t="shared" si="163"/>
        <v/>
      </c>
      <c r="R1611" s="13" t="str">
        <f t="shared" si="164"/>
        <v/>
      </c>
    </row>
    <row r="1612" spans="1:18" x14ac:dyDescent="0.2">
      <c r="A1612" s="8" t="s">
        <v>1117</v>
      </c>
      <c r="B1612" s="9">
        <v>4129</v>
      </c>
      <c r="C1612" s="40" t="s">
        <v>661</v>
      </c>
      <c r="D1612" s="40" t="s">
        <v>94</v>
      </c>
      <c r="E1612" s="40" t="s">
        <v>37</v>
      </c>
      <c r="F1612" s="40" t="s">
        <v>357</v>
      </c>
      <c r="G1612" s="40" t="s">
        <v>44</v>
      </c>
      <c r="H1612" s="40" t="s">
        <v>40</v>
      </c>
      <c r="I1612" s="11">
        <v>44958</v>
      </c>
      <c r="J1612" s="11">
        <v>44978</v>
      </c>
      <c r="K1612" s="16" t="s">
        <v>45</v>
      </c>
      <c r="L1612" s="1" t="str">
        <f>_xlfn.IFNA(MATCH(D1612,{"AR","FL","IN","MI"},0),"YES")</f>
        <v>YES</v>
      </c>
      <c r="M1612" t="str">
        <f t="shared" si="159"/>
        <v>Electric</v>
      </c>
      <c r="N1612" s="1">
        <f t="shared" si="160"/>
        <v>2023</v>
      </c>
      <c r="O1612" s="13" t="str">
        <f t="shared" si="161"/>
        <v/>
      </c>
      <c r="P1612" s="13" t="str">
        <f t="shared" si="162"/>
        <v/>
      </c>
      <c r="Q1612" s="13" t="str">
        <f t="shared" si="163"/>
        <v/>
      </c>
      <c r="R1612" s="13" t="str">
        <f t="shared" si="164"/>
        <v/>
      </c>
    </row>
    <row r="1613" spans="1:18" x14ac:dyDescent="0.2">
      <c r="A1613" s="8" t="s">
        <v>1118</v>
      </c>
      <c r="B1613" s="9">
        <v>4037</v>
      </c>
      <c r="C1613" s="40" t="s">
        <v>81</v>
      </c>
      <c r="D1613" s="40" t="s">
        <v>76</v>
      </c>
      <c r="E1613" s="40" t="s">
        <v>37</v>
      </c>
      <c r="F1613" s="40" t="s">
        <v>52</v>
      </c>
      <c r="G1613" s="40" t="s">
        <v>39</v>
      </c>
      <c r="H1613" s="40" t="s">
        <v>40</v>
      </c>
      <c r="I1613" s="11">
        <v>44725</v>
      </c>
      <c r="J1613" s="11">
        <v>44980</v>
      </c>
      <c r="K1613" s="16">
        <v>52.29</v>
      </c>
      <c r="L1613" s="1" t="str">
        <f>_xlfn.IFNA(MATCH(D1613,{"AR","FL","IN","MI"},0),"YES")</f>
        <v>YES</v>
      </c>
      <c r="M1613" t="str">
        <f t="shared" si="159"/>
        <v>Electric</v>
      </c>
      <c r="N1613" s="1">
        <f t="shared" si="160"/>
        <v>2023</v>
      </c>
      <c r="O1613" s="13">
        <f t="shared" si="161"/>
        <v>0.52290000000000003</v>
      </c>
      <c r="P1613" s="13">
        <f t="shared" si="162"/>
        <v>0.52290000000000003</v>
      </c>
      <c r="Q1613" s="13" t="str">
        <f t="shared" si="163"/>
        <v/>
      </c>
      <c r="R1613" s="13" t="str">
        <f t="shared" si="164"/>
        <v/>
      </c>
    </row>
    <row r="1614" spans="1:18" x14ac:dyDescent="0.2">
      <c r="A1614" s="8" t="s">
        <v>1119</v>
      </c>
      <c r="B1614" s="9">
        <v>4036</v>
      </c>
      <c r="C1614" s="40" t="s">
        <v>81</v>
      </c>
      <c r="D1614" s="40" t="s">
        <v>76</v>
      </c>
      <c r="E1614" s="40" t="s">
        <v>37</v>
      </c>
      <c r="F1614" s="40" t="s">
        <v>52</v>
      </c>
      <c r="G1614" s="40" t="s">
        <v>39</v>
      </c>
      <c r="H1614" s="40" t="s">
        <v>40</v>
      </c>
      <c r="I1614" s="11">
        <v>44725</v>
      </c>
      <c r="J1614" s="11">
        <v>44984</v>
      </c>
      <c r="K1614" s="16">
        <v>52.29</v>
      </c>
      <c r="L1614" s="1" t="str">
        <f>_xlfn.IFNA(MATCH(D1614,{"AR","FL","IN","MI"},0),"YES")</f>
        <v>YES</v>
      </c>
      <c r="M1614" t="str">
        <f t="shared" si="159"/>
        <v>Electric</v>
      </c>
      <c r="N1614" s="1">
        <f t="shared" si="160"/>
        <v>2023</v>
      </c>
      <c r="O1614" s="13">
        <f t="shared" si="161"/>
        <v>0.52290000000000003</v>
      </c>
      <c r="P1614" s="13">
        <f t="shared" si="162"/>
        <v>0.52290000000000003</v>
      </c>
      <c r="Q1614" s="13" t="str">
        <f t="shared" si="163"/>
        <v/>
      </c>
      <c r="R1614" s="13" t="str">
        <f t="shared" si="164"/>
        <v/>
      </c>
    </row>
    <row r="1615" spans="1:18" x14ac:dyDescent="0.2">
      <c r="A1615" s="8" t="s">
        <v>1120</v>
      </c>
      <c r="B1615" s="9">
        <v>4077</v>
      </c>
      <c r="C1615" s="40" t="s">
        <v>263</v>
      </c>
      <c r="D1615" s="40" t="s">
        <v>111</v>
      </c>
      <c r="E1615" s="40" t="s">
        <v>37</v>
      </c>
      <c r="F1615" s="40" t="s">
        <v>38</v>
      </c>
      <c r="G1615" s="40" t="s">
        <v>44</v>
      </c>
      <c r="H1615" s="40" t="s">
        <v>40</v>
      </c>
      <c r="I1615" s="11">
        <v>44837</v>
      </c>
      <c r="J1615" s="11">
        <v>44987</v>
      </c>
      <c r="K1615" s="16">
        <v>38.57</v>
      </c>
      <c r="L1615" s="1">
        <f>_xlfn.IFNA(MATCH(D1615,{"AR","FL","IN","MI"},0),"YES")</f>
        <v>1</v>
      </c>
      <c r="M1615" t="str">
        <f t="shared" si="159"/>
        <v>Electric</v>
      </c>
      <c r="N1615" s="1">
        <f t="shared" si="160"/>
        <v>2023</v>
      </c>
      <c r="O1615" s="13">
        <f t="shared" si="161"/>
        <v>0.38569999999999999</v>
      </c>
      <c r="P1615" s="13" t="str">
        <f t="shared" si="162"/>
        <v/>
      </c>
      <c r="Q1615" s="13" t="str">
        <f t="shared" si="163"/>
        <v/>
      </c>
      <c r="R1615" s="13" t="str">
        <f t="shared" si="164"/>
        <v/>
      </c>
    </row>
    <row r="1616" spans="1:18" x14ac:dyDescent="0.2">
      <c r="A1616" s="8" t="s">
        <v>1121</v>
      </c>
      <c r="B1616" s="9">
        <v>3994</v>
      </c>
      <c r="C1616" s="40" t="s">
        <v>275</v>
      </c>
      <c r="D1616" s="40" t="s">
        <v>94</v>
      </c>
      <c r="E1616" s="40" t="s">
        <v>37</v>
      </c>
      <c r="F1616" s="40" t="s">
        <v>66</v>
      </c>
      <c r="G1616" s="40" t="s">
        <v>39</v>
      </c>
      <c r="H1616" s="40" t="s">
        <v>40</v>
      </c>
      <c r="I1616" s="11">
        <v>44694</v>
      </c>
      <c r="J1616" s="11">
        <v>44994</v>
      </c>
      <c r="K1616" s="12">
        <v>42.5</v>
      </c>
      <c r="L1616" s="1" t="str">
        <f>_xlfn.IFNA(MATCH(D1616,{"AR","FL","IN","MI"},0),"YES")</f>
        <v>YES</v>
      </c>
      <c r="M1616" t="str">
        <f t="shared" si="159"/>
        <v>Electric</v>
      </c>
      <c r="N1616" s="1">
        <f t="shared" si="160"/>
        <v>2023</v>
      </c>
      <c r="O1616" s="13">
        <f t="shared" si="161"/>
        <v>0.42499999999999999</v>
      </c>
      <c r="P1616" s="13">
        <f t="shared" si="162"/>
        <v>0.42499999999999999</v>
      </c>
      <c r="Q1616" s="13" t="str">
        <f t="shared" si="163"/>
        <v/>
      </c>
      <c r="R1616" s="13" t="str">
        <f t="shared" si="164"/>
        <v/>
      </c>
    </row>
    <row r="1617" spans="1:18" x14ac:dyDescent="0.2">
      <c r="A1617" s="8" t="s">
        <v>2011</v>
      </c>
      <c r="B1617" s="9">
        <v>4136</v>
      </c>
      <c r="C1617" s="40" t="s">
        <v>2167</v>
      </c>
      <c r="D1617" s="40" t="s">
        <v>60</v>
      </c>
      <c r="E1617" s="40" t="s">
        <v>2163</v>
      </c>
      <c r="F1617" s="40" t="s">
        <v>52</v>
      </c>
      <c r="G1617" s="40" t="s">
        <v>39</v>
      </c>
      <c r="H1617" s="40" t="s">
        <v>40</v>
      </c>
      <c r="I1617" s="11">
        <v>44945</v>
      </c>
      <c r="J1617" s="11">
        <v>45006</v>
      </c>
      <c r="K1617" s="16" t="s">
        <v>45</v>
      </c>
      <c r="L1617" s="1" t="str">
        <f>_xlfn.IFNA(MATCH(D1617,{"AR","FL","IN","MI"},0),"YES")</f>
        <v>YES</v>
      </c>
      <c r="M1617" t="str">
        <f t="shared" si="159"/>
        <v>Natural Gas</v>
      </c>
      <c r="N1617" s="1">
        <f t="shared" si="160"/>
        <v>2023</v>
      </c>
      <c r="O1617" s="13" t="str">
        <f t="shared" si="161"/>
        <v/>
      </c>
      <c r="P1617" s="13" t="str">
        <f t="shared" si="162"/>
        <v/>
      </c>
      <c r="Q1617" s="13" t="str">
        <f t="shared" si="163"/>
        <v/>
      </c>
      <c r="R1617" s="13" t="str">
        <f t="shared" si="164"/>
        <v/>
      </c>
    </row>
    <row r="1618" spans="1:18" x14ac:dyDescent="0.2">
      <c r="A1618" s="8" t="s">
        <v>1122</v>
      </c>
      <c r="B1618" s="9">
        <v>4088</v>
      </c>
      <c r="C1618" s="40" t="s">
        <v>391</v>
      </c>
      <c r="D1618" s="40" t="s">
        <v>94</v>
      </c>
      <c r="E1618" s="40" t="s">
        <v>37</v>
      </c>
      <c r="F1618" s="40" t="s">
        <v>357</v>
      </c>
      <c r="G1618" s="40" t="s">
        <v>44</v>
      </c>
      <c r="H1618" s="40" t="s">
        <v>40</v>
      </c>
      <c r="I1618" s="11">
        <v>44880</v>
      </c>
      <c r="J1618" s="11">
        <v>45008</v>
      </c>
      <c r="K1618" s="16" t="s">
        <v>45</v>
      </c>
      <c r="L1618" s="1" t="str">
        <f>_xlfn.IFNA(MATCH(D1618,{"AR","FL","IN","MI"},0),"YES")</f>
        <v>YES</v>
      </c>
      <c r="M1618" t="str">
        <f t="shared" si="159"/>
        <v>Electric</v>
      </c>
      <c r="N1618" s="1">
        <f t="shared" si="160"/>
        <v>2023</v>
      </c>
      <c r="O1618" s="13" t="str">
        <f t="shared" si="161"/>
        <v/>
      </c>
      <c r="P1618" s="13" t="str">
        <f t="shared" si="162"/>
        <v/>
      </c>
      <c r="Q1618" s="13" t="str">
        <f t="shared" si="163"/>
        <v/>
      </c>
      <c r="R1618" s="13" t="str">
        <f t="shared" si="164"/>
        <v/>
      </c>
    </row>
    <row r="1619" spans="1:18" x14ac:dyDescent="0.2">
      <c r="A1619" s="8" t="s">
        <v>2012</v>
      </c>
      <c r="B1619" s="9">
        <v>3911</v>
      </c>
      <c r="C1619" s="40" t="s">
        <v>42</v>
      </c>
      <c r="D1619" s="40" t="s">
        <v>180</v>
      </c>
      <c r="E1619" s="40" t="s">
        <v>2163</v>
      </c>
      <c r="F1619" s="40" t="s">
        <v>66</v>
      </c>
      <c r="G1619" s="40" t="s">
        <v>44</v>
      </c>
      <c r="H1619" s="40" t="s">
        <v>40</v>
      </c>
      <c r="I1619" s="11">
        <v>44501</v>
      </c>
      <c r="J1619" s="11">
        <v>45008</v>
      </c>
      <c r="K1619" s="12">
        <v>52.5</v>
      </c>
      <c r="L1619" s="1" t="str">
        <f>_xlfn.IFNA(MATCH(D1619,{"AR","FL","IN","MI"},0),"YES")</f>
        <v>YES</v>
      </c>
      <c r="M1619" t="str">
        <f t="shared" si="159"/>
        <v>Natural Gas</v>
      </c>
      <c r="N1619" s="1">
        <f t="shared" si="160"/>
        <v>2023</v>
      </c>
      <c r="O1619" s="13" t="str">
        <f t="shared" si="161"/>
        <v/>
      </c>
      <c r="P1619" s="13" t="str">
        <f t="shared" si="162"/>
        <v/>
      </c>
      <c r="Q1619" s="13">
        <f t="shared" si="163"/>
        <v>0.52500000000000002</v>
      </c>
      <c r="R1619" s="13">
        <f t="shared" si="164"/>
        <v>0.52500000000000002</v>
      </c>
    </row>
    <row r="1620" spans="1:18" x14ac:dyDescent="0.2">
      <c r="A1620" s="8" t="s">
        <v>1123</v>
      </c>
      <c r="B1620" s="9">
        <v>4157</v>
      </c>
      <c r="C1620" s="40" t="s">
        <v>208</v>
      </c>
      <c r="D1620" s="40" t="s">
        <v>48</v>
      </c>
      <c r="E1620" s="40" t="s">
        <v>37</v>
      </c>
      <c r="F1620" s="40" t="s">
        <v>38</v>
      </c>
      <c r="G1620" s="40" t="s">
        <v>44</v>
      </c>
      <c r="H1620" s="40" t="s">
        <v>40</v>
      </c>
      <c r="I1620" s="11">
        <v>44812</v>
      </c>
      <c r="J1620" s="11">
        <v>45009</v>
      </c>
      <c r="K1620" s="16" t="s">
        <v>45</v>
      </c>
      <c r="L1620" s="1">
        <f>_xlfn.IFNA(MATCH(D1620,{"AR","FL","IN","MI"},0),"YES")</f>
        <v>4</v>
      </c>
      <c r="M1620" t="str">
        <f t="shared" si="159"/>
        <v>Electric</v>
      </c>
      <c r="N1620" s="1">
        <f t="shared" si="160"/>
        <v>2023</v>
      </c>
      <c r="O1620" s="13" t="str">
        <f t="shared" si="161"/>
        <v/>
      </c>
      <c r="P1620" s="13" t="str">
        <f t="shared" si="162"/>
        <v/>
      </c>
      <c r="Q1620" s="13" t="str">
        <f t="shared" si="163"/>
        <v/>
      </c>
      <c r="R1620" s="13" t="str">
        <f t="shared" si="164"/>
        <v/>
      </c>
    </row>
    <row r="1621" spans="1:18" x14ac:dyDescent="0.2">
      <c r="A1621" s="8" t="s">
        <v>2013</v>
      </c>
      <c r="B1621" s="9">
        <v>4006</v>
      </c>
      <c r="C1621" s="40" t="s">
        <v>463</v>
      </c>
      <c r="D1621" s="40" t="s">
        <v>43</v>
      </c>
      <c r="E1621" s="40" t="s">
        <v>2163</v>
      </c>
      <c r="F1621" s="40" t="s">
        <v>66</v>
      </c>
      <c r="G1621" s="40" t="s">
        <v>44</v>
      </c>
      <c r="H1621" s="40" t="s">
        <v>40</v>
      </c>
      <c r="I1621" s="11">
        <v>44699</v>
      </c>
      <c r="J1621" s="11">
        <v>45013</v>
      </c>
      <c r="K1621" s="16" t="s">
        <v>45</v>
      </c>
      <c r="L1621" s="1" t="str">
        <f>_xlfn.IFNA(MATCH(D1621,{"AR","FL","IN","MI"},0),"YES")</f>
        <v>YES</v>
      </c>
      <c r="M1621" t="str">
        <f t="shared" si="159"/>
        <v>Natural Gas</v>
      </c>
      <c r="N1621" s="1">
        <f t="shared" si="160"/>
        <v>2023</v>
      </c>
      <c r="O1621" s="13" t="str">
        <f t="shared" si="161"/>
        <v/>
      </c>
      <c r="P1621" s="13" t="str">
        <f t="shared" si="162"/>
        <v/>
      </c>
      <c r="Q1621" s="13" t="str">
        <f t="shared" si="163"/>
        <v/>
      </c>
      <c r="R1621" s="13" t="str">
        <f t="shared" si="164"/>
        <v/>
      </c>
    </row>
    <row r="1622" spans="1:18" x14ac:dyDescent="0.2">
      <c r="A1622" s="8" t="s">
        <v>2014</v>
      </c>
      <c r="B1622" s="9">
        <v>4024</v>
      </c>
      <c r="C1622" s="40" t="s">
        <v>2232</v>
      </c>
      <c r="D1622" s="40" t="s">
        <v>79</v>
      </c>
      <c r="E1622" s="40" t="s">
        <v>2163</v>
      </c>
      <c r="F1622" s="40" t="s">
        <v>66</v>
      </c>
      <c r="G1622" s="40" t="s">
        <v>39</v>
      </c>
      <c r="H1622" s="40" t="s">
        <v>40</v>
      </c>
      <c r="I1622" s="11">
        <v>44712</v>
      </c>
      <c r="J1622" s="11">
        <v>45013</v>
      </c>
      <c r="K1622" s="12">
        <v>59.6</v>
      </c>
      <c r="L1622" s="1">
        <f>_xlfn.IFNA(MATCH(D1622,{"AR","FL","IN","MI"},0),"YES")</f>
        <v>2</v>
      </c>
      <c r="M1622" t="str">
        <f t="shared" si="159"/>
        <v>Natural Gas</v>
      </c>
      <c r="N1622" s="1">
        <f t="shared" si="160"/>
        <v>2023</v>
      </c>
      <c r="O1622" s="13" t="str">
        <f t="shared" si="161"/>
        <v/>
      </c>
      <c r="P1622" s="13" t="str">
        <f t="shared" si="162"/>
        <v/>
      </c>
      <c r="Q1622" s="13">
        <f t="shared" si="163"/>
        <v>0.59599999999999997</v>
      </c>
      <c r="R1622" s="13" t="str">
        <f t="shared" si="164"/>
        <v/>
      </c>
    </row>
    <row r="1623" spans="1:18" x14ac:dyDescent="0.2">
      <c r="A1623" s="8" t="s">
        <v>1124</v>
      </c>
      <c r="B1623" s="9">
        <v>4059</v>
      </c>
      <c r="C1623" s="40" t="s">
        <v>81</v>
      </c>
      <c r="D1623" s="40" t="s">
        <v>76</v>
      </c>
      <c r="E1623" s="40" t="s">
        <v>37</v>
      </c>
      <c r="F1623" s="40" t="s">
        <v>52</v>
      </c>
      <c r="G1623" s="40" t="s">
        <v>39</v>
      </c>
      <c r="H1623" s="40" t="s">
        <v>40</v>
      </c>
      <c r="I1623" s="11">
        <v>44775</v>
      </c>
      <c r="J1623" s="11">
        <v>45022</v>
      </c>
      <c r="K1623" s="16">
        <v>52.29</v>
      </c>
      <c r="L1623" s="1" t="str">
        <f>_xlfn.IFNA(MATCH(D1623,{"AR","FL","IN","MI"},0),"YES")</f>
        <v>YES</v>
      </c>
      <c r="M1623" t="str">
        <f t="shared" si="159"/>
        <v>Electric</v>
      </c>
      <c r="N1623" s="1">
        <f t="shared" si="160"/>
        <v>2023</v>
      </c>
      <c r="O1623" s="13">
        <f t="shared" si="161"/>
        <v>0.52290000000000003</v>
      </c>
      <c r="P1623" s="13">
        <f t="shared" si="162"/>
        <v>0.52290000000000003</v>
      </c>
      <c r="Q1623" s="13" t="str">
        <f t="shared" si="163"/>
        <v/>
      </c>
      <c r="R1623" s="13" t="str">
        <f t="shared" si="164"/>
        <v/>
      </c>
    </row>
    <row r="1624" spans="1:18" x14ac:dyDescent="0.2">
      <c r="A1624" s="8" t="s">
        <v>1125</v>
      </c>
      <c r="B1624" s="9">
        <v>4058</v>
      </c>
      <c r="C1624" s="40" t="s">
        <v>81</v>
      </c>
      <c r="D1624" s="40" t="s">
        <v>76</v>
      </c>
      <c r="E1624" s="40" t="s">
        <v>37</v>
      </c>
      <c r="F1624" s="40" t="s">
        <v>52</v>
      </c>
      <c r="G1624" s="40" t="s">
        <v>39</v>
      </c>
      <c r="H1624" s="40" t="s">
        <v>40</v>
      </c>
      <c r="I1624" s="11">
        <v>44775</v>
      </c>
      <c r="J1624" s="11">
        <v>45026</v>
      </c>
      <c r="K1624" s="16">
        <v>52.29</v>
      </c>
      <c r="L1624" s="1" t="str">
        <f>_xlfn.IFNA(MATCH(D1624,{"AR","FL","IN","MI"},0),"YES")</f>
        <v>YES</v>
      </c>
      <c r="M1624" t="str">
        <f t="shared" si="159"/>
        <v>Electric</v>
      </c>
      <c r="N1624" s="1">
        <f t="shared" si="160"/>
        <v>2023</v>
      </c>
      <c r="O1624" s="13">
        <f t="shared" si="161"/>
        <v>0.52290000000000003</v>
      </c>
      <c r="P1624" s="13">
        <f t="shared" si="162"/>
        <v>0.52290000000000003</v>
      </c>
      <c r="Q1624" s="13" t="str">
        <f t="shared" si="163"/>
        <v/>
      </c>
      <c r="R1624" s="13" t="str">
        <f t="shared" si="164"/>
        <v/>
      </c>
    </row>
    <row r="1625" spans="1:18" x14ac:dyDescent="0.2">
      <c r="A1625" s="8" t="s">
        <v>1126</v>
      </c>
      <c r="B1625" s="9">
        <v>4081</v>
      </c>
      <c r="C1625" s="40" t="s">
        <v>81</v>
      </c>
      <c r="D1625" s="40" t="s">
        <v>76</v>
      </c>
      <c r="E1625" s="40" t="s">
        <v>37</v>
      </c>
      <c r="F1625" s="40" t="s">
        <v>52</v>
      </c>
      <c r="G1625" s="40" t="s">
        <v>39</v>
      </c>
      <c r="H1625" s="40" t="s">
        <v>40</v>
      </c>
      <c r="I1625" s="11">
        <v>44848</v>
      </c>
      <c r="J1625" s="11">
        <v>45030</v>
      </c>
      <c r="K1625" s="16">
        <v>52.29</v>
      </c>
      <c r="L1625" s="1" t="str">
        <f>_xlfn.IFNA(MATCH(D1625,{"AR","FL","IN","MI"},0),"YES")</f>
        <v>YES</v>
      </c>
      <c r="M1625" t="str">
        <f t="shared" si="159"/>
        <v>Electric</v>
      </c>
      <c r="N1625" s="1">
        <f t="shared" si="160"/>
        <v>2023</v>
      </c>
      <c r="O1625" s="13">
        <f t="shared" si="161"/>
        <v>0.52290000000000003</v>
      </c>
      <c r="P1625" s="13">
        <f t="shared" si="162"/>
        <v>0.52290000000000003</v>
      </c>
      <c r="Q1625" s="13" t="str">
        <f t="shared" si="163"/>
        <v/>
      </c>
      <c r="R1625" s="13" t="str">
        <f t="shared" si="164"/>
        <v/>
      </c>
    </row>
    <row r="1626" spans="1:18" x14ac:dyDescent="0.2">
      <c r="A1626" s="8" t="s">
        <v>2015</v>
      </c>
      <c r="B1626" s="9">
        <v>4115</v>
      </c>
      <c r="C1626" s="40" t="s">
        <v>2179</v>
      </c>
      <c r="D1626" s="40" t="s">
        <v>114</v>
      </c>
      <c r="E1626" s="40" t="s">
        <v>2163</v>
      </c>
      <c r="F1626" s="40" t="s">
        <v>52</v>
      </c>
      <c r="G1626" s="40" t="s">
        <v>39</v>
      </c>
      <c r="H1626" s="40" t="s">
        <v>40</v>
      </c>
      <c r="I1626" s="11">
        <v>44922</v>
      </c>
      <c r="J1626" s="11">
        <v>45036</v>
      </c>
      <c r="K1626" s="16" t="s">
        <v>45</v>
      </c>
      <c r="L1626" s="1" t="str">
        <f>_xlfn.IFNA(MATCH(D1626,{"AR","FL","IN","MI"},0),"YES")</f>
        <v>YES</v>
      </c>
      <c r="M1626" t="str">
        <f t="shared" si="159"/>
        <v>Natural Gas</v>
      </c>
      <c r="N1626" s="1">
        <f t="shared" si="160"/>
        <v>2023</v>
      </c>
      <c r="O1626" s="13" t="str">
        <f t="shared" si="161"/>
        <v/>
      </c>
      <c r="P1626" s="13" t="str">
        <f t="shared" si="162"/>
        <v/>
      </c>
      <c r="Q1626" s="13" t="str">
        <f t="shared" si="163"/>
        <v/>
      </c>
      <c r="R1626" s="13" t="str">
        <f t="shared" si="164"/>
        <v/>
      </c>
    </row>
    <row r="1627" spans="1:18" x14ac:dyDescent="0.2">
      <c r="A1627" s="8" t="s">
        <v>1127</v>
      </c>
      <c r="B1627" s="9">
        <v>4061</v>
      </c>
      <c r="C1627" s="40" t="s">
        <v>81</v>
      </c>
      <c r="D1627" s="40" t="s">
        <v>76</v>
      </c>
      <c r="E1627" s="40" t="s">
        <v>37</v>
      </c>
      <c r="F1627" s="40" t="s">
        <v>52</v>
      </c>
      <c r="G1627" s="40" t="s">
        <v>39</v>
      </c>
      <c r="H1627" s="40" t="s">
        <v>40</v>
      </c>
      <c r="I1627" s="11">
        <v>44789</v>
      </c>
      <c r="J1627" s="11">
        <v>45043</v>
      </c>
      <c r="K1627" s="16">
        <v>52.29</v>
      </c>
      <c r="L1627" s="1" t="str">
        <f>_xlfn.IFNA(MATCH(D1627,{"AR","FL","IN","MI"},0),"YES")</f>
        <v>YES</v>
      </c>
      <c r="M1627" t="str">
        <f t="shared" si="159"/>
        <v>Electric</v>
      </c>
      <c r="N1627" s="1">
        <f t="shared" si="160"/>
        <v>2023</v>
      </c>
      <c r="O1627" s="13">
        <f t="shared" si="161"/>
        <v>0.52290000000000003</v>
      </c>
      <c r="P1627" s="13">
        <f t="shared" si="162"/>
        <v>0.52290000000000003</v>
      </c>
      <c r="Q1627" s="13" t="str">
        <f t="shared" si="163"/>
        <v/>
      </c>
      <c r="R1627" s="13" t="str">
        <f t="shared" si="164"/>
        <v/>
      </c>
    </row>
    <row r="1628" spans="1:18" x14ac:dyDescent="0.2">
      <c r="A1628" s="8" t="s">
        <v>1128</v>
      </c>
      <c r="B1628" s="9">
        <v>3867</v>
      </c>
      <c r="C1628" s="40" t="s">
        <v>365</v>
      </c>
      <c r="D1628" s="40" t="s">
        <v>160</v>
      </c>
      <c r="E1628" s="40" t="s">
        <v>37</v>
      </c>
      <c r="F1628" s="40" t="s">
        <v>38</v>
      </c>
      <c r="G1628" s="40" t="s">
        <v>39</v>
      </c>
      <c r="H1628" s="40" t="s">
        <v>40</v>
      </c>
      <c r="I1628" s="11">
        <v>44344</v>
      </c>
      <c r="J1628" s="11">
        <v>45043</v>
      </c>
      <c r="K1628" s="12">
        <v>52.5</v>
      </c>
      <c r="L1628" s="1" t="str">
        <f>_xlfn.IFNA(MATCH(D1628,{"AR","FL","IN","MI"},0),"YES")</f>
        <v>YES</v>
      </c>
      <c r="M1628" t="str">
        <f t="shared" si="159"/>
        <v>Electric</v>
      </c>
      <c r="N1628" s="1">
        <f t="shared" si="160"/>
        <v>2023</v>
      </c>
      <c r="O1628" s="13">
        <f t="shared" si="161"/>
        <v>0.52500000000000002</v>
      </c>
      <c r="P1628" s="13">
        <f t="shared" si="162"/>
        <v>0.52500000000000002</v>
      </c>
      <c r="Q1628" s="13" t="str">
        <f t="shared" si="163"/>
        <v/>
      </c>
      <c r="R1628" s="13" t="str">
        <f t="shared" si="164"/>
        <v/>
      </c>
    </row>
    <row r="1629" spans="1:18" x14ac:dyDescent="0.2">
      <c r="A1629" s="8" t="s">
        <v>1129</v>
      </c>
      <c r="B1629" s="9">
        <v>4175</v>
      </c>
      <c r="C1629" s="40" t="s">
        <v>81</v>
      </c>
      <c r="D1629" s="40" t="s">
        <v>76</v>
      </c>
      <c r="E1629" s="40" t="s">
        <v>37</v>
      </c>
      <c r="F1629" s="40" t="s">
        <v>52</v>
      </c>
      <c r="G1629" s="40" t="s">
        <v>39</v>
      </c>
      <c r="H1629" s="40" t="s">
        <v>40</v>
      </c>
      <c r="I1629" s="11">
        <v>45047</v>
      </c>
      <c r="J1629" s="11">
        <v>45047</v>
      </c>
      <c r="K1629" s="16" t="s">
        <v>45</v>
      </c>
      <c r="L1629" s="1" t="str">
        <f>_xlfn.IFNA(MATCH(D1629,{"AR","FL","IN","MI"},0),"YES")</f>
        <v>YES</v>
      </c>
      <c r="M1629" t="str">
        <f t="shared" si="159"/>
        <v>Electric</v>
      </c>
      <c r="N1629" s="1">
        <f t="shared" si="160"/>
        <v>2023</v>
      </c>
      <c r="O1629" s="13" t="str">
        <f t="shared" si="161"/>
        <v/>
      </c>
      <c r="P1629" s="13" t="str">
        <f t="shared" si="162"/>
        <v/>
      </c>
      <c r="Q1629" s="13" t="str">
        <f t="shared" si="163"/>
        <v/>
      </c>
      <c r="R1629" s="13" t="str">
        <f t="shared" si="164"/>
        <v/>
      </c>
    </row>
    <row r="1630" spans="1:18" x14ac:dyDescent="0.2">
      <c r="A1630" s="8" t="s">
        <v>1131</v>
      </c>
      <c r="B1630" s="9">
        <v>4174</v>
      </c>
      <c r="C1630" s="40" t="s">
        <v>81</v>
      </c>
      <c r="D1630" s="40" t="s">
        <v>76</v>
      </c>
      <c r="E1630" s="40" t="s">
        <v>37</v>
      </c>
      <c r="F1630" s="40" t="s">
        <v>52</v>
      </c>
      <c r="G1630" s="40" t="s">
        <v>39</v>
      </c>
      <c r="H1630" s="40" t="s">
        <v>40</v>
      </c>
      <c r="I1630" s="11">
        <v>45047</v>
      </c>
      <c r="J1630" s="11">
        <v>45047</v>
      </c>
      <c r="K1630" s="16" t="s">
        <v>45</v>
      </c>
      <c r="L1630" s="1" t="str">
        <f>_xlfn.IFNA(MATCH(D1630,{"AR","FL","IN","MI"},0),"YES")</f>
        <v>YES</v>
      </c>
      <c r="M1630" t="str">
        <f t="shared" si="159"/>
        <v>Electric</v>
      </c>
      <c r="N1630" s="1">
        <f t="shared" si="160"/>
        <v>2023</v>
      </c>
      <c r="O1630" s="13" t="str">
        <f t="shared" si="161"/>
        <v/>
      </c>
      <c r="P1630" s="13" t="str">
        <f t="shared" si="162"/>
        <v/>
      </c>
      <c r="Q1630" s="13" t="str">
        <f t="shared" si="163"/>
        <v/>
      </c>
      <c r="R1630" s="13" t="str">
        <f t="shared" si="164"/>
        <v/>
      </c>
    </row>
    <row r="1631" spans="1:18" x14ac:dyDescent="0.2">
      <c r="A1631" s="8" t="s">
        <v>1130</v>
      </c>
      <c r="B1631" s="9">
        <v>4176</v>
      </c>
      <c r="C1631" s="40" t="s">
        <v>81</v>
      </c>
      <c r="D1631" s="40" t="s">
        <v>76</v>
      </c>
      <c r="E1631" s="40" t="s">
        <v>37</v>
      </c>
      <c r="F1631" s="40" t="s">
        <v>52</v>
      </c>
      <c r="G1631" s="40" t="s">
        <v>39</v>
      </c>
      <c r="H1631" s="40" t="s">
        <v>40</v>
      </c>
      <c r="I1631" s="11">
        <v>45047</v>
      </c>
      <c r="J1631" s="11">
        <v>45047</v>
      </c>
      <c r="K1631" s="16" t="s">
        <v>45</v>
      </c>
      <c r="L1631" s="1" t="str">
        <f>_xlfn.IFNA(MATCH(D1631,{"AR","FL","IN","MI"},0),"YES")</f>
        <v>YES</v>
      </c>
      <c r="M1631" t="str">
        <f t="shared" si="159"/>
        <v>Electric</v>
      </c>
      <c r="N1631" s="1">
        <f t="shared" si="160"/>
        <v>2023</v>
      </c>
      <c r="O1631" s="13" t="str">
        <f t="shared" si="161"/>
        <v/>
      </c>
      <c r="P1631" s="13" t="str">
        <f t="shared" si="162"/>
        <v/>
      </c>
      <c r="Q1631" s="13" t="str">
        <f t="shared" si="163"/>
        <v/>
      </c>
      <c r="R1631" s="13" t="str">
        <f t="shared" si="164"/>
        <v/>
      </c>
    </row>
    <row r="1632" spans="1:18" x14ac:dyDescent="0.2">
      <c r="A1632" s="8" t="s">
        <v>2016</v>
      </c>
      <c r="B1632" s="9">
        <v>4170</v>
      </c>
      <c r="C1632" s="40" t="s">
        <v>2167</v>
      </c>
      <c r="D1632" s="40" t="s">
        <v>152</v>
      </c>
      <c r="E1632" s="40" t="s">
        <v>2163</v>
      </c>
      <c r="F1632" s="40" t="s">
        <v>66</v>
      </c>
      <c r="G1632" s="40" t="s">
        <v>44</v>
      </c>
      <c r="H1632" s="40" t="s">
        <v>40</v>
      </c>
      <c r="I1632" s="11">
        <v>44778</v>
      </c>
      <c r="J1632" s="11">
        <v>45050</v>
      </c>
      <c r="K1632" s="12">
        <v>58</v>
      </c>
      <c r="L1632" s="1" t="str">
        <f>_xlfn.IFNA(MATCH(D1632,{"AR","FL","IN","MI"},0),"YES")</f>
        <v>YES</v>
      </c>
      <c r="M1632" t="str">
        <f t="shared" si="159"/>
        <v>Natural Gas</v>
      </c>
      <c r="N1632" s="1">
        <f t="shared" si="160"/>
        <v>2023</v>
      </c>
      <c r="O1632" s="13" t="str">
        <f t="shared" si="161"/>
        <v/>
      </c>
      <c r="P1632" s="13" t="str">
        <f t="shared" si="162"/>
        <v/>
      </c>
      <c r="Q1632" s="13">
        <f t="shared" si="163"/>
        <v>0.57999999999999996</v>
      </c>
      <c r="R1632" s="13">
        <f t="shared" si="164"/>
        <v>0.57999999999999996</v>
      </c>
    </row>
    <row r="1633" spans="1:18" x14ac:dyDescent="0.2">
      <c r="A1633" s="8" t="s">
        <v>2017</v>
      </c>
      <c r="B1633" s="9">
        <v>4067</v>
      </c>
      <c r="C1633" s="40" t="s">
        <v>2167</v>
      </c>
      <c r="D1633" s="40" t="s">
        <v>60</v>
      </c>
      <c r="E1633" s="40" t="s">
        <v>2163</v>
      </c>
      <c r="F1633" s="40" t="s">
        <v>66</v>
      </c>
      <c r="G1633" s="40" t="s">
        <v>44</v>
      </c>
      <c r="H1633" s="40" t="s">
        <v>40</v>
      </c>
      <c r="I1633" s="11">
        <v>44813</v>
      </c>
      <c r="J1633" s="11">
        <v>45055</v>
      </c>
      <c r="K1633" s="16" t="s">
        <v>45</v>
      </c>
      <c r="L1633" s="1" t="str">
        <f>_xlfn.IFNA(MATCH(D1633,{"AR","FL","IN","MI"},0),"YES")</f>
        <v>YES</v>
      </c>
      <c r="M1633" t="str">
        <f t="shared" si="159"/>
        <v>Natural Gas</v>
      </c>
      <c r="N1633" s="1">
        <f t="shared" si="160"/>
        <v>2023</v>
      </c>
      <c r="O1633" s="13" t="str">
        <f t="shared" si="161"/>
        <v/>
      </c>
      <c r="P1633" s="13" t="str">
        <f t="shared" si="162"/>
        <v/>
      </c>
      <c r="Q1633" s="13" t="str">
        <f t="shared" si="163"/>
        <v/>
      </c>
      <c r="R1633" s="13" t="str">
        <f t="shared" si="164"/>
        <v/>
      </c>
    </row>
    <row r="1634" spans="1:18" x14ac:dyDescent="0.2">
      <c r="A1634" s="8" t="s">
        <v>2018</v>
      </c>
      <c r="B1634" s="9">
        <v>3991</v>
      </c>
      <c r="C1634" s="40" t="s">
        <v>2187</v>
      </c>
      <c r="D1634" s="40" t="s">
        <v>76</v>
      </c>
      <c r="E1634" s="40" t="s">
        <v>2163</v>
      </c>
      <c r="F1634" s="40" t="s">
        <v>66</v>
      </c>
      <c r="G1634" s="40" t="s">
        <v>44</v>
      </c>
      <c r="H1634" s="40" t="s">
        <v>40</v>
      </c>
      <c r="I1634" s="11">
        <v>44680</v>
      </c>
      <c r="J1634" s="11">
        <v>45061</v>
      </c>
      <c r="K1634" s="16" t="s">
        <v>45</v>
      </c>
      <c r="L1634" s="1" t="str">
        <f>_xlfn.IFNA(MATCH(D1634,{"AR","FL","IN","MI"},0),"YES")</f>
        <v>YES</v>
      </c>
      <c r="M1634" t="str">
        <f t="shared" si="159"/>
        <v>Natural Gas</v>
      </c>
      <c r="N1634" s="1">
        <f t="shared" si="160"/>
        <v>2023</v>
      </c>
      <c r="O1634" s="13" t="str">
        <f t="shared" si="161"/>
        <v/>
      </c>
      <c r="P1634" s="13" t="str">
        <f t="shared" si="162"/>
        <v/>
      </c>
      <c r="Q1634" s="13" t="str">
        <f t="shared" si="163"/>
        <v/>
      </c>
      <c r="R1634" s="13" t="str">
        <f t="shared" si="164"/>
        <v/>
      </c>
    </row>
    <row r="1635" spans="1:18" x14ac:dyDescent="0.2">
      <c r="A1635" s="8" t="s">
        <v>2019</v>
      </c>
      <c r="B1635" s="9">
        <v>4043</v>
      </c>
      <c r="C1635" s="40" t="s">
        <v>2167</v>
      </c>
      <c r="D1635" s="40" t="s">
        <v>127</v>
      </c>
      <c r="E1635" s="40" t="s">
        <v>2163</v>
      </c>
      <c r="F1635" s="40" t="s">
        <v>52</v>
      </c>
      <c r="G1635" s="40" t="s">
        <v>39</v>
      </c>
      <c r="H1635" s="40" t="s">
        <v>40</v>
      </c>
      <c r="I1635" s="11">
        <v>44771</v>
      </c>
      <c r="J1635" s="11">
        <v>45071</v>
      </c>
      <c r="K1635" s="12">
        <v>54.5</v>
      </c>
      <c r="L1635" s="1" t="str">
        <f>_xlfn.IFNA(MATCH(D1635,{"AR","FL","IN","MI"},0),"YES")</f>
        <v>YES</v>
      </c>
      <c r="M1635" t="str">
        <f t="shared" si="159"/>
        <v>Natural Gas</v>
      </c>
      <c r="N1635" s="1">
        <f t="shared" si="160"/>
        <v>2023</v>
      </c>
      <c r="O1635" s="13" t="str">
        <f t="shared" si="161"/>
        <v/>
      </c>
      <c r="P1635" s="13" t="str">
        <f t="shared" si="162"/>
        <v/>
      </c>
      <c r="Q1635" s="13">
        <f t="shared" si="163"/>
        <v>0.54500000000000004</v>
      </c>
      <c r="R1635" s="13">
        <f t="shared" si="164"/>
        <v>0.54500000000000004</v>
      </c>
    </row>
    <row r="1636" spans="1:18" x14ac:dyDescent="0.2">
      <c r="A1636" s="8" t="s">
        <v>1132</v>
      </c>
      <c r="B1636" s="9">
        <v>4144</v>
      </c>
      <c r="C1636" s="40" t="s">
        <v>249</v>
      </c>
      <c r="D1636" s="40" t="s">
        <v>158</v>
      </c>
      <c r="E1636" s="40" t="s">
        <v>37</v>
      </c>
      <c r="F1636" s="40" t="s">
        <v>52</v>
      </c>
      <c r="G1636" s="40" t="s">
        <v>39</v>
      </c>
      <c r="H1636" s="40" t="s">
        <v>40</v>
      </c>
      <c r="I1636" s="11">
        <v>44958</v>
      </c>
      <c r="J1636" s="11">
        <v>45076</v>
      </c>
      <c r="K1636" s="12" t="s">
        <v>45</v>
      </c>
      <c r="L1636" s="1">
        <f>_xlfn.IFNA(MATCH(D1636,{"AR","FL","IN","MI"},0),"YES")</f>
        <v>3</v>
      </c>
      <c r="M1636" t="str">
        <f t="shared" si="159"/>
        <v>Electric</v>
      </c>
      <c r="N1636" s="1">
        <f t="shared" si="160"/>
        <v>2023</v>
      </c>
      <c r="O1636" s="13" t="str">
        <f t="shared" si="161"/>
        <v/>
      </c>
      <c r="P1636" s="13" t="str">
        <f t="shared" si="162"/>
        <v/>
      </c>
      <c r="Q1636" s="13" t="str">
        <f t="shared" si="163"/>
        <v/>
      </c>
      <c r="R1636" s="13" t="str">
        <f t="shared" si="164"/>
        <v/>
      </c>
    </row>
    <row r="1637" spans="1:18" x14ac:dyDescent="0.2">
      <c r="A1637" s="8" t="s">
        <v>1133</v>
      </c>
      <c r="B1637" s="9">
        <v>4054</v>
      </c>
      <c r="C1637" s="40" t="s">
        <v>477</v>
      </c>
      <c r="D1637" s="40" t="s">
        <v>478</v>
      </c>
      <c r="E1637" s="40" t="s">
        <v>37</v>
      </c>
      <c r="F1637" s="40" t="s">
        <v>66</v>
      </c>
      <c r="G1637" s="40" t="s">
        <v>44</v>
      </c>
      <c r="H1637" s="40" t="s">
        <v>40</v>
      </c>
      <c r="I1637" s="11">
        <v>44837</v>
      </c>
      <c r="J1637" s="11">
        <v>45077</v>
      </c>
      <c r="K1637" s="12">
        <v>49</v>
      </c>
      <c r="L1637" s="1" t="str">
        <f>_xlfn.IFNA(MATCH(D1637,{"AR","FL","IN","MI"},0),"YES")</f>
        <v>YES</v>
      </c>
      <c r="M1637" t="str">
        <f t="shared" si="159"/>
        <v>Electric</v>
      </c>
      <c r="N1637" s="1">
        <f t="shared" si="160"/>
        <v>2023</v>
      </c>
      <c r="O1637" s="13">
        <f t="shared" si="161"/>
        <v>0.49</v>
      </c>
      <c r="P1637" s="13">
        <f t="shared" si="162"/>
        <v>0.49</v>
      </c>
      <c r="Q1637" s="13" t="str">
        <f t="shared" si="163"/>
        <v/>
      </c>
      <c r="R1637" s="13" t="str">
        <f t="shared" si="164"/>
        <v/>
      </c>
    </row>
    <row r="1638" spans="1:18" x14ac:dyDescent="0.2">
      <c r="A1638" s="8" t="s">
        <v>1134</v>
      </c>
      <c r="B1638" s="9">
        <v>3905</v>
      </c>
      <c r="C1638" s="40" t="s">
        <v>42</v>
      </c>
      <c r="D1638" s="40" t="s">
        <v>180</v>
      </c>
      <c r="E1638" s="40" t="s">
        <v>37</v>
      </c>
      <c r="F1638" s="40" t="s">
        <v>38</v>
      </c>
      <c r="G1638" s="40" t="s">
        <v>39</v>
      </c>
      <c r="H1638" s="40" t="s">
        <v>40</v>
      </c>
      <c r="I1638" s="11">
        <v>44494</v>
      </c>
      <c r="J1638" s="11">
        <v>45078</v>
      </c>
      <c r="K1638" s="12">
        <v>52.5</v>
      </c>
      <c r="L1638" s="1" t="str">
        <f>_xlfn.IFNA(MATCH(D1638,{"AR","FL","IN","MI"},0),"YES")</f>
        <v>YES</v>
      </c>
      <c r="M1638" t="str">
        <f t="shared" si="159"/>
        <v>Electric</v>
      </c>
      <c r="N1638" s="1">
        <f t="shared" si="160"/>
        <v>2023</v>
      </c>
      <c r="O1638" s="13">
        <f t="shared" si="161"/>
        <v>0.52500000000000002</v>
      </c>
      <c r="P1638" s="13">
        <f t="shared" si="162"/>
        <v>0.52500000000000002</v>
      </c>
      <c r="Q1638" s="13" t="str">
        <f t="shared" si="163"/>
        <v/>
      </c>
      <c r="R1638" s="13" t="str">
        <f t="shared" si="164"/>
        <v/>
      </c>
    </row>
    <row r="1639" spans="1:18" x14ac:dyDescent="0.2">
      <c r="A1639" s="8" t="s">
        <v>1136</v>
      </c>
      <c r="B1639" s="9">
        <v>4034</v>
      </c>
      <c r="C1639" s="40" t="s">
        <v>42</v>
      </c>
      <c r="D1639" s="40" t="s">
        <v>43</v>
      </c>
      <c r="E1639" s="40" t="s">
        <v>37</v>
      </c>
      <c r="F1639" s="40" t="s">
        <v>38</v>
      </c>
      <c r="G1639" s="40" t="s">
        <v>44</v>
      </c>
      <c r="H1639" s="40" t="s">
        <v>40</v>
      </c>
      <c r="I1639" s="11">
        <v>44742</v>
      </c>
      <c r="J1639" s="11">
        <v>45083</v>
      </c>
      <c r="K1639" s="16" t="s">
        <v>45</v>
      </c>
      <c r="L1639" s="1" t="str">
        <f>_xlfn.IFNA(MATCH(D1639,{"AR","FL","IN","MI"},0),"YES")</f>
        <v>YES</v>
      </c>
      <c r="M1639" t="str">
        <f t="shared" si="159"/>
        <v>Electric</v>
      </c>
      <c r="N1639" s="1">
        <f t="shared" si="160"/>
        <v>2023</v>
      </c>
      <c r="O1639" s="13" t="str">
        <f t="shared" si="161"/>
        <v/>
      </c>
      <c r="P1639" s="13" t="str">
        <f t="shared" si="162"/>
        <v/>
      </c>
      <c r="Q1639" s="13" t="str">
        <f t="shared" si="163"/>
        <v/>
      </c>
      <c r="R1639" s="13" t="str">
        <f t="shared" si="164"/>
        <v/>
      </c>
    </row>
    <row r="1640" spans="1:18" x14ac:dyDescent="0.2">
      <c r="A1640" s="8" t="s">
        <v>1137</v>
      </c>
      <c r="B1640" s="9">
        <v>4003</v>
      </c>
      <c r="C1640" s="40" t="s">
        <v>96</v>
      </c>
      <c r="D1640" s="40" t="s">
        <v>259</v>
      </c>
      <c r="E1640" s="40" t="s">
        <v>37</v>
      </c>
      <c r="F1640" s="40" t="s">
        <v>38</v>
      </c>
      <c r="G1640" s="40" t="s">
        <v>44</v>
      </c>
      <c r="H1640" s="40" t="s">
        <v>40</v>
      </c>
      <c r="I1640" s="11">
        <v>44697</v>
      </c>
      <c r="J1640" s="11">
        <v>45083</v>
      </c>
      <c r="K1640" s="16">
        <v>50.81</v>
      </c>
      <c r="L1640" s="1" t="str">
        <f>_xlfn.IFNA(MATCH(D1640,{"AR","FL","IN","MI"},0),"YES")</f>
        <v>YES</v>
      </c>
      <c r="M1640" t="str">
        <f t="shared" si="159"/>
        <v>Electric</v>
      </c>
      <c r="N1640" s="1">
        <f t="shared" si="160"/>
        <v>2023</v>
      </c>
      <c r="O1640" s="13">
        <f t="shared" si="161"/>
        <v>0.5081</v>
      </c>
      <c r="P1640" s="13">
        <f t="shared" si="162"/>
        <v>0.5081</v>
      </c>
      <c r="Q1640" s="13" t="str">
        <f t="shared" si="163"/>
        <v/>
      </c>
      <c r="R1640" s="13" t="str">
        <f t="shared" si="164"/>
        <v/>
      </c>
    </row>
    <row r="1641" spans="1:18" x14ac:dyDescent="0.2">
      <c r="A1641" s="8" t="s">
        <v>1135</v>
      </c>
      <c r="B1641" s="9">
        <v>4009</v>
      </c>
      <c r="C1641" s="40" t="s">
        <v>485</v>
      </c>
      <c r="D1641" s="40" t="s">
        <v>478</v>
      </c>
      <c r="E1641" s="40" t="s">
        <v>37</v>
      </c>
      <c r="F1641" s="40" t="s">
        <v>66</v>
      </c>
      <c r="G1641" s="40" t="s">
        <v>44</v>
      </c>
      <c r="H1641" s="40" t="s">
        <v>40</v>
      </c>
      <c r="I1641" s="11">
        <v>44784</v>
      </c>
      <c r="J1641" s="11">
        <v>45083</v>
      </c>
      <c r="K1641" s="12">
        <v>50</v>
      </c>
      <c r="L1641" s="1" t="str">
        <f>_xlfn.IFNA(MATCH(D1641,{"AR","FL","IN","MI"},0),"YES")</f>
        <v>YES</v>
      </c>
      <c r="M1641" t="str">
        <f t="shared" si="159"/>
        <v>Electric</v>
      </c>
      <c r="N1641" s="1">
        <f t="shared" si="160"/>
        <v>2023</v>
      </c>
      <c r="O1641" s="13">
        <f t="shared" si="161"/>
        <v>0.5</v>
      </c>
      <c r="P1641" s="13">
        <f t="shared" si="162"/>
        <v>0.5</v>
      </c>
      <c r="Q1641" s="13" t="str">
        <f t="shared" si="163"/>
        <v/>
      </c>
      <c r="R1641" s="13" t="str">
        <f t="shared" si="164"/>
        <v/>
      </c>
    </row>
    <row r="1642" spans="1:18" x14ac:dyDescent="0.2">
      <c r="A1642" s="8" t="s">
        <v>1138</v>
      </c>
      <c r="B1642" s="9">
        <v>4078</v>
      </c>
      <c r="C1642" s="40" t="s">
        <v>81</v>
      </c>
      <c r="D1642" s="40" t="s">
        <v>76</v>
      </c>
      <c r="E1642" s="40" t="s">
        <v>37</v>
      </c>
      <c r="F1642" s="40" t="s">
        <v>52</v>
      </c>
      <c r="G1642" s="40" t="s">
        <v>39</v>
      </c>
      <c r="H1642" s="40" t="s">
        <v>40</v>
      </c>
      <c r="I1642" s="11">
        <v>44839</v>
      </c>
      <c r="J1642" s="11">
        <v>45089</v>
      </c>
      <c r="K1642" s="16">
        <v>52.29</v>
      </c>
      <c r="L1642" s="1" t="str">
        <f>_xlfn.IFNA(MATCH(D1642,{"AR","FL","IN","MI"},0),"YES")</f>
        <v>YES</v>
      </c>
      <c r="M1642" t="str">
        <f t="shared" si="159"/>
        <v>Electric</v>
      </c>
      <c r="N1642" s="1">
        <f t="shared" si="160"/>
        <v>2023</v>
      </c>
      <c r="O1642" s="13">
        <f t="shared" si="161"/>
        <v>0.52290000000000003</v>
      </c>
      <c r="P1642" s="13">
        <f t="shared" si="162"/>
        <v>0.52290000000000003</v>
      </c>
      <c r="Q1642" s="13" t="str">
        <f t="shared" si="163"/>
        <v/>
      </c>
      <c r="R1642" s="13" t="str">
        <f t="shared" si="164"/>
        <v/>
      </c>
    </row>
    <row r="1643" spans="1:18" x14ac:dyDescent="0.2">
      <c r="A1643" s="8" t="s">
        <v>1139</v>
      </c>
      <c r="B1643" s="9">
        <v>4025</v>
      </c>
      <c r="C1643" s="40" t="s">
        <v>113</v>
      </c>
      <c r="D1643" s="40" t="s">
        <v>114</v>
      </c>
      <c r="E1643" s="40" t="s">
        <v>37</v>
      </c>
      <c r="F1643" s="40" t="s">
        <v>38</v>
      </c>
      <c r="G1643" s="40" t="s">
        <v>44</v>
      </c>
      <c r="H1643" s="40" t="s">
        <v>40</v>
      </c>
      <c r="I1643" s="11">
        <v>44774</v>
      </c>
      <c r="J1643" s="11">
        <v>45091</v>
      </c>
      <c r="K1643" s="16" t="s">
        <v>45</v>
      </c>
      <c r="L1643" s="1" t="str">
        <f>_xlfn.IFNA(MATCH(D1643,{"AR","FL","IN","MI"},0),"YES")</f>
        <v>YES</v>
      </c>
      <c r="M1643" t="str">
        <f t="shared" si="159"/>
        <v>Electric</v>
      </c>
      <c r="N1643" s="1">
        <f t="shared" si="160"/>
        <v>2023</v>
      </c>
      <c r="O1643" s="13" t="str">
        <f t="shared" si="161"/>
        <v/>
      </c>
      <c r="P1643" s="13" t="str">
        <f t="shared" si="162"/>
        <v/>
      </c>
      <c r="Q1643" s="13" t="str">
        <f t="shared" si="163"/>
        <v/>
      </c>
      <c r="R1643" s="13" t="str">
        <f t="shared" si="164"/>
        <v/>
      </c>
    </row>
    <row r="1644" spans="1:18" x14ac:dyDescent="0.2">
      <c r="A1644" s="8" t="s">
        <v>2020</v>
      </c>
      <c r="B1644" s="9">
        <v>4084</v>
      </c>
      <c r="C1644" s="40" t="s">
        <v>2215</v>
      </c>
      <c r="D1644" s="40" t="s">
        <v>199</v>
      </c>
      <c r="E1644" s="40" t="s">
        <v>2163</v>
      </c>
      <c r="F1644" s="40" t="s">
        <v>66</v>
      </c>
      <c r="G1644" s="40" t="s">
        <v>44</v>
      </c>
      <c r="H1644" s="40" t="s">
        <v>40</v>
      </c>
      <c r="I1644" s="11">
        <v>44862</v>
      </c>
      <c r="J1644" s="11">
        <v>45092</v>
      </c>
      <c r="K1644" s="16" t="s">
        <v>45</v>
      </c>
      <c r="L1644" s="1" t="str">
        <f>_xlfn.IFNA(MATCH(D1644,{"AR","FL","IN","MI"},0),"YES")</f>
        <v>YES</v>
      </c>
      <c r="M1644" t="str">
        <f t="shared" si="159"/>
        <v>Natural Gas</v>
      </c>
      <c r="N1644" s="1">
        <f t="shared" si="160"/>
        <v>2023</v>
      </c>
      <c r="O1644" s="13" t="str">
        <f t="shared" si="161"/>
        <v/>
      </c>
      <c r="P1644" s="13" t="str">
        <f t="shared" si="162"/>
        <v/>
      </c>
      <c r="Q1644" s="13" t="str">
        <f t="shared" si="163"/>
        <v/>
      </c>
      <c r="R1644" s="13" t="str">
        <f t="shared" si="164"/>
        <v/>
      </c>
    </row>
    <row r="1645" spans="1:18" x14ac:dyDescent="0.2">
      <c r="A1645" s="8" t="s">
        <v>1140</v>
      </c>
      <c r="B1645" s="9">
        <v>4092</v>
      </c>
      <c r="C1645" s="40" t="s">
        <v>81</v>
      </c>
      <c r="D1645" s="40" t="s">
        <v>76</v>
      </c>
      <c r="E1645" s="40" t="s">
        <v>37</v>
      </c>
      <c r="F1645" s="40" t="s">
        <v>52</v>
      </c>
      <c r="G1645" s="40" t="s">
        <v>39</v>
      </c>
      <c r="H1645" s="40" t="s">
        <v>40</v>
      </c>
      <c r="I1645" s="11">
        <v>44840</v>
      </c>
      <c r="J1645" s="11">
        <v>45092</v>
      </c>
      <c r="K1645" s="16">
        <v>52.29</v>
      </c>
      <c r="L1645" s="1" t="str">
        <f>_xlfn.IFNA(MATCH(D1645,{"AR","FL","IN","MI"},0),"YES")</f>
        <v>YES</v>
      </c>
      <c r="M1645" t="str">
        <f t="shared" si="159"/>
        <v>Electric</v>
      </c>
      <c r="N1645" s="1">
        <f t="shared" si="160"/>
        <v>2023</v>
      </c>
      <c r="O1645" s="13">
        <f t="shared" si="161"/>
        <v>0.52290000000000003</v>
      </c>
      <c r="P1645" s="13">
        <f t="shared" si="162"/>
        <v>0.52290000000000003</v>
      </c>
      <c r="Q1645" s="13" t="str">
        <f t="shared" si="163"/>
        <v/>
      </c>
      <c r="R1645" s="13" t="str">
        <f t="shared" si="164"/>
        <v/>
      </c>
    </row>
    <row r="1646" spans="1:18" x14ac:dyDescent="0.2">
      <c r="A1646" s="8" t="s">
        <v>2021</v>
      </c>
      <c r="B1646" s="9">
        <v>4244</v>
      </c>
      <c r="C1646" s="40" t="s">
        <v>2167</v>
      </c>
      <c r="D1646" s="40" t="s">
        <v>576</v>
      </c>
      <c r="E1646" s="40" t="s">
        <v>2163</v>
      </c>
      <c r="F1646" s="40" t="s">
        <v>66</v>
      </c>
      <c r="G1646" s="40" t="s">
        <v>39</v>
      </c>
      <c r="H1646" s="40" t="s">
        <v>40</v>
      </c>
      <c r="I1646" s="11">
        <v>44957</v>
      </c>
      <c r="J1646" s="11">
        <v>45099</v>
      </c>
      <c r="K1646" s="12">
        <v>62.2</v>
      </c>
      <c r="L1646" s="1" t="str">
        <f>_xlfn.IFNA(MATCH(D1646,{"AR","FL","IN","MI"},0),"YES")</f>
        <v>YES</v>
      </c>
      <c r="M1646" t="str">
        <f t="shared" si="159"/>
        <v>Natural Gas</v>
      </c>
      <c r="N1646" s="1">
        <f t="shared" si="160"/>
        <v>2023</v>
      </c>
      <c r="O1646" s="13" t="str">
        <f t="shared" si="161"/>
        <v/>
      </c>
      <c r="P1646" s="13" t="str">
        <f t="shared" si="162"/>
        <v/>
      </c>
      <c r="Q1646" s="13">
        <f t="shared" si="163"/>
        <v>0.622</v>
      </c>
      <c r="R1646" s="13">
        <f t="shared" si="164"/>
        <v>0.622</v>
      </c>
    </row>
    <row r="1647" spans="1:18" x14ac:dyDescent="0.2">
      <c r="A1647" s="8" t="s">
        <v>2022</v>
      </c>
      <c r="B1647" s="9">
        <v>4075</v>
      </c>
      <c r="C1647" s="40" t="s">
        <v>2227</v>
      </c>
      <c r="D1647" s="40" t="s">
        <v>169</v>
      </c>
      <c r="E1647" s="40" t="s">
        <v>2163</v>
      </c>
      <c r="F1647" s="40" t="s">
        <v>66</v>
      </c>
      <c r="G1647" s="40" t="s">
        <v>44</v>
      </c>
      <c r="H1647" s="40" t="s">
        <v>40</v>
      </c>
      <c r="I1647" s="11">
        <v>44896</v>
      </c>
      <c r="J1647" s="11">
        <v>45107</v>
      </c>
      <c r="K1647" s="12">
        <v>50</v>
      </c>
      <c r="L1647" s="1" t="str">
        <f>_xlfn.IFNA(MATCH(D1647,{"AR","FL","IN","MI"},0),"YES")</f>
        <v>YES</v>
      </c>
      <c r="M1647" t="str">
        <f t="shared" si="159"/>
        <v>Natural Gas</v>
      </c>
      <c r="N1647" s="1">
        <f t="shared" si="160"/>
        <v>2023</v>
      </c>
      <c r="O1647" s="13" t="str">
        <f t="shared" si="161"/>
        <v/>
      </c>
      <c r="P1647" s="13" t="str">
        <f t="shared" si="162"/>
        <v/>
      </c>
      <c r="Q1647" s="13">
        <f t="shared" si="163"/>
        <v>0.5</v>
      </c>
      <c r="R1647" s="13">
        <f t="shared" si="164"/>
        <v>0.5</v>
      </c>
    </row>
    <row r="1648" spans="1:18" x14ac:dyDescent="0.2">
      <c r="A1648" s="8" t="s">
        <v>1141</v>
      </c>
      <c r="B1648" s="9">
        <v>4101</v>
      </c>
      <c r="C1648" s="40" t="s">
        <v>81</v>
      </c>
      <c r="D1648" s="40" t="s">
        <v>76</v>
      </c>
      <c r="E1648" s="40" t="s">
        <v>37</v>
      </c>
      <c r="F1648" s="40" t="s">
        <v>52</v>
      </c>
      <c r="G1648" s="40" t="s">
        <v>39</v>
      </c>
      <c r="H1648" s="40" t="s">
        <v>40</v>
      </c>
      <c r="I1648" s="11">
        <v>44866</v>
      </c>
      <c r="J1648" s="11">
        <v>45114</v>
      </c>
      <c r="K1648" s="16">
        <v>52.29</v>
      </c>
      <c r="L1648" s="1" t="str">
        <f>_xlfn.IFNA(MATCH(D1648,{"AR","FL","IN","MI"},0),"YES")</f>
        <v>YES</v>
      </c>
      <c r="M1648" t="str">
        <f t="shared" si="159"/>
        <v>Electric</v>
      </c>
      <c r="N1648" s="1">
        <f t="shared" si="160"/>
        <v>2023</v>
      </c>
      <c r="O1648" s="13">
        <f t="shared" si="161"/>
        <v>0.52290000000000003</v>
      </c>
      <c r="P1648" s="13">
        <f t="shared" si="162"/>
        <v>0.52290000000000003</v>
      </c>
      <c r="Q1648" s="13" t="str">
        <f t="shared" si="163"/>
        <v/>
      </c>
      <c r="R1648" s="13" t="str">
        <f t="shared" si="164"/>
        <v/>
      </c>
    </row>
    <row r="1649" spans="1:18" x14ac:dyDescent="0.2">
      <c r="A1649" s="8" t="s">
        <v>2023</v>
      </c>
      <c r="B1649" s="9">
        <v>4171</v>
      </c>
      <c r="C1649" s="40" t="s">
        <v>2203</v>
      </c>
      <c r="D1649" s="40" t="s">
        <v>216</v>
      </c>
      <c r="E1649" s="40" t="s">
        <v>2163</v>
      </c>
      <c r="F1649" s="40" t="s">
        <v>66</v>
      </c>
      <c r="G1649" s="40" t="s">
        <v>44</v>
      </c>
      <c r="H1649" s="40" t="s">
        <v>40</v>
      </c>
      <c r="I1649" s="11">
        <v>44986</v>
      </c>
      <c r="J1649" s="11">
        <v>45118</v>
      </c>
      <c r="K1649" s="16" t="s">
        <v>45</v>
      </c>
      <c r="L1649" s="1" t="str">
        <f>_xlfn.IFNA(MATCH(D1649,{"AR","FL","IN","MI"},0),"YES")</f>
        <v>YES</v>
      </c>
      <c r="M1649" t="str">
        <f t="shared" si="159"/>
        <v>Natural Gas</v>
      </c>
      <c r="N1649" s="1">
        <f t="shared" si="160"/>
        <v>2023</v>
      </c>
      <c r="O1649" s="13" t="str">
        <f t="shared" si="161"/>
        <v/>
      </c>
      <c r="P1649" s="13" t="str">
        <f t="shared" si="162"/>
        <v/>
      </c>
      <c r="Q1649" s="13" t="str">
        <f t="shared" si="163"/>
        <v/>
      </c>
      <c r="R1649" s="13" t="str">
        <f t="shared" si="164"/>
        <v/>
      </c>
    </row>
    <row r="1650" spans="1:18" x14ac:dyDescent="0.2">
      <c r="A1650" s="8" t="s">
        <v>1142</v>
      </c>
      <c r="B1650" s="9">
        <v>4220</v>
      </c>
      <c r="C1650" s="40" t="s">
        <v>157</v>
      </c>
      <c r="D1650" s="40" t="s">
        <v>158</v>
      </c>
      <c r="E1650" s="40" t="s">
        <v>37</v>
      </c>
      <c r="F1650" s="40" t="s">
        <v>52</v>
      </c>
      <c r="G1650" s="40" t="s">
        <v>39</v>
      </c>
      <c r="H1650" s="40" t="s">
        <v>40</v>
      </c>
      <c r="I1650" s="11">
        <v>45013</v>
      </c>
      <c r="J1650" s="11">
        <v>45119</v>
      </c>
      <c r="K1650" s="16" t="s">
        <v>45</v>
      </c>
      <c r="L1650" s="1">
        <f>_xlfn.IFNA(MATCH(D1650,{"AR","FL","IN","MI"},0),"YES")</f>
        <v>3</v>
      </c>
      <c r="M1650" t="str">
        <f t="shared" si="159"/>
        <v>Electric</v>
      </c>
      <c r="N1650" s="1">
        <f t="shared" si="160"/>
        <v>2023</v>
      </c>
      <c r="O1650" s="13" t="str">
        <f t="shared" si="161"/>
        <v/>
      </c>
      <c r="P1650" s="13" t="str">
        <f t="shared" si="162"/>
        <v/>
      </c>
      <c r="Q1650" s="13" t="str">
        <f t="shared" si="163"/>
        <v/>
      </c>
      <c r="R1650" s="13" t="str">
        <f t="shared" si="164"/>
        <v/>
      </c>
    </row>
    <row r="1651" spans="1:18" x14ac:dyDescent="0.2">
      <c r="A1651" s="8" t="s">
        <v>1143</v>
      </c>
      <c r="B1651" s="9">
        <v>4140</v>
      </c>
      <c r="C1651" s="40" t="s">
        <v>81</v>
      </c>
      <c r="D1651" s="40" t="s">
        <v>76</v>
      </c>
      <c r="E1651" s="40" t="s">
        <v>37</v>
      </c>
      <c r="F1651" s="40" t="s">
        <v>52</v>
      </c>
      <c r="G1651" s="40" t="s">
        <v>39</v>
      </c>
      <c r="H1651" s="40" t="s">
        <v>40</v>
      </c>
      <c r="I1651" s="11">
        <v>44909</v>
      </c>
      <c r="J1651" s="11">
        <v>45119</v>
      </c>
      <c r="K1651" s="16">
        <v>52.29</v>
      </c>
      <c r="L1651" s="1" t="str">
        <f>_xlfn.IFNA(MATCH(D1651,{"AR","FL","IN","MI"},0),"YES")</f>
        <v>YES</v>
      </c>
      <c r="M1651" t="str">
        <f t="shared" si="159"/>
        <v>Electric</v>
      </c>
      <c r="N1651" s="1">
        <f t="shared" si="160"/>
        <v>2023</v>
      </c>
      <c r="O1651" s="13">
        <f t="shared" si="161"/>
        <v>0.52290000000000003</v>
      </c>
      <c r="P1651" s="13">
        <f t="shared" si="162"/>
        <v>0.52290000000000003</v>
      </c>
      <c r="Q1651" s="13" t="str">
        <f t="shared" si="163"/>
        <v/>
      </c>
      <c r="R1651" s="13" t="str">
        <f t="shared" si="164"/>
        <v/>
      </c>
    </row>
    <row r="1652" spans="1:18" x14ac:dyDescent="0.2">
      <c r="A1652" s="8" t="s">
        <v>2024</v>
      </c>
      <c r="B1652" s="9">
        <v>4183</v>
      </c>
      <c r="C1652" s="40" t="s">
        <v>2208</v>
      </c>
      <c r="D1652" s="40" t="s">
        <v>60</v>
      </c>
      <c r="E1652" s="40" t="s">
        <v>2163</v>
      </c>
      <c r="F1652" s="40" t="s">
        <v>52</v>
      </c>
      <c r="G1652" s="40" t="s">
        <v>39</v>
      </c>
      <c r="H1652" s="40" t="s">
        <v>40</v>
      </c>
      <c r="I1652" s="11">
        <v>45055</v>
      </c>
      <c r="J1652" s="11">
        <v>45127</v>
      </c>
      <c r="K1652" s="16" t="s">
        <v>45</v>
      </c>
      <c r="L1652" s="1" t="str">
        <f>_xlfn.IFNA(MATCH(D1652,{"AR","FL","IN","MI"},0),"YES")</f>
        <v>YES</v>
      </c>
      <c r="M1652" t="str">
        <f t="shared" si="159"/>
        <v>Natural Gas</v>
      </c>
      <c r="N1652" s="1">
        <f t="shared" si="160"/>
        <v>2023</v>
      </c>
      <c r="O1652" s="13" t="str">
        <f t="shared" si="161"/>
        <v/>
      </c>
      <c r="P1652" s="13" t="str">
        <f t="shared" si="162"/>
        <v/>
      </c>
      <c r="Q1652" s="13" t="str">
        <f t="shared" si="163"/>
        <v/>
      </c>
      <c r="R1652" s="13" t="str">
        <f t="shared" si="164"/>
        <v/>
      </c>
    </row>
    <row r="1653" spans="1:18" x14ac:dyDescent="0.2">
      <c r="A1653" s="8" t="s">
        <v>1144</v>
      </c>
      <c r="B1653" s="9">
        <v>3945</v>
      </c>
      <c r="C1653" s="40" t="s">
        <v>87</v>
      </c>
      <c r="D1653" s="40" t="s">
        <v>88</v>
      </c>
      <c r="E1653" s="40" t="s">
        <v>37</v>
      </c>
      <c r="F1653" s="40" t="s">
        <v>66</v>
      </c>
      <c r="G1653" s="40" t="s">
        <v>44</v>
      </c>
      <c r="H1653" s="40" t="s">
        <v>40</v>
      </c>
      <c r="I1653" s="11">
        <v>44589</v>
      </c>
      <c r="J1653" s="11">
        <v>45127</v>
      </c>
      <c r="K1653" s="12">
        <v>48</v>
      </c>
      <c r="L1653" s="1" t="str">
        <f>_xlfn.IFNA(MATCH(D1653,{"AR","FL","IN","MI"},0),"YES")</f>
        <v>YES</v>
      </c>
      <c r="M1653" t="str">
        <f t="shared" si="159"/>
        <v>Electric</v>
      </c>
      <c r="N1653" s="1">
        <f t="shared" si="160"/>
        <v>2023</v>
      </c>
      <c r="O1653" s="13">
        <f t="shared" si="161"/>
        <v>0.48</v>
      </c>
      <c r="P1653" s="13">
        <f t="shared" si="162"/>
        <v>0.48</v>
      </c>
      <c r="Q1653" s="13" t="str">
        <f t="shared" si="163"/>
        <v/>
      </c>
      <c r="R1653" s="13" t="str">
        <f t="shared" si="164"/>
        <v/>
      </c>
    </row>
    <row r="1654" spans="1:18" x14ac:dyDescent="0.2">
      <c r="A1654" s="8" t="s">
        <v>2025</v>
      </c>
      <c r="B1654" s="9">
        <v>3946</v>
      </c>
      <c r="C1654" s="40" t="s">
        <v>87</v>
      </c>
      <c r="D1654" s="40" t="s">
        <v>88</v>
      </c>
      <c r="E1654" s="40" t="s">
        <v>2163</v>
      </c>
      <c r="F1654" s="40" t="s">
        <v>66</v>
      </c>
      <c r="G1654" s="40" t="s">
        <v>44</v>
      </c>
      <c r="H1654" s="40" t="s">
        <v>40</v>
      </c>
      <c r="I1654" s="11">
        <v>44589</v>
      </c>
      <c r="J1654" s="11">
        <v>45127</v>
      </c>
      <c r="K1654" s="12">
        <v>48</v>
      </c>
      <c r="L1654" s="1" t="str">
        <f>_xlfn.IFNA(MATCH(D1654,{"AR","FL","IN","MI"},0),"YES")</f>
        <v>YES</v>
      </c>
      <c r="M1654" t="str">
        <f t="shared" si="159"/>
        <v>Natural Gas</v>
      </c>
      <c r="N1654" s="1">
        <f t="shared" si="160"/>
        <v>2023</v>
      </c>
      <c r="O1654" s="13" t="str">
        <f t="shared" si="161"/>
        <v/>
      </c>
      <c r="P1654" s="13" t="str">
        <f t="shared" si="162"/>
        <v/>
      </c>
      <c r="Q1654" s="13">
        <f t="shared" si="163"/>
        <v>0.48</v>
      </c>
      <c r="R1654" s="13">
        <f t="shared" si="164"/>
        <v>0.48</v>
      </c>
    </row>
    <row r="1655" spans="1:18" x14ac:dyDescent="0.2">
      <c r="A1655" s="8" t="s">
        <v>2026</v>
      </c>
      <c r="B1655" s="9">
        <v>4203</v>
      </c>
      <c r="C1655" s="40" t="s">
        <v>249</v>
      </c>
      <c r="D1655" s="40" t="s">
        <v>158</v>
      </c>
      <c r="E1655" s="40" t="s">
        <v>2163</v>
      </c>
      <c r="F1655" s="40" t="s">
        <v>52</v>
      </c>
      <c r="G1655" s="40" t="s">
        <v>39</v>
      </c>
      <c r="H1655" s="40" t="s">
        <v>40</v>
      </c>
      <c r="I1655" s="11">
        <v>45019</v>
      </c>
      <c r="J1655" s="11">
        <v>45133</v>
      </c>
      <c r="K1655" s="16" t="s">
        <v>45</v>
      </c>
      <c r="L1655" s="1">
        <f>_xlfn.IFNA(MATCH(D1655,{"AR","FL","IN","MI"},0),"YES")</f>
        <v>3</v>
      </c>
      <c r="M1655" t="str">
        <f t="shared" si="159"/>
        <v>Natural Gas</v>
      </c>
      <c r="N1655" s="1">
        <f t="shared" si="160"/>
        <v>2023</v>
      </c>
      <c r="O1655" s="13" t="str">
        <f t="shared" si="161"/>
        <v/>
      </c>
      <c r="P1655" s="13" t="str">
        <f t="shared" si="162"/>
        <v/>
      </c>
      <c r="Q1655" s="13" t="str">
        <f t="shared" si="163"/>
        <v/>
      </c>
      <c r="R1655" s="13" t="str">
        <f t="shared" si="164"/>
        <v/>
      </c>
    </row>
    <row r="1656" spans="1:18" x14ac:dyDescent="0.2">
      <c r="A1656" s="8" t="s">
        <v>2027</v>
      </c>
      <c r="B1656" s="9">
        <v>4202</v>
      </c>
      <c r="C1656" s="40" t="s">
        <v>2219</v>
      </c>
      <c r="D1656" s="40" t="s">
        <v>158</v>
      </c>
      <c r="E1656" s="40" t="s">
        <v>2163</v>
      </c>
      <c r="F1656" s="40" t="s">
        <v>52</v>
      </c>
      <c r="G1656" s="40" t="s">
        <v>39</v>
      </c>
      <c r="H1656" s="40" t="s">
        <v>40</v>
      </c>
      <c r="I1656" s="11">
        <v>45019</v>
      </c>
      <c r="J1656" s="11">
        <v>45133</v>
      </c>
      <c r="K1656" s="16" t="s">
        <v>45</v>
      </c>
      <c r="L1656" s="1">
        <f>_xlfn.IFNA(MATCH(D1656,{"AR","FL","IN","MI"},0),"YES")</f>
        <v>3</v>
      </c>
      <c r="M1656" t="str">
        <f t="shared" si="159"/>
        <v>Natural Gas</v>
      </c>
      <c r="N1656" s="1">
        <f t="shared" si="160"/>
        <v>2023</v>
      </c>
      <c r="O1656" s="13" t="str">
        <f t="shared" si="161"/>
        <v/>
      </c>
      <c r="P1656" s="13" t="str">
        <f t="shared" si="162"/>
        <v/>
      </c>
      <c r="Q1656" s="13" t="str">
        <f t="shared" si="163"/>
        <v/>
      </c>
      <c r="R1656" s="13" t="str">
        <f t="shared" si="164"/>
        <v/>
      </c>
    </row>
    <row r="1657" spans="1:18" x14ac:dyDescent="0.2">
      <c r="A1657" s="8" t="s">
        <v>1145</v>
      </c>
      <c r="B1657" s="9">
        <v>4069</v>
      </c>
      <c r="C1657" s="40" t="s">
        <v>157</v>
      </c>
      <c r="D1657" s="40" t="s">
        <v>158</v>
      </c>
      <c r="E1657" s="40" t="s">
        <v>37</v>
      </c>
      <c r="F1657" s="40" t="s">
        <v>38</v>
      </c>
      <c r="G1657" s="40" t="s">
        <v>44</v>
      </c>
      <c r="H1657" s="40" t="s">
        <v>40</v>
      </c>
      <c r="I1657" s="11">
        <v>44823</v>
      </c>
      <c r="J1657" s="11">
        <v>45140</v>
      </c>
      <c r="K1657" s="16">
        <v>51.63</v>
      </c>
      <c r="L1657" s="1">
        <f>_xlfn.IFNA(MATCH(D1657,{"AR","FL","IN","MI"},0),"YES")</f>
        <v>3</v>
      </c>
      <c r="M1657" t="str">
        <f t="shared" si="159"/>
        <v>Electric</v>
      </c>
      <c r="N1657" s="1">
        <f t="shared" si="160"/>
        <v>2023</v>
      </c>
      <c r="O1657" s="13">
        <f t="shared" si="161"/>
        <v>0.51629999999999998</v>
      </c>
      <c r="P1657" s="13" t="str">
        <f t="shared" si="162"/>
        <v/>
      </c>
      <c r="Q1657" s="13" t="str">
        <f t="shared" si="163"/>
        <v/>
      </c>
      <c r="R1657" s="13" t="str">
        <f t="shared" si="164"/>
        <v/>
      </c>
    </row>
    <row r="1658" spans="1:18" x14ac:dyDescent="0.2">
      <c r="A1658" s="8" t="s">
        <v>1147</v>
      </c>
      <c r="B1658" s="9">
        <v>4127</v>
      </c>
      <c r="C1658" s="40" t="s">
        <v>139</v>
      </c>
      <c r="D1658" s="40" t="s">
        <v>76</v>
      </c>
      <c r="E1658" s="40" t="s">
        <v>37</v>
      </c>
      <c r="F1658" s="40" t="s">
        <v>52</v>
      </c>
      <c r="G1658" s="40" t="s">
        <v>44</v>
      </c>
      <c r="H1658" s="40" t="s">
        <v>40</v>
      </c>
      <c r="I1658" s="11">
        <v>44895</v>
      </c>
      <c r="J1658" s="11">
        <v>45141</v>
      </c>
      <c r="K1658" s="16">
        <v>48.78</v>
      </c>
      <c r="L1658" s="1" t="str">
        <f>_xlfn.IFNA(MATCH(D1658,{"AR","FL","IN","MI"},0),"YES")</f>
        <v>YES</v>
      </c>
      <c r="M1658" t="str">
        <f t="shared" si="159"/>
        <v>Electric</v>
      </c>
      <c r="N1658" s="1">
        <f t="shared" si="160"/>
        <v>2023</v>
      </c>
      <c r="O1658" s="13">
        <f t="shared" si="161"/>
        <v>0.48780000000000001</v>
      </c>
      <c r="P1658" s="13">
        <f t="shared" si="162"/>
        <v>0.48780000000000001</v>
      </c>
      <c r="Q1658" s="13" t="str">
        <f t="shared" si="163"/>
        <v/>
      </c>
      <c r="R1658" s="13" t="str">
        <f t="shared" si="164"/>
        <v/>
      </c>
    </row>
    <row r="1659" spans="1:18" x14ac:dyDescent="0.2">
      <c r="A1659" s="8" t="s">
        <v>1146</v>
      </c>
      <c r="B1659" s="9">
        <v>4026</v>
      </c>
      <c r="C1659" s="40" t="s">
        <v>187</v>
      </c>
      <c r="D1659" s="40" t="s">
        <v>94</v>
      </c>
      <c r="E1659" s="40" t="s">
        <v>37</v>
      </c>
      <c r="F1659" s="40" t="s">
        <v>38</v>
      </c>
      <c r="G1659" s="40" t="s">
        <v>44</v>
      </c>
      <c r="H1659" s="40" t="s">
        <v>40</v>
      </c>
      <c r="I1659" s="11">
        <v>44743</v>
      </c>
      <c r="J1659" s="11">
        <v>45141</v>
      </c>
      <c r="K1659" s="16">
        <v>51.21</v>
      </c>
      <c r="L1659" s="1" t="str">
        <f>_xlfn.IFNA(MATCH(D1659,{"AR","FL","IN","MI"},0),"YES")</f>
        <v>YES</v>
      </c>
      <c r="M1659" t="str">
        <f t="shared" si="159"/>
        <v>Electric</v>
      </c>
      <c r="N1659" s="1">
        <f t="shared" si="160"/>
        <v>2023</v>
      </c>
      <c r="O1659" s="13">
        <f t="shared" si="161"/>
        <v>0.5121</v>
      </c>
      <c r="P1659" s="13">
        <f t="shared" si="162"/>
        <v>0.5121</v>
      </c>
      <c r="Q1659" s="13" t="str">
        <f t="shared" si="163"/>
        <v/>
      </c>
      <c r="R1659" s="13" t="str">
        <f t="shared" si="164"/>
        <v/>
      </c>
    </row>
    <row r="1660" spans="1:18" x14ac:dyDescent="0.2">
      <c r="A1660" s="8" t="s">
        <v>1148</v>
      </c>
      <c r="B1660" s="9">
        <v>4106</v>
      </c>
      <c r="C1660" s="40" t="s">
        <v>81</v>
      </c>
      <c r="D1660" s="40" t="s">
        <v>76</v>
      </c>
      <c r="E1660" s="40" t="s">
        <v>37</v>
      </c>
      <c r="F1660" s="40" t="s">
        <v>52</v>
      </c>
      <c r="G1660" s="40" t="s">
        <v>39</v>
      </c>
      <c r="H1660" s="40" t="s">
        <v>40</v>
      </c>
      <c r="I1660" s="11">
        <v>44908</v>
      </c>
      <c r="J1660" s="11">
        <v>45142</v>
      </c>
      <c r="K1660" s="16" t="s">
        <v>45</v>
      </c>
      <c r="L1660" s="1" t="str">
        <f>_xlfn.IFNA(MATCH(D1660,{"AR","FL","IN","MI"},0),"YES")</f>
        <v>YES</v>
      </c>
      <c r="M1660" t="str">
        <f t="shared" si="159"/>
        <v>Electric</v>
      </c>
      <c r="N1660" s="1">
        <f t="shared" si="160"/>
        <v>2023</v>
      </c>
      <c r="O1660" s="13" t="str">
        <f t="shared" si="161"/>
        <v/>
      </c>
      <c r="P1660" s="13" t="str">
        <f t="shared" si="162"/>
        <v/>
      </c>
      <c r="Q1660" s="13" t="str">
        <f t="shared" si="163"/>
        <v/>
      </c>
      <c r="R1660" s="13" t="str">
        <f t="shared" si="164"/>
        <v/>
      </c>
    </row>
    <row r="1661" spans="1:18" x14ac:dyDescent="0.2">
      <c r="A1661" s="8" t="s">
        <v>1149</v>
      </c>
      <c r="B1661" s="9">
        <v>4076</v>
      </c>
      <c r="C1661" s="40" t="s">
        <v>412</v>
      </c>
      <c r="D1661" s="40" t="s">
        <v>194</v>
      </c>
      <c r="E1661" s="40" t="s">
        <v>37</v>
      </c>
      <c r="F1661" s="40" t="s">
        <v>38</v>
      </c>
      <c r="G1661" s="40" t="s">
        <v>39</v>
      </c>
      <c r="H1661" s="40" t="s">
        <v>40</v>
      </c>
      <c r="I1661" s="11">
        <v>44840</v>
      </c>
      <c r="J1661" s="11">
        <v>45156</v>
      </c>
      <c r="K1661" s="12">
        <v>53</v>
      </c>
      <c r="L1661" s="1" t="str">
        <f>_xlfn.IFNA(MATCH(D1661,{"AR","FL","IN","MI"},0),"YES")</f>
        <v>YES</v>
      </c>
      <c r="M1661" t="str">
        <f t="shared" si="159"/>
        <v>Electric</v>
      </c>
      <c r="N1661" s="1">
        <f t="shared" si="160"/>
        <v>2023</v>
      </c>
      <c r="O1661" s="13">
        <f t="shared" si="161"/>
        <v>0.53</v>
      </c>
      <c r="P1661" s="13">
        <f t="shared" si="162"/>
        <v>0.53</v>
      </c>
      <c r="Q1661" s="13" t="str">
        <f t="shared" si="163"/>
        <v/>
      </c>
      <c r="R1661" s="13" t="str">
        <f t="shared" si="164"/>
        <v/>
      </c>
    </row>
    <row r="1662" spans="1:18" x14ac:dyDescent="0.2">
      <c r="A1662" s="8" t="s">
        <v>2028</v>
      </c>
      <c r="B1662" s="9">
        <v>4237</v>
      </c>
      <c r="C1662" s="40" t="s">
        <v>157</v>
      </c>
      <c r="D1662" s="40" t="s">
        <v>158</v>
      </c>
      <c r="E1662" s="40" t="s">
        <v>2163</v>
      </c>
      <c r="F1662" s="40" t="s">
        <v>52</v>
      </c>
      <c r="G1662" s="40" t="s">
        <v>39</v>
      </c>
      <c r="H1662" s="40" t="s">
        <v>40</v>
      </c>
      <c r="I1662" s="11">
        <v>45044</v>
      </c>
      <c r="J1662" s="11">
        <v>45161</v>
      </c>
      <c r="K1662" s="16" t="s">
        <v>45</v>
      </c>
      <c r="L1662" s="1">
        <f>_xlfn.IFNA(MATCH(D1662,{"AR","FL","IN","MI"},0),"YES")</f>
        <v>3</v>
      </c>
      <c r="M1662" t="str">
        <f t="shared" si="159"/>
        <v>Natural Gas</v>
      </c>
      <c r="N1662" s="1">
        <f t="shared" si="160"/>
        <v>2023</v>
      </c>
      <c r="O1662" s="13" t="str">
        <f t="shared" si="161"/>
        <v/>
      </c>
      <c r="P1662" s="13" t="str">
        <f t="shared" si="162"/>
        <v/>
      </c>
      <c r="Q1662" s="13" t="str">
        <f t="shared" si="163"/>
        <v/>
      </c>
      <c r="R1662" s="13" t="str">
        <f t="shared" si="164"/>
        <v/>
      </c>
    </row>
    <row r="1663" spans="1:18" x14ac:dyDescent="0.2">
      <c r="A1663" s="8" t="s">
        <v>1150</v>
      </c>
      <c r="B1663" s="9">
        <v>4217</v>
      </c>
      <c r="C1663" s="40" t="s">
        <v>490</v>
      </c>
      <c r="D1663" s="40" t="s">
        <v>491</v>
      </c>
      <c r="E1663" s="40" t="s">
        <v>37</v>
      </c>
      <c r="F1663" s="40" t="s">
        <v>38</v>
      </c>
      <c r="G1663" s="40" t="s">
        <v>39</v>
      </c>
      <c r="H1663" s="40" t="s">
        <v>40</v>
      </c>
      <c r="I1663" s="11">
        <v>45078</v>
      </c>
      <c r="J1663" s="11">
        <v>45161</v>
      </c>
      <c r="K1663" s="12">
        <v>49.88</v>
      </c>
      <c r="L1663" s="1" t="str">
        <f>_xlfn.IFNA(MATCH(D1663,{"AR","FL","IN","MI"},0),"YES")</f>
        <v>YES</v>
      </c>
      <c r="M1663" t="str">
        <f t="shared" si="159"/>
        <v>Electric</v>
      </c>
      <c r="N1663" s="1">
        <f t="shared" si="160"/>
        <v>2023</v>
      </c>
      <c r="O1663" s="13">
        <f t="shared" si="161"/>
        <v>0.49880000000000002</v>
      </c>
      <c r="P1663" s="13">
        <f t="shared" si="162"/>
        <v>0.49880000000000002</v>
      </c>
      <c r="Q1663" s="13" t="str">
        <f t="shared" si="163"/>
        <v/>
      </c>
      <c r="R1663" s="13" t="str">
        <f t="shared" si="164"/>
        <v/>
      </c>
    </row>
    <row r="1664" spans="1:18" x14ac:dyDescent="0.2">
      <c r="A1664" s="8" t="s">
        <v>1152</v>
      </c>
      <c r="B1664" s="9">
        <v>4044</v>
      </c>
      <c r="C1664" s="40" t="s">
        <v>424</v>
      </c>
      <c r="D1664" s="40" t="s">
        <v>133</v>
      </c>
      <c r="E1664" s="40" t="s">
        <v>37</v>
      </c>
      <c r="F1664" s="40" t="s">
        <v>66</v>
      </c>
      <c r="G1664" s="40" t="s">
        <v>39</v>
      </c>
      <c r="H1664" s="40" t="s">
        <v>40</v>
      </c>
      <c r="I1664" s="11">
        <v>44813</v>
      </c>
      <c r="J1664" s="11">
        <v>45163</v>
      </c>
      <c r="K1664" s="12">
        <v>50</v>
      </c>
      <c r="L1664" s="1" t="str">
        <f>_xlfn.IFNA(MATCH(D1664,{"AR","FL","IN","MI"},0),"YES")</f>
        <v>YES</v>
      </c>
      <c r="M1664" t="str">
        <f t="shared" si="159"/>
        <v>Electric</v>
      </c>
      <c r="N1664" s="1">
        <f t="shared" si="160"/>
        <v>2023</v>
      </c>
      <c r="O1664" s="13">
        <f t="shared" si="161"/>
        <v>0.5</v>
      </c>
      <c r="P1664" s="13">
        <f t="shared" si="162"/>
        <v>0.5</v>
      </c>
      <c r="Q1664" s="13" t="str">
        <f t="shared" si="163"/>
        <v/>
      </c>
      <c r="R1664" s="13" t="str">
        <f t="shared" si="164"/>
        <v/>
      </c>
    </row>
    <row r="1665" spans="1:18" x14ac:dyDescent="0.2">
      <c r="A1665" s="8" t="s">
        <v>1151</v>
      </c>
      <c r="B1665" s="9">
        <v>4031</v>
      </c>
      <c r="C1665" s="40" t="s">
        <v>416</v>
      </c>
      <c r="D1665" s="40" t="s">
        <v>173</v>
      </c>
      <c r="E1665" s="40" t="s">
        <v>37</v>
      </c>
      <c r="F1665" s="40" t="s">
        <v>38</v>
      </c>
      <c r="G1665" s="40" t="s">
        <v>39</v>
      </c>
      <c r="H1665" s="40" t="s">
        <v>40</v>
      </c>
      <c r="I1665" s="11">
        <v>44729</v>
      </c>
      <c r="J1665" s="11">
        <v>45163</v>
      </c>
      <c r="K1665" s="16">
        <v>54.32</v>
      </c>
      <c r="L1665" s="1" t="str">
        <f>_xlfn.IFNA(MATCH(D1665,{"AR","FL","IN","MI"},0),"YES")</f>
        <v>YES</v>
      </c>
      <c r="M1665" t="str">
        <f t="shared" si="159"/>
        <v>Electric</v>
      </c>
      <c r="N1665" s="1">
        <f t="shared" si="160"/>
        <v>2023</v>
      </c>
      <c r="O1665" s="13">
        <f t="shared" si="161"/>
        <v>0.54320000000000002</v>
      </c>
      <c r="P1665" s="13">
        <f t="shared" si="162"/>
        <v>0.54320000000000002</v>
      </c>
      <c r="Q1665" s="13" t="str">
        <f t="shared" si="163"/>
        <v/>
      </c>
      <c r="R1665" s="13" t="str">
        <f t="shared" si="164"/>
        <v/>
      </c>
    </row>
    <row r="1666" spans="1:18" x14ac:dyDescent="0.2">
      <c r="A1666" s="8" t="s">
        <v>2029</v>
      </c>
      <c r="B1666" s="9">
        <v>4042</v>
      </c>
      <c r="C1666" s="40" t="s">
        <v>2199</v>
      </c>
      <c r="D1666" s="40" t="s">
        <v>76</v>
      </c>
      <c r="E1666" s="40" t="s">
        <v>2163</v>
      </c>
      <c r="F1666" s="40" t="s">
        <v>66</v>
      </c>
      <c r="G1666" s="40" t="s">
        <v>44</v>
      </c>
      <c r="H1666" s="40" t="s">
        <v>40</v>
      </c>
      <c r="I1666" s="11">
        <v>44774</v>
      </c>
      <c r="J1666" s="11">
        <v>45166</v>
      </c>
      <c r="K1666" s="12" t="s">
        <v>45</v>
      </c>
      <c r="L1666" s="1" t="str">
        <f>_xlfn.IFNA(MATCH(D1666,{"AR","FL","IN","MI"},0),"YES")</f>
        <v>YES</v>
      </c>
      <c r="M1666" t="str">
        <f t="shared" si="159"/>
        <v>Natural Gas</v>
      </c>
      <c r="N1666" s="1">
        <f t="shared" si="160"/>
        <v>2023</v>
      </c>
      <c r="O1666" s="13" t="str">
        <f t="shared" si="161"/>
        <v/>
      </c>
      <c r="P1666" s="13" t="str">
        <f t="shared" si="162"/>
        <v/>
      </c>
      <c r="Q1666" s="13" t="str">
        <f t="shared" si="163"/>
        <v/>
      </c>
      <c r="R1666" s="13" t="str">
        <f t="shared" si="164"/>
        <v/>
      </c>
    </row>
    <row r="1667" spans="1:18" x14ac:dyDescent="0.2">
      <c r="A1667" s="8" t="s">
        <v>2030</v>
      </c>
      <c r="B1667" s="9">
        <v>4033</v>
      </c>
      <c r="C1667" s="40" t="s">
        <v>2192</v>
      </c>
      <c r="D1667" s="40" t="s">
        <v>76</v>
      </c>
      <c r="E1667" s="40" t="s">
        <v>2163</v>
      </c>
      <c r="F1667" s="40" t="s">
        <v>66</v>
      </c>
      <c r="G1667" s="40" t="s">
        <v>44</v>
      </c>
      <c r="H1667" s="40" t="s">
        <v>40</v>
      </c>
      <c r="I1667" s="11">
        <v>44741</v>
      </c>
      <c r="J1667" s="11">
        <v>45167</v>
      </c>
      <c r="K1667" s="16" t="s">
        <v>45</v>
      </c>
      <c r="L1667" s="1" t="str">
        <f>_xlfn.IFNA(MATCH(D1667,{"AR","FL","IN","MI"},0),"YES")</f>
        <v>YES</v>
      </c>
      <c r="M1667" t="str">
        <f t="shared" si="159"/>
        <v>Natural Gas</v>
      </c>
      <c r="N1667" s="1">
        <f t="shared" si="160"/>
        <v>2023</v>
      </c>
      <c r="O1667" s="13" t="str">
        <f t="shared" si="161"/>
        <v/>
      </c>
      <c r="P1667" s="13" t="str">
        <f t="shared" si="162"/>
        <v/>
      </c>
      <c r="Q1667" s="13" t="str">
        <f t="shared" si="163"/>
        <v/>
      </c>
      <c r="R1667" s="13" t="str">
        <f t="shared" si="164"/>
        <v/>
      </c>
    </row>
    <row r="1668" spans="1:18" x14ac:dyDescent="0.2">
      <c r="A1668" s="8" t="s">
        <v>2031</v>
      </c>
      <c r="B1668" s="9">
        <v>4111</v>
      </c>
      <c r="C1668" s="40" t="s">
        <v>182</v>
      </c>
      <c r="D1668" s="40" t="s">
        <v>48</v>
      </c>
      <c r="E1668" s="40" t="s">
        <v>2163</v>
      </c>
      <c r="F1668" s="40" t="s">
        <v>66</v>
      </c>
      <c r="G1668" s="40" t="s">
        <v>44</v>
      </c>
      <c r="H1668" s="40" t="s">
        <v>40</v>
      </c>
      <c r="I1668" s="11">
        <v>44910</v>
      </c>
      <c r="J1668" s="11">
        <v>45168</v>
      </c>
      <c r="K1668" s="16" t="s">
        <v>45</v>
      </c>
      <c r="L1668" s="1">
        <f>_xlfn.IFNA(MATCH(D1668,{"AR","FL","IN","MI"},0),"YES")</f>
        <v>4</v>
      </c>
      <c r="M1668" t="str">
        <f t="shared" si="159"/>
        <v>Natural Gas</v>
      </c>
      <c r="N1668" s="1">
        <f t="shared" si="160"/>
        <v>2023</v>
      </c>
      <c r="O1668" s="13" t="str">
        <f t="shared" si="161"/>
        <v/>
      </c>
      <c r="P1668" s="13" t="str">
        <f t="shared" si="162"/>
        <v/>
      </c>
      <c r="Q1668" s="13" t="str">
        <f t="shared" si="163"/>
        <v/>
      </c>
      <c r="R1668" s="13" t="str">
        <f t="shared" si="164"/>
        <v/>
      </c>
    </row>
    <row r="1669" spans="1:18" x14ac:dyDescent="0.2">
      <c r="A1669" s="8" t="s">
        <v>2032</v>
      </c>
      <c r="B1669" s="9">
        <v>4133</v>
      </c>
      <c r="C1669" s="40" t="s">
        <v>2212</v>
      </c>
      <c r="D1669" s="40" t="s">
        <v>48</v>
      </c>
      <c r="E1669" s="40" t="s">
        <v>2163</v>
      </c>
      <c r="F1669" s="40" t="s">
        <v>66</v>
      </c>
      <c r="G1669" s="40" t="s">
        <v>44</v>
      </c>
      <c r="H1669" s="40" t="s">
        <v>40</v>
      </c>
      <c r="I1669" s="11">
        <v>44988</v>
      </c>
      <c r="J1669" s="11">
        <v>45168</v>
      </c>
      <c r="K1669" s="12" t="s">
        <v>45</v>
      </c>
      <c r="L1669" s="1">
        <f>_xlfn.IFNA(MATCH(D1669,{"AR","FL","IN","MI"},0),"YES")</f>
        <v>4</v>
      </c>
      <c r="M1669" t="str">
        <f t="shared" si="159"/>
        <v>Natural Gas</v>
      </c>
      <c r="N1669" s="1">
        <f t="shared" si="160"/>
        <v>2023</v>
      </c>
      <c r="O1669" s="13" t="str">
        <f t="shared" si="161"/>
        <v/>
      </c>
      <c r="P1669" s="13" t="str">
        <f t="shared" si="162"/>
        <v/>
      </c>
      <c r="Q1669" s="13" t="str">
        <f t="shared" si="163"/>
        <v/>
      </c>
      <c r="R1669" s="13" t="str">
        <f t="shared" si="164"/>
        <v/>
      </c>
    </row>
    <row r="1670" spans="1:18" x14ac:dyDescent="0.2">
      <c r="A1670" s="8" t="s">
        <v>2033</v>
      </c>
      <c r="B1670" s="9">
        <v>4162</v>
      </c>
      <c r="C1670" s="40" t="s">
        <v>2237</v>
      </c>
      <c r="D1670" s="40" t="s">
        <v>76</v>
      </c>
      <c r="E1670" s="40" t="s">
        <v>2163</v>
      </c>
      <c r="F1670" s="40" t="s">
        <v>52</v>
      </c>
      <c r="G1670" s="40" t="s">
        <v>39</v>
      </c>
      <c r="H1670" s="40" t="s">
        <v>40</v>
      </c>
      <c r="I1670" s="11">
        <v>45016</v>
      </c>
      <c r="J1670" s="11">
        <v>45169</v>
      </c>
      <c r="K1670" s="12" t="s">
        <v>45</v>
      </c>
      <c r="L1670" s="1" t="str">
        <f>_xlfn.IFNA(MATCH(D1670,{"AR","FL","IN","MI"},0),"YES")</f>
        <v>YES</v>
      </c>
      <c r="M1670" t="str">
        <f t="shared" si="159"/>
        <v>Natural Gas</v>
      </c>
      <c r="N1670" s="1">
        <f t="shared" si="160"/>
        <v>2023</v>
      </c>
      <c r="O1670" s="13" t="str">
        <f t="shared" si="161"/>
        <v/>
      </c>
      <c r="P1670" s="13" t="str">
        <f t="shared" si="162"/>
        <v/>
      </c>
      <c r="Q1670" s="13" t="str">
        <f t="shared" si="163"/>
        <v/>
      </c>
      <c r="R1670" s="13" t="str">
        <f t="shared" si="164"/>
        <v/>
      </c>
    </row>
    <row r="1671" spans="1:18" x14ac:dyDescent="0.2">
      <c r="A1671" s="8" t="s">
        <v>2034</v>
      </c>
      <c r="B1671" s="9">
        <v>4114</v>
      </c>
      <c r="C1671" s="40" t="s">
        <v>168</v>
      </c>
      <c r="D1671" s="40" t="s">
        <v>169</v>
      </c>
      <c r="E1671" s="40" t="s">
        <v>2163</v>
      </c>
      <c r="F1671" s="40" t="s">
        <v>66</v>
      </c>
      <c r="G1671" s="40" t="s">
        <v>44</v>
      </c>
      <c r="H1671" s="40" t="s">
        <v>40</v>
      </c>
      <c r="I1671" s="11">
        <v>44958</v>
      </c>
      <c r="J1671" s="11">
        <v>45169</v>
      </c>
      <c r="K1671" s="12">
        <v>50</v>
      </c>
      <c r="L1671" s="1" t="str">
        <f>_xlfn.IFNA(MATCH(D1671,{"AR","FL","IN","MI"},0),"YES")</f>
        <v>YES</v>
      </c>
      <c r="M1671" t="str">
        <f t="shared" si="159"/>
        <v>Natural Gas</v>
      </c>
      <c r="N1671" s="1">
        <f t="shared" si="160"/>
        <v>2023</v>
      </c>
      <c r="O1671" s="13" t="str">
        <f t="shared" si="161"/>
        <v/>
      </c>
      <c r="P1671" s="13" t="str">
        <f t="shared" si="162"/>
        <v/>
      </c>
      <c r="Q1671" s="13">
        <f t="shared" si="163"/>
        <v>0.5</v>
      </c>
      <c r="R1671" s="13">
        <f t="shared" si="164"/>
        <v>0.5</v>
      </c>
    </row>
    <row r="1672" spans="1:18" x14ac:dyDescent="0.2">
      <c r="A1672" s="8" t="s">
        <v>1153</v>
      </c>
      <c r="B1672" s="9">
        <v>4113</v>
      </c>
      <c r="C1672" s="40" t="s">
        <v>168</v>
      </c>
      <c r="D1672" s="40" t="s">
        <v>169</v>
      </c>
      <c r="E1672" s="40" t="s">
        <v>37</v>
      </c>
      <c r="F1672" s="40" t="s">
        <v>38</v>
      </c>
      <c r="G1672" s="40" t="s">
        <v>44</v>
      </c>
      <c r="H1672" s="40" t="s">
        <v>40</v>
      </c>
      <c r="I1672" s="11">
        <v>44958</v>
      </c>
      <c r="J1672" s="11">
        <v>45169</v>
      </c>
      <c r="K1672" s="12">
        <v>50</v>
      </c>
      <c r="L1672" s="1" t="str">
        <f>_xlfn.IFNA(MATCH(D1672,{"AR","FL","IN","MI"},0),"YES")</f>
        <v>YES</v>
      </c>
      <c r="M1672" t="str">
        <f t="shared" ref="M1672:M1735" si="165">E1672</f>
        <v>Electric</v>
      </c>
      <c r="N1672" s="1">
        <f t="shared" ref="N1672:N1735" si="166">YEAR(J1672)</f>
        <v>2023</v>
      </c>
      <c r="O1672" s="13">
        <f t="shared" ref="O1672:O1735" si="167">IF(AND(M1672="Electric",K1672&lt;&gt;"NA"),K1672/100,"")</f>
        <v>0.5</v>
      </c>
      <c r="P1672" s="13">
        <f t="shared" ref="P1672:P1735" si="168">IF(AND(M1672="Electric",K1672&lt;&gt;"NA",L1672="YES"),K1672/100,"")</f>
        <v>0.5</v>
      </c>
      <c r="Q1672" s="13" t="str">
        <f t="shared" ref="Q1672:Q1735" si="169">IF(AND(M1672="Natural Gas",K1672&lt;&gt;"NA"),K1672/100,"")</f>
        <v/>
      </c>
      <c r="R1672" s="13" t="str">
        <f t="shared" ref="R1672:R1735" si="170">IF(AND(M1672="Natural Gas",K1672&lt;&gt;"NA",L1672="YES"),K1672/100,"")</f>
        <v/>
      </c>
    </row>
    <row r="1673" spans="1:18" x14ac:dyDescent="0.2">
      <c r="A1673" s="8" t="s">
        <v>1154</v>
      </c>
      <c r="B1673" s="9">
        <v>4039</v>
      </c>
      <c r="C1673" s="40" t="s">
        <v>277</v>
      </c>
      <c r="D1673" s="40" t="s">
        <v>278</v>
      </c>
      <c r="E1673" s="40" t="s">
        <v>37</v>
      </c>
      <c r="F1673" s="40" t="s">
        <v>38</v>
      </c>
      <c r="G1673" s="40" t="s">
        <v>39</v>
      </c>
      <c r="H1673" s="40" t="s">
        <v>40</v>
      </c>
      <c r="I1673" s="11">
        <v>44760</v>
      </c>
      <c r="J1673" s="11">
        <v>45169</v>
      </c>
      <c r="K1673" s="12">
        <v>60.7</v>
      </c>
      <c r="L1673" s="1" t="str">
        <f>_xlfn.IFNA(MATCH(D1673,{"AR","FL","IN","MI"},0),"YES")</f>
        <v>YES</v>
      </c>
      <c r="M1673" t="str">
        <f t="shared" si="165"/>
        <v>Electric</v>
      </c>
      <c r="N1673" s="1">
        <f t="shared" si="166"/>
        <v>2023</v>
      </c>
      <c r="O1673" s="13">
        <f t="shared" si="167"/>
        <v>0.60699999999999998</v>
      </c>
      <c r="P1673" s="13">
        <f t="shared" si="168"/>
        <v>0.60699999999999998</v>
      </c>
      <c r="Q1673" s="13" t="str">
        <f t="shared" si="169"/>
        <v/>
      </c>
      <c r="R1673" s="13" t="str">
        <f t="shared" si="170"/>
        <v/>
      </c>
    </row>
    <row r="1674" spans="1:18" x14ac:dyDescent="0.2">
      <c r="A1674" s="8" t="s">
        <v>2035</v>
      </c>
      <c r="B1674" s="9">
        <v>4223</v>
      </c>
      <c r="C1674" s="40" t="s">
        <v>2237</v>
      </c>
      <c r="D1674" s="40" t="s">
        <v>76</v>
      </c>
      <c r="E1674" s="40" t="s">
        <v>2163</v>
      </c>
      <c r="F1674" s="40" t="s">
        <v>52</v>
      </c>
      <c r="G1674" s="40" t="s">
        <v>39</v>
      </c>
      <c r="H1674" s="40" t="s">
        <v>40</v>
      </c>
      <c r="I1674" s="11">
        <v>45076</v>
      </c>
      <c r="J1674" s="11">
        <v>45170</v>
      </c>
      <c r="K1674" s="16">
        <v>59.63</v>
      </c>
      <c r="L1674" s="1" t="str">
        <f>_xlfn.IFNA(MATCH(D1674,{"AR","FL","IN","MI"},0),"YES")</f>
        <v>YES</v>
      </c>
      <c r="M1674" t="str">
        <f t="shared" si="165"/>
        <v>Natural Gas</v>
      </c>
      <c r="N1674" s="1">
        <f t="shared" si="166"/>
        <v>2023</v>
      </c>
      <c r="O1674" s="13" t="str">
        <f t="shared" si="167"/>
        <v/>
      </c>
      <c r="P1674" s="13" t="str">
        <f t="shared" si="168"/>
        <v/>
      </c>
      <c r="Q1674" s="13">
        <f t="shared" si="169"/>
        <v>0.59630000000000005</v>
      </c>
      <c r="R1674" s="13">
        <f t="shared" si="170"/>
        <v>0.59630000000000005</v>
      </c>
    </row>
    <row r="1675" spans="1:18" x14ac:dyDescent="0.2">
      <c r="A1675" s="8" t="s">
        <v>1155</v>
      </c>
      <c r="B1675" s="9">
        <v>4093</v>
      </c>
      <c r="C1675" s="40" t="s">
        <v>325</v>
      </c>
      <c r="D1675" s="40" t="s">
        <v>152</v>
      </c>
      <c r="E1675" s="40" t="s">
        <v>37</v>
      </c>
      <c r="F1675" s="40" t="s">
        <v>38</v>
      </c>
      <c r="G1675" s="40" t="s">
        <v>44</v>
      </c>
      <c r="H1675" s="40" t="s">
        <v>40</v>
      </c>
      <c r="I1675" s="11">
        <v>44895</v>
      </c>
      <c r="J1675" s="11">
        <v>45175</v>
      </c>
      <c r="K1675" s="16">
        <v>55.69</v>
      </c>
      <c r="L1675" s="1" t="str">
        <f>_xlfn.IFNA(MATCH(D1675,{"AR","FL","IN","MI"},0),"YES")</f>
        <v>YES</v>
      </c>
      <c r="M1675" t="str">
        <f t="shared" si="165"/>
        <v>Electric</v>
      </c>
      <c r="N1675" s="1">
        <f t="shared" si="166"/>
        <v>2023</v>
      </c>
      <c r="O1675" s="13">
        <f t="shared" si="167"/>
        <v>0.55689999999999995</v>
      </c>
      <c r="P1675" s="13">
        <f t="shared" si="168"/>
        <v>0.55689999999999995</v>
      </c>
      <c r="Q1675" s="13" t="str">
        <f t="shared" si="169"/>
        <v/>
      </c>
      <c r="R1675" s="13" t="str">
        <f t="shared" si="170"/>
        <v/>
      </c>
    </row>
    <row r="1676" spans="1:18" x14ac:dyDescent="0.2">
      <c r="A1676" s="8" t="s">
        <v>1156</v>
      </c>
      <c r="B1676" s="9">
        <v>4242</v>
      </c>
      <c r="C1676" s="40" t="s">
        <v>139</v>
      </c>
      <c r="D1676" s="40" t="s">
        <v>76</v>
      </c>
      <c r="E1676" s="40" t="s">
        <v>37</v>
      </c>
      <c r="F1676" s="40" t="s">
        <v>52</v>
      </c>
      <c r="G1676" s="40" t="s">
        <v>39</v>
      </c>
      <c r="H1676" s="40" t="s">
        <v>40</v>
      </c>
      <c r="I1676" s="11">
        <v>45000</v>
      </c>
      <c r="J1676" s="11">
        <v>45176</v>
      </c>
      <c r="K1676" s="16">
        <v>49.78</v>
      </c>
      <c r="L1676" s="1" t="str">
        <f>_xlfn.IFNA(MATCH(D1676,{"AR","FL","IN","MI"},0),"YES")</f>
        <v>YES</v>
      </c>
      <c r="M1676" t="str">
        <f t="shared" si="165"/>
        <v>Electric</v>
      </c>
      <c r="N1676" s="1">
        <f t="shared" si="166"/>
        <v>2023</v>
      </c>
      <c r="O1676" s="13">
        <f t="shared" si="167"/>
        <v>0.49780000000000002</v>
      </c>
      <c r="P1676" s="13">
        <f t="shared" si="168"/>
        <v>0.49780000000000002</v>
      </c>
      <c r="Q1676" s="13" t="str">
        <f t="shared" si="169"/>
        <v/>
      </c>
      <c r="R1676" s="13" t="str">
        <f t="shared" si="170"/>
        <v/>
      </c>
    </row>
    <row r="1677" spans="1:18" x14ac:dyDescent="0.2">
      <c r="A1677" s="8" t="s">
        <v>2036</v>
      </c>
      <c r="B1677" s="9">
        <v>4222</v>
      </c>
      <c r="C1677" s="40" t="s">
        <v>2241</v>
      </c>
      <c r="D1677" s="40" t="s">
        <v>124</v>
      </c>
      <c r="E1677" s="40" t="s">
        <v>2163</v>
      </c>
      <c r="F1677" s="40" t="s">
        <v>52</v>
      </c>
      <c r="G1677" s="40" t="s">
        <v>44</v>
      </c>
      <c r="H1677" s="40" t="s">
        <v>40</v>
      </c>
      <c r="I1677" s="11">
        <v>45077</v>
      </c>
      <c r="J1677" s="11">
        <v>45177</v>
      </c>
      <c r="K1677" s="16" t="s">
        <v>45</v>
      </c>
      <c r="L1677" s="1" t="str">
        <f>_xlfn.IFNA(MATCH(D1677,{"AR","FL","IN","MI"},0),"YES")</f>
        <v>YES</v>
      </c>
      <c r="M1677" t="str">
        <f t="shared" si="165"/>
        <v>Natural Gas</v>
      </c>
      <c r="N1677" s="1">
        <f t="shared" si="166"/>
        <v>2023</v>
      </c>
      <c r="O1677" s="13" t="str">
        <f t="shared" si="167"/>
        <v/>
      </c>
      <c r="P1677" s="13" t="str">
        <f t="shared" si="168"/>
        <v/>
      </c>
      <c r="Q1677" s="13" t="str">
        <f t="shared" si="169"/>
        <v/>
      </c>
      <c r="R1677" s="13" t="str">
        <f t="shared" si="170"/>
        <v/>
      </c>
    </row>
    <row r="1678" spans="1:18" x14ac:dyDescent="0.2">
      <c r="A1678" s="8" t="s">
        <v>1157</v>
      </c>
      <c r="B1678" s="9">
        <v>4128</v>
      </c>
      <c r="C1678" s="40" t="s">
        <v>81</v>
      </c>
      <c r="D1678" s="40" t="s">
        <v>76</v>
      </c>
      <c r="E1678" s="40" t="s">
        <v>37</v>
      </c>
      <c r="F1678" s="40" t="s">
        <v>52</v>
      </c>
      <c r="G1678" s="40" t="s">
        <v>39</v>
      </c>
      <c r="H1678" s="40" t="s">
        <v>40</v>
      </c>
      <c r="I1678" s="11">
        <v>44950</v>
      </c>
      <c r="J1678" s="11">
        <v>45180</v>
      </c>
      <c r="K1678" s="16">
        <v>52.29</v>
      </c>
      <c r="L1678" s="1" t="str">
        <f>_xlfn.IFNA(MATCH(D1678,{"AR","FL","IN","MI"},0),"YES")</f>
        <v>YES</v>
      </c>
      <c r="M1678" t="str">
        <f t="shared" si="165"/>
        <v>Electric</v>
      </c>
      <c r="N1678" s="1">
        <f t="shared" si="166"/>
        <v>2023</v>
      </c>
      <c r="O1678" s="13">
        <f t="shared" si="167"/>
        <v>0.52290000000000003</v>
      </c>
      <c r="P1678" s="13">
        <f t="shared" si="168"/>
        <v>0.52290000000000003</v>
      </c>
      <c r="Q1678" s="13" t="str">
        <f t="shared" si="169"/>
        <v/>
      </c>
      <c r="R1678" s="13" t="str">
        <f t="shared" si="170"/>
        <v/>
      </c>
    </row>
    <row r="1679" spans="1:18" x14ac:dyDescent="0.2">
      <c r="A1679" s="8" t="s">
        <v>2037</v>
      </c>
      <c r="B1679" s="9">
        <v>4142</v>
      </c>
      <c r="C1679" s="40" t="s">
        <v>141</v>
      </c>
      <c r="D1679" s="40" t="s">
        <v>57</v>
      </c>
      <c r="E1679" s="40" t="s">
        <v>2163</v>
      </c>
      <c r="F1679" s="40" t="s">
        <v>66</v>
      </c>
      <c r="G1679" s="40" t="s">
        <v>44</v>
      </c>
      <c r="H1679" s="40" t="s">
        <v>40</v>
      </c>
      <c r="I1679" s="11">
        <v>45016</v>
      </c>
      <c r="J1679" s="11">
        <v>45189</v>
      </c>
      <c r="K1679" s="16">
        <v>54.78</v>
      </c>
      <c r="L1679" s="1" t="str">
        <f>_xlfn.IFNA(MATCH(D1679,{"AR","FL","IN","MI"},0),"YES")</f>
        <v>YES</v>
      </c>
      <c r="M1679" t="str">
        <f t="shared" si="165"/>
        <v>Natural Gas</v>
      </c>
      <c r="N1679" s="1">
        <f t="shared" si="166"/>
        <v>2023</v>
      </c>
      <c r="O1679" s="13" t="str">
        <f t="shared" si="167"/>
        <v/>
      </c>
      <c r="P1679" s="13" t="str">
        <f t="shared" si="168"/>
        <v/>
      </c>
      <c r="Q1679" s="13">
        <f t="shared" si="169"/>
        <v>0.54780000000000006</v>
      </c>
      <c r="R1679" s="13">
        <f t="shared" si="170"/>
        <v>0.54780000000000006</v>
      </c>
    </row>
    <row r="1680" spans="1:18" x14ac:dyDescent="0.2">
      <c r="A1680" s="8" t="s">
        <v>2038</v>
      </c>
      <c r="B1680" s="9">
        <v>4150</v>
      </c>
      <c r="C1680" s="40" t="s">
        <v>2197</v>
      </c>
      <c r="D1680" s="40" t="s">
        <v>478</v>
      </c>
      <c r="E1680" s="40" t="s">
        <v>2163</v>
      </c>
      <c r="F1680" s="40" t="s">
        <v>66</v>
      </c>
      <c r="G1680" s="40" t="s">
        <v>44</v>
      </c>
      <c r="H1680" s="40" t="s">
        <v>40</v>
      </c>
      <c r="I1680" s="11">
        <v>45047</v>
      </c>
      <c r="J1680" s="11">
        <v>45189</v>
      </c>
      <c r="K1680" s="16">
        <v>52.01</v>
      </c>
      <c r="L1680" s="1" t="str">
        <f>_xlfn.IFNA(MATCH(D1680,{"AR","FL","IN","MI"},0),"YES")</f>
        <v>YES</v>
      </c>
      <c r="M1680" t="str">
        <f t="shared" si="165"/>
        <v>Natural Gas</v>
      </c>
      <c r="N1680" s="1">
        <f t="shared" si="166"/>
        <v>2023</v>
      </c>
      <c r="O1680" s="13" t="str">
        <f t="shared" si="167"/>
        <v/>
      </c>
      <c r="P1680" s="13" t="str">
        <f t="shared" si="168"/>
        <v/>
      </c>
      <c r="Q1680" s="13">
        <f t="shared" si="169"/>
        <v>0.52010000000000001</v>
      </c>
      <c r="R1680" s="13">
        <f t="shared" si="170"/>
        <v>0.52010000000000001</v>
      </c>
    </row>
    <row r="1681" spans="1:18" x14ac:dyDescent="0.2">
      <c r="A1681" s="8" t="s">
        <v>1158</v>
      </c>
      <c r="B1681" s="9">
        <v>4116</v>
      </c>
      <c r="C1681" s="40" t="s">
        <v>96</v>
      </c>
      <c r="D1681" s="40" t="s">
        <v>192</v>
      </c>
      <c r="E1681" s="40" t="s">
        <v>37</v>
      </c>
      <c r="F1681" s="40" t="s">
        <v>38</v>
      </c>
      <c r="G1681" s="40" t="s">
        <v>44</v>
      </c>
      <c r="H1681" s="40" t="s">
        <v>40</v>
      </c>
      <c r="I1681" s="11">
        <v>44867</v>
      </c>
      <c r="J1681" s="11">
        <v>45190</v>
      </c>
      <c r="K1681" s="12">
        <v>50.3</v>
      </c>
      <c r="L1681" s="1" t="str">
        <f>_xlfn.IFNA(MATCH(D1681,{"AR","FL","IN","MI"},0),"YES")</f>
        <v>YES</v>
      </c>
      <c r="M1681" t="str">
        <f t="shared" si="165"/>
        <v>Electric</v>
      </c>
      <c r="N1681" s="1">
        <f t="shared" si="166"/>
        <v>2023</v>
      </c>
      <c r="O1681" s="13">
        <f t="shared" si="167"/>
        <v>0.503</v>
      </c>
      <c r="P1681" s="13">
        <f t="shared" si="168"/>
        <v>0.503</v>
      </c>
      <c r="Q1681" s="13" t="str">
        <f t="shared" si="169"/>
        <v/>
      </c>
      <c r="R1681" s="13" t="str">
        <f t="shared" si="170"/>
        <v/>
      </c>
    </row>
    <row r="1682" spans="1:18" x14ac:dyDescent="0.2">
      <c r="A1682" s="8" t="s">
        <v>1159</v>
      </c>
      <c r="B1682" s="9">
        <v>4143</v>
      </c>
      <c r="C1682" s="40" t="s">
        <v>781</v>
      </c>
      <c r="D1682" s="40" t="s">
        <v>199</v>
      </c>
      <c r="E1682" s="40" t="s">
        <v>37</v>
      </c>
      <c r="F1682" s="40" t="s">
        <v>66</v>
      </c>
      <c r="G1682" s="40" t="s">
        <v>44</v>
      </c>
      <c r="H1682" s="40" t="s">
        <v>40</v>
      </c>
      <c r="I1682" s="11">
        <v>44953</v>
      </c>
      <c r="J1682" s="11">
        <v>45190</v>
      </c>
      <c r="K1682" s="16" t="s">
        <v>45</v>
      </c>
      <c r="L1682" s="1" t="str">
        <f>_xlfn.IFNA(MATCH(D1682,{"AR","FL","IN","MI"},0),"YES")</f>
        <v>YES</v>
      </c>
      <c r="M1682" t="str">
        <f t="shared" si="165"/>
        <v>Electric</v>
      </c>
      <c r="N1682" s="1">
        <f t="shared" si="166"/>
        <v>2023</v>
      </c>
      <c r="O1682" s="13" t="str">
        <f t="shared" si="167"/>
        <v/>
      </c>
      <c r="P1682" s="13" t="str">
        <f t="shared" si="168"/>
        <v/>
      </c>
      <c r="Q1682" s="13" t="str">
        <f t="shared" si="169"/>
        <v/>
      </c>
      <c r="R1682" s="13" t="str">
        <f t="shared" si="170"/>
        <v/>
      </c>
    </row>
    <row r="1683" spans="1:18" x14ac:dyDescent="0.2">
      <c r="A1683" s="8" t="s">
        <v>2039</v>
      </c>
      <c r="B1683" s="9">
        <v>4206</v>
      </c>
      <c r="C1683" s="40" t="s">
        <v>2183</v>
      </c>
      <c r="D1683" s="40" t="s">
        <v>231</v>
      </c>
      <c r="E1683" s="40" t="s">
        <v>2163</v>
      </c>
      <c r="F1683" s="40" t="s">
        <v>66</v>
      </c>
      <c r="G1683" s="40" t="s">
        <v>39</v>
      </c>
      <c r="H1683" s="40" t="s">
        <v>40</v>
      </c>
      <c r="I1683" s="11">
        <v>45092</v>
      </c>
      <c r="J1683" s="11">
        <v>45197</v>
      </c>
      <c r="K1683" s="16" t="s">
        <v>45</v>
      </c>
      <c r="L1683" s="1" t="str">
        <f>_xlfn.IFNA(MATCH(D1683,{"AR","FL","IN","MI"},0),"YES")</f>
        <v>YES</v>
      </c>
      <c r="M1683" t="str">
        <f t="shared" si="165"/>
        <v>Natural Gas</v>
      </c>
      <c r="N1683" s="1">
        <f t="shared" si="166"/>
        <v>2023</v>
      </c>
      <c r="O1683" s="13" t="str">
        <f t="shared" si="167"/>
        <v/>
      </c>
      <c r="P1683" s="13" t="str">
        <f t="shared" si="168"/>
        <v/>
      </c>
      <c r="Q1683" s="13" t="str">
        <f t="shared" si="169"/>
        <v/>
      </c>
      <c r="R1683" s="13" t="str">
        <f t="shared" si="170"/>
        <v/>
      </c>
    </row>
    <row r="1684" spans="1:18" x14ac:dyDescent="0.2">
      <c r="A1684" s="8" t="s">
        <v>1160</v>
      </c>
      <c r="B1684" s="9">
        <v>4209</v>
      </c>
      <c r="C1684" s="40" t="s">
        <v>619</v>
      </c>
      <c r="D1684" s="40" t="s">
        <v>231</v>
      </c>
      <c r="E1684" s="40" t="s">
        <v>37</v>
      </c>
      <c r="F1684" s="40" t="s">
        <v>66</v>
      </c>
      <c r="G1684" s="40" t="s">
        <v>39</v>
      </c>
      <c r="H1684" s="40" t="s">
        <v>40</v>
      </c>
      <c r="I1684" s="11">
        <v>45092</v>
      </c>
      <c r="J1684" s="11">
        <v>45197</v>
      </c>
      <c r="K1684" s="16" t="s">
        <v>45</v>
      </c>
      <c r="L1684" s="1" t="str">
        <f>_xlfn.IFNA(MATCH(D1684,{"AR","FL","IN","MI"},0),"YES")</f>
        <v>YES</v>
      </c>
      <c r="M1684" t="str">
        <f t="shared" si="165"/>
        <v>Electric</v>
      </c>
      <c r="N1684" s="1">
        <f t="shared" si="166"/>
        <v>2023</v>
      </c>
      <c r="O1684" s="13" t="str">
        <f t="shared" si="167"/>
        <v/>
      </c>
      <c r="P1684" s="13" t="str">
        <f t="shared" si="168"/>
        <v/>
      </c>
      <c r="Q1684" s="13" t="str">
        <f t="shared" si="169"/>
        <v/>
      </c>
      <c r="R1684" s="13" t="str">
        <f t="shared" si="170"/>
        <v/>
      </c>
    </row>
    <row r="1685" spans="1:18" x14ac:dyDescent="0.2">
      <c r="A1685" s="8" t="s">
        <v>2040</v>
      </c>
      <c r="B1685" s="9">
        <v>4227</v>
      </c>
      <c r="C1685" s="40" t="s">
        <v>2167</v>
      </c>
      <c r="D1685" s="40" t="s">
        <v>127</v>
      </c>
      <c r="E1685" s="40" t="s">
        <v>2163</v>
      </c>
      <c r="F1685" s="40" t="s">
        <v>52</v>
      </c>
      <c r="G1685" s="40" t="s">
        <v>39</v>
      </c>
      <c r="H1685" s="40" t="s">
        <v>40</v>
      </c>
      <c r="I1685" s="11">
        <v>45138</v>
      </c>
      <c r="J1685" s="11">
        <v>45198</v>
      </c>
      <c r="K1685" s="16" t="s">
        <v>45</v>
      </c>
      <c r="L1685" s="1" t="str">
        <f>_xlfn.IFNA(MATCH(D1685,{"AR","FL","IN","MI"},0),"YES")</f>
        <v>YES</v>
      </c>
      <c r="M1685" t="str">
        <f t="shared" si="165"/>
        <v>Natural Gas</v>
      </c>
      <c r="N1685" s="1">
        <f t="shared" si="166"/>
        <v>2023</v>
      </c>
      <c r="O1685" s="13" t="str">
        <f t="shared" si="167"/>
        <v/>
      </c>
      <c r="P1685" s="13" t="str">
        <f t="shared" si="168"/>
        <v/>
      </c>
      <c r="Q1685" s="13" t="str">
        <f t="shared" si="169"/>
        <v/>
      </c>
      <c r="R1685" s="13" t="str">
        <f t="shared" si="170"/>
        <v/>
      </c>
    </row>
    <row r="1686" spans="1:18" x14ac:dyDescent="0.2">
      <c r="A1686" s="8" t="s">
        <v>2041</v>
      </c>
      <c r="B1686" s="9">
        <v>4214</v>
      </c>
      <c r="C1686" s="40" t="s">
        <v>2179</v>
      </c>
      <c r="D1686" s="40" t="s">
        <v>114</v>
      </c>
      <c r="E1686" s="40" t="s">
        <v>2163</v>
      </c>
      <c r="F1686" s="40" t="s">
        <v>52</v>
      </c>
      <c r="G1686" s="40" t="s">
        <v>39</v>
      </c>
      <c r="H1686" s="40" t="s">
        <v>40</v>
      </c>
      <c r="I1686" s="11">
        <v>45097</v>
      </c>
      <c r="J1686" s="11">
        <v>45203</v>
      </c>
      <c r="K1686" s="12" t="s">
        <v>45</v>
      </c>
      <c r="L1686" s="1" t="str">
        <f>_xlfn.IFNA(MATCH(D1686,{"AR","FL","IN","MI"},0),"YES")</f>
        <v>YES</v>
      </c>
      <c r="M1686" t="str">
        <f t="shared" si="165"/>
        <v>Natural Gas</v>
      </c>
      <c r="N1686" s="1">
        <f t="shared" si="166"/>
        <v>2023</v>
      </c>
      <c r="O1686" s="13" t="str">
        <f t="shared" si="167"/>
        <v/>
      </c>
      <c r="P1686" s="13" t="str">
        <f t="shared" si="168"/>
        <v/>
      </c>
      <c r="Q1686" s="13" t="str">
        <f t="shared" si="169"/>
        <v/>
      </c>
      <c r="R1686" s="13" t="str">
        <f t="shared" si="170"/>
        <v/>
      </c>
    </row>
    <row r="1687" spans="1:18" x14ac:dyDescent="0.2">
      <c r="A1687" s="8" t="s">
        <v>2042</v>
      </c>
      <c r="B1687" s="9">
        <v>4207</v>
      </c>
      <c r="C1687" s="40" t="s">
        <v>2200</v>
      </c>
      <c r="D1687" s="40" t="s">
        <v>57</v>
      </c>
      <c r="E1687" s="40" t="s">
        <v>2163</v>
      </c>
      <c r="F1687" s="40" t="s">
        <v>66</v>
      </c>
      <c r="G1687" s="40" t="s">
        <v>44</v>
      </c>
      <c r="H1687" s="40" t="s">
        <v>40</v>
      </c>
      <c r="I1687" s="11">
        <v>45092</v>
      </c>
      <c r="J1687" s="11">
        <v>45204</v>
      </c>
      <c r="K1687" s="16">
        <v>53.13</v>
      </c>
      <c r="L1687" s="1" t="str">
        <f>_xlfn.IFNA(MATCH(D1687,{"AR","FL","IN","MI"},0),"YES")</f>
        <v>YES</v>
      </c>
      <c r="M1687" t="str">
        <f t="shared" si="165"/>
        <v>Natural Gas</v>
      </c>
      <c r="N1687" s="1">
        <f t="shared" si="166"/>
        <v>2023</v>
      </c>
      <c r="O1687" s="13" t="str">
        <f t="shared" si="167"/>
        <v/>
      </c>
      <c r="P1687" s="13" t="str">
        <f t="shared" si="168"/>
        <v/>
      </c>
      <c r="Q1687" s="13">
        <f t="shared" si="169"/>
        <v>0.53129999999999999</v>
      </c>
      <c r="R1687" s="13">
        <f t="shared" si="170"/>
        <v>0.53129999999999999</v>
      </c>
    </row>
    <row r="1688" spans="1:18" x14ac:dyDescent="0.2">
      <c r="A1688" s="8" t="s">
        <v>2043</v>
      </c>
      <c r="B1688" s="9">
        <v>4248</v>
      </c>
      <c r="C1688" s="40" t="s">
        <v>2174</v>
      </c>
      <c r="D1688" s="40" t="s">
        <v>576</v>
      </c>
      <c r="E1688" s="40" t="s">
        <v>2163</v>
      </c>
      <c r="F1688" s="40" t="s">
        <v>66</v>
      </c>
      <c r="G1688" s="40" t="s">
        <v>44</v>
      </c>
      <c r="H1688" s="40" t="s">
        <v>40</v>
      </c>
      <c r="I1688" s="11">
        <v>45036</v>
      </c>
      <c r="J1688" s="11">
        <v>45205</v>
      </c>
      <c r="K1688" s="16">
        <v>49.23</v>
      </c>
      <c r="L1688" s="1" t="str">
        <f>_xlfn.IFNA(MATCH(D1688,{"AR","FL","IN","MI"},0),"YES")</f>
        <v>YES</v>
      </c>
      <c r="M1688" t="str">
        <f t="shared" si="165"/>
        <v>Natural Gas</v>
      </c>
      <c r="N1688" s="1">
        <f t="shared" si="166"/>
        <v>2023</v>
      </c>
      <c r="O1688" s="13" t="str">
        <f t="shared" si="167"/>
        <v/>
      </c>
      <c r="P1688" s="13" t="str">
        <f t="shared" si="168"/>
        <v/>
      </c>
      <c r="Q1688" s="13">
        <f t="shared" si="169"/>
        <v>0.49229999999999996</v>
      </c>
      <c r="R1688" s="13">
        <f t="shared" si="170"/>
        <v>0.49229999999999996</v>
      </c>
    </row>
    <row r="1689" spans="1:18" x14ac:dyDescent="0.2">
      <c r="A1689" s="8" t="s">
        <v>1163</v>
      </c>
      <c r="B1689" s="9">
        <v>4010</v>
      </c>
      <c r="C1689" s="40" t="s">
        <v>164</v>
      </c>
      <c r="D1689" s="40" t="s">
        <v>88</v>
      </c>
      <c r="E1689" s="40" t="s">
        <v>37</v>
      </c>
      <c r="F1689" s="40" t="s">
        <v>66</v>
      </c>
      <c r="G1689" s="40" t="s">
        <v>44</v>
      </c>
      <c r="H1689" s="40" t="s">
        <v>40</v>
      </c>
      <c r="I1689" s="11">
        <v>44707</v>
      </c>
      <c r="J1689" s="11">
        <v>45211</v>
      </c>
      <c r="K1689" s="12">
        <v>48</v>
      </c>
      <c r="L1689" s="1" t="str">
        <f>_xlfn.IFNA(MATCH(D1689,{"AR","FL","IN","MI"},0),"YES")</f>
        <v>YES</v>
      </c>
      <c r="M1689" t="str">
        <f t="shared" si="165"/>
        <v>Electric</v>
      </c>
      <c r="N1689" s="1">
        <f t="shared" si="166"/>
        <v>2023</v>
      </c>
      <c r="O1689" s="13">
        <f t="shared" si="167"/>
        <v>0.48</v>
      </c>
      <c r="P1689" s="13">
        <f t="shared" si="168"/>
        <v>0.48</v>
      </c>
      <c r="Q1689" s="13" t="str">
        <f t="shared" si="169"/>
        <v/>
      </c>
      <c r="R1689" s="13" t="str">
        <f t="shared" si="170"/>
        <v/>
      </c>
    </row>
    <row r="1690" spans="1:18" x14ac:dyDescent="0.2">
      <c r="A1690" s="8" t="s">
        <v>1161</v>
      </c>
      <c r="B1690" s="9">
        <v>4012</v>
      </c>
      <c r="C1690" s="40" t="s">
        <v>166</v>
      </c>
      <c r="D1690" s="40" t="s">
        <v>88</v>
      </c>
      <c r="E1690" s="40" t="s">
        <v>37</v>
      </c>
      <c r="F1690" s="40" t="s">
        <v>66</v>
      </c>
      <c r="G1690" s="40" t="s">
        <v>44</v>
      </c>
      <c r="H1690" s="40" t="s">
        <v>40</v>
      </c>
      <c r="I1690" s="11">
        <v>44707</v>
      </c>
      <c r="J1690" s="11">
        <v>45211</v>
      </c>
      <c r="K1690" s="12">
        <v>48</v>
      </c>
      <c r="L1690" s="1" t="str">
        <f>_xlfn.IFNA(MATCH(D1690,{"AR","FL","IN","MI"},0),"YES")</f>
        <v>YES</v>
      </c>
      <c r="M1690" t="str">
        <f t="shared" si="165"/>
        <v>Electric</v>
      </c>
      <c r="N1690" s="1">
        <f t="shared" si="166"/>
        <v>2023</v>
      </c>
      <c r="O1690" s="13">
        <f t="shared" si="167"/>
        <v>0.48</v>
      </c>
      <c r="P1690" s="13">
        <f t="shared" si="168"/>
        <v>0.48</v>
      </c>
      <c r="Q1690" s="13" t="str">
        <f t="shared" si="169"/>
        <v/>
      </c>
      <c r="R1690" s="13" t="str">
        <f t="shared" si="170"/>
        <v/>
      </c>
    </row>
    <row r="1691" spans="1:18" x14ac:dyDescent="0.2">
      <c r="A1691" s="8" t="s">
        <v>2044</v>
      </c>
      <c r="B1691" s="9">
        <v>4011</v>
      </c>
      <c r="C1691" s="40" t="s">
        <v>164</v>
      </c>
      <c r="D1691" s="40" t="s">
        <v>88</v>
      </c>
      <c r="E1691" s="40" t="s">
        <v>2163</v>
      </c>
      <c r="F1691" s="40" t="s">
        <v>66</v>
      </c>
      <c r="G1691" s="40" t="s">
        <v>44</v>
      </c>
      <c r="H1691" s="40" t="s">
        <v>40</v>
      </c>
      <c r="I1691" s="11">
        <v>44707</v>
      </c>
      <c r="J1691" s="11">
        <v>45211</v>
      </c>
      <c r="K1691" s="12">
        <v>48</v>
      </c>
      <c r="L1691" s="1" t="str">
        <f>_xlfn.IFNA(MATCH(D1691,{"AR","FL","IN","MI"},0),"YES")</f>
        <v>YES</v>
      </c>
      <c r="M1691" t="str">
        <f t="shared" si="165"/>
        <v>Natural Gas</v>
      </c>
      <c r="N1691" s="1">
        <f t="shared" si="166"/>
        <v>2023</v>
      </c>
      <c r="O1691" s="13" t="str">
        <f t="shared" si="167"/>
        <v/>
      </c>
      <c r="P1691" s="13" t="str">
        <f t="shared" si="168"/>
        <v/>
      </c>
      <c r="Q1691" s="13">
        <f t="shared" si="169"/>
        <v>0.48</v>
      </c>
      <c r="R1691" s="13">
        <f t="shared" si="170"/>
        <v>0.48</v>
      </c>
    </row>
    <row r="1692" spans="1:18" x14ac:dyDescent="0.2">
      <c r="A1692" s="8" t="s">
        <v>1162</v>
      </c>
      <c r="B1692" s="9">
        <v>4083</v>
      </c>
      <c r="C1692" s="40" t="s">
        <v>747</v>
      </c>
      <c r="D1692" s="40" t="s">
        <v>127</v>
      </c>
      <c r="E1692" s="40" t="s">
        <v>37</v>
      </c>
      <c r="F1692" s="40" t="s">
        <v>38</v>
      </c>
      <c r="G1692" s="40" t="s">
        <v>39</v>
      </c>
      <c r="H1692" s="40" t="s">
        <v>40</v>
      </c>
      <c r="I1692" s="11">
        <v>44896</v>
      </c>
      <c r="J1692" s="11">
        <v>45211</v>
      </c>
      <c r="K1692" s="16">
        <v>52.15</v>
      </c>
      <c r="L1692" s="1" t="str">
        <f>_xlfn.IFNA(MATCH(D1692,{"AR","FL","IN","MI"},0),"YES")</f>
        <v>YES</v>
      </c>
      <c r="M1692" t="str">
        <f t="shared" si="165"/>
        <v>Electric</v>
      </c>
      <c r="N1692" s="1">
        <f t="shared" si="166"/>
        <v>2023</v>
      </c>
      <c r="O1692" s="13">
        <f t="shared" si="167"/>
        <v>0.52149999999999996</v>
      </c>
      <c r="P1692" s="13">
        <f t="shared" si="168"/>
        <v>0.52149999999999996</v>
      </c>
      <c r="Q1692" s="13" t="str">
        <f t="shared" si="169"/>
        <v/>
      </c>
      <c r="R1692" s="13" t="str">
        <f t="shared" si="170"/>
        <v/>
      </c>
    </row>
    <row r="1693" spans="1:18" x14ac:dyDescent="0.2">
      <c r="A1693" s="8" t="s">
        <v>2045</v>
      </c>
      <c r="B1693" s="9">
        <v>4013</v>
      </c>
      <c r="C1693" s="40" t="s">
        <v>166</v>
      </c>
      <c r="D1693" s="40" t="s">
        <v>88</v>
      </c>
      <c r="E1693" s="40" t="s">
        <v>2163</v>
      </c>
      <c r="F1693" s="40" t="s">
        <v>66</v>
      </c>
      <c r="G1693" s="40" t="s">
        <v>44</v>
      </c>
      <c r="H1693" s="40" t="s">
        <v>40</v>
      </c>
      <c r="I1693" s="11">
        <v>44707</v>
      </c>
      <c r="J1693" s="11">
        <v>45211</v>
      </c>
      <c r="K1693" s="12">
        <v>48</v>
      </c>
      <c r="L1693" s="1" t="str">
        <f>_xlfn.IFNA(MATCH(D1693,{"AR","FL","IN","MI"},0),"YES")</f>
        <v>YES</v>
      </c>
      <c r="M1693" t="str">
        <f t="shared" si="165"/>
        <v>Natural Gas</v>
      </c>
      <c r="N1693" s="1">
        <f t="shared" si="166"/>
        <v>2023</v>
      </c>
      <c r="O1693" s="13" t="str">
        <f t="shared" si="167"/>
        <v/>
      </c>
      <c r="P1693" s="13" t="str">
        <f t="shared" si="168"/>
        <v/>
      </c>
      <c r="Q1693" s="13">
        <f t="shared" si="169"/>
        <v>0.48</v>
      </c>
      <c r="R1693" s="13">
        <f t="shared" si="170"/>
        <v>0.48</v>
      </c>
    </row>
    <row r="1694" spans="1:18" x14ac:dyDescent="0.2">
      <c r="A1694" s="8" t="s">
        <v>1164</v>
      </c>
      <c r="B1694" s="9">
        <v>4158</v>
      </c>
      <c r="C1694" s="40" t="s">
        <v>81</v>
      </c>
      <c r="D1694" s="40" t="s">
        <v>76</v>
      </c>
      <c r="E1694" s="40" t="s">
        <v>37</v>
      </c>
      <c r="F1694" s="40" t="s">
        <v>52</v>
      </c>
      <c r="G1694" s="40" t="s">
        <v>39</v>
      </c>
      <c r="H1694" s="40" t="s">
        <v>40</v>
      </c>
      <c r="I1694" s="11">
        <v>44985</v>
      </c>
      <c r="J1694" s="11">
        <v>45215</v>
      </c>
      <c r="K1694" s="12">
        <v>52.29</v>
      </c>
      <c r="L1694" s="1" t="str">
        <f>_xlfn.IFNA(MATCH(D1694,{"AR","FL","IN","MI"},0),"YES")</f>
        <v>YES</v>
      </c>
      <c r="M1694" t="str">
        <f t="shared" si="165"/>
        <v>Electric</v>
      </c>
      <c r="N1694" s="1">
        <f t="shared" si="166"/>
        <v>2023</v>
      </c>
      <c r="O1694" s="13">
        <f t="shared" si="167"/>
        <v>0.52290000000000003</v>
      </c>
      <c r="P1694" s="13">
        <f t="shared" si="168"/>
        <v>0.52290000000000003</v>
      </c>
      <c r="Q1694" s="13" t="str">
        <f t="shared" si="169"/>
        <v/>
      </c>
      <c r="R1694" s="13" t="str">
        <f t="shared" si="170"/>
        <v/>
      </c>
    </row>
    <row r="1695" spans="1:18" x14ac:dyDescent="0.2">
      <c r="A1695" s="8" t="s">
        <v>1165</v>
      </c>
      <c r="B1695" s="9">
        <v>4219</v>
      </c>
      <c r="C1695" s="40" t="s">
        <v>594</v>
      </c>
      <c r="D1695" s="40" t="s">
        <v>158</v>
      </c>
      <c r="E1695" s="40" t="s">
        <v>37</v>
      </c>
      <c r="F1695" s="40" t="s">
        <v>52</v>
      </c>
      <c r="G1695" s="40" t="s">
        <v>39</v>
      </c>
      <c r="H1695" s="40" t="s">
        <v>40</v>
      </c>
      <c r="I1695" s="11">
        <v>45100</v>
      </c>
      <c r="J1695" s="11">
        <v>45217</v>
      </c>
      <c r="K1695" s="16" t="s">
        <v>45</v>
      </c>
      <c r="L1695" s="1">
        <f>_xlfn.IFNA(MATCH(D1695,{"AR","FL","IN","MI"},0),"YES")</f>
        <v>3</v>
      </c>
      <c r="M1695" t="str">
        <f t="shared" si="165"/>
        <v>Electric</v>
      </c>
      <c r="N1695" s="1">
        <f t="shared" si="166"/>
        <v>2023</v>
      </c>
      <c r="O1695" s="13" t="str">
        <f t="shared" si="167"/>
        <v/>
      </c>
      <c r="P1695" s="13" t="str">
        <f t="shared" si="168"/>
        <v/>
      </c>
      <c r="Q1695" s="13" t="str">
        <f t="shared" si="169"/>
        <v/>
      </c>
      <c r="R1695" s="13" t="str">
        <f t="shared" si="170"/>
        <v/>
      </c>
    </row>
    <row r="1696" spans="1:18" x14ac:dyDescent="0.2">
      <c r="A1696" s="8" t="s">
        <v>1166</v>
      </c>
      <c r="B1696" s="9">
        <v>4155</v>
      </c>
      <c r="C1696" s="40" t="s">
        <v>819</v>
      </c>
      <c r="D1696" s="40" t="s">
        <v>154</v>
      </c>
      <c r="E1696" s="40" t="s">
        <v>37</v>
      </c>
      <c r="F1696" s="40" t="s">
        <v>66</v>
      </c>
      <c r="G1696" s="40" t="s">
        <v>39</v>
      </c>
      <c r="H1696" s="40" t="s">
        <v>40</v>
      </c>
      <c r="I1696" s="11">
        <v>45007</v>
      </c>
      <c r="J1696" s="11">
        <v>45217</v>
      </c>
      <c r="K1696" s="12">
        <v>53</v>
      </c>
      <c r="L1696" s="1" t="str">
        <f>_xlfn.IFNA(MATCH(D1696,{"AR","FL","IN","MI"},0),"YES")</f>
        <v>YES</v>
      </c>
      <c r="M1696" t="str">
        <f t="shared" si="165"/>
        <v>Electric</v>
      </c>
      <c r="N1696" s="1">
        <f t="shared" si="166"/>
        <v>2023</v>
      </c>
      <c r="O1696" s="13">
        <f t="shared" si="167"/>
        <v>0.53</v>
      </c>
      <c r="P1696" s="13">
        <f t="shared" si="168"/>
        <v>0.53</v>
      </c>
      <c r="Q1696" s="13" t="str">
        <f t="shared" si="169"/>
        <v/>
      </c>
      <c r="R1696" s="13" t="str">
        <f t="shared" si="170"/>
        <v/>
      </c>
    </row>
    <row r="1697" spans="1:18" x14ac:dyDescent="0.2">
      <c r="A1697" s="8" t="s">
        <v>1167</v>
      </c>
      <c r="B1697" s="9">
        <v>4090</v>
      </c>
      <c r="C1697" s="40" t="s">
        <v>240</v>
      </c>
      <c r="D1697" s="40" t="s">
        <v>271</v>
      </c>
      <c r="E1697" s="40" t="s">
        <v>37</v>
      </c>
      <c r="F1697" s="40" t="s">
        <v>38</v>
      </c>
      <c r="G1697" s="40" t="s">
        <v>44</v>
      </c>
      <c r="H1697" s="40" t="s">
        <v>40</v>
      </c>
      <c r="I1697" s="11">
        <v>44883</v>
      </c>
      <c r="J1697" s="11">
        <v>45218</v>
      </c>
      <c r="K1697" s="12">
        <v>54.7</v>
      </c>
      <c r="L1697" s="1" t="str">
        <f>_xlfn.IFNA(MATCH(D1697,{"AR","FL","IN","MI"},0),"YES")</f>
        <v>YES</v>
      </c>
      <c r="M1697" t="str">
        <f t="shared" si="165"/>
        <v>Electric</v>
      </c>
      <c r="N1697" s="1">
        <f t="shared" si="166"/>
        <v>2023</v>
      </c>
      <c r="O1697" s="13">
        <f t="shared" si="167"/>
        <v>0.54700000000000004</v>
      </c>
      <c r="P1697" s="13">
        <f t="shared" si="168"/>
        <v>0.54700000000000004</v>
      </c>
      <c r="Q1697" s="13" t="str">
        <f t="shared" si="169"/>
        <v/>
      </c>
      <c r="R1697" s="13" t="str">
        <f t="shared" si="170"/>
        <v/>
      </c>
    </row>
    <row r="1698" spans="1:18" x14ac:dyDescent="0.2">
      <c r="A1698" s="8" t="s">
        <v>1168</v>
      </c>
      <c r="B1698" s="9">
        <v>4049</v>
      </c>
      <c r="C1698" s="40" t="s">
        <v>191</v>
      </c>
      <c r="D1698" s="40" t="s">
        <v>192</v>
      </c>
      <c r="E1698" s="40" t="s">
        <v>37</v>
      </c>
      <c r="F1698" s="40" t="s">
        <v>38</v>
      </c>
      <c r="G1698" s="40" t="s">
        <v>44</v>
      </c>
      <c r="H1698" s="40" t="s">
        <v>40</v>
      </c>
      <c r="I1698" s="11">
        <v>44781</v>
      </c>
      <c r="J1698" s="11">
        <v>45224</v>
      </c>
      <c r="K1698" s="16">
        <v>48.02</v>
      </c>
      <c r="L1698" s="1" t="str">
        <f>_xlfn.IFNA(MATCH(D1698,{"AR","FL","IN","MI"},0),"YES")</f>
        <v>YES</v>
      </c>
      <c r="M1698" t="str">
        <f t="shared" si="165"/>
        <v>Electric</v>
      </c>
      <c r="N1698" s="1">
        <f t="shared" si="166"/>
        <v>2023</v>
      </c>
      <c r="O1698" s="13">
        <f t="shared" si="167"/>
        <v>0.48020000000000002</v>
      </c>
      <c r="P1698" s="13">
        <f t="shared" si="168"/>
        <v>0.48020000000000002</v>
      </c>
      <c r="Q1698" s="13" t="str">
        <f t="shared" si="169"/>
        <v/>
      </c>
      <c r="R1698" s="13" t="str">
        <f t="shared" si="170"/>
        <v/>
      </c>
    </row>
    <row r="1699" spans="1:18" x14ac:dyDescent="0.2">
      <c r="A1699" s="8" t="s">
        <v>2046</v>
      </c>
      <c r="B1699" s="9">
        <v>4050</v>
      </c>
      <c r="C1699" s="40" t="s">
        <v>191</v>
      </c>
      <c r="D1699" s="40" t="s">
        <v>192</v>
      </c>
      <c r="E1699" s="40" t="s">
        <v>2163</v>
      </c>
      <c r="F1699" s="40" t="s">
        <v>66</v>
      </c>
      <c r="G1699" s="40" t="s">
        <v>44</v>
      </c>
      <c r="H1699" s="40" t="s">
        <v>40</v>
      </c>
      <c r="I1699" s="11">
        <v>44781</v>
      </c>
      <c r="J1699" s="11">
        <v>45224</v>
      </c>
      <c r="K1699" s="16">
        <v>48.02</v>
      </c>
      <c r="L1699" s="1" t="str">
        <f>_xlfn.IFNA(MATCH(D1699,{"AR","FL","IN","MI"},0),"YES")</f>
        <v>YES</v>
      </c>
      <c r="M1699" t="str">
        <f t="shared" si="165"/>
        <v>Natural Gas</v>
      </c>
      <c r="N1699" s="1">
        <f t="shared" si="166"/>
        <v>2023</v>
      </c>
      <c r="O1699" s="13" t="str">
        <f t="shared" si="167"/>
        <v/>
      </c>
      <c r="P1699" s="13" t="str">
        <f t="shared" si="168"/>
        <v/>
      </c>
      <c r="Q1699" s="13">
        <f t="shared" si="169"/>
        <v>0.48020000000000002</v>
      </c>
      <c r="R1699" s="13">
        <f t="shared" si="170"/>
        <v>0.48020000000000002</v>
      </c>
    </row>
    <row r="1700" spans="1:18" x14ac:dyDescent="0.2">
      <c r="A1700" s="8" t="s">
        <v>2047</v>
      </c>
      <c r="B1700" s="9">
        <v>4098</v>
      </c>
      <c r="C1700" s="40" t="s">
        <v>2202</v>
      </c>
      <c r="D1700" s="40" t="s">
        <v>180</v>
      </c>
      <c r="E1700" s="40" t="s">
        <v>2163</v>
      </c>
      <c r="F1700" s="40" t="s">
        <v>66</v>
      </c>
      <c r="G1700" s="40" t="s">
        <v>44</v>
      </c>
      <c r="H1700" s="40" t="s">
        <v>40</v>
      </c>
      <c r="I1700" s="11">
        <v>44866</v>
      </c>
      <c r="J1700" s="11">
        <v>45225</v>
      </c>
      <c r="K1700" s="12">
        <v>53</v>
      </c>
      <c r="L1700" s="1" t="str">
        <f>_xlfn.IFNA(MATCH(D1700,{"AR","FL","IN","MI"},0),"YES")</f>
        <v>YES</v>
      </c>
      <c r="M1700" t="str">
        <f t="shared" si="165"/>
        <v>Natural Gas</v>
      </c>
      <c r="N1700" s="1">
        <f t="shared" si="166"/>
        <v>2023</v>
      </c>
      <c r="O1700" s="13" t="str">
        <f t="shared" si="167"/>
        <v/>
      </c>
      <c r="P1700" s="13" t="str">
        <f t="shared" si="168"/>
        <v/>
      </c>
      <c r="Q1700" s="13">
        <f t="shared" si="169"/>
        <v>0.53</v>
      </c>
      <c r="R1700" s="13">
        <f t="shared" si="170"/>
        <v>0.53</v>
      </c>
    </row>
    <row r="1701" spans="1:18" x14ac:dyDescent="0.2">
      <c r="A1701" s="8" t="s">
        <v>2048</v>
      </c>
      <c r="B1701" s="9">
        <v>4184</v>
      </c>
      <c r="C1701" s="40" t="s">
        <v>2211</v>
      </c>
      <c r="D1701" s="40" t="s">
        <v>154</v>
      </c>
      <c r="E1701" s="40" t="s">
        <v>2163</v>
      </c>
      <c r="F1701" s="40" t="s">
        <v>66</v>
      </c>
      <c r="G1701" s="40" t="s">
        <v>44</v>
      </c>
      <c r="H1701" s="40" t="s">
        <v>40</v>
      </c>
      <c r="I1701" s="11">
        <v>45058</v>
      </c>
      <c r="J1701" s="11">
        <v>45225</v>
      </c>
      <c r="K1701" s="16" t="s">
        <v>45</v>
      </c>
      <c r="L1701" s="1" t="str">
        <f>_xlfn.IFNA(MATCH(D1701,{"AR","FL","IN","MI"},0),"YES")</f>
        <v>YES</v>
      </c>
      <c r="M1701" t="str">
        <f t="shared" si="165"/>
        <v>Natural Gas</v>
      </c>
      <c r="N1701" s="1">
        <f t="shared" si="166"/>
        <v>2023</v>
      </c>
      <c r="O1701" s="13" t="str">
        <f t="shared" si="167"/>
        <v/>
      </c>
      <c r="P1701" s="13" t="str">
        <f t="shared" si="168"/>
        <v/>
      </c>
      <c r="Q1701" s="13" t="str">
        <f t="shared" si="169"/>
        <v/>
      </c>
      <c r="R1701" s="13" t="str">
        <f t="shared" si="170"/>
        <v/>
      </c>
    </row>
    <row r="1702" spans="1:18" x14ac:dyDescent="0.2">
      <c r="A1702" s="8" t="s">
        <v>2049</v>
      </c>
      <c r="B1702" s="9">
        <v>4151</v>
      </c>
      <c r="C1702" s="40" t="s">
        <v>168</v>
      </c>
      <c r="D1702" s="40" t="s">
        <v>51</v>
      </c>
      <c r="E1702" s="40" t="s">
        <v>2163</v>
      </c>
      <c r="F1702" s="40" t="s">
        <v>66</v>
      </c>
      <c r="G1702" s="40" t="s">
        <v>44</v>
      </c>
      <c r="H1702" s="40" t="s">
        <v>40</v>
      </c>
      <c r="I1702" s="11">
        <v>44986</v>
      </c>
      <c r="J1702" s="11">
        <v>45225</v>
      </c>
      <c r="K1702" s="12">
        <v>50</v>
      </c>
      <c r="L1702" s="1" t="str">
        <f>_xlfn.IFNA(MATCH(D1702,{"AR","FL","IN","MI"},0),"YES")</f>
        <v>YES</v>
      </c>
      <c r="M1702" t="str">
        <f t="shared" si="165"/>
        <v>Natural Gas</v>
      </c>
      <c r="N1702" s="1">
        <f t="shared" si="166"/>
        <v>2023</v>
      </c>
      <c r="O1702" s="13" t="str">
        <f t="shared" si="167"/>
        <v/>
      </c>
      <c r="P1702" s="13" t="str">
        <f t="shared" si="168"/>
        <v/>
      </c>
      <c r="Q1702" s="13">
        <f t="shared" si="169"/>
        <v>0.5</v>
      </c>
      <c r="R1702" s="13">
        <f t="shared" si="170"/>
        <v>0.5</v>
      </c>
    </row>
    <row r="1703" spans="1:18" x14ac:dyDescent="0.2">
      <c r="A1703" s="8" t="s">
        <v>2050</v>
      </c>
      <c r="B1703" s="9">
        <v>4251</v>
      </c>
      <c r="C1703" s="40" t="s">
        <v>2220</v>
      </c>
      <c r="D1703" s="40" t="s">
        <v>231</v>
      </c>
      <c r="E1703" s="40" t="s">
        <v>2163</v>
      </c>
      <c r="F1703" s="40" t="s">
        <v>66</v>
      </c>
      <c r="G1703" s="40" t="s">
        <v>39</v>
      </c>
      <c r="H1703" s="40" t="s">
        <v>40</v>
      </c>
      <c r="I1703" s="11">
        <v>45184</v>
      </c>
      <c r="J1703" s="11">
        <v>45229</v>
      </c>
      <c r="K1703" s="16" t="s">
        <v>45</v>
      </c>
      <c r="L1703" s="1" t="str">
        <f>_xlfn.IFNA(MATCH(D1703,{"AR","FL","IN","MI"},0),"YES")</f>
        <v>YES</v>
      </c>
      <c r="M1703" t="str">
        <f t="shared" si="165"/>
        <v>Natural Gas</v>
      </c>
      <c r="N1703" s="1">
        <f t="shared" si="166"/>
        <v>2023</v>
      </c>
      <c r="O1703" s="13" t="str">
        <f t="shared" si="167"/>
        <v/>
      </c>
      <c r="P1703" s="13" t="str">
        <f t="shared" si="168"/>
        <v/>
      </c>
      <c r="Q1703" s="13" t="str">
        <f t="shared" si="169"/>
        <v/>
      </c>
      <c r="R1703" s="13" t="str">
        <f t="shared" si="170"/>
        <v/>
      </c>
    </row>
    <row r="1704" spans="1:18" x14ac:dyDescent="0.2">
      <c r="A1704" s="8" t="s">
        <v>1169</v>
      </c>
      <c r="B1704" s="9">
        <v>4254</v>
      </c>
      <c r="C1704" s="40" t="s">
        <v>673</v>
      </c>
      <c r="D1704" s="40" t="s">
        <v>158</v>
      </c>
      <c r="E1704" s="40" t="s">
        <v>37</v>
      </c>
      <c r="F1704" s="40" t="s">
        <v>52</v>
      </c>
      <c r="G1704" s="40" t="s">
        <v>39</v>
      </c>
      <c r="H1704" s="40" t="s">
        <v>40</v>
      </c>
      <c r="I1704" s="11">
        <v>45043</v>
      </c>
      <c r="J1704" s="11">
        <v>45230</v>
      </c>
      <c r="K1704" s="16" t="s">
        <v>45</v>
      </c>
      <c r="L1704" s="1">
        <f>_xlfn.IFNA(MATCH(D1704,{"AR","FL","IN","MI"},0),"YES")</f>
        <v>3</v>
      </c>
      <c r="M1704" t="str">
        <f t="shared" si="165"/>
        <v>Electric</v>
      </c>
      <c r="N1704" s="1">
        <f t="shared" si="166"/>
        <v>2023</v>
      </c>
      <c r="O1704" s="13" t="str">
        <f t="shared" si="167"/>
        <v/>
      </c>
      <c r="P1704" s="13" t="str">
        <f t="shared" si="168"/>
        <v/>
      </c>
      <c r="Q1704" s="13" t="str">
        <f t="shared" si="169"/>
        <v/>
      </c>
      <c r="R1704" s="13" t="str">
        <f t="shared" si="170"/>
        <v/>
      </c>
    </row>
    <row r="1705" spans="1:18" x14ac:dyDescent="0.2">
      <c r="A1705" s="8" t="s">
        <v>2051</v>
      </c>
      <c r="B1705" s="9">
        <v>4032</v>
      </c>
      <c r="C1705" s="40" t="s">
        <v>408</v>
      </c>
      <c r="D1705" s="40" t="s">
        <v>290</v>
      </c>
      <c r="E1705" s="40" t="s">
        <v>2163</v>
      </c>
      <c r="F1705" s="40" t="s">
        <v>66</v>
      </c>
      <c r="G1705" s="40" t="s">
        <v>44</v>
      </c>
      <c r="H1705" s="40" t="s">
        <v>40</v>
      </c>
      <c r="I1705" s="11">
        <v>44742</v>
      </c>
      <c r="J1705" s="11">
        <v>45231</v>
      </c>
      <c r="K1705" s="16">
        <v>52.32</v>
      </c>
      <c r="L1705" s="1" t="str">
        <f>_xlfn.IFNA(MATCH(D1705,{"AR","FL","IN","MI"},0),"YES")</f>
        <v>YES</v>
      </c>
      <c r="M1705" t="str">
        <f t="shared" si="165"/>
        <v>Natural Gas</v>
      </c>
      <c r="N1705" s="1">
        <f t="shared" si="166"/>
        <v>2023</v>
      </c>
      <c r="O1705" s="13" t="str">
        <f t="shared" si="167"/>
        <v/>
      </c>
      <c r="P1705" s="13" t="str">
        <f t="shared" si="168"/>
        <v/>
      </c>
      <c r="Q1705" s="13">
        <f t="shared" si="169"/>
        <v>0.5232</v>
      </c>
      <c r="R1705" s="13">
        <f t="shared" si="170"/>
        <v>0.5232</v>
      </c>
    </row>
    <row r="1706" spans="1:18" x14ac:dyDescent="0.2">
      <c r="A1706" s="8" t="s">
        <v>2052</v>
      </c>
      <c r="B1706" s="9">
        <v>4234</v>
      </c>
      <c r="C1706" s="40" t="s">
        <v>2167</v>
      </c>
      <c r="D1706" s="40" t="s">
        <v>60</v>
      </c>
      <c r="E1706" s="40" t="s">
        <v>2163</v>
      </c>
      <c r="F1706" s="40" t="s">
        <v>52</v>
      </c>
      <c r="G1706" s="40" t="s">
        <v>39</v>
      </c>
      <c r="H1706" s="40" t="s">
        <v>40</v>
      </c>
      <c r="I1706" s="11">
        <v>45154</v>
      </c>
      <c r="J1706" s="11">
        <v>45232</v>
      </c>
      <c r="K1706" s="16" t="s">
        <v>45</v>
      </c>
      <c r="L1706" s="1" t="str">
        <f>_xlfn.IFNA(MATCH(D1706,{"AR","FL","IN","MI"},0),"YES")</f>
        <v>YES</v>
      </c>
      <c r="M1706" t="str">
        <f t="shared" si="165"/>
        <v>Natural Gas</v>
      </c>
      <c r="N1706" s="1">
        <f t="shared" si="166"/>
        <v>2023</v>
      </c>
      <c r="O1706" s="13" t="str">
        <f t="shared" si="167"/>
        <v/>
      </c>
      <c r="P1706" s="13" t="str">
        <f t="shared" si="168"/>
        <v/>
      </c>
      <c r="Q1706" s="13" t="str">
        <f t="shared" si="169"/>
        <v/>
      </c>
      <c r="R1706" s="13" t="str">
        <f t="shared" si="170"/>
        <v/>
      </c>
    </row>
    <row r="1707" spans="1:18" x14ac:dyDescent="0.2">
      <c r="A1707" s="8" t="s">
        <v>2053</v>
      </c>
      <c r="B1707" s="9">
        <v>4180</v>
      </c>
      <c r="C1707" s="40" t="s">
        <v>218</v>
      </c>
      <c r="D1707" s="40" t="s">
        <v>219</v>
      </c>
      <c r="E1707" s="40" t="s">
        <v>2163</v>
      </c>
      <c r="F1707" s="40" t="s">
        <v>66</v>
      </c>
      <c r="G1707" s="40" t="s">
        <v>39</v>
      </c>
      <c r="H1707" s="40" t="s">
        <v>40</v>
      </c>
      <c r="I1707" s="11">
        <v>45044</v>
      </c>
      <c r="J1707" s="11">
        <v>45233</v>
      </c>
      <c r="K1707" s="12">
        <v>56.06</v>
      </c>
      <c r="L1707" s="1" t="str">
        <f>_xlfn.IFNA(MATCH(D1707,{"AR","FL","IN","MI"},0),"YES")</f>
        <v>YES</v>
      </c>
      <c r="M1707" t="str">
        <f t="shared" si="165"/>
        <v>Natural Gas</v>
      </c>
      <c r="N1707" s="1">
        <f t="shared" si="166"/>
        <v>2023</v>
      </c>
      <c r="O1707" s="13" t="str">
        <f t="shared" si="167"/>
        <v/>
      </c>
      <c r="P1707" s="13" t="str">
        <f t="shared" si="168"/>
        <v/>
      </c>
      <c r="Q1707" s="13">
        <f t="shared" si="169"/>
        <v>0.56059999999999999</v>
      </c>
      <c r="R1707" s="13">
        <f t="shared" si="170"/>
        <v>0.56059999999999999</v>
      </c>
    </row>
    <row r="1708" spans="1:18" x14ac:dyDescent="0.2">
      <c r="A1708" s="8" t="s">
        <v>1171</v>
      </c>
      <c r="B1708" s="9">
        <v>4179</v>
      </c>
      <c r="C1708" s="40" t="s">
        <v>218</v>
      </c>
      <c r="D1708" s="40" t="s">
        <v>219</v>
      </c>
      <c r="E1708" s="40" t="s">
        <v>37</v>
      </c>
      <c r="F1708" s="40" t="s">
        <v>38</v>
      </c>
      <c r="G1708" s="40" t="s">
        <v>39</v>
      </c>
      <c r="H1708" s="40" t="s">
        <v>40</v>
      </c>
      <c r="I1708" s="11">
        <v>45044</v>
      </c>
      <c r="J1708" s="11">
        <v>45233</v>
      </c>
      <c r="K1708" s="16">
        <v>56.06</v>
      </c>
      <c r="L1708" s="1" t="str">
        <f>_xlfn.IFNA(MATCH(D1708,{"AR","FL","IN","MI"},0),"YES")</f>
        <v>YES</v>
      </c>
      <c r="M1708" t="str">
        <f t="shared" si="165"/>
        <v>Electric</v>
      </c>
      <c r="N1708" s="1">
        <f t="shared" si="166"/>
        <v>2023</v>
      </c>
      <c r="O1708" s="13">
        <f t="shared" si="167"/>
        <v>0.56059999999999999</v>
      </c>
      <c r="P1708" s="13">
        <f t="shared" si="168"/>
        <v>0.56059999999999999</v>
      </c>
      <c r="Q1708" s="13" t="str">
        <f t="shared" si="169"/>
        <v/>
      </c>
      <c r="R1708" s="13" t="str">
        <f t="shared" si="170"/>
        <v/>
      </c>
    </row>
    <row r="1709" spans="1:18" x14ac:dyDescent="0.2">
      <c r="A1709" s="8" t="s">
        <v>1170</v>
      </c>
      <c r="B1709" s="9">
        <v>4094</v>
      </c>
      <c r="C1709" s="40" t="s">
        <v>215</v>
      </c>
      <c r="D1709" s="40" t="s">
        <v>216</v>
      </c>
      <c r="E1709" s="40" t="s">
        <v>37</v>
      </c>
      <c r="F1709" s="40" t="s">
        <v>38</v>
      </c>
      <c r="G1709" s="40" t="s">
        <v>44</v>
      </c>
      <c r="H1709" s="40" t="s">
        <v>40</v>
      </c>
      <c r="I1709" s="11">
        <v>44887</v>
      </c>
      <c r="J1709" s="11">
        <v>45233</v>
      </c>
      <c r="K1709" s="12">
        <v>52</v>
      </c>
      <c r="L1709" s="1" t="str">
        <f>_xlfn.IFNA(MATCH(D1709,{"AR","FL","IN","MI"},0),"YES")</f>
        <v>YES</v>
      </c>
      <c r="M1709" t="str">
        <f t="shared" si="165"/>
        <v>Electric</v>
      </c>
      <c r="N1709" s="1">
        <f t="shared" si="166"/>
        <v>2023</v>
      </c>
      <c r="O1709" s="13">
        <f t="shared" si="167"/>
        <v>0.52</v>
      </c>
      <c r="P1709" s="13">
        <f t="shared" si="168"/>
        <v>0.52</v>
      </c>
      <c r="Q1709" s="13" t="str">
        <f t="shared" si="169"/>
        <v/>
      </c>
      <c r="R1709" s="13" t="str">
        <f t="shared" si="170"/>
        <v/>
      </c>
    </row>
    <row r="1710" spans="1:18" x14ac:dyDescent="0.2">
      <c r="A1710" s="8" t="s">
        <v>2054</v>
      </c>
      <c r="B1710" s="9">
        <v>4156</v>
      </c>
      <c r="C1710" s="40" t="s">
        <v>2173</v>
      </c>
      <c r="D1710" s="40" t="s">
        <v>97</v>
      </c>
      <c r="E1710" s="40" t="s">
        <v>2163</v>
      </c>
      <c r="F1710" s="40" t="s">
        <v>66</v>
      </c>
      <c r="G1710" s="40" t="s">
        <v>44</v>
      </c>
      <c r="H1710" s="40" t="s">
        <v>40</v>
      </c>
      <c r="I1710" s="11">
        <v>44986</v>
      </c>
      <c r="J1710" s="11">
        <v>45237</v>
      </c>
      <c r="K1710" s="16">
        <v>51.56</v>
      </c>
      <c r="L1710" s="1" t="str">
        <f>_xlfn.IFNA(MATCH(D1710,{"AR","FL","IN","MI"},0),"YES")</f>
        <v>YES</v>
      </c>
      <c r="M1710" t="str">
        <f t="shared" si="165"/>
        <v>Natural Gas</v>
      </c>
      <c r="N1710" s="1">
        <f t="shared" si="166"/>
        <v>2023</v>
      </c>
      <c r="O1710" s="13" t="str">
        <f t="shared" si="167"/>
        <v/>
      </c>
      <c r="P1710" s="13" t="str">
        <f t="shared" si="168"/>
        <v/>
      </c>
      <c r="Q1710" s="13">
        <f t="shared" si="169"/>
        <v>0.51560000000000006</v>
      </c>
      <c r="R1710" s="13">
        <f t="shared" si="170"/>
        <v>0.51560000000000006</v>
      </c>
    </row>
    <row r="1711" spans="1:18" x14ac:dyDescent="0.2">
      <c r="A1711" s="8" t="s">
        <v>2055</v>
      </c>
      <c r="B1711" s="9">
        <v>4169</v>
      </c>
      <c r="C1711" s="40" t="s">
        <v>335</v>
      </c>
      <c r="D1711" s="40" t="s">
        <v>219</v>
      </c>
      <c r="E1711" s="40" t="s">
        <v>2163</v>
      </c>
      <c r="F1711" s="40" t="s">
        <v>66</v>
      </c>
      <c r="G1711" s="40" t="s">
        <v>39</v>
      </c>
      <c r="H1711" s="40" t="s">
        <v>40</v>
      </c>
      <c r="I1711" s="11">
        <v>45044</v>
      </c>
      <c r="J1711" s="11">
        <v>45239</v>
      </c>
      <c r="K1711" s="12">
        <v>53.7</v>
      </c>
      <c r="L1711" s="1" t="str">
        <f>_xlfn.IFNA(MATCH(D1711,{"AR","FL","IN","MI"},0),"YES")</f>
        <v>YES</v>
      </c>
      <c r="M1711" t="str">
        <f t="shared" si="165"/>
        <v>Natural Gas</v>
      </c>
      <c r="N1711" s="1">
        <f t="shared" si="166"/>
        <v>2023</v>
      </c>
      <c r="O1711" s="13" t="str">
        <f t="shared" si="167"/>
        <v/>
      </c>
      <c r="P1711" s="13" t="str">
        <f t="shared" si="168"/>
        <v/>
      </c>
      <c r="Q1711" s="13">
        <f t="shared" si="169"/>
        <v>0.53700000000000003</v>
      </c>
      <c r="R1711" s="13">
        <f t="shared" si="170"/>
        <v>0.53700000000000003</v>
      </c>
    </row>
    <row r="1712" spans="1:18" x14ac:dyDescent="0.2">
      <c r="A1712" s="8" t="s">
        <v>1172</v>
      </c>
      <c r="B1712" s="9">
        <v>4168</v>
      </c>
      <c r="C1712" s="40" t="s">
        <v>335</v>
      </c>
      <c r="D1712" s="40" t="s">
        <v>219</v>
      </c>
      <c r="E1712" s="40" t="s">
        <v>37</v>
      </c>
      <c r="F1712" s="40" t="s">
        <v>38</v>
      </c>
      <c r="G1712" s="40" t="s">
        <v>39</v>
      </c>
      <c r="H1712" s="40" t="s">
        <v>40</v>
      </c>
      <c r="I1712" s="11">
        <v>45044</v>
      </c>
      <c r="J1712" s="11">
        <v>45239</v>
      </c>
      <c r="K1712" s="12">
        <v>53.7</v>
      </c>
      <c r="L1712" s="1" t="str">
        <f>_xlfn.IFNA(MATCH(D1712,{"AR","FL","IN","MI"},0),"YES")</f>
        <v>YES</v>
      </c>
      <c r="M1712" t="str">
        <f t="shared" si="165"/>
        <v>Electric</v>
      </c>
      <c r="N1712" s="1">
        <f t="shared" si="166"/>
        <v>2023</v>
      </c>
      <c r="O1712" s="13">
        <f t="shared" si="167"/>
        <v>0.53700000000000003</v>
      </c>
      <c r="P1712" s="13">
        <f t="shared" si="168"/>
        <v>0.53700000000000003</v>
      </c>
      <c r="Q1712" s="13" t="str">
        <f t="shared" si="169"/>
        <v/>
      </c>
      <c r="R1712" s="13" t="str">
        <f t="shared" si="170"/>
        <v/>
      </c>
    </row>
    <row r="1713" spans="1:18" x14ac:dyDescent="0.2">
      <c r="A1713" s="8" t="s">
        <v>2056</v>
      </c>
      <c r="B1713" s="9">
        <v>4240</v>
      </c>
      <c r="C1713" s="40" t="s">
        <v>2206</v>
      </c>
      <c r="D1713" s="40" t="s">
        <v>60</v>
      </c>
      <c r="E1713" s="40" t="s">
        <v>2163</v>
      </c>
      <c r="F1713" s="40" t="s">
        <v>52</v>
      </c>
      <c r="G1713" s="40" t="s">
        <v>39</v>
      </c>
      <c r="H1713" s="40" t="s">
        <v>40</v>
      </c>
      <c r="I1713" s="11">
        <v>45166</v>
      </c>
      <c r="J1713" s="11">
        <v>45239</v>
      </c>
      <c r="K1713" s="16" t="s">
        <v>45</v>
      </c>
      <c r="L1713" s="1" t="str">
        <f>_xlfn.IFNA(MATCH(D1713,{"AR","FL","IN","MI"},0),"YES")</f>
        <v>YES</v>
      </c>
      <c r="M1713" t="str">
        <f t="shared" si="165"/>
        <v>Natural Gas</v>
      </c>
      <c r="N1713" s="1">
        <f t="shared" si="166"/>
        <v>2023</v>
      </c>
      <c r="O1713" s="13" t="str">
        <f t="shared" si="167"/>
        <v/>
      </c>
      <c r="P1713" s="13" t="str">
        <f t="shared" si="168"/>
        <v/>
      </c>
      <c r="Q1713" s="13" t="str">
        <f t="shared" si="169"/>
        <v/>
      </c>
      <c r="R1713" s="13" t="str">
        <f t="shared" si="170"/>
        <v/>
      </c>
    </row>
    <row r="1714" spans="1:18" x14ac:dyDescent="0.2">
      <c r="A1714" s="8" t="s">
        <v>2057</v>
      </c>
      <c r="B1714" s="9">
        <v>4130</v>
      </c>
      <c r="C1714" s="40" t="s">
        <v>2239</v>
      </c>
      <c r="D1714" s="40" t="s">
        <v>79</v>
      </c>
      <c r="E1714" s="40" t="s">
        <v>2163</v>
      </c>
      <c r="F1714" s="40" t="s">
        <v>66</v>
      </c>
      <c r="G1714" s="40" t="s">
        <v>39</v>
      </c>
      <c r="H1714" s="40" t="s">
        <v>40</v>
      </c>
      <c r="I1714" s="11">
        <v>45020</v>
      </c>
      <c r="J1714" s="11">
        <v>45239</v>
      </c>
      <c r="K1714" s="16" t="s">
        <v>45</v>
      </c>
      <c r="L1714" s="1">
        <f>_xlfn.IFNA(MATCH(D1714,{"AR","FL","IN","MI"},0),"YES")</f>
        <v>2</v>
      </c>
      <c r="M1714" t="str">
        <f t="shared" si="165"/>
        <v>Natural Gas</v>
      </c>
      <c r="N1714" s="1">
        <f t="shared" si="166"/>
        <v>2023</v>
      </c>
      <c r="O1714" s="13" t="str">
        <f t="shared" si="167"/>
        <v/>
      </c>
      <c r="P1714" s="13" t="str">
        <f t="shared" si="168"/>
        <v/>
      </c>
      <c r="Q1714" s="13" t="str">
        <f t="shared" si="169"/>
        <v/>
      </c>
      <c r="R1714" s="13" t="str">
        <f t="shared" si="170"/>
        <v/>
      </c>
    </row>
    <row r="1715" spans="1:18" x14ac:dyDescent="0.2">
      <c r="A1715" s="8" t="s">
        <v>2058</v>
      </c>
      <c r="B1715" s="9">
        <v>4167</v>
      </c>
      <c r="C1715" s="40" t="s">
        <v>42</v>
      </c>
      <c r="D1715" s="40" t="s">
        <v>219</v>
      </c>
      <c r="E1715" s="40" t="s">
        <v>2163</v>
      </c>
      <c r="F1715" s="40" t="s">
        <v>66</v>
      </c>
      <c r="G1715" s="40" t="s">
        <v>39</v>
      </c>
      <c r="H1715" s="40" t="s">
        <v>40</v>
      </c>
      <c r="I1715" s="11">
        <v>45044</v>
      </c>
      <c r="J1715" s="11">
        <v>45239</v>
      </c>
      <c r="K1715" s="12">
        <v>52.5</v>
      </c>
      <c r="L1715" s="1" t="str">
        <f>_xlfn.IFNA(MATCH(D1715,{"AR","FL","IN","MI"},0),"YES")</f>
        <v>YES</v>
      </c>
      <c r="M1715" t="str">
        <f t="shared" si="165"/>
        <v>Natural Gas</v>
      </c>
      <c r="N1715" s="1">
        <f t="shared" si="166"/>
        <v>2023</v>
      </c>
      <c r="O1715" s="13" t="str">
        <f t="shared" si="167"/>
        <v/>
      </c>
      <c r="P1715" s="13" t="str">
        <f t="shared" si="168"/>
        <v/>
      </c>
      <c r="Q1715" s="13">
        <f t="shared" si="169"/>
        <v>0.52500000000000002</v>
      </c>
      <c r="R1715" s="13">
        <f t="shared" si="170"/>
        <v>0.52500000000000002</v>
      </c>
    </row>
    <row r="1716" spans="1:18" x14ac:dyDescent="0.2">
      <c r="A1716" s="8" t="s">
        <v>1173</v>
      </c>
      <c r="B1716" s="9">
        <v>4166</v>
      </c>
      <c r="C1716" s="40" t="s">
        <v>42</v>
      </c>
      <c r="D1716" s="40" t="s">
        <v>219</v>
      </c>
      <c r="E1716" s="40" t="s">
        <v>37</v>
      </c>
      <c r="F1716" s="40" t="s">
        <v>38</v>
      </c>
      <c r="G1716" s="40" t="s">
        <v>39</v>
      </c>
      <c r="H1716" s="40" t="s">
        <v>40</v>
      </c>
      <c r="I1716" s="11">
        <v>45044</v>
      </c>
      <c r="J1716" s="11">
        <v>45239</v>
      </c>
      <c r="K1716" s="12">
        <v>52.5</v>
      </c>
      <c r="L1716" s="1" t="str">
        <f>_xlfn.IFNA(MATCH(D1716,{"AR","FL","IN","MI"},0),"YES")</f>
        <v>YES</v>
      </c>
      <c r="M1716" t="str">
        <f t="shared" si="165"/>
        <v>Electric</v>
      </c>
      <c r="N1716" s="1">
        <f t="shared" si="166"/>
        <v>2023</v>
      </c>
      <c r="O1716" s="13">
        <f t="shared" si="167"/>
        <v>0.52500000000000002</v>
      </c>
      <c r="P1716" s="13">
        <f t="shared" si="168"/>
        <v>0.52500000000000002</v>
      </c>
      <c r="Q1716" s="13" t="str">
        <f t="shared" si="169"/>
        <v/>
      </c>
      <c r="R1716" s="13" t="str">
        <f t="shared" si="170"/>
        <v/>
      </c>
    </row>
    <row r="1717" spans="1:18" x14ac:dyDescent="0.2">
      <c r="A1717" s="8" t="s">
        <v>2059</v>
      </c>
      <c r="B1717" s="9">
        <v>3848</v>
      </c>
      <c r="C1717" s="40" t="s">
        <v>254</v>
      </c>
      <c r="D1717" s="40" t="s">
        <v>160</v>
      </c>
      <c r="E1717" s="40" t="s">
        <v>2163</v>
      </c>
      <c r="F1717" s="40" t="s">
        <v>66</v>
      </c>
      <c r="G1717" s="40" t="s">
        <v>39</v>
      </c>
      <c r="H1717" s="40" t="s">
        <v>40</v>
      </c>
      <c r="I1717" s="11">
        <v>44377</v>
      </c>
      <c r="J1717" s="11">
        <v>45246</v>
      </c>
      <c r="K1717" s="16" t="s">
        <v>45</v>
      </c>
      <c r="L1717" s="1" t="str">
        <f>_xlfn.IFNA(MATCH(D1717,{"AR","FL","IN","MI"},0),"YES")</f>
        <v>YES</v>
      </c>
      <c r="M1717" t="str">
        <f t="shared" si="165"/>
        <v>Natural Gas</v>
      </c>
      <c r="N1717" s="1">
        <f t="shared" si="166"/>
        <v>2023</v>
      </c>
      <c r="O1717" s="13" t="str">
        <f t="shared" si="167"/>
        <v/>
      </c>
      <c r="P1717" s="13" t="str">
        <f t="shared" si="168"/>
        <v/>
      </c>
      <c r="Q1717" s="13" t="str">
        <f t="shared" si="169"/>
        <v/>
      </c>
      <c r="R1717" s="13" t="str">
        <f t="shared" si="170"/>
        <v/>
      </c>
    </row>
    <row r="1718" spans="1:18" x14ac:dyDescent="0.2">
      <c r="A1718" s="8" t="s">
        <v>1174</v>
      </c>
      <c r="B1718" s="9">
        <v>3888</v>
      </c>
      <c r="C1718" s="40" t="s">
        <v>254</v>
      </c>
      <c r="D1718" s="40" t="s">
        <v>160</v>
      </c>
      <c r="E1718" s="40" t="s">
        <v>37</v>
      </c>
      <c r="F1718" s="40" t="s">
        <v>52</v>
      </c>
      <c r="G1718" s="40" t="s">
        <v>44</v>
      </c>
      <c r="H1718" s="40" t="s">
        <v>40</v>
      </c>
      <c r="I1718" s="11">
        <v>44455</v>
      </c>
      <c r="J1718" s="11">
        <v>45246</v>
      </c>
      <c r="K1718" s="12" t="s">
        <v>45</v>
      </c>
      <c r="L1718" s="1" t="str">
        <f>_xlfn.IFNA(MATCH(D1718,{"AR","FL","IN","MI"},0),"YES")</f>
        <v>YES</v>
      </c>
      <c r="M1718" t="str">
        <f t="shared" si="165"/>
        <v>Electric</v>
      </c>
      <c r="N1718" s="1">
        <f t="shared" si="166"/>
        <v>2023</v>
      </c>
      <c r="O1718" s="13" t="str">
        <f t="shared" si="167"/>
        <v/>
      </c>
      <c r="P1718" s="13" t="str">
        <f t="shared" si="168"/>
        <v/>
      </c>
      <c r="Q1718" s="13" t="str">
        <f t="shared" si="169"/>
        <v/>
      </c>
      <c r="R1718" s="13" t="str">
        <f t="shared" si="170"/>
        <v/>
      </c>
    </row>
    <row r="1719" spans="1:18" x14ac:dyDescent="0.2">
      <c r="A1719" s="8" t="s">
        <v>2060</v>
      </c>
      <c r="B1719" s="9">
        <v>4117</v>
      </c>
      <c r="C1719" s="40" t="s">
        <v>99</v>
      </c>
      <c r="D1719" s="40" t="s">
        <v>100</v>
      </c>
      <c r="E1719" s="40" t="s">
        <v>2163</v>
      </c>
      <c r="F1719" s="40" t="s">
        <v>66</v>
      </c>
      <c r="G1719" s="40" t="s">
        <v>39</v>
      </c>
      <c r="H1719" s="40" t="s">
        <v>40</v>
      </c>
      <c r="I1719" s="11">
        <v>44932</v>
      </c>
      <c r="J1719" s="11">
        <v>45246</v>
      </c>
      <c r="K1719" s="12">
        <v>50</v>
      </c>
      <c r="L1719" s="1" t="str">
        <f>_xlfn.IFNA(MATCH(D1719,{"AR","FL","IN","MI"},0),"YES")</f>
        <v>YES</v>
      </c>
      <c r="M1719" t="str">
        <f t="shared" si="165"/>
        <v>Natural Gas</v>
      </c>
      <c r="N1719" s="1">
        <f t="shared" si="166"/>
        <v>2023</v>
      </c>
      <c r="O1719" s="13" t="str">
        <f t="shared" si="167"/>
        <v/>
      </c>
      <c r="P1719" s="13" t="str">
        <f t="shared" si="168"/>
        <v/>
      </c>
      <c r="Q1719" s="13">
        <f t="shared" si="169"/>
        <v>0.5</v>
      </c>
      <c r="R1719" s="13">
        <f t="shared" si="170"/>
        <v>0.5</v>
      </c>
    </row>
    <row r="1720" spans="1:18" x14ac:dyDescent="0.2">
      <c r="A1720" s="8" t="s">
        <v>2061</v>
      </c>
      <c r="B1720" s="9">
        <v>4119</v>
      </c>
      <c r="C1720" s="40" t="s">
        <v>2166</v>
      </c>
      <c r="D1720" s="40" t="s">
        <v>100</v>
      </c>
      <c r="E1720" s="40" t="s">
        <v>2163</v>
      </c>
      <c r="F1720" s="40" t="s">
        <v>66</v>
      </c>
      <c r="G1720" s="40" t="s">
        <v>39</v>
      </c>
      <c r="H1720" s="40" t="s">
        <v>40</v>
      </c>
      <c r="I1720" s="11">
        <v>44932</v>
      </c>
      <c r="J1720" s="11">
        <v>45246</v>
      </c>
      <c r="K1720" s="16">
        <v>50.79</v>
      </c>
      <c r="L1720" s="1" t="str">
        <f>_xlfn.IFNA(MATCH(D1720,{"AR","FL","IN","MI"},0),"YES")</f>
        <v>YES</v>
      </c>
      <c r="M1720" t="str">
        <f t="shared" si="165"/>
        <v>Natural Gas</v>
      </c>
      <c r="N1720" s="1">
        <f t="shared" si="166"/>
        <v>2023</v>
      </c>
      <c r="O1720" s="13" t="str">
        <f t="shared" si="167"/>
        <v/>
      </c>
      <c r="P1720" s="13" t="str">
        <f t="shared" si="168"/>
        <v/>
      </c>
      <c r="Q1720" s="13">
        <f t="shared" si="169"/>
        <v>0.50790000000000002</v>
      </c>
      <c r="R1720" s="13">
        <f t="shared" si="170"/>
        <v>0.50790000000000002</v>
      </c>
    </row>
    <row r="1721" spans="1:18" x14ac:dyDescent="0.2">
      <c r="A1721" s="8" t="s">
        <v>1175</v>
      </c>
      <c r="B1721" s="9">
        <v>3847</v>
      </c>
      <c r="C1721" s="40" t="s">
        <v>254</v>
      </c>
      <c r="D1721" s="40" t="s">
        <v>160</v>
      </c>
      <c r="E1721" s="40" t="s">
        <v>37</v>
      </c>
      <c r="F1721" s="40" t="s">
        <v>38</v>
      </c>
      <c r="G1721" s="40" t="s">
        <v>39</v>
      </c>
      <c r="H1721" s="40" t="s">
        <v>40</v>
      </c>
      <c r="I1721" s="11">
        <v>44377</v>
      </c>
      <c r="J1721" s="11">
        <v>45246</v>
      </c>
      <c r="K1721" s="16" t="s">
        <v>45</v>
      </c>
      <c r="L1721" s="1" t="str">
        <f>_xlfn.IFNA(MATCH(D1721,{"AR","FL","IN","MI"},0),"YES")</f>
        <v>YES</v>
      </c>
      <c r="M1721" t="str">
        <f t="shared" si="165"/>
        <v>Electric</v>
      </c>
      <c r="N1721" s="1">
        <f t="shared" si="166"/>
        <v>2023</v>
      </c>
      <c r="O1721" s="13" t="str">
        <f t="shared" si="167"/>
        <v/>
      </c>
      <c r="P1721" s="13" t="str">
        <f t="shared" si="168"/>
        <v/>
      </c>
      <c r="Q1721" s="13" t="str">
        <f t="shared" si="169"/>
        <v/>
      </c>
      <c r="R1721" s="13" t="str">
        <f t="shared" si="170"/>
        <v/>
      </c>
    </row>
    <row r="1722" spans="1:18" x14ac:dyDescent="0.2">
      <c r="A1722" s="8" t="s">
        <v>2062</v>
      </c>
      <c r="B1722" s="9">
        <v>4121</v>
      </c>
      <c r="C1722" s="40" t="s">
        <v>2231</v>
      </c>
      <c r="D1722" s="40" t="s">
        <v>100</v>
      </c>
      <c r="E1722" s="40" t="s">
        <v>2163</v>
      </c>
      <c r="F1722" s="40" t="s">
        <v>66</v>
      </c>
      <c r="G1722" s="40" t="s">
        <v>39</v>
      </c>
      <c r="H1722" s="40" t="s">
        <v>40</v>
      </c>
      <c r="I1722" s="11">
        <v>44929</v>
      </c>
      <c r="J1722" s="11">
        <v>45246</v>
      </c>
      <c r="K1722" s="12">
        <v>50</v>
      </c>
      <c r="L1722" s="1" t="str">
        <f>_xlfn.IFNA(MATCH(D1722,{"AR","FL","IN","MI"},0),"YES")</f>
        <v>YES</v>
      </c>
      <c r="M1722" t="str">
        <f t="shared" si="165"/>
        <v>Natural Gas</v>
      </c>
      <c r="N1722" s="1">
        <f t="shared" si="166"/>
        <v>2023</v>
      </c>
      <c r="O1722" s="13" t="str">
        <f t="shared" si="167"/>
        <v/>
      </c>
      <c r="P1722" s="13" t="str">
        <f t="shared" si="168"/>
        <v/>
      </c>
      <c r="Q1722" s="13">
        <f t="shared" si="169"/>
        <v>0.5</v>
      </c>
      <c r="R1722" s="13">
        <f t="shared" si="170"/>
        <v>0.5</v>
      </c>
    </row>
    <row r="1723" spans="1:18" x14ac:dyDescent="0.2">
      <c r="A1723" s="8" t="s">
        <v>2063</v>
      </c>
      <c r="B1723" s="9">
        <v>4120</v>
      </c>
      <c r="C1723" s="40" t="s">
        <v>2165</v>
      </c>
      <c r="D1723" s="40" t="s">
        <v>100</v>
      </c>
      <c r="E1723" s="40" t="s">
        <v>2163</v>
      </c>
      <c r="F1723" s="40" t="s">
        <v>66</v>
      </c>
      <c r="G1723" s="40" t="s">
        <v>39</v>
      </c>
      <c r="H1723" s="40" t="s">
        <v>40</v>
      </c>
      <c r="I1723" s="11">
        <v>44932</v>
      </c>
      <c r="J1723" s="11">
        <v>45246</v>
      </c>
      <c r="K1723" s="16">
        <v>52.58</v>
      </c>
      <c r="L1723" s="1" t="str">
        <f>_xlfn.IFNA(MATCH(D1723,{"AR","FL","IN","MI"},0),"YES")</f>
        <v>YES</v>
      </c>
      <c r="M1723" t="str">
        <f t="shared" si="165"/>
        <v>Natural Gas</v>
      </c>
      <c r="N1723" s="1">
        <f t="shared" si="166"/>
        <v>2023</v>
      </c>
      <c r="O1723" s="13" t="str">
        <f t="shared" si="167"/>
        <v/>
      </c>
      <c r="P1723" s="13" t="str">
        <f t="shared" si="168"/>
        <v/>
      </c>
      <c r="Q1723" s="13">
        <f t="shared" si="169"/>
        <v>0.52579999999999993</v>
      </c>
      <c r="R1723" s="13">
        <f t="shared" si="170"/>
        <v>0.52579999999999993</v>
      </c>
    </row>
    <row r="1724" spans="1:18" x14ac:dyDescent="0.2">
      <c r="A1724" s="8" t="s">
        <v>1176</v>
      </c>
      <c r="B1724" s="9">
        <v>4139</v>
      </c>
      <c r="C1724" s="40" t="s">
        <v>104</v>
      </c>
      <c r="D1724" s="40" t="s">
        <v>105</v>
      </c>
      <c r="E1724" s="40" t="s">
        <v>37</v>
      </c>
      <c r="F1724" s="40" t="s">
        <v>66</v>
      </c>
      <c r="G1724" s="40" t="s">
        <v>44</v>
      </c>
      <c r="H1724" s="40" t="s">
        <v>40</v>
      </c>
      <c r="I1724" s="11">
        <v>44972</v>
      </c>
      <c r="J1724" s="11">
        <v>45247</v>
      </c>
      <c r="K1724" s="12">
        <v>50.2</v>
      </c>
      <c r="L1724" s="1" t="str">
        <f>_xlfn.IFNA(MATCH(D1724,{"AR","FL","IN","MI"},0),"YES")</f>
        <v>YES</v>
      </c>
      <c r="M1724" t="str">
        <f t="shared" si="165"/>
        <v>Electric</v>
      </c>
      <c r="N1724" s="1">
        <f t="shared" si="166"/>
        <v>2023</v>
      </c>
      <c r="O1724" s="13">
        <f t="shared" si="167"/>
        <v>0.502</v>
      </c>
      <c r="P1724" s="13">
        <f t="shared" si="168"/>
        <v>0.502</v>
      </c>
      <c r="Q1724" s="13" t="str">
        <f t="shared" si="169"/>
        <v/>
      </c>
      <c r="R1724" s="13" t="str">
        <f t="shared" si="170"/>
        <v/>
      </c>
    </row>
    <row r="1725" spans="1:18" x14ac:dyDescent="0.2">
      <c r="A1725" s="8" t="s">
        <v>1178</v>
      </c>
      <c r="B1725" s="9">
        <v>4164</v>
      </c>
      <c r="C1725" s="40" t="s">
        <v>185</v>
      </c>
      <c r="D1725" s="40" t="s">
        <v>60</v>
      </c>
      <c r="E1725" s="40" t="s">
        <v>37</v>
      </c>
      <c r="F1725" s="40" t="s">
        <v>38</v>
      </c>
      <c r="G1725" s="40" t="s">
        <v>44</v>
      </c>
      <c r="H1725" s="40" t="s">
        <v>40</v>
      </c>
      <c r="I1725" s="11">
        <v>45041</v>
      </c>
      <c r="J1725" s="11">
        <v>45251</v>
      </c>
      <c r="K1725" s="16" t="s">
        <v>45</v>
      </c>
      <c r="L1725" s="1" t="str">
        <f>_xlfn.IFNA(MATCH(D1725,{"AR","FL","IN","MI"},0),"YES")</f>
        <v>YES</v>
      </c>
      <c r="M1725" t="str">
        <f t="shared" si="165"/>
        <v>Electric</v>
      </c>
      <c r="N1725" s="1">
        <f t="shared" si="166"/>
        <v>2023</v>
      </c>
      <c r="O1725" s="13" t="str">
        <f t="shared" si="167"/>
        <v/>
      </c>
      <c r="P1725" s="13" t="str">
        <f t="shared" si="168"/>
        <v/>
      </c>
      <c r="Q1725" s="13" t="str">
        <f t="shared" si="169"/>
        <v/>
      </c>
      <c r="R1725" s="13" t="str">
        <f t="shared" si="170"/>
        <v/>
      </c>
    </row>
    <row r="1726" spans="1:18" x14ac:dyDescent="0.2">
      <c r="A1726" s="8" t="s">
        <v>1177</v>
      </c>
      <c r="B1726" s="9">
        <v>4163</v>
      </c>
      <c r="C1726" s="40" t="s">
        <v>62</v>
      </c>
      <c r="D1726" s="40" t="s">
        <v>60</v>
      </c>
      <c r="E1726" s="40" t="s">
        <v>37</v>
      </c>
      <c r="F1726" s="40" t="s">
        <v>38</v>
      </c>
      <c r="G1726" s="40" t="s">
        <v>44</v>
      </c>
      <c r="H1726" s="40" t="s">
        <v>40</v>
      </c>
      <c r="I1726" s="11">
        <v>45041</v>
      </c>
      <c r="J1726" s="11">
        <v>45251</v>
      </c>
      <c r="K1726" s="16" t="s">
        <v>45</v>
      </c>
      <c r="L1726" s="1" t="str">
        <f>_xlfn.IFNA(MATCH(D1726,{"AR","FL","IN","MI"},0),"YES")</f>
        <v>YES</v>
      </c>
      <c r="M1726" t="str">
        <f t="shared" si="165"/>
        <v>Electric</v>
      </c>
      <c r="N1726" s="1">
        <f t="shared" si="166"/>
        <v>2023</v>
      </c>
      <c r="O1726" s="13" t="str">
        <f t="shared" si="167"/>
        <v/>
      </c>
      <c r="P1726" s="13" t="str">
        <f t="shared" si="168"/>
        <v/>
      </c>
      <c r="Q1726" s="13" t="str">
        <f t="shared" si="169"/>
        <v/>
      </c>
      <c r="R1726" s="13" t="str">
        <f t="shared" si="170"/>
        <v/>
      </c>
    </row>
    <row r="1727" spans="1:18" x14ac:dyDescent="0.2">
      <c r="A1727" s="8" t="s">
        <v>1179</v>
      </c>
      <c r="B1727" s="9">
        <v>4148</v>
      </c>
      <c r="C1727" s="40" t="s">
        <v>54</v>
      </c>
      <c r="D1727" s="40" t="s">
        <v>97</v>
      </c>
      <c r="E1727" s="40" t="s">
        <v>37</v>
      </c>
      <c r="F1727" s="40" t="s">
        <v>38</v>
      </c>
      <c r="G1727" s="40" t="s">
        <v>39</v>
      </c>
      <c r="H1727" s="40" t="s">
        <v>40</v>
      </c>
      <c r="I1727" s="11">
        <v>44986</v>
      </c>
      <c r="J1727" s="11">
        <v>45258</v>
      </c>
      <c r="K1727" s="16">
        <v>48.99</v>
      </c>
      <c r="L1727" s="1" t="str">
        <f>_xlfn.IFNA(MATCH(D1727,{"AR","FL","IN","MI"},0),"YES")</f>
        <v>YES</v>
      </c>
      <c r="M1727" t="str">
        <f t="shared" si="165"/>
        <v>Electric</v>
      </c>
      <c r="N1727" s="1">
        <f t="shared" si="166"/>
        <v>2023</v>
      </c>
      <c r="O1727" s="13">
        <f t="shared" si="167"/>
        <v>0.4899</v>
      </c>
      <c r="P1727" s="13">
        <f t="shared" si="168"/>
        <v>0.4899</v>
      </c>
      <c r="Q1727" s="13" t="str">
        <f t="shared" si="169"/>
        <v/>
      </c>
      <c r="R1727" s="13" t="str">
        <f t="shared" si="170"/>
        <v/>
      </c>
    </row>
    <row r="1728" spans="1:18" x14ac:dyDescent="0.2">
      <c r="A1728" s="8" t="s">
        <v>1180</v>
      </c>
      <c r="B1728" s="9">
        <v>4257</v>
      </c>
      <c r="C1728" s="40" t="s">
        <v>249</v>
      </c>
      <c r="D1728" s="40" t="s">
        <v>158</v>
      </c>
      <c r="E1728" s="40" t="s">
        <v>37</v>
      </c>
      <c r="F1728" s="40" t="s">
        <v>52</v>
      </c>
      <c r="G1728" s="40" t="s">
        <v>39</v>
      </c>
      <c r="H1728" s="40" t="s">
        <v>40</v>
      </c>
      <c r="I1728" s="11">
        <v>45139</v>
      </c>
      <c r="J1728" s="11">
        <v>45259</v>
      </c>
      <c r="K1728" s="16" t="s">
        <v>45</v>
      </c>
      <c r="L1728" s="1">
        <f>_xlfn.IFNA(MATCH(D1728,{"AR","FL","IN","MI"},0),"YES")</f>
        <v>3</v>
      </c>
      <c r="M1728" t="str">
        <f t="shared" si="165"/>
        <v>Electric</v>
      </c>
      <c r="N1728" s="1">
        <f t="shared" si="166"/>
        <v>2023</v>
      </c>
      <c r="O1728" s="13" t="str">
        <f t="shared" si="167"/>
        <v/>
      </c>
      <c r="P1728" s="13" t="str">
        <f t="shared" si="168"/>
        <v/>
      </c>
      <c r="Q1728" s="13" t="str">
        <f t="shared" si="169"/>
        <v/>
      </c>
      <c r="R1728" s="13" t="str">
        <f t="shared" si="170"/>
        <v/>
      </c>
    </row>
    <row r="1729" spans="1:18" x14ac:dyDescent="0.2">
      <c r="A1729" s="8" t="s">
        <v>1182</v>
      </c>
      <c r="B1729" s="9">
        <v>3996</v>
      </c>
      <c r="C1729" s="40" t="s">
        <v>363</v>
      </c>
      <c r="D1729" s="40" t="s">
        <v>160</v>
      </c>
      <c r="E1729" s="40" t="s">
        <v>37</v>
      </c>
      <c r="F1729" s="40" t="s">
        <v>52</v>
      </c>
      <c r="G1729" s="40" t="s">
        <v>44</v>
      </c>
      <c r="H1729" s="40" t="s">
        <v>40</v>
      </c>
      <c r="I1729" s="11">
        <v>44694</v>
      </c>
      <c r="J1729" s="11">
        <v>45260</v>
      </c>
      <c r="K1729" s="16" t="s">
        <v>45</v>
      </c>
      <c r="L1729" s="1" t="str">
        <f>_xlfn.IFNA(MATCH(D1729,{"AR","FL","IN","MI"},0),"YES")</f>
        <v>YES</v>
      </c>
      <c r="M1729" t="str">
        <f t="shared" si="165"/>
        <v>Electric</v>
      </c>
      <c r="N1729" s="1">
        <f t="shared" si="166"/>
        <v>2023</v>
      </c>
      <c r="O1729" s="13" t="str">
        <f t="shared" si="167"/>
        <v/>
      </c>
      <c r="P1729" s="13" t="str">
        <f t="shared" si="168"/>
        <v/>
      </c>
      <c r="Q1729" s="13" t="str">
        <f t="shared" si="169"/>
        <v/>
      </c>
      <c r="R1729" s="13" t="str">
        <f t="shared" si="170"/>
        <v/>
      </c>
    </row>
    <row r="1730" spans="1:18" x14ac:dyDescent="0.2">
      <c r="A1730" s="8" t="s">
        <v>1181</v>
      </c>
      <c r="B1730" s="9">
        <v>4159</v>
      </c>
      <c r="C1730" s="40" t="s">
        <v>139</v>
      </c>
      <c r="D1730" s="40" t="s">
        <v>76</v>
      </c>
      <c r="E1730" s="40" t="s">
        <v>37</v>
      </c>
      <c r="F1730" s="40" t="s">
        <v>38</v>
      </c>
      <c r="G1730" s="40" t="s">
        <v>44</v>
      </c>
      <c r="H1730" s="40" t="s">
        <v>40</v>
      </c>
      <c r="I1730" s="11">
        <v>45016</v>
      </c>
      <c r="J1730" s="11">
        <v>45260</v>
      </c>
      <c r="K1730" s="12" t="s">
        <v>45</v>
      </c>
      <c r="L1730" s="1" t="str">
        <f>_xlfn.IFNA(MATCH(D1730,{"AR","FL","IN","MI"},0),"YES")</f>
        <v>YES</v>
      </c>
      <c r="M1730" t="str">
        <f t="shared" si="165"/>
        <v>Electric</v>
      </c>
      <c r="N1730" s="1">
        <f t="shared" si="166"/>
        <v>2023</v>
      </c>
      <c r="O1730" s="13" t="str">
        <f t="shared" si="167"/>
        <v/>
      </c>
      <c r="P1730" s="13" t="str">
        <f t="shared" si="168"/>
        <v/>
      </c>
      <c r="Q1730" s="13" t="str">
        <f t="shared" si="169"/>
        <v/>
      </c>
      <c r="R1730" s="13" t="str">
        <f t="shared" si="170"/>
        <v/>
      </c>
    </row>
    <row r="1731" spans="1:18" x14ac:dyDescent="0.2">
      <c r="A1731" s="8" t="s">
        <v>1183</v>
      </c>
      <c r="B1731" s="9">
        <v>4118</v>
      </c>
      <c r="C1731" s="40" t="s">
        <v>47</v>
      </c>
      <c r="D1731" s="40" t="s">
        <v>48</v>
      </c>
      <c r="E1731" s="40" t="s">
        <v>37</v>
      </c>
      <c r="F1731" s="40" t="s">
        <v>38</v>
      </c>
      <c r="G1731" s="40" t="s">
        <v>39</v>
      </c>
      <c r="H1731" s="40" t="s">
        <v>40</v>
      </c>
      <c r="I1731" s="11">
        <v>44964</v>
      </c>
      <c r="J1731" s="11">
        <v>45261</v>
      </c>
      <c r="K1731" s="12">
        <v>39.26</v>
      </c>
      <c r="L1731" s="1">
        <f>_xlfn.IFNA(MATCH(D1731,{"AR","FL","IN","MI"},0),"YES")</f>
        <v>4</v>
      </c>
      <c r="M1731" t="str">
        <f t="shared" si="165"/>
        <v>Electric</v>
      </c>
      <c r="N1731" s="1">
        <f t="shared" si="166"/>
        <v>2023</v>
      </c>
      <c r="O1731" s="13">
        <f t="shared" si="167"/>
        <v>0.3926</v>
      </c>
      <c r="P1731" s="13" t="str">
        <f t="shared" si="168"/>
        <v/>
      </c>
      <c r="Q1731" s="13" t="str">
        <f t="shared" si="169"/>
        <v/>
      </c>
      <c r="R1731" s="13" t="str">
        <f t="shared" si="170"/>
        <v/>
      </c>
    </row>
    <row r="1732" spans="1:18" x14ac:dyDescent="0.2">
      <c r="A1732" s="8" t="s">
        <v>2064</v>
      </c>
      <c r="B1732" s="9">
        <v>4245</v>
      </c>
      <c r="C1732" s="40" t="s">
        <v>2200</v>
      </c>
      <c r="D1732" s="40" t="s">
        <v>576</v>
      </c>
      <c r="E1732" s="40" t="s">
        <v>2163</v>
      </c>
      <c r="F1732" s="40" t="s">
        <v>66</v>
      </c>
      <c r="G1732" s="40" t="s">
        <v>44</v>
      </c>
      <c r="H1732" s="40" t="s">
        <v>40</v>
      </c>
      <c r="I1732" s="11">
        <v>45065</v>
      </c>
      <c r="J1732" s="11">
        <v>45264</v>
      </c>
      <c r="K1732" s="16">
        <v>50.09</v>
      </c>
      <c r="L1732" s="1" t="str">
        <f>_xlfn.IFNA(MATCH(D1732,{"AR","FL","IN","MI"},0),"YES")</f>
        <v>YES</v>
      </c>
      <c r="M1732" t="str">
        <f t="shared" si="165"/>
        <v>Natural Gas</v>
      </c>
      <c r="N1732" s="1">
        <f t="shared" si="166"/>
        <v>2023</v>
      </c>
      <c r="O1732" s="13" t="str">
        <f t="shared" si="167"/>
        <v/>
      </c>
      <c r="P1732" s="13" t="str">
        <f t="shared" si="168"/>
        <v/>
      </c>
      <c r="Q1732" s="13">
        <f t="shared" si="169"/>
        <v>0.50090000000000001</v>
      </c>
      <c r="R1732" s="13">
        <f t="shared" si="170"/>
        <v>0.50090000000000001</v>
      </c>
    </row>
    <row r="1733" spans="1:18" x14ac:dyDescent="0.2">
      <c r="A1733" s="8" t="s">
        <v>1184</v>
      </c>
      <c r="B1733" s="9">
        <v>4224</v>
      </c>
      <c r="C1733" s="40" t="s">
        <v>110</v>
      </c>
      <c r="D1733" s="40" t="s">
        <v>111</v>
      </c>
      <c r="E1733" s="40" t="s">
        <v>37</v>
      </c>
      <c r="F1733" s="40" t="s">
        <v>38</v>
      </c>
      <c r="G1733" s="40" t="s">
        <v>44</v>
      </c>
      <c r="H1733" s="40" t="s">
        <v>40</v>
      </c>
      <c r="I1733" s="11">
        <v>45114</v>
      </c>
      <c r="J1733" s="11">
        <v>45264</v>
      </c>
      <c r="K1733" s="16">
        <v>38.65</v>
      </c>
      <c r="L1733" s="1">
        <f>_xlfn.IFNA(MATCH(D1733,{"AR","FL","IN","MI"},0),"YES")</f>
        <v>1</v>
      </c>
      <c r="M1733" t="str">
        <f t="shared" si="165"/>
        <v>Electric</v>
      </c>
      <c r="N1733" s="1">
        <f t="shared" si="166"/>
        <v>2023</v>
      </c>
      <c r="O1733" s="13">
        <f t="shared" si="167"/>
        <v>0.38650000000000001</v>
      </c>
      <c r="P1733" s="13" t="str">
        <f t="shared" si="168"/>
        <v/>
      </c>
      <c r="Q1733" s="13" t="str">
        <f t="shared" si="169"/>
        <v/>
      </c>
      <c r="R1733" s="13" t="str">
        <f t="shared" si="170"/>
        <v/>
      </c>
    </row>
    <row r="1734" spans="1:18" x14ac:dyDescent="0.2">
      <c r="A1734" s="8" t="s">
        <v>2065</v>
      </c>
      <c r="B1734" s="9">
        <v>4233</v>
      </c>
      <c r="C1734" s="40" t="s">
        <v>2187</v>
      </c>
      <c r="D1734" s="40" t="s">
        <v>76</v>
      </c>
      <c r="E1734" s="40" t="s">
        <v>2163</v>
      </c>
      <c r="F1734" s="40" t="s">
        <v>52</v>
      </c>
      <c r="G1734" s="40" t="s">
        <v>39</v>
      </c>
      <c r="H1734" s="40" t="s">
        <v>40</v>
      </c>
      <c r="I1734" s="11">
        <v>45153</v>
      </c>
      <c r="J1734" s="11">
        <v>45266</v>
      </c>
      <c r="K1734" s="16" t="s">
        <v>45</v>
      </c>
      <c r="L1734" s="1" t="str">
        <f>_xlfn.IFNA(MATCH(D1734,{"AR","FL","IN","MI"},0),"YES")</f>
        <v>YES</v>
      </c>
      <c r="M1734" t="str">
        <f t="shared" si="165"/>
        <v>Natural Gas</v>
      </c>
      <c r="N1734" s="1">
        <f t="shared" si="166"/>
        <v>2023</v>
      </c>
      <c r="O1734" s="13" t="str">
        <f t="shared" si="167"/>
        <v/>
      </c>
      <c r="P1734" s="13" t="str">
        <f t="shared" si="168"/>
        <v/>
      </c>
      <c r="Q1734" s="13" t="str">
        <f t="shared" si="169"/>
        <v/>
      </c>
      <c r="R1734" s="13" t="str">
        <f t="shared" si="170"/>
        <v/>
      </c>
    </row>
    <row r="1735" spans="1:18" x14ac:dyDescent="0.2">
      <c r="A1735" s="8" t="s">
        <v>1185</v>
      </c>
      <c r="B1735" s="9">
        <v>4198</v>
      </c>
      <c r="C1735" s="40" t="s">
        <v>121</v>
      </c>
      <c r="D1735" s="40" t="s">
        <v>111</v>
      </c>
      <c r="E1735" s="40" t="s">
        <v>37</v>
      </c>
      <c r="F1735" s="40" t="s">
        <v>38</v>
      </c>
      <c r="G1735" s="40" t="s">
        <v>44</v>
      </c>
      <c r="H1735" s="40" t="s">
        <v>40</v>
      </c>
      <c r="I1735" s="11">
        <v>44970</v>
      </c>
      <c r="J1735" s="11">
        <v>45267</v>
      </c>
      <c r="K1735" s="16" t="s">
        <v>45</v>
      </c>
      <c r="L1735" s="1">
        <f>_xlfn.IFNA(MATCH(D1735,{"AR","FL","IN","MI"},0),"YES")</f>
        <v>1</v>
      </c>
      <c r="M1735" t="str">
        <f t="shared" si="165"/>
        <v>Electric</v>
      </c>
      <c r="N1735" s="1">
        <f t="shared" si="166"/>
        <v>2023</v>
      </c>
      <c r="O1735" s="13" t="str">
        <f t="shared" si="167"/>
        <v/>
      </c>
      <c r="P1735" s="13" t="str">
        <f t="shared" si="168"/>
        <v/>
      </c>
      <c r="Q1735" s="13" t="str">
        <f t="shared" si="169"/>
        <v/>
      </c>
      <c r="R1735" s="13" t="str">
        <f t="shared" si="170"/>
        <v/>
      </c>
    </row>
    <row r="1736" spans="1:18" x14ac:dyDescent="0.2">
      <c r="A1736" s="8" t="s">
        <v>2066</v>
      </c>
      <c r="B1736" s="9">
        <v>4262</v>
      </c>
      <c r="C1736" s="40" t="s">
        <v>2199</v>
      </c>
      <c r="D1736" s="40" t="s">
        <v>76</v>
      </c>
      <c r="E1736" s="40" t="s">
        <v>2163</v>
      </c>
      <c r="F1736" s="40" t="s">
        <v>52</v>
      </c>
      <c r="G1736" s="40" t="s">
        <v>39</v>
      </c>
      <c r="H1736" s="40" t="s">
        <v>40</v>
      </c>
      <c r="I1736" s="11">
        <v>45198</v>
      </c>
      <c r="J1736" s="11">
        <v>45272</v>
      </c>
      <c r="K1736" s="16">
        <v>49.06</v>
      </c>
      <c r="L1736" s="1" t="str">
        <f>_xlfn.IFNA(MATCH(D1736,{"AR","FL","IN","MI"},0),"YES")</f>
        <v>YES</v>
      </c>
      <c r="M1736" t="str">
        <f t="shared" ref="M1736:M1799" si="171">E1736</f>
        <v>Natural Gas</v>
      </c>
      <c r="N1736" s="1">
        <f t="shared" ref="N1736:N1799" si="172">YEAR(J1736)</f>
        <v>2023</v>
      </c>
      <c r="O1736" s="13" t="str">
        <f t="shared" ref="O1736:O1799" si="173">IF(AND(M1736="Electric",K1736&lt;&gt;"NA"),K1736/100,"")</f>
        <v/>
      </c>
      <c r="P1736" s="13" t="str">
        <f t="shared" ref="P1736:P1799" si="174">IF(AND(M1736="Electric",K1736&lt;&gt;"NA",L1736="YES"),K1736/100,"")</f>
        <v/>
      </c>
      <c r="Q1736" s="13">
        <f t="shared" ref="Q1736:Q1799" si="175">IF(AND(M1736="Natural Gas",K1736&lt;&gt;"NA"),K1736/100,"")</f>
        <v>0.49060000000000004</v>
      </c>
      <c r="R1736" s="13">
        <f t="shared" ref="R1736:R1799" si="176">IF(AND(M1736="Natural Gas",K1736&lt;&gt;"NA",L1736="YES"),K1736/100,"")</f>
        <v>0.49060000000000004</v>
      </c>
    </row>
    <row r="1737" spans="1:18" x14ac:dyDescent="0.2">
      <c r="A1737" s="8" t="s">
        <v>2067</v>
      </c>
      <c r="B1737" s="9">
        <v>4211</v>
      </c>
      <c r="C1737" s="40" t="s">
        <v>2192</v>
      </c>
      <c r="D1737" s="40" t="s">
        <v>154</v>
      </c>
      <c r="E1737" s="40" t="s">
        <v>2163</v>
      </c>
      <c r="F1737" s="40" t="s">
        <v>52</v>
      </c>
      <c r="G1737" s="40" t="s">
        <v>39</v>
      </c>
      <c r="H1737" s="40" t="s">
        <v>40</v>
      </c>
      <c r="I1737" s="11">
        <v>45093</v>
      </c>
      <c r="J1737" s="11">
        <v>45273</v>
      </c>
      <c r="K1737" s="16" t="s">
        <v>45</v>
      </c>
      <c r="L1737" s="1" t="str">
        <f>_xlfn.IFNA(MATCH(D1737,{"AR","FL","IN","MI"},0),"YES")</f>
        <v>YES</v>
      </c>
      <c r="M1737" t="str">
        <f t="shared" si="171"/>
        <v>Natural Gas</v>
      </c>
      <c r="N1737" s="1">
        <f t="shared" si="172"/>
        <v>2023</v>
      </c>
      <c r="O1737" s="13" t="str">
        <f t="shared" si="173"/>
        <v/>
      </c>
      <c r="P1737" s="13" t="str">
        <f t="shared" si="174"/>
        <v/>
      </c>
      <c r="Q1737" s="13" t="str">
        <f t="shared" si="175"/>
        <v/>
      </c>
      <c r="R1737" s="13" t="str">
        <f t="shared" si="176"/>
        <v/>
      </c>
    </row>
    <row r="1738" spans="1:18" x14ac:dyDescent="0.2">
      <c r="A1738" s="8" t="s">
        <v>1187</v>
      </c>
      <c r="B1738" s="9">
        <v>4071</v>
      </c>
      <c r="C1738" s="40" t="s">
        <v>54</v>
      </c>
      <c r="D1738" s="40" t="s">
        <v>160</v>
      </c>
      <c r="E1738" s="40" t="s">
        <v>37</v>
      </c>
      <c r="F1738" s="40" t="s">
        <v>38</v>
      </c>
      <c r="G1738" s="40" t="s">
        <v>39</v>
      </c>
      <c r="H1738" s="40" t="s">
        <v>40</v>
      </c>
      <c r="I1738" s="11">
        <v>44965</v>
      </c>
      <c r="J1738" s="11">
        <v>45274</v>
      </c>
      <c r="K1738" s="16">
        <v>52.25</v>
      </c>
      <c r="L1738" s="1" t="str">
        <f>_xlfn.IFNA(MATCH(D1738,{"AR","FL","IN","MI"},0),"YES")</f>
        <v>YES</v>
      </c>
      <c r="M1738" t="str">
        <f t="shared" si="171"/>
        <v>Electric</v>
      </c>
      <c r="N1738" s="1">
        <f t="shared" si="172"/>
        <v>2023</v>
      </c>
      <c r="O1738" s="13">
        <f t="shared" si="173"/>
        <v>0.52249999999999996</v>
      </c>
      <c r="P1738" s="13">
        <f t="shared" si="174"/>
        <v>0.52249999999999996</v>
      </c>
      <c r="Q1738" s="13" t="str">
        <f t="shared" si="175"/>
        <v/>
      </c>
      <c r="R1738" s="13" t="str">
        <f t="shared" si="176"/>
        <v/>
      </c>
    </row>
    <row r="1739" spans="1:18" x14ac:dyDescent="0.2">
      <c r="A1739" s="8" t="s">
        <v>1186</v>
      </c>
      <c r="B1739" s="9">
        <v>4137</v>
      </c>
      <c r="C1739" s="40" t="s">
        <v>189</v>
      </c>
      <c r="D1739" s="40" t="s">
        <v>154</v>
      </c>
      <c r="E1739" s="40" t="s">
        <v>37</v>
      </c>
      <c r="F1739" s="40" t="s">
        <v>66</v>
      </c>
      <c r="G1739" s="40" t="s">
        <v>39</v>
      </c>
      <c r="H1739" s="40" t="s">
        <v>40</v>
      </c>
      <c r="I1739" s="11">
        <v>44974</v>
      </c>
      <c r="J1739" s="11">
        <v>45274</v>
      </c>
      <c r="K1739" s="12">
        <v>52</v>
      </c>
      <c r="L1739" s="1" t="str">
        <f>_xlfn.IFNA(MATCH(D1739,{"AR","FL","IN","MI"},0),"YES")</f>
        <v>YES</v>
      </c>
      <c r="M1739" t="str">
        <f t="shared" si="171"/>
        <v>Electric</v>
      </c>
      <c r="N1739" s="1">
        <f t="shared" si="172"/>
        <v>2023</v>
      </c>
      <c r="O1739" s="13">
        <f t="shared" si="173"/>
        <v>0.52</v>
      </c>
      <c r="P1739" s="13">
        <f t="shared" si="174"/>
        <v>0.52</v>
      </c>
      <c r="Q1739" s="13" t="str">
        <f t="shared" si="175"/>
        <v/>
      </c>
      <c r="R1739" s="13" t="str">
        <f t="shared" si="176"/>
        <v/>
      </c>
    </row>
    <row r="1740" spans="1:18" x14ac:dyDescent="0.2">
      <c r="A1740" s="8" t="s">
        <v>2068</v>
      </c>
      <c r="B1740" s="9">
        <v>4191</v>
      </c>
      <c r="C1740" s="40" t="s">
        <v>2192</v>
      </c>
      <c r="D1740" s="40" t="s">
        <v>154</v>
      </c>
      <c r="E1740" s="40" t="s">
        <v>2163</v>
      </c>
      <c r="F1740" s="40" t="s">
        <v>66</v>
      </c>
      <c r="G1740" s="40" t="s">
        <v>39</v>
      </c>
      <c r="H1740" s="40" t="s">
        <v>40</v>
      </c>
      <c r="I1740" s="11">
        <v>45064</v>
      </c>
      <c r="J1740" s="11">
        <v>45274</v>
      </c>
      <c r="K1740" s="12">
        <v>52.6</v>
      </c>
      <c r="L1740" s="1" t="str">
        <f>_xlfn.IFNA(MATCH(D1740,{"AR","FL","IN","MI"},0),"YES")</f>
        <v>YES</v>
      </c>
      <c r="M1740" t="str">
        <f t="shared" si="171"/>
        <v>Natural Gas</v>
      </c>
      <c r="N1740" s="1">
        <f t="shared" si="172"/>
        <v>2023</v>
      </c>
      <c r="O1740" s="13" t="str">
        <f t="shared" si="173"/>
        <v/>
      </c>
      <c r="P1740" s="13" t="str">
        <f t="shared" si="174"/>
        <v/>
      </c>
      <c r="Q1740" s="13">
        <f t="shared" si="175"/>
        <v>0.52600000000000002</v>
      </c>
      <c r="R1740" s="13">
        <f t="shared" si="176"/>
        <v>0.52600000000000002</v>
      </c>
    </row>
    <row r="1741" spans="1:18" x14ac:dyDescent="0.2">
      <c r="A1741" s="8" t="s">
        <v>2069</v>
      </c>
      <c r="B1741" s="9">
        <v>4138</v>
      </c>
      <c r="C1741" s="40" t="s">
        <v>189</v>
      </c>
      <c r="D1741" s="40" t="s">
        <v>154</v>
      </c>
      <c r="E1741" s="40" t="s">
        <v>2163</v>
      </c>
      <c r="F1741" s="40" t="s">
        <v>66</v>
      </c>
      <c r="G1741" s="40" t="s">
        <v>39</v>
      </c>
      <c r="H1741" s="40" t="s">
        <v>40</v>
      </c>
      <c r="I1741" s="11">
        <v>44974</v>
      </c>
      <c r="J1741" s="11">
        <v>45274</v>
      </c>
      <c r="K1741" s="12">
        <v>52</v>
      </c>
      <c r="L1741" s="1" t="str">
        <f>_xlfn.IFNA(MATCH(D1741,{"AR","FL","IN","MI"},0),"YES")</f>
        <v>YES</v>
      </c>
      <c r="M1741" t="str">
        <f t="shared" si="171"/>
        <v>Natural Gas</v>
      </c>
      <c r="N1741" s="1">
        <f t="shared" si="172"/>
        <v>2023</v>
      </c>
      <c r="O1741" s="13" t="str">
        <f t="shared" si="173"/>
        <v/>
      </c>
      <c r="P1741" s="13" t="str">
        <f t="shared" si="174"/>
        <v/>
      </c>
      <c r="Q1741" s="13">
        <f t="shared" si="175"/>
        <v>0.52</v>
      </c>
      <c r="R1741" s="13">
        <f t="shared" si="176"/>
        <v>0.52</v>
      </c>
    </row>
    <row r="1742" spans="1:18" x14ac:dyDescent="0.2">
      <c r="A1742" s="8" t="s">
        <v>1189</v>
      </c>
      <c r="B1742" s="9">
        <v>4125</v>
      </c>
      <c r="C1742" s="40" t="s">
        <v>99</v>
      </c>
      <c r="D1742" s="40" t="s">
        <v>100</v>
      </c>
      <c r="E1742" s="40" t="s">
        <v>37</v>
      </c>
      <c r="F1742" s="40" t="s">
        <v>66</v>
      </c>
      <c r="G1742" s="40" t="s">
        <v>39</v>
      </c>
      <c r="H1742" s="40" t="s">
        <v>40</v>
      </c>
      <c r="I1742" s="11">
        <v>44946</v>
      </c>
      <c r="J1742" s="11">
        <v>45274</v>
      </c>
      <c r="K1742" s="12">
        <v>50</v>
      </c>
      <c r="L1742" s="1" t="str">
        <f>_xlfn.IFNA(MATCH(D1742,{"AR","FL","IN","MI"},0),"YES")</f>
        <v>YES</v>
      </c>
      <c r="M1742" t="str">
        <f t="shared" si="171"/>
        <v>Electric</v>
      </c>
      <c r="N1742" s="1">
        <f t="shared" si="172"/>
        <v>2023</v>
      </c>
      <c r="O1742" s="13">
        <f t="shared" si="173"/>
        <v>0.5</v>
      </c>
      <c r="P1742" s="13">
        <f t="shared" si="174"/>
        <v>0.5</v>
      </c>
      <c r="Q1742" s="13" t="str">
        <f t="shared" si="175"/>
        <v/>
      </c>
      <c r="R1742" s="13" t="str">
        <f t="shared" si="176"/>
        <v/>
      </c>
    </row>
    <row r="1743" spans="1:18" x14ac:dyDescent="0.2">
      <c r="A1743" s="8" t="s">
        <v>1188</v>
      </c>
      <c r="B1743" s="9">
        <v>4124</v>
      </c>
      <c r="C1743" s="40" t="s">
        <v>256</v>
      </c>
      <c r="D1743" s="40" t="s">
        <v>100</v>
      </c>
      <c r="E1743" s="40" t="s">
        <v>37</v>
      </c>
      <c r="F1743" s="40" t="s">
        <v>66</v>
      </c>
      <c r="G1743" s="40" t="s">
        <v>39</v>
      </c>
      <c r="H1743" s="40" t="s">
        <v>40</v>
      </c>
      <c r="I1743" s="11">
        <v>44943</v>
      </c>
      <c r="J1743" s="11">
        <v>45274</v>
      </c>
      <c r="K1743" s="12">
        <v>50</v>
      </c>
      <c r="L1743" s="1" t="str">
        <f>_xlfn.IFNA(MATCH(D1743,{"AR","FL","IN","MI"},0),"YES")</f>
        <v>YES</v>
      </c>
      <c r="M1743" t="str">
        <f t="shared" si="171"/>
        <v>Electric</v>
      </c>
      <c r="N1743" s="1">
        <f t="shared" si="172"/>
        <v>2023</v>
      </c>
      <c r="O1743" s="13">
        <f t="shared" si="173"/>
        <v>0.5</v>
      </c>
      <c r="P1743" s="13">
        <f t="shared" si="174"/>
        <v>0.5</v>
      </c>
      <c r="Q1743" s="13" t="str">
        <f t="shared" si="175"/>
        <v/>
      </c>
      <c r="R1743" s="13" t="str">
        <f t="shared" si="176"/>
        <v/>
      </c>
    </row>
    <row r="1744" spans="1:18" x14ac:dyDescent="0.2">
      <c r="A1744" s="8" t="s">
        <v>2070</v>
      </c>
      <c r="B1744" s="9">
        <v>3992</v>
      </c>
      <c r="C1744" s="40" t="s">
        <v>2192</v>
      </c>
      <c r="D1744" s="40" t="s">
        <v>73</v>
      </c>
      <c r="E1744" s="40" t="s">
        <v>2163</v>
      </c>
      <c r="F1744" s="40" t="s">
        <v>66</v>
      </c>
      <c r="G1744" s="40" t="s">
        <v>39</v>
      </c>
      <c r="H1744" s="40" t="s">
        <v>40</v>
      </c>
      <c r="I1744" s="11">
        <v>44655</v>
      </c>
      <c r="J1744" s="11">
        <v>45275</v>
      </c>
      <c r="K1744" s="12">
        <v>52</v>
      </c>
      <c r="L1744" s="1" t="str">
        <f>_xlfn.IFNA(MATCH(D1744,{"AR","FL","IN","MI"},0),"YES")</f>
        <v>YES</v>
      </c>
      <c r="M1744" t="str">
        <f t="shared" si="171"/>
        <v>Natural Gas</v>
      </c>
      <c r="N1744" s="1">
        <f t="shared" si="172"/>
        <v>2023</v>
      </c>
      <c r="O1744" s="13" t="str">
        <f t="shared" si="173"/>
        <v/>
      </c>
      <c r="P1744" s="13" t="str">
        <f t="shared" si="174"/>
        <v/>
      </c>
      <c r="Q1744" s="13">
        <f t="shared" si="175"/>
        <v>0.52</v>
      </c>
      <c r="R1744" s="13">
        <f t="shared" si="176"/>
        <v>0.52</v>
      </c>
    </row>
    <row r="1745" spans="1:18" x14ac:dyDescent="0.2">
      <c r="A1745" s="8" t="s">
        <v>1190</v>
      </c>
      <c r="B1745" s="9">
        <v>4122</v>
      </c>
      <c r="C1745" s="40" t="s">
        <v>56</v>
      </c>
      <c r="D1745" s="40" t="s">
        <v>194</v>
      </c>
      <c r="E1745" s="40" t="s">
        <v>37</v>
      </c>
      <c r="F1745" s="40" t="s">
        <v>38</v>
      </c>
      <c r="G1745" s="40" t="s">
        <v>39</v>
      </c>
      <c r="H1745" s="40" t="s">
        <v>40</v>
      </c>
      <c r="I1745" s="11">
        <v>44945</v>
      </c>
      <c r="J1745" s="11">
        <v>45275</v>
      </c>
      <c r="K1745" s="12">
        <v>53</v>
      </c>
      <c r="L1745" s="1" t="str">
        <f>_xlfn.IFNA(MATCH(D1745,{"AR","FL","IN","MI"},0),"YES")</f>
        <v>YES</v>
      </c>
      <c r="M1745" t="str">
        <f t="shared" si="171"/>
        <v>Electric</v>
      </c>
      <c r="N1745" s="1">
        <f t="shared" si="172"/>
        <v>2023</v>
      </c>
      <c r="O1745" s="13">
        <f t="shared" si="173"/>
        <v>0.53</v>
      </c>
      <c r="P1745" s="13">
        <f t="shared" si="174"/>
        <v>0.53</v>
      </c>
      <c r="Q1745" s="13" t="str">
        <f t="shared" si="175"/>
        <v/>
      </c>
      <c r="R1745" s="13" t="str">
        <f t="shared" si="176"/>
        <v/>
      </c>
    </row>
    <row r="1746" spans="1:18" x14ac:dyDescent="0.2">
      <c r="A1746" s="8" t="s">
        <v>1191</v>
      </c>
      <c r="B1746" s="9">
        <v>4131</v>
      </c>
      <c r="C1746" s="40" t="s">
        <v>50</v>
      </c>
      <c r="D1746" s="40" t="s">
        <v>51</v>
      </c>
      <c r="E1746" s="40" t="s">
        <v>37</v>
      </c>
      <c r="F1746" s="40" t="s">
        <v>38</v>
      </c>
      <c r="G1746" s="40" t="s">
        <v>44</v>
      </c>
      <c r="H1746" s="40" t="s">
        <v>40</v>
      </c>
      <c r="I1746" s="11">
        <v>44972</v>
      </c>
      <c r="J1746" s="11">
        <v>45278</v>
      </c>
      <c r="K1746" s="12">
        <v>50</v>
      </c>
      <c r="L1746" s="1" t="str">
        <f>_xlfn.IFNA(MATCH(D1746,{"AR","FL","IN","MI"},0),"YES")</f>
        <v>YES</v>
      </c>
      <c r="M1746" t="str">
        <f t="shared" si="171"/>
        <v>Electric</v>
      </c>
      <c r="N1746" s="1">
        <f t="shared" si="172"/>
        <v>2023</v>
      </c>
      <c r="O1746" s="13">
        <f t="shared" si="173"/>
        <v>0.5</v>
      </c>
      <c r="P1746" s="13">
        <f t="shared" si="174"/>
        <v>0.5</v>
      </c>
      <c r="Q1746" s="13" t="str">
        <f t="shared" si="175"/>
        <v/>
      </c>
      <c r="R1746" s="13" t="str">
        <f t="shared" si="176"/>
        <v/>
      </c>
    </row>
    <row r="1747" spans="1:18" x14ac:dyDescent="0.2">
      <c r="A1747" s="8" t="s">
        <v>2071</v>
      </c>
      <c r="B1747" s="9">
        <v>4252</v>
      </c>
      <c r="C1747" s="40" t="s">
        <v>2192</v>
      </c>
      <c r="D1747" s="40" t="s">
        <v>76</v>
      </c>
      <c r="E1747" s="40" t="s">
        <v>2163</v>
      </c>
      <c r="F1747" s="40" t="s">
        <v>52</v>
      </c>
      <c r="G1747" s="40" t="s">
        <v>39</v>
      </c>
      <c r="H1747" s="40" t="s">
        <v>40</v>
      </c>
      <c r="I1747" s="11">
        <v>45187</v>
      </c>
      <c r="J1747" s="11">
        <v>45279</v>
      </c>
      <c r="K1747" s="16">
        <v>52.53</v>
      </c>
      <c r="L1747" s="1" t="str">
        <f>_xlfn.IFNA(MATCH(D1747,{"AR","FL","IN","MI"},0),"YES")</f>
        <v>YES</v>
      </c>
      <c r="M1747" t="str">
        <f t="shared" si="171"/>
        <v>Natural Gas</v>
      </c>
      <c r="N1747" s="1">
        <f t="shared" si="172"/>
        <v>2023</v>
      </c>
      <c r="O1747" s="13" t="str">
        <f t="shared" si="173"/>
        <v/>
      </c>
      <c r="P1747" s="13" t="str">
        <f t="shared" si="174"/>
        <v/>
      </c>
      <c r="Q1747" s="13">
        <f t="shared" si="175"/>
        <v>0.52529999999999999</v>
      </c>
      <c r="R1747" s="13">
        <f t="shared" si="176"/>
        <v>0.52529999999999999</v>
      </c>
    </row>
    <row r="1748" spans="1:18" x14ac:dyDescent="0.2">
      <c r="A1748" s="8" t="s">
        <v>2072</v>
      </c>
      <c r="B1748" s="9">
        <v>4095</v>
      </c>
      <c r="C1748" s="40" t="s">
        <v>2237</v>
      </c>
      <c r="D1748" s="40" t="s">
        <v>76</v>
      </c>
      <c r="E1748" s="40" t="s">
        <v>2163</v>
      </c>
      <c r="F1748" s="40" t="s">
        <v>66</v>
      </c>
      <c r="G1748" s="40" t="s">
        <v>44</v>
      </c>
      <c r="H1748" s="40" t="s">
        <v>40</v>
      </c>
      <c r="I1748" s="11">
        <v>44897</v>
      </c>
      <c r="J1748" s="11">
        <v>45279</v>
      </c>
      <c r="K1748" s="16" t="s">
        <v>45</v>
      </c>
      <c r="L1748" s="1" t="str">
        <f>_xlfn.IFNA(MATCH(D1748,{"AR","FL","IN","MI"},0),"YES")</f>
        <v>YES</v>
      </c>
      <c r="M1748" t="str">
        <f t="shared" si="171"/>
        <v>Natural Gas</v>
      </c>
      <c r="N1748" s="1">
        <f t="shared" si="172"/>
        <v>2023</v>
      </c>
      <c r="O1748" s="13" t="str">
        <f t="shared" si="173"/>
        <v/>
      </c>
      <c r="P1748" s="13" t="str">
        <f t="shared" si="174"/>
        <v/>
      </c>
      <c r="Q1748" s="13" t="str">
        <f t="shared" si="175"/>
        <v/>
      </c>
      <c r="R1748" s="13" t="str">
        <f t="shared" si="176"/>
        <v/>
      </c>
    </row>
    <row r="1749" spans="1:18" x14ac:dyDescent="0.2">
      <c r="A1749" s="8" t="s">
        <v>2073</v>
      </c>
      <c r="B1749" s="9">
        <v>4212</v>
      </c>
      <c r="C1749" s="40" t="s">
        <v>2211</v>
      </c>
      <c r="D1749" s="40" t="s">
        <v>154</v>
      </c>
      <c r="E1749" s="40" t="s">
        <v>2163</v>
      </c>
      <c r="F1749" s="40" t="s">
        <v>52</v>
      </c>
      <c r="G1749" s="40" t="s">
        <v>39</v>
      </c>
      <c r="H1749" s="40" t="s">
        <v>40</v>
      </c>
      <c r="I1749" s="11">
        <v>45100</v>
      </c>
      <c r="J1749" s="11">
        <v>45280</v>
      </c>
      <c r="K1749" s="16" t="s">
        <v>45</v>
      </c>
      <c r="L1749" s="1" t="str">
        <f>_xlfn.IFNA(MATCH(D1749,{"AR","FL","IN","MI"},0),"YES")</f>
        <v>YES</v>
      </c>
      <c r="M1749" t="str">
        <f t="shared" si="171"/>
        <v>Natural Gas</v>
      </c>
      <c r="N1749" s="1">
        <f t="shared" si="172"/>
        <v>2023</v>
      </c>
      <c r="O1749" s="13" t="str">
        <f t="shared" si="173"/>
        <v/>
      </c>
      <c r="P1749" s="13" t="str">
        <f t="shared" si="174"/>
        <v/>
      </c>
      <c r="Q1749" s="13" t="str">
        <f t="shared" si="175"/>
        <v/>
      </c>
      <c r="R1749" s="13" t="str">
        <f t="shared" si="176"/>
        <v/>
      </c>
    </row>
    <row r="1750" spans="1:18" x14ac:dyDescent="0.2">
      <c r="A1750" s="8" t="s">
        <v>2074</v>
      </c>
      <c r="B1750" s="9">
        <v>4141</v>
      </c>
      <c r="C1750" s="40" t="s">
        <v>2171</v>
      </c>
      <c r="D1750" s="40" t="s">
        <v>124</v>
      </c>
      <c r="E1750" s="40" t="s">
        <v>2163</v>
      </c>
      <c r="F1750" s="40" t="s">
        <v>66</v>
      </c>
      <c r="G1750" s="40" t="s">
        <v>44</v>
      </c>
      <c r="H1750" s="40" t="s">
        <v>40</v>
      </c>
      <c r="I1750" s="11">
        <v>44991</v>
      </c>
      <c r="J1750" s="11">
        <v>45281</v>
      </c>
      <c r="K1750" s="16" t="s">
        <v>45</v>
      </c>
      <c r="L1750" s="1" t="str">
        <f>_xlfn.IFNA(MATCH(D1750,{"AR","FL","IN","MI"},0),"YES")</f>
        <v>YES</v>
      </c>
      <c r="M1750" t="str">
        <f t="shared" si="171"/>
        <v>Natural Gas</v>
      </c>
      <c r="N1750" s="1">
        <f t="shared" si="172"/>
        <v>2023</v>
      </c>
      <c r="O1750" s="13" t="str">
        <f t="shared" si="173"/>
        <v/>
      </c>
      <c r="P1750" s="13" t="str">
        <f t="shared" si="174"/>
        <v/>
      </c>
      <c r="Q1750" s="13" t="str">
        <f t="shared" si="175"/>
        <v/>
      </c>
      <c r="R1750" s="13" t="str">
        <f t="shared" si="176"/>
        <v/>
      </c>
    </row>
    <row r="1751" spans="1:18" x14ac:dyDescent="0.2">
      <c r="A1751" s="8" t="s">
        <v>1194</v>
      </c>
      <c r="B1751" s="9">
        <v>4270</v>
      </c>
      <c r="C1751" s="40" t="s">
        <v>381</v>
      </c>
      <c r="D1751" s="40" t="s">
        <v>160</v>
      </c>
      <c r="E1751" s="40" t="s">
        <v>37</v>
      </c>
      <c r="F1751" s="40" t="s">
        <v>38</v>
      </c>
      <c r="G1751" s="40" t="s">
        <v>39</v>
      </c>
      <c r="H1751" s="40" t="s">
        <v>40</v>
      </c>
      <c r="I1751" s="11">
        <v>45212</v>
      </c>
      <c r="J1751" s="11">
        <v>45282</v>
      </c>
      <c r="K1751" s="12">
        <v>52</v>
      </c>
      <c r="L1751" s="1" t="str">
        <f>_xlfn.IFNA(MATCH(D1751,{"AR","FL","IN","MI"},0),"YES")</f>
        <v>YES</v>
      </c>
      <c r="M1751" t="str">
        <f t="shared" si="171"/>
        <v>Electric</v>
      </c>
      <c r="N1751" s="1">
        <f t="shared" si="172"/>
        <v>2023</v>
      </c>
      <c r="O1751" s="13">
        <f t="shared" si="173"/>
        <v>0.52</v>
      </c>
      <c r="P1751" s="13">
        <f t="shared" si="174"/>
        <v>0.52</v>
      </c>
      <c r="Q1751" s="13" t="str">
        <f t="shared" si="175"/>
        <v/>
      </c>
      <c r="R1751" s="13" t="str">
        <f t="shared" si="176"/>
        <v/>
      </c>
    </row>
    <row r="1752" spans="1:18" x14ac:dyDescent="0.2">
      <c r="A1752" s="8" t="s">
        <v>1193</v>
      </c>
      <c r="B1752" s="9">
        <v>4272</v>
      </c>
      <c r="C1752" s="40" t="s">
        <v>363</v>
      </c>
      <c r="D1752" s="40" t="s">
        <v>160</v>
      </c>
      <c r="E1752" s="40" t="s">
        <v>37</v>
      </c>
      <c r="F1752" s="40" t="s">
        <v>38</v>
      </c>
      <c r="G1752" s="40" t="s">
        <v>39</v>
      </c>
      <c r="H1752" s="40" t="s">
        <v>40</v>
      </c>
      <c r="I1752" s="11">
        <v>45212</v>
      </c>
      <c r="J1752" s="11">
        <v>45282</v>
      </c>
      <c r="K1752" s="12">
        <v>52</v>
      </c>
      <c r="L1752" s="1" t="str">
        <f>_xlfn.IFNA(MATCH(D1752,{"AR","FL","IN","MI"},0),"YES")</f>
        <v>YES</v>
      </c>
      <c r="M1752" t="str">
        <f t="shared" si="171"/>
        <v>Electric</v>
      </c>
      <c r="N1752" s="1">
        <f t="shared" si="172"/>
        <v>2023</v>
      </c>
      <c r="O1752" s="13">
        <f t="shared" si="173"/>
        <v>0.52</v>
      </c>
      <c r="P1752" s="13">
        <f t="shared" si="174"/>
        <v>0.52</v>
      </c>
      <c r="Q1752" s="13" t="str">
        <f t="shared" si="175"/>
        <v/>
      </c>
      <c r="R1752" s="13" t="str">
        <f t="shared" si="176"/>
        <v/>
      </c>
    </row>
    <row r="1753" spans="1:18" x14ac:dyDescent="0.2">
      <c r="A1753" s="8" t="s">
        <v>2075</v>
      </c>
      <c r="B1753" s="9">
        <v>4271</v>
      </c>
      <c r="C1753" s="40" t="s">
        <v>2207</v>
      </c>
      <c r="D1753" s="40" t="s">
        <v>160</v>
      </c>
      <c r="E1753" s="40" t="s">
        <v>2163</v>
      </c>
      <c r="F1753" s="40" t="s">
        <v>66</v>
      </c>
      <c r="G1753" s="40" t="s">
        <v>39</v>
      </c>
      <c r="H1753" s="40" t="s">
        <v>40</v>
      </c>
      <c r="I1753" s="11">
        <v>45212</v>
      </c>
      <c r="J1753" s="11">
        <v>45282</v>
      </c>
      <c r="K1753" s="12">
        <v>52</v>
      </c>
      <c r="L1753" s="1" t="str">
        <f>_xlfn.IFNA(MATCH(D1753,{"AR","FL","IN","MI"},0),"YES")</f>
        <v>YES</v>
      </c>
      <c r="M1753" t="str">
        <f t="shared" si="171"/>
        <v>Natural Gas</v>
      </c>
      <c r="N1753" s="1">
        <f t="shared" si="172"/>
        <v>2023</v>
      </c>
      <c r="O1753" s="13" t="str">
        <f t="shared" si="173"/>
        <v/>
      </c>
      <c r="P1753" s="13" t="str">
        <f t="shared" si="174"/>
        <v/>
      </c>
      <c r="Q1753" s="13">
        <f t="shared" si="175"/>
        <v>0.52</v>
      </c>
      <c r="R1753" s="13">
        <f t="shared" si="176"/>
        <v>0.52</v>
      </c>
    </row>
    <row r="1754" spans="1:18" x14ac:dyDescent="0.2">
      <c r="A1754" s="8" t="s">
        <v>1192</v>
      </c>
      <c r="B1754" s="9">
        <v>4269</v>
      </c>
      <c r="C1754" s="40" t="s">
        <v>254</v>
      </c>
      <c r="D1754" s="40" t="s">
        <v>160</v>
      </c>
      <c r="E1754" s="40" t="s">
        <v>37</v>
      </c>
      <c r="F1754" s="40" t="s">
        <v>38</v>
      </c>
      <c r="G1754" s="40" t="s">
        <v>39</v>
      </c>
      <c r="H1754" s="40" t="s">
        <v>40</v>
      </c>
      <c r="I1754" s="11">
        <v>45212</v>
      </c>
      <c r="J1754" s="11">
        <v>45282</v>
      </c>
      <c r="K1754" s="12">
        <v>52</v>
      </c>
      <c r="L1754" s="1" t="str">
        <f>_xlfn.IFNA(MATCH(D1754,{"AR","FL","IN","MI"},0),"YES")</f>
        <v>YES</v>
      </c>
      <c r="M1754" t="str">
        <f t="shared" si="171"/>
        <v>Electric</v>
      </c>
      <c r="N1754" s="1">
        <f t="shared" si="172"/>
        <v>2023</v>
      </c>
      <c r="O1754" s="13">
        <f t="shared" si="173"/>
        <v>0.52</v>
      </c>
      <c r="P1754" s="13">
        <f t="shared" si="174"/>
        <v>0.52</v>
      </c>
      <c r="Q1754" s="13" t="str">
        <f t="shared" si="175"/>
        <v/>
      </c>
      <c r="R1754" s="13" t="str">
        <f t="shared" si="176"/>
        <v/>
      </c>
    </row>
    <row r="1755" spans="1:18" x14ac:dyDescent="0.2">
      <c r="A1755" s="8" t="s">
        <v>1196</v>
      </c>
      <c r="B1755" s="9">
        <v>4208</v>
      </c>
      <c r="C1755" s="40" t="s">
        <v>300</v>
      </c>
      <c r="D1755" s="40" t="s">
        <v>205</v>
      </c>
      <c r="E1755" s="40" t="s">
        <v>37</v>
      </c>
      <c r="F1755" s="40" t="s">
        <v>38</v>
      </c>
      <c r="G1755" s="40" t="s">
        <v>39</v>
      </c>
      <c r="H1755" s="40" t="s">
        <v>40</v>
      </c>
      <c r="I1755" s="11">
        <v>45082</v>
      </c>
      <c r="J1755" s="11">
        <v>45286</v>
      </c>
      <c r="K1755" s="16">
        <v>52.72</v>
      </c>
      <c r="L1755" s="1" t="str">
        <f>_xlfn.IFNA(MATCH(D1755,{"AR","FL","IN","MI"},0),"YES")</f>
        <v>YES</v>
      </c>
      <c r="M1755" t="str">
        <f t="shared" si="171"/>
        <v>Electric</v>
      </c>
      <c r="N1755" s="1">
        <f t="shared" si="172"/>
        <v>2023</v>
      </c>
      <c r="O1755" s="13">
        <f t="shared" si="173"/>
        <v>0.5272</v>
      </c>
      <c r="P1755" s="13">
        <f t="shared" si="174"/>
        <v>0.5272</v>
      </c>
      <c r="Q1755" s="13" t="str">
        <f t="shared" si="175"/>
        <v/>
      </c>
      <c r="R1755" s="13" t="str">
        <f t="shared" si="176"/>
        <v/>
      </c>
    </row>
    <row r="1756" spans="1:18" x14ac:dyDescent="0.2">
      <c r="A1756" s="8" t="s">
        <v>1195</v>
      </c>
      <c r="B1756" s="9">
        <v>4250</v>
      </c>
      <c r="C1756" s="40" t="s">
        <v>715</v>
      </c>
      <c r="D1756" s="40" t="s">
        <v>231</v>
      </c>
      <c r="E1756" s="40" t="s">
        <v>37</v>
      </c>
      <c r="F1756" s="40" t="s">
        <v>66</v>
      </c>
      <c r="G1756" s="40" t="s">
        <v>39</v>
      </c>
      <c r="H1756" s="40" t="s">
        <v>40</v>
      </c>
      <c r="I1756" s="11">
        <v>45184</v>
      </c>
      <c r="J1756" s="11">
        <v>45286</v>
      </c>
      <c r="K1756" s="16" t="s">
        <v>45</v>
      </c>
      <c r="L1756" s="1" t="str">
        <f>_xlfn.IFNA(MATCH(D1756,{"AR","FL","IN","MI"},0),"YES")</f>
        <v>YES</v>
      </c>
      <c r="M1756" t="str">
        <f t="shared" si="171"/>
        <v>Electric</v>
      </c>
      <c r="N1756" s="1">
        <f t="shared" si="172"/>
        <v>2023</v>
      </c>
      <c r="O1756" s="13" t="str">
        <f t="shared" si="173"/>
        <v/>
      </c>
      <c r="P1756" s="13" t="str">
        <f t="shared" si="174"/>
        <v/>
      </c>
      <c r="Q1756" s="13" t="str">
        <f t="shared" si="175"/>
        <v/>
      </c>
      <c r="R1756" s="13" t="str">
        <f t="shared" si="176"/>
        <v/>
      </c>
    </row>
    <row r="1757" spans="1:18" x14ac:dyDescent="0.2">
      <c r="A1757" s="8" t="s">
        <v>1197</v>
      </c>
      <c r="B1757" s="9">
        <v>4161</v>
      </c>
      <c r="C1757" s="40" t="s">
        <v>70</v>
      </c>
      <c r="D1757" s="40" t="s">
        <v>169</v>
      </c>
      <c r="E1757" s="40" t="s">
        <v>37</v>
      </c>
      <c r="F1757" s="40" t="s">
        <v>38</v>
      </c>
      <c r="G1757" s="40" t="s">
        <v>44</v>
      </c>
      <c r="H1757" s="40" t="s">
        <v>40</v>
      </c>
      <c r="I1757" s="11">
        <v>45078</v>
      </c>
      <c r="J1757" s="11">
        <v>45288</v>
      </c>
      <c r="K1757" s="12" t="s">
        <v>45</v>
      </c>
      <c r="L1757" s="1" t="str">
        <f>_xlfn.IFNA(MATCH(D1757,{"AR","FL","IN","MI"},0),"YES")</f>
        <v>YES</v>
      </c>
      <c r="M1757" t="str">
        <f t="shared" si="171"/>
        <v>Electric</v>
      </c>
      <c r="N1757" s="1">
        <f t="shared" si="172"/>
        <v>2023</v>
      </c>
      <c r="O1757" s="13" t="str">
        <f t="shared" si="173"/>
        <v/>
      </c>
      <c r="P1757" s="13" t="str">
        <f t="shared" si="174"/>
        <v/>
      </c>
      <c r="Q1757" s="13" t="str">
        <f t="shared" si="175"/>
        <v/>
      </c>
      <c r="R1757" s="13" t="str">
        <f t="shared" si="176"/>
        <v/>
      </c>
    </row>
    <row r="1758" spans="1:18" x14ac:dyDescent="0.2">
      <c r="A1758" s="8" t="s">
        <v>1198</v>
      </c>
      <c r="B1758" s="9">
        <v>4097</v>
      </c>
      <c r="C1758" s="40" t="s">
        <v>270</v>
      </c>
      <c r="D1758" s="40" t="s">
        <v>271</v>
      </c>
      <c r="E1758" s="40" t="s">
        <v>37</v>
      </c>
      <c r="F1758" s="40" t="s">
        <v>38</v>
      </c>
      <c r="G1758" s="40" t="s">
        <v>39</v>
      </c>
      <c r="H1758" s="40" t="s">
        <v>40</v>
      </c>
      <c r="I1758" s="11">
        <v>44900</v>
      </c>
      <c r="J1758" s="11">
        <v>45294</v>
      </c>
      <c r="K1758" s="12">
        <v>49.61</v>
      </c>
      <c r="L1758" s="1" t="str">
        <f>_xlfn.IFNA(MATCH(D1758,{"AR","FL","IN","MI"},0),"YES")</f>
        <v>YES</v>
      </c>
      <c r="M1758" t="str">
        <f t="shared" si="171"/>
        <v>Electric</v>
      </c>
      <c r="N1758" s="1">
        <f t="shared" si="172"/>
        <v>2024</v>
      </c>
      <c r="O1758" s="13">
        <f t="shared" si="173"/>
        <v>0.49609999999999999</v>
      </c>
      <c r="P1758" s="13">
        <f t="shared" si="174"/>
        <v>0.49609999999999999</v>
      </c>
      <c r="Q1758" s="13" t="str">
        <f t="shared" si="175"/>
        <v/>
      </c>
      <c r="R1758" s="13" t="str">
        <f t="shared" si="176"/>
        <v/>
      </c>
    </row>
    <row r="1759" spans="1:18" x14ac:dyDescent="0.2">
      <c r="A1759" s="8" t="s">
        <v>1200</v>
      </c>
      <c r="B1759" s="9">
        <v>4210</v>
      </c>
      <c r="C1759" s="40" t="s">
        <v>191</v>
      </c>
      <c r="D1759" s="40" t="s">
        <v>43</v>
      </c>
      <c r="E1759" s="40" t="s">
        <v>37</v>
      </c>
      <c r="F1759" s="40" t="s">
        <v>38</v>
      </c>
      <c r="G1759" s="40" t="s">
        <v>44</v>
      </c>
      <c r="H1759" s="40" t="s">
        <v>40</v>
      </c>
      <c r="I1759" s="11">
        <v>45092</v>
      </c>
      <c r="J1759" s="11">
        <v>45300</v>
      </c>
      <c r="K1759" s="16" t="s">
        <v>45</v>
      </c>
      <c r="L1759" s="1" t="str">
        <f>_xlfn.IFNA(MATCH(D1759,{"AR","FL","IN","MI"},0),"YES")</f>
        <v>YES</v>
      </c>
      <c r="M1759" t="str">
        <f t="shared" si="171"/>
        <v>Electric</v>
      </c>
      <c r="N1759" s="1">
        <f t="shared" si="172"/>
        <v>2024</v>
      </c>
      <c r="O1759" s="13" t="str">
        <f t="shared" si="173"/>
        <v/>
      </c>
      <c r="P1759" s="13" t="str">
        <f t="shared" si="174"/>
        <v/>
      </c>
      <c r="Q1759" s="13" t="str">
        <f t="shared" si="175"/>
        <v/>
      </c>
      <c r="R1759" s="13" t="str">
        <f t="shared" si="176"/>
        <v/>
      </c>
    </row>
    <row r="1760" spans="1:18" x14ac:dyDescent="0.2">
      <c r="A1760" s="8" t="s">
        <v>1199</v>
      </c>
      <c r="B1760" s="9">
        <v>4177</v>
      </c>
      <c r="C1760" s="40" t="s">
        <v>139</v>
      </c>
      <c r="D1760" s="40" t="s">
        <v>124</v>
      </c>
      <c r="E1760" s="40" t="s">
        <v>37</v>
      </c>
      <c r="F1760" s="40" t="s">
        <v>52</v>
      </c>
      <c r="G1760" s="40" t="s">
        <v>39</v>
      </c>
      <c r="H1760" s="40" t="s">
        <v>40</v>
      </c>
      <c r="I1760" s="11">
        <v>45044</v>
      </c>
      <c r="J1760" s="11">
        <v>45300</v>
      </c>
      <c r="K1760" s="16" t="s">
        <v>45</v>
      </c>
      <c r="L1760" s="1" t="str">
        <f>_xlfn.IFNA(MATCH(D1760,{"AR","FL","IN","MI"},0),"YES")</f>
        <v>YES</v>
      </c>
      <c r="M1760" t="str">
        <f t="shared" si="171"/>
        <v>Electric</v>
      </c>
      <c r="N1760" s="1">
        <f t="shared" si="172"/>
        <v>2024</v>
      </c>
      <c r="O1760" s="13" t="str">
        <f t="shared" si="173"/>
        <v/>
      </c>
      <c r="P1760" s="13" t="str">
        <f t="shared" si="174"/>
        <v/>
      </c>
      <c r="Q1760" s="13" t="str">
        <f t="shared" si="175"/>
        <v/>
      </c>
      <c r="R1760" s="13" t="str">
        <f t="shared" si="176"/>
        <v/>
      </c>
    </row>
    <row r="1761" spans="1:18" x14ac:dyDescent="0.2">
      <c r="A1761" s="8" t="s">
        <v>2076</v>
      </c>
      <c r="B1761" s="9">
        <v>4188</v>
      </c>
      <c r="C1761" s="40" t="s">
        <v>2236</v>
      </c>
      <c r="D1761" s="40" t="s">
        <v>97</v>
      </c>
      <c r="E1761" s="40" t="s">
        <v>2163</v>
      </c>
      <c r="F1761" s="40" t="s">
        <v>66</v>
      </c>
      <c r="G1761" s="40" t="s">
        <v>44</v>
      </c>
      <c r="H1761" s="40" t="s">
        <v>40</v>
      </c>
      <c r="I1761" s="11">
        <v>45064</v>
      </c>
      <c r="J1761" s="11">
        <v>45308</v>
      </c>
      <c r="K1761" s="12">
        <v>51</v>
      </c>
      <c r="L1761" s="1" t="str">
        <f>_xlfn.IFNA(MATCH(D1761,{"AR","FL","IN","MI"},0),"YES")</f>
        <v>YES</v>
      </c>
      <c r="M1761" t="str">
        <f t="shared" si="171"/>
        <v>Natural Gas</v>
      </c>
      <c r="N1761" s="1">
        <f t="shared" si="172"/>
        <v>2024</v>
      </c>
      <c r="O1761" s="13" t="str">
        <f t="shared" si="173"/>
        <v/>
      </c>
      <c r="P1761" s="13" t="str">
        <f t="shared" si="174"/>
        <v/>
      </c>
      <c r="Q1761" s="13">
        <f t="shared" si="175"/>
        <v>0.51</v>
      </c>
      <c r="R1761" s="13">
        <f t="shared" si="176"/>
        <v>0.51</v>
      </c>
    </row>
    <row r="1762" spans="1:18" x14ac:dyDescent="0.2">
      <c r="A1762" s="8" t="s">
        <v>1201</v>
      </c>
      <c r="B1762" s="9">
        <v>4192</v>
      </c>
      <c r="C1762" s="40" t="s">
        <v>126</v>
      </c>
      <c r="D1762" s="40" t="s">
        <v>127</v>
      </c>
      <c r="E1762" s="40" t="s">
        <v>37</v>
      </c>
      <c r="F1762" s="40" t="s">
        <v>38</v>
      </c>
      <c r="G1762" s="40" t="s">
        <v>44</v>
      </c>
      <c r="H1762" s="40" t="s">
        <v>40</v>
      </c>
      <c r="I1762" s="11">
        <v>45106</v>
      </c>
      <c r="J1762" s="11">
        <v>45310</v>
      </c>
      <c r="K1762" s="16">
        <v>41.25</v>
      </c>
      <c r="L1762" s="1" t="str">
        <f>_xlfn.IFNA(MATCH(D1762,{"AR","FL","IN","MI"},0),"YES")</f>
        <v>YES</v>
      </c>
      <c r="M1762" t="str">
        <f t="shared" si="171"/>
        <v>Electric</v>
      </c>
      <c r="N1762" s="1">
        <f t="shared" si="172"/>
        <v>2024</v>
      </c>
      <c r="O1762" s="13">
        <f t="shared" si="173"/>
        <v>0.41249999999999998</v>
      </c>
      <c r="P1762" s="13">
        <f t="shared" si="174"/>
        <v>0.41249999999999998</v>
      </c>
      <c r="Q1762" s="13" t="str">
        <f t="shared" si="175"/>
        <v/>
      </c>
      <c r="R1762" s="13" t="str">
        <f t="shared" si="176"/>
        <v/>
      </c>
    </row>
    <row r="1763" spans="1:18" x14ac:dyDescent="0.2">
      <c r="A1763" s="8" t="s">
        <v>1202</v>
      </c>
      <c r="B1763" s="9">
        <v>4085</v>
      </c>
      <c r="C1763" s="40" t="s">
        <v>172</v>
      </c>
      <c r="D1763" s="40" t="s">
        <v>173</v>
      </c>
      <c r="E1763" s="40" t="s">
        <v>37</v>
      </c>
      <c r="F1763" s="40" t="s">
        <v>38</v>
      </c>
      <c r="G1763" s="40" t="s">
        <v>39</v>
      </c>
      <c r="H1763" s="40" t="s">
        <v>40</v>
      </c>
      <c r="I1763" s="11">
        <v>44883</v>
      </c>
      <c r="J1763" s="11">
        <v>45321</v>
      </c>
      <c r="K1763" s="16">
        <v>53.72</v>
      </c>
      <c r="L1763" s="1" t="str">
        <f>_xlfn.IFNA(MATCH(D1763,{"AR","FL","IN","MI"},0),"YES")</f>
        <v>YES</v>
      </c>
      <c r="M1763" t="str">
        <f t="shared" si="171"/>
        <v>Electric</v>
      </c>
      <c r="N1763" s="1">
        <f t="shared" si="172"/>
        <v>2024</v>
      </c>
      <c r="O1763" s="13">
        <f t="shared" si="173"/>
        <v>0.53720000000000001</v>
      </c>
      <c r="P1763" s="13">
        <f t="shared" si="174"/>
        <v>0.53720000000000001</v>
      </c>
      <c r="Q1763" s="13" t="str">
        <f t="shared" si="175"/>
        <v/>
      </c>
      <c r="R1763" s="13" t="str">
        <f t="shared" si="176"/>
        <v/>
      </c>
    </row>
    <row r="1764" spans="1:18" x14ac:dyDescent="0.2">
      <c r="A1764" s="8" t="s">
        <v>2077</v>
      </c>
      <c r="B1764" s="9">
        <v>4353</v>
      </c>
      <c r="C1764" s="40" t="s">
        <v>2186</v>
      </c>
      <c r="D1764" s="40" t="s">
        <v>94</v>
      </c>
      <c r="E1764" s="40" t="s">
        <v>2163</v>
      </c>
      <c r="F1764" s="40" t="s">
        <v>66</v>
      </c>
      <c r="G1764" s="40" t="s">
        <v>44</v>
      </c>
      <c r="H1764" s="40" t="s">
        <v>40</v>
      </c>
      <c r="I1764" s="11">
        <v>45107</v>
      </c>
      <c r="J1764" s="11">
        <v>45322</v>
      </c>
      <c r="K1764" s="16">
        <v>59.07</v>
      </c>
      <c r="L1764" s="1" t="str">
        <f>_xlfn.IFNA(MATCH(D1764,{"AR","FL","IN","MI"},0),"YES")</f>
        <v>YES</v>
      </c>
      <c r="M1764" t="str">
        <f t="shared" si="171"/>
        <v>Natural Gas</v>
      </c>
      <c r="N1764" s="1">
        <f t="shared" si="172"/>
        <v>2024</v>
      </c>
      <c r="O1764" s="13" t="str">
        <f t="shared" si="173"/>
        <v/>
      </c>
      <c r="P1764" s="13" t="str">
        <f t="shared" si="174"/>
        <v/>
      </c>
      <c r="Q1764" s="13">
        <f t="shared" si="175"/>
        <v>0.5907</v>
      </c>
      <c r="R1764" s="13">
        <f t="shared" si="176"/>
        <v>0.5907</v>
      </c>
    </row>
    <row r="1765" spans="1:18" x14ac:dyDescent="0.2">
      <c r="A1765" s="8" t="s">
        <v>2078</v>
      </c>
      <c r="B1765" s="9">
        <v>4289</v>
      </c>
      <c r="C1765" s="40" t="s">
        <v>249</v>
      </c>
      <c r="D1765" s="40" t="s">
        <v>158</v>
      </c>
      <c r="E1765" s="40" t="s">
        <v>2163</v>
      </c>
      <c r="F1765" s="40" t="s">
        <v>52</v>
      </c>
      <c r="G1765" s="40" t="s">
        <v>39</v>
      </c>
      <c r="H1765" s="40" t="s">
        <v>40</v>
      </c>
      <c r="I1765" s="11">
        <v>45201</v>
      </c>
      <c r="J1765" s="11">
        <v>45322</v>
      </c>
      <c r="K1765" s="16" t="s">
        <v>45</v>
      </c>
      <c r="L1765" s="1">
        <f>_xlfn.IFNA(MATCH(D1765,{"AR","FL","IN","MI"},0),"YES")</f>
        <v>3</v>
      </c>
      <c r="M1765" t="str">
        <f t="shared" si="171"/>
        <v>Natural Gas</v>
      </c>
      <c r="N1765" s="1">
        <f t="shared" si="172"/>
        <v>2024</v>
      </c>
      <c r="O1765" s="13" t="str">
        <f t="shared" si="173"/>
        <v/>
      </c>
      <c r="P1765" s="13" t="str">
        <f t="shared" si="174"/>
        <v/>
      </c>
      <c r="Q1765" s="13" t="str">
        <f t="shared" si="175"/>
        <v/>
      </c>
      <c r="R1765" s="13" t="str">
        <f t="shared" si="176"/>
        <v/>
      </c>
    </row>
    <row r="1766" spans="1:18" x14ac:dyDescent="0.2">
      <c r="A1766" s="8" t="s">
        <v>2079</v>
      </c>
      <c r="B1766" s="9">
        <v>4290</v>
      </c>
      <c r="C1766" s="40" t="s">
        <v>2219</v>
      </c>
      <c r="D1766" s="40" t="s">
        <v>158</v>
      </c>
      <c r="E1766" s="40" t="s">
        <v>2163</v>
      </c>
      <c r="F1766" s="40" t="s">
        <v>52</v>
      </c>
      <c r="G1766" s="40" t="s">
        <v>39</v>
      </c>
      <c r="H1766" s="40" t="s">
        <v>40</v>
      </c>
      <c r="I1766" s="11">
        <v>45201</v>
      </c>
      <c r="J1766" s="11">
        <v>45322</v>
      </c>
      <c r="K1766" s="16" t="s">
        <v>45</v>
      </c>
      <c r="L1766" s="1">
        <f>_xlfn.IFNA(MATCH(D1766,{"AR","FL","IN","MI"},0),"YES")</f>
        <v>3</v>
      </c>
      <c r="M1766" t="str">
        <f t="shared" si="171"/>
        <v>Natural Gas</v>
      </c>
      <c r="N1766" s="1">
        <f t="shared" si="172"/>
        <v>2024</v>
      </c>
      <c r="O1766" s="13" t="str">
        <f t="shared" si="173"/>
        <v/>
      </c>
      <c r="P1766" s="13" t="str">
        <f t="shared" si="174"/>
        <v/>
      </c>
      <c r="Q1766" s="13" t="str">
        <f t="shared" si="175"/>
        <v/>
      </c>
      <c r="R1766" s="13" t="str">
        <f t="shared" si="176"/>
        <v/>
      </c>
    </row>
    <row r="1767" spans="1:18" x14ac:dyDescent="0.2">
      <c r="A1767" s="8" t="s">
        <v>1203</v>
      </c>
      <c r="B1767" s="9">
        <v>4152</v>
      </c>
      <c r="C1767" s="40" t="s">
        <v>529</v>
      </c>
      <c r="D1767" s="40" t="s">
        <v>105</v>
      </c>
      <c r="E1767" s="40" t="s">
        <v>37</v>
      </c>
      <c r="F1767" s="40" t="s">
        <v>66</v>
      </c>
      <c r="G1767" s="40" t="s">
        <v>44</v>
      </c>
      <c r="H1767" s="40" t="s">
        <v>40</v>
      </c>
      <c r="I1767" s="11">
        <v>45001</v>
      </c>
      <c r="J1767" s="11">
        <v>45336</v>
      </c>
      <c r="K1767" s="12">
        <v>51.9</v>
      </c>
      <c r="L1767" s="1" t="str">
        <f>_xlfn.IFNA(MATCH(D1767,{"AR","FL","IN","MI"},0),"YES")</f>
        <v>YES</v>
      </c>
      <c r="M1767" t="str">
        <f t="shared" si="171"/>
        <v>Electric</v>
      </c>
      <c r="N1767" s="1">
        <f t="shared" si="172"/>
        <v>2024</v>
      </c>
      <c r="O1767" s="13">
        <f t="shared" si="173"/>
        <v>0.51900000000000002</v>
      </c>
      <c r="P1767" s="13">
        <f t="shared" si="174"/>
        <v>0.51900000000000002</v>
      </c>
      <c r="Q1767" s="13" t="str">
        <f t="shared" si="175"/>
        <v/>
      </c>
      <c r="R1767" s="13" t="str">
        <f t="shared" si="176"/>
        <v/>
      </c>
    </row>
    <row r="1768" spans="1:18" x14ac:dyDescent="0.2">
      <c r="A1768" s="8" t="s">
        <v>1204</v>
      </c>
      <c r="B1768" s="9">
        <v>4273</v>
      </c>
      <c r="C1768" s="40" t="s">
        <v>139</v>
      </c>
      <c r="D1768" s="40" t="s">
        <v>76</v>
      </c>
      <c r="E1768" s="40" t="s">
        <v>37</v>
      </c>
      <c r="F1768" s="40" t="s">
        <v>52</v>
      </c>
      <c r="G1768" s="40" t="s">
        <v>39</v>
      </c>
      <c r="H1768" s="40" t="s">
        <v>40</v>
      </c>
      <c r="I1768" s="11">
        <v>45163</v>
      </c>
      <c r="J1768" s="11">
        <v>45342</v>
      </c>
      <c r="K1768" s="16">
        <v>48.31</v>
      </c>
      <c r="L1768" s="1" t="str">
        <f>_xlfn.IFNA(MATCH(D1768,{"AR","FL","IN","MI"},0),"YES")</f>
        <v>YES</v>
      </c>
      <c r="M1768" t="str">
        <f t="shared" si="171"/>
        <v>Electric</v>
      </c>
      <c r="N1768" s="1">
        <f t="shared" si="172"/>
        <v>2024</v>
      </c>
      <c r="O1768" s="13">
        <f t="shared" si="173"/>
        <v>0.48310000000000003</v>
      </c>
      <c r="P1768" s="13">
        <f t="shared" si="174"/>
        <v>0.48310000000000003</v>
      </c>
      <c r="Q1768" s="13" t="str">
        <f t="shared" si="175"/>
        <v/>
      </c>
      <c r="R1768" s="13" t="str">
        <f t="shared" si="176"/>
        <v/>
      </c>
    </row>
    <row r="1769" spans="1:18" x14ac:dyDescent="0.2">
      <c r="A1769" s="8" t="s">
        <v>1205</v>
      </c>
      <c r="B1769" s="9">
        <v>4201</v>
      </c>
      <c r="C1769" s="40" t="s">
        <v>81</v>
      </c>
      <c r="D1769" s="40" t="s">
        <v>76</v>
      </c>
      <c r="E1769" s="40" t="s">
        <v>37</v>
      </c>
      <c r="F1769" s="40" t="s">
        <v>52</v>
      </c>
      <c r="G1769" s="40" t="s">
        <v>39</v>
      </c>
      <c r="H1769" s="40" t="s">
        <v>40</v>
      </c>
      <c r="I1769" s="11">
        <v>45078</v>
      </c>
      <c r="J1769" s="11">
        <v>45343</v>
      </c>
      <c r="K1769" s="16">
        <v>50.33</v>
      </c>
      <c r="L1769" s="1" t="str">
        <f>_xlfn.IFNA(MATCH(D1769,{"AR","FL","IN","MI"},0),"YES")</f>
        <v>YES</v>
      </c>
      <c r="M1769" t="str">
        <f t="shared" si="171"/>
        <v>Electric</v>
      </c>
      <c r="N1769" s="1">
        <f t="shared" si="172"/>
        <v>2024</v>
      </c>
      <c r="O1769" s="13">
        <f t="shared" si="173"/>
        <v>0.50329999999999997</v>
      </c>
      <c r="P1769" s="13">
        <f t="shared" si="174"/>
        <v>0.50329999999999997</v>
      </c>
      <c r="Q1769" s="13" t="str">
        <f t="shared" si="175"/>
        <v/>
      </c>
      <c r="R1769" s="13" t="str">
        <f t="shared" si="176"/>
        <v/>
      </c>
    </row>
    <row r="1770" spans="1:18" x14ac:dyDescent="0.2">
      <c r="A1770" s="8" t="s">
        <v>2080</v>
      </c>
      <c r="B1770" s="9">
        <v>4291</v>
      </c>
      <c r="C1770" s="40" t="s">
        <v>157</v>
      </c>
      <c r="D1770" s="40" t="s">
        <v>158</v>
      </c>
      <c r="E1770" s="40" t="s">
        <v>2163</v>
      </c>
      <c r="F1770" s="40" t="s">
        <v>52</v>
      </c>
      <c r="G1770" s="40" t="s">
        <v>39</v>
      </c>
      <c r="H1770" s="40" t="s">
        <v>40</v>
      </c>
      <c r="I1770" s="11">
        <v>45230</v>
      </c>
      <c r="J1770" s="11">
        <v>45343</v>
      </c>
      <c r="K1770" s="16" t="s">
        <v>45</v>
      </c>
      <c r="L1770" s="1">
        <f>_xlfn.IFNA(MATCH(D1770,{"AR","FL","IN","MI"},0),"YES")</f>
        <v>3</v>
      </c>
      <c r="M1770" t="str">
        <f t="shared" si="171"/>
        <v>Natural Gas</v>
      </c>
      <c r="N1770" s="1">
        <f t="shared" si="172"/>
        <v>2024</v>
      </c>
      <c r="O1770" s="13" t="str">
        <f t="shared" si="173"/>
        <v/>
      </c>
      <c r="P1770" s="13" t="str">
        <f t="shared" si="174"/>
        <v/>
      </c>
      <c r="Q1770" s="13" t="str">
        <f t="shared" si="175"/>
        <v/>
      </c>
      <c r="R1770" s="13" t="str">
        <f t="shared" si="176"/>
        <v/>
      </c>
    </row>
    <row r="1771" spans="1:18" x14ac:dyDescent="0.2">
      <c r="A1771" s="8" t="s">
        <v>1206</v>
      </c>
      <c r="B1771" s="9">
        <v>4205</v>
      </c>
      <c r="C1771" s="40" t="s">
        <v>81</v>
      </c>
      <c r="D1771" s="40" t="s">
        <v>76</v>
      </c>
      <c r="E1771" s="40" t="s">
        <v>37</v>
      </c>
      <c r="F1771" s="40" t="s">
        <v>38</v>
      </c>
      <c r="G1771" s="40" t="s">
        <v>44</v>
      </c>
      <c r="H1771" s="40" t="s">
        <v>40</v>
      </c>
      <c r="I1771" s="11">
        <v>45110</v>
      </c>
      <c r="J1771" s="11">
        <v>45350</v>
      </c>
      <c r="K1771" s="16" t="s">
        <v>45</v>
      </c>
      <c r="L1771" s="1" t="str">
        <f>_xlfn.IFNA(MATCH(D1771,{"AR","FL","IN","MI"},0),"YES")</f>
        <v>YES</v>
      </c>
      <c r="M1771" t="str">
        <f t="shared" si="171"/>
        <v>Electric</v>
      </c>
      <c r="N1771" s="1">
        <f t="shared" si="172"/>
        <v>2024</v>
      </c>
      <c r="O1771" s="13" t="str">
        <f t="shared" si="173"/>
        <v/>
      </c>
      <c r="P1771" s="13" t="str">
        <f t="shared" si="174"/>
        <v/>
      </c>
      <c r="Q1771" s="13" t="str">
        <f t="shared" si="175"/>
        <v/>
      </c>
      <c r="R1771" s="13" t="str">
        <f t="shared" si="176"/>
        <v/>
      </c>
    </row>
    <row r="1772" spans="1:18" x14ac:dyDescent="0.2">
      <c r="A1772" s="8" t="s">
        <v>1207</v>
      </c>
      <c r="B1772" s="9">
        <v>4165</v>
      </c>
      <c r="C1772" s="40" t="s">
        <v>182</v>
      </c>
      <c r="D1772" s="40" t="s">
        <v>48</v>
      </c>
      <c r="E1772" s="40" t="s">
        <v>37</v>
      </c>
      <c r="F1772" s="40" t="s">
        <v>38</v>
      </c>
      <c r="G1772" s="40" t="s">
        <v>39</v>
      </c>
      <c r="H1772" s="40" t="s">
        <v>40</v>
      </c>
      <c r="I1772" s="11">
        <v>45042</v>
      </c>
      <c r="J1772" s="11">
        <v>45352</v>
      </c>
      <c r="K1772" s="12">
        <v>41.13</v>
      </c>
      <c r="L1772" s="1">
        <f>_xlfn.IFNA(MATCH(D1772,{"AR","FL","IN","MI"},0),"YES")</f>
        <v>4</v>
      </c>
      <c r="M1772" t="str">
        <f t="shared" si="171"/>
        <v>Electric</v>
      </c>
      <c r="N1772" s="1">
        <f t="shared" si="172"/>
        <v>2024</v>
      </c>
      <c r="O1772" s="13">
        <f t="shared" si="173"/>
        <v>0.4113</v>
      </c>
      <c r="P1772" s="13" t="str">
        <f t="shared" si="174"/>
        <v/>
      </c>
      <c r="Q1772" s="13" t="str">
        <f t="shared" si="175"/>
        <v/>
      </c>
      <c r="R1772" s="13" t="str">
        <f t="shared" si="176"/>
        <v/>
      </c>
    </row>
    <row r="1773" spans="1:18" x14ac:dyDescent="0.2">
      <c r="A1773" s="8" t="s">
        <v>1208</v>
      </c>
      <c r="B1773" s="9">
        <v>4016</v>
      </c>
      <c r="C1773" s="40" t="s">
        <v>329</v>
      </c>
      <c r="D1773" s="40" t="s">
        <v>173</v>
      </c>
      <c r="E1773" s="40" t="s">
        <v>37</v>
      </c>
      <c r="F1773" s="40" t="s">
        <v>38</v>
      </c>
      <c r="G1773" s="40" t="s">
        <v>39</v>
      </c>
      <c r="H1773" s="40" t="s">
        <v>40</v>
      </c>
      <c r="I1773" s="11">
        <v>44862</v>
      </c>
      <c r="J1773" s="11">
        <v>45356</v>
      </c>
      <c r="K1773" s="16">
        <v>51.93</v>
      </c>
      <c r="L1773" s="1" t="str">
        <f>_xlfn.IFNA(MATCH(D1773,{"AR","FL","IN","MI"},0),"YES")</f>
        <v>YES</v>
      </c>
      <c r="M1773" t="str">
        <f t="shared" si="171"/>
        <v>Electric</v>
      </c>
      <c r="N1773" s="1">
        <f t="shared" si="172"/>
        <v>2024</v>
      </c>
      <c r="O1773" s="13">
        <f t="shared" si="173"/>
        <v>0.51929999999999998</v>
      </c>
      <c r="P1773" s="13">
        <f t="shared" si="174"/>
        <v>0.51929999999999998</v>
      </c>
      <c r="Q1773" s="13" t="str">
        <f t="shared" si="175"/>
        <v/>
      </c>
      <c r="R1773" s="13" t="str">
        <f t="shared" si="176"/>
        <v/>
      </c>
    </row>
    <row r="1774" spans="1:18" x14ac:dyDescent="0.2">
      <c r="A1774" s="8" t="s">
        <v>1209</v>
      </c>
      <c r="B1774" s="9">
        <v>4263</v>
      </c>
      <c r="C1774" s="40" t="s">
        <v>263</v>
      </c>
      <c r="D1774" s="40" t="s">
        <v>111</v>
      </c>
      <c r="E1774" s="40" t="s">
        <v>37</v>
      </c>
      <c r="F1774" s="40" t="s">
        <v>38</v>
      </c>
      <c r="G1774" s="40" t="s">
        <v>44</v>
      </c>
      <c r="H1774" s="40" t="s">
        <v>40</v>
      </c>
      <c r="I1774" s="11">
        <v>45201</v>
      </c>
      <c r="J1774" s="11">
        <v>45358</v>
      </c>
      <c r="K1774" s="16">
        <v>38.39</v>
      </c>
      <c r="L1774" s="1">
        <f>_xlfn.IFNA(MATCH(D1774,{"AR","FL","IN","MI"},0),"YES")</f>
        <v>1</v>
      </c>
      <c r="M1774" t="str">
        <f t="shared" si="171"/>
        <v>Electric</v>
      </c>
      <c r="N1774" s="1">
        <f t="shared" si="172"/>
        <v>2024</v>
      </c>
      <c r="O1774" s="13">
        <f t="shared" si="173"/>
        <v>0.38390000000000002</v>
      </c>
      <c r="P1774" s="13" t="str">
        <f t="shared" si="174"/>
        <v/>
      </c>
      <c r="Q1774" s="13" t="str">
        <f t="shared" si="175"/>
        <v/>
      </c>
      <c r="R1774" s="13" t="str">
        <f t="shared" si="176"/>
        <v/>
      </c>
    </row>
    <row r="1775" spans="1:18" x14ac:dyDescent="0.2">
      <c r="A1775" s="8" t="s">
        <v>2081</v>
      </c>
      <c r="B1775" s="9">
        <v>4322</v>
      </c>
      <c r="C1775" s="40" t="s">
        <v>2167</v>
      </c>
      <c r="D1775" s="40" t="s">
        <v>60</v>
      </c>
      <c r="E1775" s="40" t="s">
        <v>2163</v>
      </c>
      <c r="F1775" s="40" t="s">
        <v>52</v>
      </c>
      <c r="G1775" s="40" t="s">
        <v>39</v>
      </c>
      <c r="H1775" s="40" t="s">
        <v>40</v>
      </c>
      <c r="I1775" s="11">
        <v>45307</v>
      </c>
      <c r="J1775" s="11">
        <v>45370</v>
      </c>
      <c r="K1775" s="16" t="s">
        <v>45</v>
      </c>
      <c r="L1775" s="1" t="str">
        <f>_xlfn.IFNA(MATCH(D1775,{"AR","FL","IN","MI"},0),"YES")</f>
        <v>YES</v>
      </c>
      <c r="M1775" t="str">
        <f t="shared" si="171"/>
        <v>Natural Gas</v>
      </c>
      <c r="N1775" s="1">
        <f t="shared" si="172"/>
        <v>2024</v>
      </c>
      <c r="O1775" s="13" t="str">
        <f t="shared" si="173"/>
        <v/>
      </c>
      <c r="P1775" s="13" t="str">
        <f t="shared" si="174"/>
        <v/>
      </c>
      <c r="Q1775" s="13" t="str">
        <f t="shared" si="175"/>
        <v/>
      </c>
      <c r="R1775" s="13" t="str">
        <f t="shared" si="176"/>
        <v/>
      </c>
    </row>
    <row r="1776" spans="1:18" x14ac:dyDescent="0.2">
      <c r="A1776" s="8" t="s">
        <v>1210</v>
      </c>
      <c r="B1776" s="9">
        <v>4154</v>
      </c>
      <c r="C1776" s="40" t="s">
        <v>54</v>
      </c>
      <c r="D1776" s="40" t="s">
        <v>91</v>
      </c>
      <c r="E1776" s="40" t="s">
        <v>37</v>
      </c>
      <c r="F1776" s="40" t="s">
        <v>38</v>
      </c>
      <c r="G1776" s="40" t="s">
        <v>44</v>
      </c>
      <c r="H1776" s="40" t="s">
        <v>40</v>
      </c>
      <c r="I1776" s="11">
        <v>45002</v>
      </c>
      <c r="J1776" s="11">
        <v>45370</v>
      </c>
      <c r="K1776" s="16" t="s">
        <v>45</v>
      </c>
      <c r="L1776" s="1" t="str">
        <f>_xlfn.IFNA(MATCH(D1776,{"AR","FL","IN","MI"},0),"YES")</f>
        <v>YES</v>
      </c>
      <c r="M1776" t="str">
        <f t="shared" si="171"/>
        <v>Electric</v>
      </c>
      <c r="N1776" s="1">
        <f t="shared" si="172"/>
        <v>2024</v>
      </c>
      <c r="O1776" s="13" t="str">
        <f t="shared" si="173"/>
        <v/>
      </c>
      <c r="P1776" s="13" t="str">
        <f t="shared" si="174"/>
        <v/>
      </c>
      <c r="Q1776" s="13" t="str">
        <f t="shared" si="175"/>
        <v/>
      </c>
      <c r="R1776" s="13" t="str">
        <f t="shared" si="176"/>
        <v/>
      </c>
    </row>
    <row r="1777" spans="1:18" x14ac:dyDescent="0.2">
      <c r="A1777" s="8" t="s">
        <v>1211</v>
      </c>
      <c r="B1777" s="9">
        <v>4277</v>
      </c>
      <c r="C1777" s="40" t="s">
        <v>81</v>
      </c>
      <c r="D1777" s="40" t="s">
        <v>76</v>
      </c>
      <c r="E1777" s="40" t="s">
        <v>37</v>
      </c>
      <c r="F1777" s="40" t="s">
        <v>52</v>
      </c>
      <c r="G1777" s="40" t="s">
        <v>39</v>
      </c>
      <c r="H1777" s="40" t="s">
        <v>40</v>
      </c>
      <c r="I1777" s="11">
        <v>45209</v>
      </c>
      <c r="J1777" s="11">
        <v>45373</v>
      </c>
      <c r="K1777" s="12">
        <v>52.1</v>
      </c>
      <c r="L1777" s="1" t="str">
        <f>_xlfn.IFNA(MATCH(D1777,{"AR","FL","IN","MI"},0),"YES")</f>
        <v>YES</v>
      </c>
      <c r="M1777" t="str">
        <f t="shared" si="171"/>
        <v>Electric</v>
      </c>
      <c r="N1777" s="1">
        <f t="shared" si="172"/>
        <v>2024</v>
      </c>
      <c r="O1777" s="13">
        <f t="shared" si="173"/>
        <v>0.52100000000000002</v>
      </c>
      <c r="P1777" s="13">
        <f t="shared" si="174"/>
        <v>0.52100000000000002</v>
      </c>
      <c r="Q1777" s="13" t="str">
        <f t="shared" si="175"/>
        <v/>
      </c>
      <c r="R1777" s="13" t="str">
        <f t="shared" si="176"/>
        <v/>
      </c>
    </row>
    <row r="1778" spans="1:18" x14ac:dyDescent="0.2">
      <c r="A1778" s="8" t="s">
        <v>2082</v>
      </c>
      <c r="B1778" s="9">
        <v>4182</v>
      </c>
      <c r="C1778" s="40" t="s">
        <v>2238</v>
      </c>
      <c r="D1778" s="40" t="s">
        <v>152</v>
      </c>
      <c r="E1778" s="40" t="s">
        <v>2163</v>
      </c>
      <c r="F1778" s="40" t="s">
        <v>66</v>
      </c>
      <c r="G1778" s="40" t="s">
        <v>44</v>
      </c>
      <c r="H1778" s="40" t="s">
        <v>40</v>
      </c>
      <c r="I1778" s="11">
        <v>45054</v>
      </c>
      <c r="J1778" s="11">
        <v>45375</v>
      </c>
      <c r="K1778" s="16">
        <v>50.87</v>
      </c>
      <c r="L1778" s="1" t="str">
        <f>_xlfn.IFNA(MATCH(D1778,{"AR","FL","IN","MI"},0),"YES")</f>
        <v>YES</v>
      </c>
      <c r="M1778" t="str">
        <f t="shared" si="171"/>
        <v>Natural Gas</v>
      </c>
      <c r="N1778" s="1">
        <f t="shared" si="172"/>
        <v>2024</v>
      </c>
      <c r="O1778" s="13" t="str">
        <f t="shared" si="173"/>
        <v/>
      </c>
      <c r="P1778" s="13" t="str">
        <f t="shared" si="174"/>
        <v/>
      </c>
      <c r="Q1778" s="13">
        <f t="shared" si="175"/>
        <v>0.50869999999999993</v>
      </c>
      <c r="R1778" s="13">
        <f t="shared" si="176"/>
        <v>0.50869999999999993</v>
      </c>
    </row>
    <row r="1779" spans="1:18" x14ac:dyDescent="0.2">
      <c r="A1779" s="8" t="s">
        <v>1212</v>
      </c>
      <c r="B1779" s="9">
        <v>4199</v>
      </c>
      <c r="C1779" s="40" t="s">
        <v>123</v>
      </c>
      <c r="D1779" s="40" t="s">
        <v>124</v>
      </c>
      <c r="E1779" s="40" t="s">
        <v>37</v>
      </c>
      <c r="F1779" s="40" t="s">
        <v>38</v>
      </c>
      <c r="G1779" s="40" t="s">
        <v>44</v>
      </c>
      <c r="H1779" s="40" t="s">
        <v>40</v>
      </c>
      <c r="I1779" s="11">
        <v>45077</v>
      </c>
      <c r="J1779" s="11">
        <v>45377</v>
      </c>
      <c r="K1779" s="16" t="s">
        <v>45</v>
      </c>
      <c r="L1779" s="1" t="str">
        <f>_xlfn.IFNA(MATCH(D1779,{"AR","FL","IN","MI"},0),"YES")</f>
        <v>YES</v>
      </c>
      <c r="M1779" t="str">
        <f t="shared" si="171"/>
        <v>Electric</v>
      </c>
      <c r="N1779" s="1">
        <f t="shared" si="172"/>
        <v>2024</v>
      </c>
      <c r="O1779" s="13" t="str">
        <f t="shared" si="173"/>
        <v/>
      </c>
      <c r="P1779" s="13" t="str">
        <f t="shared" si="174"/>
        <v/>
      </c>
      <c r="Q1779" s="13" t="str">
        <f t="shared" si="175"/>
        <v/>
      </c>
      <c r="R1779" s="13" t="str">
        <f t="shared" si="176"/>
        <v/>
      </c>
    </row>
    <row r="1780" spans="1:18" x14ac:dyDescent="0.2">
      <c r="A1780" s="8" t="s">
        <v>2083</v>
      </c>
      <c r="B1780" s="9">
        <v>4186</v>
      </c>
      <c r="C1780" s="40" t="s">
        <v>463</v>
      </c>
      <c r="D1780" s="40" t="s">
        <v>36</v>
      </c>
      <c r="E1780" s="40" t="s">
        <v>2163</v>
      </c>
      <c r="F1780" s="40" t="s">
        <v>66</v>
      </c>
      <c r="G1780" s="40" t="s">
        <v>44</v>
      </c>
      <c r="H1780" s="40" t="s">
        <v>40</v>
      </c>
      <c r="I1780" s="11">
        <v>45089</v>
      </c>
      <c r="J1780" s="11">
        <v>45380</v>
      </c>
      <c r="K1780" s="12">
        <v>51.5</v>
      </c>
      <c r="L1780" s="1" t="str">
        <f>_xlfn.IFNA(MATCH(D1780,{"AR","FL","IN","MI"},0),"YES")</f>
        <v>YES</v>
      </c>
      <c r="M1780" t="str">
        <f t="shared" si="171"/>
        <v>Natural Gas</v>
      </c>
      <c r="N1780" s="1">
        <f t="shared" si="172"/>
        <v>2024</v>
      </c>
      <c r="O1780" s="13" t="str">
        <f t="shared" si="173"/>
        <v/>
      </c>
      <c r="P1780" s="13" t="str">
        <f t="shared" si="174"/>
        <v/>
      </c>
      <c r="Q1780" s="13">
        <f t="shared" si="175"/>
        <v>0.51500000000000001</v>
      </c>
      <c r="R1780" s="13">
        <f t="shared" si="176"/>
        <v>0.51500000000000001</v>
      </c>
    </row>
    <row r="1781" spans="1:18" x14ac:dyDescent="0.2">
      <c r="A1781" s="8" t="s">
        <v>1213</v>
      </c>
      <c r="B1781" s="9">
        <v>4264</v>
      </c>
      <c r="C1781" s="40" t="s">
        <v>81</v>
      </c>
      <c r="D1781" s="40" t="s">
        <v>76</v>
      </c>
      <c r="E1781" s="40" t="s">
        <v>37</v>
      </c>
      <c r="F1781" s="40" t="s">
        <v>52</v>
      </c>
      <c r="G1781" s="40" t="s">
        <v>39</v>
      </c>
      <c r="H1781" s="40" t="s">
        <v>40</v>
      </c>
      <c r="I1781" s="11">
        <v>45202</v>
      </c>
      <c r="J1781" s="11">
        <v>45380</v>
      </c>
      <c r="K1781" s="12">
        <v>52.1</v>
      </c>
      <c r="L1781" s="1" t="str">
        <f>_xlfn.IFNA(MATCH(D1781,{"AR","FL","IN","MI"},0),"YES")</f>
        <v>YES</v>
      </c>
      <c r="M1781" t="str">
        <f t="shared" si="171"/>
        <v>Electric</v>
      </c>
      <c r="N1781" s="1">
        <f t="shared" si="172"/>
        <v>2024</v>
      </c>
      <c r="O1781" s="13">
        <f t="shared" si="173"/>
        <v>0.52100000000000002</v>
      </c>
      <c r="P1781" s="13">
        <f t="shared" si="174"/>
        <v>0.52100000000000002</v>
      </c>
      <c r="Q1781" s="13" t="str">
        <f t="shared" si="175"/>
        <v/>
      </c>
      <c r="R1781" s="13" t="str">
        <f t="shared" si="176"/>
        <v/>
      </c>
    </row>
    <row r="1782" spans="1:18" x14ac:dyDescent="0.2">
      <c r="A1782" s="8" t="s">
        <v>2084</v>
      </c>
      <c r="B1782" s="9">
        <v>4041</v>
      </c>
      <c r="C1782" s="40" t="s">
        <v>2176</v>
      </c>
      <c r="D1782" s="40" t="s">
        <v>278</v>
      </c>
      <c r="E1782" s="40" t="s">
        <v>2163</v>
      </c>
      <c r="F1782" s="40" t="s">
        <v>66</v>
      </c>
      <c r="G1782" s="40" t="s">
        <v>39</v>
      </c>
      <c r="H1782" s="40" t="s">
        <v>40</v>
      </c>
      <c r="I1782" s="11">
        <v>44774</v>
      </c>
      <c r="J1782" s="11">
        <v>45390</v>
      </c>
      <c r="K1782" s="12">
        <v>54.11</v>
      </c>
      <c r="L1782" s="1" t="str">
        <f>_xlfn.IFNA(MATCH(D1782,{"AR","FL","IN","MI"},0),"YES")</f>
        <v>YES</v>
      </c>
      <c r="M1782" t="str">
        <f t="shared" si="171"/>
        <v>Natural Gas</v>
      </c>
      <c r="N1782" s="1">
        <f t="shared" si="172"/>
        <v>2024</v>
      </c>
      <c r="O1782" s="13" t="str">
        <f t="shared" si="173"/>
        <v/>
      </c>
      <c r="P1782" s="13" t="str">
        <f t="shared" si="174"/>
        <v/>
      </c>
      <c r="Q1782" s="13">
        <f t="shared" si="175"/>
        <v>0.54110000000000003</v>
      </c>
      <c r="R1782" s="13">
        <f t="shared" si="176"/>
        <v>0.54110000000000003</v>
      </c>
    </row>
    <row r="1783" spans="1:18" x14ac:dyDescent="0.2">
      <c r="A1783" s="8" t="s">
        <v>2085</v>
      </c>
      <c r="B1783" s="9">
        <v>4256</v>
      </c>
      <c r="C1783" s="40" t="s">
        <v>2198</v>
      </c>
      <c r="D1783" s="40" t="s">
        <v>205</v>
      </c>
      <c r="E1783" s="40" t="s">
        <v>2163</v>
      </c>
      <c r="F1783" s="40" t="s">
        <v>66</v>
      </c>
      <c r="G1783" s="40" t="s">
        <v>44</v>
      </c>
      <c r="H1783" s="40" t="s">
        <v>40</v>
      </c>
      <c r="I1783" s="11">
        <v>45180</v>
      </c>
      <c r="J1783" s="11">
        <v>45390</v>
      </c>
      <c r="K1783" s="12">
        <v>50</v>
      </c>
      <c r="L1783" s="1" t="str">
        <f>_xlfn.IFNA(MATCH(D1783,{"AR","FL","IN","MI"},0),"YES")</f>
        <v>YES</v>
      </c>
      <c r="M1783" t="str">
        <f t="shared" si="171"/>
        <v>Natural Gas</v>
      </c>
      <c r="N1783" s="1">
        <f t="shared" si="172"/>
        <v>2024</v>
      </c>
      <c r="O1783" s="13" t="str">
        <f t="shared" si="173"/>
        <v/>
      </c>
      <c r="P1783" s="13" t="str">
        <f t="shared" si="174"/>
        <v/>
      </c>
      <c r="Q1783" s="13">
        <f t="shared" si="175"/>
        <v>0.5</v>
      </c>
      <c r="R1783" s="13">
        <f t="shared" si="176"/>
        <v>0.5</v>
      </c>
    </row>
    <row r="1784" spans="1:18" x14ac:dyDescent="0.2">
      <c r="A1784" s="8" t="s">
        <v>2086</v>
      </c>
      <c r="B1784" s="9">
        <v>4255</v>
      </c>
      <c r="C1784" s="40" t="s">
        <v>2198</v>
      </c>
      <c r="D1784" s="40" t="s">
        <v>205</v>
      </c>
      <c r="E1784" s="40" t="s">
        <v>2163</v>
      </c>
      <c r="F1784" s="40" t="s">
        <v>66</v>
      </c>
      <c r="G1784" s="40" t="s">
        <v>44</v>
      </c>
      <c r="H1784" s="40" t="s">
        <v>40</v>
      </c>
      <c r="I1784" s="11">
        <v>45180</v>
      </c>
      <c r="J1784" s="11">
        <v>45390</v>
      </c>
      <c r="K1784" s="12">
        <v>50</v>
      </c>
      <c r="L1784" s="1" t="str">
        <f>_xlfn.IFNA(MATCH(D1784,{"AR","FL","IN","MI"},0),"YES")</f>
        <v>YES</v>
      </c>
      <c r="M1784" t="str">
        <f t="shared" si="171"/>
        <v>Natural Gas</v>
      </c>
      <c r="N1784" s="1">
        <f t="shared" si="172"/>
        <v>2024</v>
      </c>
      <c r="O1784" s="13" t="str">
        <f t="shared" si="173"/>
        <v/>
      </c>
      <c r="P1784" s="13" t="str">
        <f t="shared" si="174"/>
        <v/>
      </c>
      <c r="Q1784" s="13">
        <f t="shared" si="175"/>
        <v>0.5</v>
      </c>
      <c r="R1784" s="13">
        <f t="shared" si="176"/>
        <v>0.5</v>
      </c>
    </row>
    <row r="1785" spans="1:18" x14ac:dyDescent="0.2">
      <c r="A1785" s="8" t="s">
        <v>1214</v>
      </c>
      <c r="B1785" s="9">
        <v>4132</v>
      </c>
      <c r="C1785" s="40" t="s">
        <v>240</v>
      </c>
      <c r="D1785" s="40" t="s">
        <v>94</v>
      </c>
      <c r="E1785" s="40" t="s">
        <v>37</v>
      </c>
      <c r="F1785" s="40" t="s">
        <v>38</v>
      </c>
      <c r="G1785" s="40" t="s">
        <v>44</v>
      </c>
      <c r="H1785" s="40" t="s">
        <v>40</v>
      </c>
      <c r="I1785" s="11">
        <v>44965</v>
      </c>
      <c r="J1785" s="11">
        <v>45393</v>
      </c>
      <c r="K1785" s="16" t="s">
        <v>45</v>
      </c>
      <c r="L1785" s="1" t="str">
        <f>_xlfn.IFNA(MATCH(D1785,{"AR","FL","IN","MI"},0),"YES")</f>
        <v>YES</v>
      </c>
      <c r="M1785" t="str">
        <f t="shared" si="171"/>
        <v>Electric</v>
      </c>
      <c r="N1785" s="1">
        <f t="shared" si="172"/>
        <v>2024</v>
      </c>
      <c r="O1785" s="13" t="str">
        <f t="shared" si="173"/>
        <v/>
      </c>
      <c r="P1785" s="13" t="str">
        <f t="shared" si="174"/>
        <v/>
      </c>
      <c r="Q1785" s="13" t="str">
        <f t="shared" si="175"/>
        <v/>
      </c>
      <c r="R1785" s="13" t="str">
        <f t="shared" si="176"/>
        <v/>
      </c>
    </row>
    <row r="1786" spans="1:18" x14ac:dyDescent="0.2">
      <c r="A1786" s="8" t="s">
        <v>1215</v>
      </c>
      <c r="B1786" s="9">
        <v>4216</v>
      </c>
      <c r="C1786" s="40" t="s">
        <v>594</v>
      </c>
      <c r="D1786" s="40" t="s">
        <v>158</v>
      </c>
      <c r="E1786" s="40" t="s">
        <v>37</v>
      </c>
      <c r="F1786" s="40" t="s">
        <v>38</v>
      </c>
      <c r="G1786" s="40" t="s">
        <v>44</v>
      </c>
      <c r="H1786" s="40" t="s">
        <v>40</v>
      </c>
      <c r="I1786" s="11">
        <v>45105</v>
      </c>
      <c r="J1786" s="11">
        <v>45399</v>
      </c>
      <c r="K1786" s="16">
        <v>44.36</v>
      </c>
      <c r="L1786" s="1">
        <f>_xlfn.IFNA(MATCH(D1786,{"AR","FL","IN","MI"},0),"YES")</f>
        <v>3</v>
      </c>
      <c r="M1786" t="str">
        <f t="shared" si="171"/>
        <v>Electric</v>
      </c>
      <c r="N1786" s="1">
        <f t="shared" si="172"/>
        <v>2024</v>
      </c>
      <c r="O1786" s="13">
        <f t="shared" si="173"/>
        <v>0.44359999999999999</v>
      </c>
      <c r="P1786" s="13" t="str">
        <f t="shared" si="174"/>
        <v/>
      </c>
      <c r="Q1786" s="13" t="str">
        <f t="shared" si="175"/>
        <v/>
      </c>
      <c r="R1786" s="13" t="str">
        <f t="shared" si="176"/>
        <v/>
      </c>
    </row>
    <row r="1787" spans="1:18" x14ac:dyDescent="0.2">
      <c r="A1787" s="8" t="s">
        <v>2087</v>
      </c>
      <c r="B1787" s="9">
        <v>4160</v>
      </c>
      <c r="C1787" s="40" t="s">
        <v>2244</v>
      </c>
      <c r="D1787" s="40" t="s">
        <v>290</v>
      </c>
      <c r="E1787" s="40" t="s">
        <v>2163</v>
      </c>
      <c r="F1787" s="40" t="s">
        <v>66</v>
      </c>
      <c r="G1787" s="40" t="s">
        <v>44</v>
      </c>
      <c r="H1787" s="40" t="s">
        <v>40</v>
      </c>
      <c r="I1787" s="11">
        <v>45016</v>
      </c>
      <c r="J1787" s="11">
        <v>45399</v>
      </c>
      <c r="K1787" s="16">
        <v>51.42</v>
      </c>
      <c r="L1787" s="1" t="str">
        <f>_xlfn.IFNA(MATCH(D1787,{"AR","FL","IN","MI"},0),"YES")</f>
        <v>YES</v>
      </c>
      <c r="M1787" t="str">
        <f t="shared" si="171"/>
        <v>Natural Gas</v>
      </c>
      <c r="N1787" s="1">
        <f t="shared" si="172"/>
        <v>2024</v>
      </c>
      <c r="O1787" s="13" t="str">
        <f t="shared" si="173"/>
        <v/>
      </c>
      <c r="P1787" s="13" t="str">
        <f t="shared" si="174"/>
        <v/>
      </c>
      <c r="Q1787" s="13">
        <f t="shared" si="175"/>
        <v>0.51419999999999999</v>
      </c>
      <c r="R1787" s="13">
        <f t="shared" si="176"/>
        <v>0.51419999999999999</v>
      </c>
    </row>
    <row r="1788" spans="1:18" x14ac:dyDescent="0.2">
      <c r="A1788" s="8" t="s">
        <v>1216</v>
      </c>
      <c r="B1788" s="9">
        <v>4080</v>
      </c>
      <c r="C1788" s="40" t="s">
        <v>223</v>
      </c>
      <c r="D1788" s="40" t="s">
        <v>224</v>
      </c>
      <c r="E1788" s="40" t="s">
        <v>37</v>
      </c>
      <c r="F1788" s="40" t="s">
        <v>66</v>
      </c>
      <c r="G1788" s="40" t="s">
        <v>44</v>
      </c>
      <c r="H1788" s="40" t="s">
        <v>40</v>
      </c>
      <c r="I1788" s="11">
        <v>44910</v>
      </c>
      <c r="J1788" s="11">
        <v>45400</v>
      </c>
      <c r="K1788" s="12">
        <v>50.5</v>
      </c>
      <c r="L1788" s="1" t="str">
        <f>_xlfn.IFNA(MATCH(D1788,{"AR","FL","IN","MI"},0),"YES")</f>
        <v>YES</v>
      </c>
      <c r="M1788" t="str">
        <f t="shared" si="171"/>
        <v>Electric</v>
      </c>
      <c r="N1788" s="1">
        <f t="shared" si="172"/>
        <v>2024</v>
      </c>
      <c r="O1788" s="13">
        <f t="shared" si="173"/>
        <v>0.505</v>
      </c>
      <c r="P1788" s="13">
        <f t="shared" si="174"/>
        <v>0.505</v>
      </c>
      <c r="Q1788" s="13" t="str">
        <f t="shared" si="175"/>
        <v/>
      </c>
      <c r="R1788" s="13" t="str">
        <f t="shared" si="176"/>
        <v/>
      </c>
    </row>
    <row r="1789" spans="1:18" x14ac:dyDescent="0.2">
      <c r="A1789" s="8" t="s">
        <v>2088</v>
      </c>
      <c r="B1789" s="9">
        <v>4345</v>
      </c>
      <c r="C1789" s="40" t="s">
        <v>2179</v>
      </c>
      <c r="D1789" s="40" t="s">
        <v>114</v>
      </c>
      <c r="E1789" s="40" t="s">
        <v>2163</v>
      </c>
      <c r="F1789" s="40" t="s">
        <v>52</v>
      </c>
      <c r="G1789" s="40" t="s">
        <v>39</v>
      </c>
      <c r="H1789" s="40" t="s">
        <v>40</v>
      </c>
      <c r="I1789" s="11">
        <v>45308</v>
      </c>
      <c r="J1789" s="11">
        <v>45406</v>
      </c>
      <c r="K1789" s="12" t="s">
        <v>45</v>
      </c>
      <c r="L1789" s="1" t="str">
        <f>_xlfn.IFNA(MATCH(D1789,{"AR","FL","IN","MI"},0),"YES")</f>
        <v>YES</v>
      </c>
      <c r="M1789" t="str">
        <f t="shared" si="171"/>
        <v>Natural Gas</v>
      </c>
      <c r="N1789" s="1">
        <f t="shared" si="172"/>
        <v>2024</v>
      </c>
      <c r="O1789" s="13" t="str">
        <f t="shared" si="173"/>
        <v/>
      </c>
      <c r="P1789" s="13" t="str">
        <f t="shared" si="174"/>
        <v/>
      </c>
      <c r="Q1789" s="13" t="str">
        <f t="shared" si="175"/>
        <v/>
      </c>
      <c r="R1789" s="13" t="str">
        <f t="shared" si="176"/>
        <v/>
      </c>
    </row>
    <row r="1790" spans="1:18" x14ac:dyDescent="0.2">
      <c r="A1790" s="8" t="s">
        <v>1218</v>
      </c>
      <c r="B1790" s="9">
        <v>4231</v>
      </c>
      <c r="C1790" s="40" t="s">
        <v>81</v>
      </c>
      <c r="D1790" s="40" t="s">
        <v>76</v>
      </c>
      <c r="E1790" s="40" t="s">
        <v>37</v>
      </c>
      <c r="F1790" s="40" t="s">
        <v>52</v>
      </c>
      <c r="G1790" s="40" t="s">
        <v>39</v>
      </c>
      <c r="H1790" s="40" t="s">
        <v>40</v>
      </c>
      <c r="I1790" s="11">
        <v>45139</v>
      </c>
      <c r="J1790" s="11">
        <v>45411</v>
      </c>
      <c r="K1790" s="12">
        <v>52.1</v>
      </c>
      <c r="L1790" s="1" t="str">
        <f>_xlfn.IFNA(MATCH(D1790,{"AR","FL","IN","MI"},0),"YES")</f>
        <v>YES</v>
      </c>
      <c r="M1790" t="str">
        <f t="shared" si="171"/>
        <v>Electric</v>
      </c>
      <c r="N1790" s="1">
        <f t="shared" si="172"/>
        <v>2024</v>
      </c>
      <c r="O1790" s="13">
        <f t="shared" si="173"/>
        <v>0.52100000000000002</v>
      </c>
      <c r="P1790" s="13">
        <f t="shared" si="174"/>
        <v>0.52100000000000002</v>
      </c>
      <c r="Q1790" s="13" t="str">
        <f t="shared" si="175"/>
        <v/>
      </c>
      <c r="R1790" s="13" t="str">
        <f t="shared" si="176"/>
        <v/>
      </c>
    </row>
    <row r="1791" spans="1:18" x14ac:dyDescent="0.2">
      <c r="A1791" s="8" t="s">
        <v>1217</v>
      </c>
      <c r="B1791" s="9">
        <v>4230</v>
      </c>
      <c r="C1791" s="40" t="s">
        <v>81</v>
      </c>
      <c r="D1791" s="40" t="s">
        <v>76</v>
      </c>
      <c r="E1791" s="40" t="s">
        <v>37</v>
      </c>
      <c r="F1791" s="40" t="s">
        <v>52</v>
      </c>
      <c r="G1791" s="40" t="s">
        <v>39</v>
      </c>
      <c r="H1791" s="40" t="s">
        <v>40</v>
      </c>
      <c r="I1791" s="11">
        <v>45139</v>
      </c>
      <c r="J1791" s="11">
        <v>45411</v>
      </c>
      <c r="K1791" s="12">
        <v>52.1</v>
      </c>
      <c r="L1791" s="1" t="str">
        <f>_xlfn.IFNA(MATCH(D1791,{"AR","FL","IN","MI"},0),"YES")</f>
        <v>YES</v>
      </c>
      <c r="M1791" t="str">
        <f t="shared" si="171"/>
        <v>Electric</v>
      </c>
      <c r="N1791" s="1">
        <f t="shared" si="172"/>
        <v>2024</v>
      </c>
      <c r="O1791" s="13">
        <f t="shared" si="173"/>
        <v>0.52100000000000002</v>
      </c>
      <c r="P1791" s="13">
        <f t="shared" si="174"/>
        <v>0.52100000000000002</v>
      </c>
      <c r="Q1791" s="13" t="str">
        <f t="shared" si="175"/>
        <v/>
      </c>
      <c r="R1791" s="13" t="str">
        <f t="shared" si="176"/>
        <v/>
      </c>
    </row>
    <row r="1792" spans="1:18" x14ac:dyDescent="0.2">
      <c r="A1792" s="8" t="s">
        <v>1219</v>
      </c>
      <c r="B1792" s="9">
        <v>4229</v>
      </c>
      <c r="C1792" s="40" t="s">
        <v>81</v>
      </c>
      <c r="D1792" s="40" t="s">
        <v>76</v>
      </c>
      <c r="E1792" s="40" t="s">
        <v>37</v>
      </c>
      <c r="F1792" s="40" t="s">
        <v>52</v>
      </c>
      <c r="G1792" s="40" t="s">
        <v>39</v>
      </c>
      <c r="H1792" s="40" t="s">
        <v>40</v>
      </c>
      <c r="I1792" s="11">
        <v>45139</v>
      </c>
      <c r="J1792" s="11">
        <v>45413</v>
      </c>
      <c r="K1792" s="12">
        <v>52.1</v>
      </c>
      <c r="L1792" s="1" t="str">
        <f>_xlfn.IFNA(MATCH(D1792,{"AR","FL","IN","MI"},0),"YES")</f>
        <v>YES</v>
      </c>
      <c r="M1792" t="str">
        <f t="shared" si="171"/>
        <v>Electric</v>
      </c>
      <c r="N1792" s="1">
        <f t="shared" si="172"/>
        <v>2024</v>
      </c>
      <c r="O1792" s="13">
        <f t="shared" si="173"/>
        <v>0.52100000000000002</v>
      </c>
      <c r="P1792" s="13">
        <f t="shared" si="174"/>
        <v>0.52100000000000002</v>
      </c>
      <c r="Q1792" s="13" t="str">
        <f t="shared" si="175"/>
        <v/>
      </c>
      <c r="R1792" s="13" t="str">
        <f t="shared" si="176"/>
        <v/>
      </c>
    </row>
    <row r="1793" spans="1:18" x14ac:dyDescent="0.2">
      <c r="A1793" s="8" t="s">
        <v>1220</v>
      </c>
      <c r="B1793" s="9">
        <v>4253</v>
      </c>
      <c r="C1793" s="40" t="s">
        <v>175</v>
      </c>
      <c r="D1793" s="40" t="s">
        <v>158</v>
      </c>
      <c r="E1793" s="40" t="s">
        <v>37</v>
      </c>
      <c r="F1793" s="40" t="s">
        <v>38</v>
      </c>
      <c r="G1793" s="40" t="s">
        <v>44</v>
      </c>
      <c r="H1793" s="40" t="s">
        <v>40</v>
      </c>
      <c r="I1793" s="11">
        <v>45147</v>
      </c>
      <c r="J1793" s="11">
        <v>45420</v>
      </c>
      <c r="K1793" s="16" t="s">
        <v>45</v>
      </c>
      <c r="L1793" s="1">
        <f>_xlfn.IFNA(MATCH(D1793,{"AR","FL","IN","MI"},0),"YES")</f>
        <v>3</v>
      </c>
      <c r="M1793" t="str">
        <f t="shared" si="171"/>
        <v>Electric</v>
      </c>
      <c r="N1793" s="1">
        <f t="shared" si="172"/>
        <v>2024</v>
      </c>
      <c r="O1793" s="13" t="str">
        <f t="shared" si="173"/>
        <v/>
      </c>
      <c r="P1793" s="13" t="str">
        <f t="shared" si="174"/>
        <v/>
      </c>
      <c r="Q1793" s="13" t="str">
        <f t="shared" si="175"/>
        <v/>
      </c>
      <c r="R1793" s="13" t="str">
        <f t="shared" si="176"/>
        <v/>
      </c>
    </row>
    <row r="1794" spans="1:18" x14ac:dyDescent="0.2">
      <c r="A1794" s="8" t="s">
        <v>1221</v>
      </c>
      <c r="B1794" s="9">
        <v>4359</v>
      </c>
      <c r="C1794" s="40" t="s">
        <v>249</v>
      </c>
      <c r="D1794" s="40" t="s">
        <v>158</v>
      </c>
      <c r="E1794" s="40" t="s">
        <v>37</v>
      </c>
      <c r="F1794" s="40" t="s">
        <v>52</v>
      </c>
      <c r="G1794" s="40" t="s">
        <v>39</v>
      </c>
      <c r="H1794" s="40" t="s">
        <v>40</v>
      </c>
      <c r="I1794" s="11">
        <v>45323</v>
      </c>
      <c r="J1794" s="11">
        <v>45427</v>
      </c>
      <c r="K1794" s="16" t="s">
        <v>45</v>
      </c>
      <c r="L1794" s="1">
        <f>_xlfn.IFNA(MATCH(D1794,{"AR","FL","IN","MI"},0),"YES")</f>
        <v>3</v>
      </c>
      <c r="M1794" t="str">
        <f t="shared" si="171"/>
        <v>Electric</v>
      </c>
      <c r="N1794" s="1">
        <f t="shared" si="172"/>
        <v>2024</v>
      </c>
      <c r="O1794" s="13" t="str">
        <f t="shared" si="173"/>
        <v/>
      </c>
      <c r="P1794" s="13" t="str">
        <f t="shared" si="174"/>
        <v/>
      </c>
      <c r="Q1794" s="13" t="str">
        <f t="shared" si="175"/>
        <v/>
      </c>
      <c r="R1794" s="13" t="str">
        <f t="shared" si="176"/>
        <v/>
      </c>
    </row>
    <row r="1795" spans="1:18" x14ac:dyDescent="0.2">
      <c r="A1795" s="8" t="s">
        <v>2089</v>
      </c>
      <c r="B1795" s="9">
        <v>4294</v>
      </c>
      <c r="C1795" s="40" t="s">
        <v>2192</v>
      </c>
      <c r="D1795" s="40" t="s">
        <v>76</v>
      </c>
      <c r="E1795" s="40" t="s">
        <v>2163</v>
      </c>
      <c r="F1795" s="40" t="s">
        <v>52</v>
      </c>
      <c r="G1795" s="40" t="s">
        <v>39</v>
      </c>
      <c r="H1795" s="40" t="s">
        <v>40</v>
      </c>
      <c r="I1795" s="11">
        <v>45264</v>
      </c>
      <c r="J1795" s="11">
        <v>45442</v>
      </c>
      <c r="K1795" s="16">
        <v>52.53</v>
      </c>
      <c r="L1795" s="1" t="str">
        <f>_xlfn.IFNA(MATCH(D1795,{"AR","FL","IN","MI"},0),"YES")</f>
        <v>YES</v>
      </c>
      <c r="M1795" t="str">
        <f t="shared" si="171"/>
        <v>Natural Gas</v>
      </c>
      <c r="N1795" s="1">
        <f t="shared" si="172"/>
        <v>2024</v>
      </c>
      <c r="O1795" s="13" t="str">
        <f t="shared" si="173"/>
        <v/>
      </c>
      <c r="P1795" s="13" t="str">
        <f t="shared" si="174"/>
        <v/>
      </c>
      <c r="Q1795" s="13">
        <f t="shared" si="175"/>
        <v>0.52529999999999999</v>
      </c>
      <c r="R1795" s="13">
        <f t="shared" si="176"/>
        <v>0.52529999999999999</v>
      </c>
    </row>
    <row r="1796" spans="1:18" x14ac:dyDescent="0.2">
      <c r="A1796" s="8" t="s">
        <v>2090</v>
      </c>
      <c r="B1796" s="9">
        <v>4343</v>
      </c>
      <c r="C1796" s="40" t="s">
        <v>2199</v>
      </c>
      <c r="D1796" s="40" t="s">
        <v>76</v>
      </c>
      <c r="E1796" s="40" t="s">
        <v>2163</v>
      </c>
      <c r="F1796" s="40" t="s">
        <v>52</v>
      </c>
      <c r="G1796" s="40" t="s">
        <v>39</v>
      </c>
      <c r="H1796" s="40" t="s">
        <v>40</v>
      </c>
      <c r="I1796" s="11">
        <v>45331</v>
      </c>
      <c r="J1796" s="11">
        <v>45450</v>
      </c>
      <c r="K1796" s="16" t="s">
        <v>45</v>
      </c>
      <c r="L1796" s="1" t="str">
        <f>_xlfn.IFNA(MATCH(D1796,{"AR","FL","IN","MI"},0),"YES")</f>
        <v>YES</v>
      </c>
      <c r="M1796" t="str">
        <f t="shared" si="171"/>
        <v>Natural Gas</v>
      </c>
      <c r="N1796" s="1">
        <f t="shared" si="172"/>
        <v>2024</v>
      </c>
      <c r="O1796" s="13" t="str">
        <f t="shared" si="173"/>
        <v/>
      </c>
      <c r="P1796" s="13" t="str">
        <f t="shared" si="174"/>
        <v/>
      </c>
      <c r="Q1796" s="13" t="str">
        <f t="shared" si="175"/>
        <v/>
      </c>
      <c r="R1796" s="13" t="str">
        <f t="shared" si="176"/>
        <v/>
      </c>
    </row>
    <row r="1797" spans="1:18" x14ac:dyDescent="0.2">
      <c r="A1797" s="8" t="s">
        <v>1222</v>
      </c>
      <c r="B1797" s="9">
        <v>4187</v>
      </c>
      <c r="C1797" s="40" t="s">
        <v>72</v>
      </c>
      <c r="D1797" s="40" t="s">
        <v>154</v>
      </c>
      <c r="E1797" s="40" t="s">
        <v>37</v>
      </c>
      <c r="F1797" s="40" t="s">
        <v>66</v>
      </c>
      <c r="G1797" s="40" t="s">
        <v>39</v>
      </c>
      <c r="H1797" s="40" t="s">
        <v>40</v>
      </c>
      <c r="I1797" s="11">
        <v>45062</v>
      </c>
      <c r="J1797" s="11">
        <v>45453</v>
      </c>
      <c r="K1797" s="12">
        <v>50.5</v>
      </c>
      <c r="L1797" s="1" t="str">
        <f>_xlfn.IFNA(MATCH(D1797,{"AR","FL","IN","MI"},0),"YES")</f>
        <v>YES</v>
      </c>
      <c r="M1797" t="str">
        <f t="shared" si="171"/>
        <v>Electric</v>
      </c>
      <c r="N1797" s="1">
        <f t="shared" si="172"/>
        <v>2024</v>
      </c>
      <c r="O1797" s="13">
        <f t="shared" si="173"/>
        <v>0.505</v>
      </c>
      <c r="P1797" s="13">
        <f t="shared" si="174"/>
        <v>0.505</v>
      </c>
      <c r="Q1797" s="13" t="str">
        <f t="shared" si="175"/>
        <v/>
      </c>
      <c r="R1797" s="13" t="str">
        <f t="shared" si="176"/>
        <v/>
      </c>
    </row>
    <row r="1798" spans="1:18" x14ac:dyDescent="0.2">
      <c r="A1798" s="8" t="s">
        <v>1223</v>
      </c>
      <c r="B1798" s="9">
        <v>4275</v>
      </c>
      <c r="C1798" s="40" t="s">
        <v>966</v>
      </c>
      <c r="D1798" s="40" t="s">
        <v>400</v>
      </c>
      <c r="E1798" s="40" t="s">
        <v>37</v>
      </c>
      <c r="F1798" s="40" t="s">
        <v>38</v>
      </c>
      <c r="G1798" s="40" t="s">
        <v>44</v>
      </c>
      <c r="H1798" s="40" t="s">
        <v>40</v>
      </c>
      <c r="I1798" s="11">
        <v>45106</v>
      </c>
      <c r="J1798" s="11">
        <v>45462</v>
      </c>
      <c r="K1798" s="12" t="s">
        <v>45</v>
      </c>
      <c r="L1798" s="1" t="str">
        <f>_xlfn.IFNA(MATCH(D1798,{"AR","FL","IN","MI"},0),"YES")</f>
        <v>YES</v>
      </c>
      <c r="M1798" t="str">
        <f t="shared" si="171"/>
        <v>Electric</v>
      </c>
      <c r="N1798" s="1">
        <f t="shared" si="172"/>
        <v>2024</v>
      </c>
      <c r="O1798" s="13" t="str">
        <f t="shared" si="173"/>
        <v/>
      </c>
      <c r="P1798" s="13" t="str">
        <f t="shared" si="174"/>
        <v/>
      </c>
      <c r="Q1798" s="13" t="str">
        <f t="shared" si="175"/>
        <v/>
      </c>
      <c r="R1798" s="13" t="str">
        <f t="shared" si="176"/>
        <v/>
      </c>
    </row>
    <row r="1799" spans="1:18" x14ac:dyDescent="0.2">
      <c r="A1799" s="8" t="s">
        <v>1224</v>
      </c>
      <c r="B1799" s="9">
        <v>4296</v>
      </c>
      <c r="C1799" s="40" t="s">
        <v>56</v>
      </c>
      <c r="D1799" s="40" t="s">
        <v>57</v>
      </c>
      <c r="E1799" s="40" t="s">
        <v>37</v>
      </c>
      <c r="F1799" s="40" t="s">
        <v>38</v>
      </c>
      <c r="G1799" s="40" t="s">
        <v>44</v>
      </c>
      <c r="H1799" s="40" t="s">
        <v>40</v>
      </c>
      <c r="I1799" s="11">
        <v>45295</v>
      </c>
      <c r="J1799" s="11">
        <v>45463</v>
      </c>
      <c r="K1799" s="16">
        <v>51.21</v>
      </c>
      <c r="L1799" s="1" t="str">
        <f>_xlfn.IFNA(MATCH(D1799,{"AR","FL","IN","MI"},0),"YES")</f>
        <v>YES</v>
      </c>
      <c r="M1799" t="str">
        <f t="shared" si="171"/>
        <v>Electric</v>
      </c>
      <c r="N1799" s="1">
        <f t="shared" si="172"/>
        <v>2024</v>
      </c>
      <c r="O1799" s="13">
        <f t="shared" si="173"/>
        <v>0.5121</v>
      </c>
      <c r="P1799" s="13">
        <f t="shared" si="174"/>
        <v>0.5121</v>
      </c>
      <c r="Q1799" s="13" t="str">
        <f t="shared" si="175"/>
        <v/>
      </c>
      <c r="R1799" s="13" t="str">
        <f t="shared" si="176"/>
        <v/>
      </c>
    </row>
    <row r="1800" spans="1:18" x14ac:dyDescent="0.2">
      <c r="A1800" s="8" t="s">
        <v>2091</v>
      </c>
      <c r="B1800" s="9">
        <v>4354</v>
      </c>
      <c r="C1800" s="40" t="s">
        <v>2162</v>
      </c>
      <c r="D1800" s="40" t="s">
        <v>94</v>
      </c>
      <c r="E1800" s="40" t="s">
        <v>2163</v>
      </c>
      <c r="F1800" s="40" t="s">
        <v>66</v>
      </c>
      <c r="G1800" s="40" t="s">
        <v>44</v>
      </c>
      <c r="H1800" s="40" t="s">
        <v>40</v>
      </c>
      <c r="I1800" s="11">
        <v>45229</v>
      </c>
      <c r="J1800" s="11">
        <v>45469</v>
      </c>
      <c r="K1800" s="16">
        <v>60.61</v>
      </c>
      <c r="L1800" s="1" t="str">
        <f>_xlfn.IFNA(MATCH(D1800,{"AR","FL","IN","MI"},0),"YES")</f>
        <v>YES</v>
      </c>
      <c r="M1800" t="str">
        <f t="shared" ref="M1800:M1863" si="177">E1800</f>
        <v>Natural Gas</v>
      </c>
      <c r="N1800" s="1">
        <f t="shared" ref="N1800:N1863" si="178">YEAR(J1800)</f>
        <v>2024</v>
      </c>
      <c r="O1800" s="13" t="str">
        <f t="shared" ref="O1800:O1863" si="179">IF(AND(M1800="Electric",K1800&lt;&gt;"NA"),K1800/100,"")</f>
        <v/>
      </c>
      <c r="P1800" s="13" t="str">
        <f t="shared" ref="P1800:P1863" si="180">IF(AND(M1800="Electric",K1800&lt;&gt;"NA",L1800="YES"),K1800/100,"")</f>
        <v/>
      </c>
      <c r="Q1800" s="13">
        <f t="shared" ref="Q1800:Q1863" si="181">IF(AND(M1800="Natural Gas",K1800&lt;&gt;"NA"),K1800/100,"")</f>
        <v>0.60609999999999997</v>
      </c>
      <c r="R1800" s="13">
        <f t="shared" ref="R1800:R1863" si="182">IF(AND(M1800="Natural Gas",K1800&lt;&gt;"NA",L1800="YES"),K1800/100,"")</f>
        <v>0.60609999999999997</v>
      </c>
    </row>
    <row r="1801" spans="1:18" x14ac:dyDescent="0.2">
      <c r="A1801" s="8" t="s">
        <v>2092</v>
      </c>
      <c r="B1801" s="9">
        <v>4236</v>
      </c>
      <c r="C1801" s="40" t="s">
        <v>267</v>
      </c>
      <c r="D1801" s="40" t="s">
        <v>231</v>
      </c>
      <c r="E1801" s="40" t="s">
        <v>2163</v>
      </c>
      <c r="F1801" s="40" t="s">
        <v>66</v>
      </c>
      <c r="G1801" s="40" t="s">
        <v>39</v>
      </c>
      <c r="H1801" s="40" t="s">
        <v>40</v>
      </c>
      <c r="I1801" s="11">
        <v>45155</v>
      </c>
      <c r="J1801" s="11">
        <v>45471</v>
      </c>
      <c r="K1801" s="16">
        <v>52.26</v>
      </c>
      <c r="L1801" s="1" t="str">
        <f>_xlfn.IFNA(MATCH(D1801,{"AR","FL","IN","MI"},0),"YES")</f>
        <v>YES</v>
      </c>
      <c r="M1801" t="str">
        <f t="shared" si="177"/>
        <v>Natural Gas</v>
      </c>
      <c r="N1801" s="1">
        <f t="shared" si="178"/>
        <v>2024</v>
      </c>
      <c r="O1801" s="13" t="str">
        <f t="shared" si="179"/>
        <v/>
      </c>
      <c r="P1801" s="13" t="str">
        <f t="shared" si="180"/>
        <v/>
      </c>
      <c r="Q1801" s="13">
        <f t="shared" si="181"/>
        <v>0.52259999999999995</v>
      </c>
      <c r="R1801" s="13">
        <f t="shared" si="182"/>
        <v>0.52259999999999995</v>
      </c>
    </row>
    <row r="1802" spans="1:18" x14ac:dyDescent="0.2">
      <c r="A1802" s="8" t="s">
        <v>1225</v>
      </c>
      <c r="B1802" s="9">
        <v>4235</v>
      </c>
      <c r="C1802" s="40" t="s">
        <v>267</v>
      </c>
      <c r="D1802" s="40" t="s">
        <v>231</v>
      </c>
      <c r="E1802" s="40" t="s">
        <v>37</v>
      </c>
      <c r="F1802" s="40" t="s">
        <v>66</v>
      </c>
      <c r="G1802" s="40" t="s">
        <v>39</v>
      </c>
      <c r="H1802" s="40" t="s">
        <v>40</v>
      </c>
      <c r="I1802" s="11">
        <v>45155</v>
      </c>
      <c r="J1802" s="11">
        <v>45471</v>
      </c>
      <c r="K1802" s="16">
        <v>52.26</v>
      </c>
      <c r="L1802" s="1" t="str">
        <f>_xlfn.IFNA(MATCH(D1802,{"AR","FL","IN","MI"},0),"YES")</f>
        <v>YES</v>
      </c>
      <c r="M1802" t="str">
        <f t="shared" si="177"/>
        <v>Electric</v>
      </c>
      <c r="N1802" s="1">
        <f t="shared" si="178"/>
        <v>2024</v>
      </c>
      <c r="O1802" s="13">
        <f t="shared" si="179"/>
        <v>0.52259999999999995</v>
      </c>
      <c r="P1802" s="13">
        <f t="shared" si="180"/>
        <v>0.52259999999999995</v>
      </c>
      <c r="Q1802" s="13" t="str">
        <f t="shared" si="181"/>
        <v/>
      </c>
      <c r="R1802" s="13" t="str">
        <f t="shared" si="182"/>
        <v/>
      </c>
    </row>
    <row r="1803" spans="1:18" x14ac:dyDescent="0.2">
      <c r="A1803" s="8" t="s">
        <v>1226</v>
      </c>
      <c r="B1803" s="9">
        <v>4344</v>
      </c>
      <c r="C1803" s="40" t="s">
        <v>175</v>
      </c>
      <c r="D1803" s="40" t="s">
        <v>48</v>
      </c>
      <c r="E1803" s="40" t="s">
        <v>37</v>
      </c>
      <c r="F1803" s="40" t="s">
        <v>38</v>
      </c>
      <c r="G1803" s="40" t="s">
        <v>39</v>
      </c>
      <c r="H1803" s="40" t="s">
        <v>40</v>
      </c>
      <c r="I1803" s="11">
        <v>45184</v>
      </c>
      <c r="J1803" s="11">
        <v>45475</v>
      </c>
      <c r="K1803" s="12">
        <v>40.200000000000003</v>
      </c>
      <c r="L1803" s="1">
        <f>_xlfn.IFNA(MATCH(D1803,{"AR","FL","IN","MI"},0),"YES")</f>
        <v>4</v>
      </c>
      <c r="M1803" t="str">
        <f t="shared" si="177"/>
        <v>Electric</v>
      </c>
      <c r="N1803" s="1">
        <f t="shared" si="178"/>
        <v>2024</v>
      </c>
      <c r="O1803" s="13">
        <f t="shared" si="179"/>
        <v>0.40200000000000002</v>
      </c>
      <c r="P1803" s="13" t="str">
        <f t="shared" si="180"/>
        <v/>
      </c>
      <c r="Q1803" s="13" t="str">
        <f t="shared" si="181"/>
        <v/>
      </c>
      <c r="R1803" s="13" t="str">
        <f t="shared" si="182"/>
        <v/>
      </c>
    </row>
    <row r="1804" spans="1:18" x14ac:dyDescent="0.2">
      <c r="A1804" s="8" t="s">
        <v>1228</v>
      </c>
      <c r="B1804" s="9">
        <v>4266</v>
      </c>
      <c r="C1804" s="40" t="s">
        <v>81</v>
      </c>
      <c r="D1804" s="40" t="s">
        <v>76</v>
      </c>
      <c r="E1804" s="40" t="s">
        <v>37</v>
      </c>
      <c r="F1804" s="40" t="s">
        <v>52</v>
      </c>
      <c r="G1804" s="40" t="s">
        <v>39</v>
      </c>
      <c r="H1804" s="40" t="s">
        <v>40</v>
      </c>
      <c r="I1804" s="11">
        <v>45202</v>
      </c>
      <c r="J1804" s="11">
        <v>45476</v>
      </c>
      <c r="K1804" s="12">
        <v>52.1</v>
      </c>
      <c r="L1804" s="1" t="str">
        <f>_xlfn.IFNA(MATCH(D1804,{"AR","FL","IN","MI"},0),"YES")</f>
        <v>YES</v>
      </c>
      <c r="M1804" t="str">
        <f t="shared" si="177"/>
        <v>Electric</v>
      </c>
      <c r="N1804" s="1">
        <f t="shared" si="178"/>
        <v>2024</v>
      </c>
      <c r="O1804" s="13">
        <f t="shared" si="179"/>
        <v>0.52100000000000002</v>
      </c>
      <c r="P1804" s="13">
        <f t="shared" si="180"/>
        <v>0.52100000000000002</v>
      </c>
      <c r="Q1804" s="13" t="str">
        <f t="shared" si="181"/>
        <v/>
      </c>
      <c r="R1804" s="13" t="str">
        <f t="shared" si="182"/>
        <v/>
      </c>
    </row>
    <row r="1805" spans="1:18" x14ac:dyDescent="0.2">
      <c r="A1805" s="8" t="s">
        <v>1227</v>
      </c>
      <c r="B1805" s="9">
        <v>4265</v>
      </c>
      <c r="C1805" s="40" t="s">
        <v>81</v>
      </c>
      <c r="D1805" s="40" t="s">
        <v>76</v>
      </c>
      <c r="E1805" s="40" t="s">
        <v>37</v>
      </c>
      <c r="F1805" s="40" t="s">
        <v>52</v>
      </c>
      <c r="G1805" s="40" t="s">
        <v>39</v>
      </c>
      <c r="H1805" s="40" t="s">
        <v>40</v>
      </c>
      <c r="I1805" s="11">
        <v>45202</v>
      </c>
      <c r="J1805" s="11">
        <v>45476</v>
      </c>
      <c r="K1805" s="12">
        <v>52.1</v>
      </c>
      <c r="L1805" s="1" t="str">
        <f>_xlfn.IFNA(MATCH(D1805,{"AR","FL","IN","MI"},0),"YES")</f>
        <v>YES</v>
      </c>
      <c r="M1805" t="str">
        <f t="shared" si="177"/>
        <v>Electric</v>
      </c>
      <c r="N1805" s="1">
        <f t="shared" si="178"/>
        <v>2024</v>
      </c>
      <c r="O1805" s="13">
        <f t="shared" si="179"/>
        <v>0.52100000000000002</v>
      </c>
      <c r="P1805" s="13">
        <f t="shared" si="180"/>
        <v>0.52100000000000002</v>
      </c>
      <c r="Q1805" s="13" t="str">
        <f t="shared" si="181"/>
        <v/>
      </c>
      <c r="R1805" s="13" t="str">
        <f t="shared" si="182"/>
        <v/>
      </c>
    </row>
    <row r="1806" spans="1:18" x14ac:dyDescent="0.2">
      <c r="A1806" s="8" t="s">
        <v>1229</v>
      </c>
      <c r="B1806" s="9">
        <v>4225</v>
      </c>
      <c r="C1806" s="40" t="s">
        <v>119</v>
      </c>
      <c r="D1806" s="40" t="s">
        <v>88</v>
      </c>
      <c r="E1806" s="40" t="s">
        <v>37</v>
      </c>
      <c r="F1806" s="40" t="s">
        <v>66</v>
      </c>
      <c r="G1806" s="40" t="s">
        <v>39</v>
      </c>
      <c r="H1806" s="40" t="s">
        <v>40</v>
      </c>
      <c r="I1806" s="11">
        <v>45138</v>
      </c>
      <c r="J1806" s="11">
        <v>45491</v>
      </c>
      <c r="K1806" s="12">
        <v>48</v>
      </c>
      <c r="L1806" s="1" t="str">
        <f>_xlfn.IFNA(MATCH(D1806,{"AR","FL","IN","MI"},0),"YES")</f>
        <v>YES</v>
      </c>
      <c r="M1806" t="str">
        <f t="shared" si="177"/>
        <v>Electric</v>
      </c>
      <c r="N1806" s="1">
        <f t="shared" si="178"/>
        <v>2024</v>
      </c>
      <c r="O1806" s="13">
        <f t="shared" si="179"/>
        <v>0.48</v>
      </c>
      <c r="P1806" s="13">
        <f t="shared" si="180"/>
        <v>0.48</v>
      </c>
      <c r="Q1806" s="13" t="str">
        <f t="shared" si="181"/>
        <v/>
      </c>
      <c r="R1806" s="13" t="str">
        <f t="shared" si="182"/>
        <v/>
      </c>
    </row>
    <row r="1807" spans="1:18" x14ac:dyDescent="0.2">
      <c r="A1807" s="8" t="s">
        <v>2093</v>
      </c>
      <c r="B1807" s="9">
        <v>4226</v>
      </c>
      <c r="C1807" s="40" t="s">
        <v>119</v>
      </c>
      <c r="D1807" s="40" t="s">
        <v>88</v>
      </c>
      <c r="E1807" s="40" t="s">
        <v>2163</v>
      </c>
      <c r="F1807" s="40" t="s">
        <v>66</v>
      </c>
      <c r="G1807" s="40" t="s">
        <v>39</v>
      </c>
      <c r="H1807" s="40" t="s">
        <v>40</v>
      </c>
      <c r="I1807" s="11">
        <v>45138</v>
      </c>
      <c r="J1807" s="11">
        <v>45491</v>
      </c>
      <c r="K1807" s="12">
        <v>48</v>
      </c>
      <c r="L1807" s="1" t="str">
        <f>_xlfn.IFNA(MATCH(D1807,{"AR","FL","IN","MI"},0),"YES")</f>
        <v>YES</v>
      </c>
      <c r="M1807" t="str">
        <f t="shared" si="177"/>
        <v>Natural Gas</v>
      </c>
      <c r="N1807" s="1">
        <f t="shared" si="178"/>
        <v>2024</v>
      </c>
      <c r="O1807" s="13" t="str">
        <f t="shared" si="179"/>
        <v/>
      </c>
      <c r="P1807" s="13" t="str">
        <f t="shared" si="180"/>
        <v/>
      </c>
      <c r="Q1807" s="13">
        <f t="shared" si="181"/>
        <v>0.48</v>
      </c>
      <c r="R1807" s="13">
        <f t="shared" si="182"/>
        <v>0.48</v>
      </c>
    </row>
    <row r="1808" spans="1:18" x14ac:dyDescent="0.2">
      <c r="A1808" s="8" t="s">
        <v>2094</v>
      </c>
      <c r="B1808" s="9">
        <v>4314</v>
      </c>
      <c r="C1808" s="40" t="s">
        <v>182</v>
      </c>
      <c r="D1808" s="40" t="s">
        <v>48</v>
      </c>
      <c r="E1808" s="40" t="s">
        <v>2163</v>
      </c>
      <c r="F1808" s="40" t="s">
        <v>66</v>
      </c>
      <c r="G1808" s="40" t="s">
        <v>44</v>
      </c>
      <c r="H1808" s="40" t="s">
        <v>40</v>
      </c>
      <c r="I1808" s="11">
        <v>45275</v>
      </c>
      <c r="J1808" s="11">
        <v>45496</v>
      </c>
      <c r="K1808" s="16" t="s">
        <v>45</v>
      </c>
      <c r="L1808" s="1">
        <f>_xlfn.IFNA(MATCH(D1808,{"AR","FL","IN","MI"},0),"YES")</f>
        <v>4</v>
      </c>
      <c r="M1808" t="str">
        <f t="shared" si="177"/>
        <v>Natural Gas</v>
      </c>
      <c r="N1808" s="1">
        <f t="shared" si="178"/>
        <v>2024</v>
      </c>
      <c r="O1808" s="13" t="str">
        <f t="shared" si="179"/>
        <v/>
      </c>
      <c r="P1808" s="13" t="str">
        <f t="shared" si="180"/>
        <v/>
      </c>
      <c r="Q1808" s="13" t="str">
        <f t="shared" si="181"/>
        <v/>
      </c>
      <c r="R1808" s="13" t="str">
        <f t="shared" si="182"/>
        <v/>
      </c>
    </row>
    <row r="1809" spans="1:18" x14ac:dyDescent="0.2">
      <c r="A1809" s="8" t="s">
        <v>2095</v>
      </c>
      <c r="B1809" s="9">
        <v>4249</v>
      </c>
      <c r="C1809" s="40" t="s">
        <v>2201</v>
      </c>
      <c r="D1809" s="40" t="s">
        <v>271</v>
      </c>
      <c r="E1809" s="40" t="s">
        <v>2163</v>
      </c>
      <c r="F1809" s="40" t="s">
        <v>66</v>
      </c>
      <c r="G1809" s="40" t="s">
        <v>44</v>
      </c>
      <c r="H1809" s="40" t="s">
        <v>40</v>
      </c>
      <c r="I1809" s="11">
        <v>45183</v>
      </c>
      <c r="J1809" s="11">
        <v>45498</v>
      </c>
      <c r="K1809" s="12">
        <v>52</v>
      </c>
      <c r="L1809" s="1" t="str">
        <f>_xlfn.IFNA(MATCH(D1809,{"AR","FL","IN","MI"},0),"YES")</f>
        <v>YES</v>
      </c>
      <c r="M1809" t="str">
        <f t="shared" si="177"/>
        <v>Natural Gas</v>
      </c>
      <c r="N1809" s="1">
        <f t="shared" si="178"/>
        <v>2024</v>
      </c>
      <c r="O1809" s="13" t="str">
        <f t="shared" si="179"/>
        <v/>
      </c>
      <c r="P1809" s="13" t="str">
        <f t="shared" si="180"/>
        <v/>
      </c>
      <c r="Q1809" s="13">
        <f t="shared" si="181"/>
        <v>0.52</v>
      </c>
      <c r="R1809" s="13">
        <f t="shared" si="182"/>
        <v>0.52</v>
      </c>
    </row>
    <row r="1810" spans="1:18" x14ac:dyDescent="0.2">
      <c r="A1810" s="8" t="s">
        <v>1230</v>
      </c>
      <c r="B1810" s="9">
        <v>4315</v>
      </c>
      <c r="C1810" s="40" t="s">
        <v>81</v>
      </c>
      <c r="D1810" s="40" t="s">
        <v>76</v>
      </c>
      <c r="E1810" s="40" t="s">
        <v>37</v>
      </c>
      <c r="F1810" s="40" t="s">
        <v>52</v>
      </c>
      <c r="G1810" s="40" t="s">
        <v>39</v>
      </c>
      <c r="H1810" s="40" t="s">
        <v>40</v>
      </c>
      <c r="I1810" s="11">
        <v>45271</v>
      </c>
      <c r="J1810" s="11">
        <v>45499</v>
      </c>
      <c r="K1810" s="12">
        <v>52.1</v>
      </c>
      <c r="L1810" s="1" t="str">
        <f>_xlfn.IFNA(MATCH(D1810,{"AR","FL","IN","MI"},0),"YES")</f>
        <v>YES</v>
      </c>
      <c r="M1810" t="str">
        <f t="shared" si="177"/>
        <v>Electric</v>
      </c>
      <c r="N1810" s="1">
        <f t="shared" si="178"/>
        <v>2024</v>
      </c>
      <c r="O1810" s="13">
        <f t="shared" si="179"/>
        <v>0.52100000000000002</v>
      </c>
      <c r="P1810" s="13">
        <f t="shared" si="180"/>
        <v>0.52100000000000002</v>
      </c>
      <c r="Q1810" s="13" t="str">
        <f t="shared" si="181"/>
        <v/>
      </c>
      <c r="R1810" s="13" t="str">
        <f t="shared" si="182"/>
        <v/>
      </c>
    </row>
    <row r="1811" spans="1:18" x14ac:dyDescent="0.2">
      <c r="A1811" s="8" t="s">
        <v>1231</v>
      </c>
      <c r="B1811" s="9">
        <v>4285</v>
      </c>
      <c r="C1811" s="40" t="s">
        <v>81</v>
      </c>
      <c r="D1811" s="40" t="s">
        <v>76</v>
      </c>
      <c r="E1811" s="40" t="s">
        <v>37</v>
      </c>
      <c r="F1811" s="40" t="s">
        <v>52</v>
      </c>
      <c r="G1811" s="40" t="s">
        <v>39</v>
      </c>
      <c r="H1811" s="40" t="s">
        <v>40</v>
      </c>
      <c r="I1811" s="11">
        <v>45231</v>
      </c>
      <c r="J1811" s="11">
        <v>45499</v>
      </c>
      <c r="K1811" s="12">
        <v>52.1</v>
      </c>
      <c r="L1811" s="1" t="str">
        <f>_xlfn.IFNA(MATCH(D1811,{"AR","FL","IN","MI"},0),"YES")</f>
        <v>YES</v>
      </c>
      <c r="M1811" t="str">
        <f t="shared" si="177"/>
        <v>Electric</v>
      </c>
      <c r="N1811" s="1">
        <f t="shared" si="178"/>
        <v>2024</v>
      </c>
      <c r="O1811" s="13">
        <f t="shared" si="179"/>
        <v>0.52100000000000002</v>
      </c>
      <c r="P1811" s="13">
        <f t="shared" si="180"/>
        <v>0.52100000000000002</v>
      </c>
      <c r="Q1811" s="13" t="str">
        <f t="shared" si="181"/>
        <v/>
      </c>
      <c r="R1811" s="13" t="str">
        <f t="shared" si="182"/>
        <v/>
      </c>
    </row>
    <row r="1812" spans="1:18" x14ac:dyDescent="0.2">
      <c r="A1812" s="8" t="s">
        <v>1232</v>
      </c>
      <c r="B1812" s="9">
        <v>4301</v>
      </c>
      <c r="C1812" s="40" t="s">
        <v>139</v>
      </c>
      <c r="D1812" s="40" t="s">
        <v>76</v>
      </c>
      <c r="E1812" s="40" t="s">
        <v>37</v>
      </c>
      <c r="F1812" s="40" t="s">
        <v>52</v>
      </c>
      <c r="G1812" s="40" t="s">
        <v>39</v>
      </c>
      <c r="H1812" s="40" t="s">
        <v>40</v>
      </c>
      <c r="I1812" s="11">
        <v>45260</v>
      </c>
      <c r="J1812" s="11">
        <v>45499</v>
      </c>
      <c r="K1812" s="12">
        <v>48.3</v>
      </c>
      <c r="L1812" s="1" t="str">
        <f>_xlfn.IFNA(MATCH(D1812,{"AR","FL","IN","MI"},0),"YES")</f>
        <v>YES</v>
      </c>
      <c r="M1812" t="str">
        <f t="shared" si="177"/>
        <v>Electric</v>
      </c>
      <c r="N1812" s="1">
        <f t="shared" si="178"/>
        <v>2024</v>
      </c>
      <c r="O1812" s="13">
        <f t="shared" si="179"/>
        <v>0.48299999999999998</v>
      </c>
      <c r="P1812" s="13">
        <f t="shared" si="180"/>
        <v>0.48299999999999998</v>
      </c>
      <c r="Q1812" s="13" t="str">
        <f t="shared" si="181"/>
        <v/>
      </c>
      <c r="R1812" s="13" t="str">
        <f t="shared" si="182"/>
        <v/>
      </c>
    </row>
    <row r="1813" spans="1:18" x14ac:dyDescent="0.2">
      <c r="A1813" s="8" t="s">
        <v>2096</v>
      </c>
      <c r="B1813" s="9">
        <v>4358</v>
      </c>
      <c r="C1813" s="40" t="s">
        <v>2167</v>
      </c>
      <c r="D1813" s="40" t="s">
        <v>576</v>
      </c>
      <c r="E1813" s="40" t="s">
        <v>2163</v>
      </c>
      <c r="F1813" s="40" t="s">
        <v>66</v>
      </c>
      <c r="G1813" s="40" t="s">
        <v>44</v>
      </c>
      <c r="H1813" s="40" t="s">
        <v>40</v>
      </c>
      <c r="I1813" s="11">
        <v>45321</v>
      </c>
      <c r="J1813" s="11">
        <v>45502</v>
      </c>
      <c r="K1813" s="16">
        <v>62.38</v>
      </c>
      <c r="L1813" s="1" t="str">
        <f>_xlfn.IFNA(MATCH(D1813,{"AR","FL","IN","MI"},0),"YES")</f>
        <v>YES</v>
      </c>
      <c r="M1813" t="str">
        <f t="shared" si="177"/>
        <v>Natural Gas</v>
      </c>
      <c r="N1813" s="1">
        <f t="shared" si="178"/>
        <v>2024</v>
      </c>
      <c r="O1813" s="13" t="str">
        <f t="shared" si="179"/>
        <v/>
      </c>
      <c r="P1813" s="13" t="str">
        <f t="shared" si="180"/>
        <v/>
      </c>
      <c r="Q1813" s="13">
        <f t="shared" si="181"/>
        <v>0.62380000000000002</v>
      </c>
      <c r="R1813" s="13">
        <f t="shared" si="182"/>
        <v>0.62380000000000002</v>
      </c>
    </row>
    <row r="1814" spans="1:18" x14ac:dyDescent="0.2">
      <c r="A1814" s="8" t="s">
        <v>2097</v>
      </c>
      <c r="B1814" s="9">
        <v>4398</v>
      </c>
      <c r="C1814" s="40" t="s">
        <v>2208</v>
      </c>
      <c r="D1814" s="40" t="s">
        <v>60</v>
      </c>
      <c r="E1814" s="40" t="s">
        <v>2163</v>
      </c>
      <c r="F1814" s="40" t="s">
        <v>52</v>
      </c>
      <c r="G1814" s="40" t="s">
        <v>39</v>
      </c>
      <c r="H1814" s="40" t="s">
        <v>40</v>
      </c>
      <c r="I1814" s="11">
        <v>45425</v>
      </c>
      <c r="J1814" s="11">
        <v>45503</v>
      </c>
      <c r="K1814" s="16" t="s">
        <v>45</v>
      </c>
      <c r="L1814" s="1" t="str">
        <f>_xlfn.IFNA(MATCH(D1814,{"AR","FL","IN","MI"},0),"YES")</f>
        <v>YES</v>
      </c>
      <c r="M1814" t="str">
        <f t="shared" si="177"/>
        <v>Natural Gas</v>
      </c>
      <c r="N1814" s="1">
        <f t="shared" si="178"/>
        <v>2024</v>
      </c>
      <c r="O1814" s="13" t="str">
        <f t="shared" si="179"/>
        <v/>
      </c>
      <c r="P1814" s="13" t="str">
        <f t="shared" si="180"/>
        <v/>
      </c>
      <c r="Q1814" s="13" t="str">
        <f t="shared" si="181"/>
        <v/>
      </c>
      <c r="R1814" s="13" t="str">
        <f t="shared" si="182"/>
        <v/>
      </c>
    </row>
    <row r="1815" spans="1:18" x14ac:dyDescent="0.2">
      <c r="A1815" s="8" t="s">
        <v>2098</v>
      </c>
      <c r="B1815" s="9">
        <v>4274</v>
      </c>
      <c r="C1815" s="40" t="s">
        <v>157</v>
      </c>
      <c r="D1815" s="40" t="s">
        <v>158</v>
      </c>
      <c r="E1815" s="40" t="s">
        <v>2163</v>
      </c>
      <c r="F1815" s="40" t="s">
        <v>66</v>
      </c>
      <c r="G1815" s="40" t="s">
        <v>44</v>
      </c>
      <c r="H1815" s="40" t="s">
        <v>40</v>
      </c>
      <c r="I1815" s="11">
        <v>45224</v>
      </c>
      <c r="J1815" s="11">
        <v>45504</v>
      </c>
      <c r="K1815" s="16">
        <v>52.39</v>
      </c>
      <c r="L1815" s="1">
        <f>_xlfn.IFNA(MATCH(D1815,{"AR","FL","IN","MI"},0),"YES")</f>
        <v>3</v>
      </c>
      <c r="M1815" t="str">
        <f t="shared" si="177"/>
        <v>Natural Gas</v>
      </c>
      <c r="N1815" s="1">
        <f t="shared" si="178"/>
        <v>2024</v>
      </c>
      <c r="O1815" s="13" t="str">
        <f t="shared" si="179"/>
        <v/>
      </c>
      <c r="P1815" s="13" t="str">
        <f t="shared" si="180"/>
        <v/>
      </c>
      <c r="Q1815" s="13">
        <f t="shared" si="181"/>
        <v>0.52390000000000003</v>
      </c>
      <c r="R1815" s="13" t="str">
        <f t="shared" si="182"/>
        <v/>
      </c>
    </row>
    <row r="1816" spans="1:18" x14ac:dyDescent="0.2">
      <c r="A1816" s="8" t="s">
        <v>2099</v>
      </c>
      <c r="B1816" s="9">
        <v>4406</v>
      </c>
      <c r="C1816" s="40" t="s">
        <v>2219</v>
      </c>
      <c r="D1816" s="40" t="s">
        <v>158</v>
      </c>
      <c r="E1816" s="40" t="s">
        <v>2163</v>
      </c>
      <c r="F1816" s="40" t="s">
        <v>52</v>
      </c>
      <c r="G1816" s="40" t="s">
        <v>39</v>
      </c>
      <c r="H1816" s="40" t="s">
        <v>40</v>
      </c>
      <c r="I1816" s="11">
        <v>45383</v>
      </c>
      <c r="J1816" s="11">
        <v>45504</v>
      </c>
      <c r="K1816" s="16" t="s">
        <v>45</v>
      </c>
      <c r="L1816" s="1">
        <f>_xlfn.IFNA(MATCH(D1816,{"AR","FL","IN","MI"},0),"YES")</f>
        <v>3</v>
      </c>
      <c r="M1816" t="str">
        <f t="shared" si="177"/>
        <v>Natural Gas</v>
      </c>
      <c r="N1816" s="1">
        <f t="shared" si="178"/>
        <v>2024</v>
      </c>
      <c r="O1816" s="13" t="str">
        <f t="shared" si="179"/>
        <v/>
      </c>
      <c r="P1816" s="13" t="str">
        <f t="shared" si="180"/>
        <v/>
      </c>
      <c r="Q1816" s="13" t="str">
        <f t="shared" si="181"/>
        <v/>
      </c>
      <c r="R1816" s="13" t="str">
        <f t="shared" si="182"/>
        <v/>
      </c>
    </row>
    <row r="1817" spans="1:18" x14ac:dyDescent="0.2">
      <c r="A1817" s="8" t="s">
        <v>2100</v>
      </c>
      <c r="B1817" s="9">
        <v>4407</v>
      </c>
      <c r="C1817" s="40" t="s">
        <v>249</v>
      </c>
      <c r="D1817" s="40" t="s">
        <v>158</v>
      </c>
      <c r="E1817" s="40" t="s">
        <v>2163</v>
      </c>
      <c r="F1817" s="40" t="s">
        <v>52</v>
      </c>
      <c r="G1817" s="40" t="s">
        <v>39</v>
      </c>
      <c r="H1817" s="40" t="s">
        <v>40</v>
      </c>
      <c r="I1817" s="11">
        <v>45383</v>
      </c>
      <c r="J1817" s="11">
        <v>45504</v>
      </c>
      <c r="K1817" s="12" t="s">
        <v>45</v>
      </c>
      <c r="L1817" s="1">
        <f>_xlfn.IFNA(MATCH(D1817,{"AR","FL","IN","MI"},0),"YES")</f>
        <v>3</v>
      </c>
      <c r="M1817" t="str">
        <f t="shared" si="177"/>
        <v>Natural Gas</v>
      </c>
      <c r="N1817" s="1">
        <f t="shared" si="178"/>
        <v>2024</v>
      </c>
      <c r="O1817" s="13" t="str">
        <f t="shared" si="179"/>
        <v/>
      </c>
      <c r="P1817" s="13" t="str">
        <f t="shared" si="180"/>
        <v/>
      </c>
      <c r="Q1817" s="13" t="str">
        <f t="shared" si="181"/>
        <v/>
      </c>
      <c r="R1817" s="13" t="str">
        <f t="shared" si="182"/>
        <v/>
      </c>
    </row>
    <row r="1818" spans="1:18" x14ac:dyDescent="0.2">
      <c r="A1818" s="8" t="s">
        <v>1233</v>
      </c>
      <c r="B1818" s="9">
        <v>4328</v>
      </c>
      <c r="C1818" s="40" t="s">
        <v>141</v>
      </c>
      <c r="D1818" s="40" t="s">
        <v>57</v>
      </c>
      <c r="E1818" s="40" t="s">
        <v>37</v>
      </c>
      <c r="F1818" s="40" t="s">
        <v>38</v>
      </c>
      <c r="G1818" s="40" t="s">
        <v>44</v>
      </c>
      <c r="H1818" s="40" t="s">
        <v>40</v>
      </c>
      <c r="I1818" s="11">
        <v>45352</v>
      </c>
      <c r="J1818" s="11">
        <v>45512</v>
      </c>
      <c r="K1818" s="16">
        <v>52.51</v>
      </c>
      <c r="L1818" s="1" t="str">
        <f>_xlfn.IFNA(MATCH(D1818,{"AR","FL","IN","MI"},0),"YES")</f>
        <v>YES</v>
      </c>
      <c r="M1818" t="str">
        <f t="shared" si="177"/>
        <v>Electric</v>
      </c>
      <c r="N1818" s="1">
        <f t="shared" si="178"/>
        <v>2024</v>
      </c>
      <c r="O1818" s="13">
        <f t="shared" si="179"/>
        <v>0.52510000000000001</v>
      </c>
      <c r="P1818" s="13">
        <f t="shared" si="180"/>
        <v>0.52510000000000001</v>
      </c>
      <c r="Q1818" s="13" t="str">
        <f t="shared" si="181"/>
        <v/>
      </c>
      <c r="R1818" s="13" t="str">
        <f t="shared" si="182"/>
        <v/>
      </c>
    </row>
    <row r="1819" spans="1:18" x14ac:dyDescent="0.2">
      <c r="A1819" s="8" t="s">
        <v>2101</v>
      </c>
      <c r="B1819" s="9">
        <v>4385</v>
      </c>
      <c r="C1819" s="40" t="s">
        <v>2174</v>
      </c>
      <c r="D1819" s="40" t="s">
        <v>576</v>
      </c>
      <c r="E1819" s="40" t="s">
        <v>2163</v>
      </c>
      <c r="F1819" s="40" t="s">
        <v>66</v>
      </c>
      <c r="G1819" s="40" t="s">
        <v>44</v>
      </c>
      <c r="H1819" s="40" t="s">
        <v>40</v>
      </c>
      <c r="I1819" s="11">
        <v>45401</v>
      </c>
      <c r="J1819" s="11">
        <v>45516</v>
      </c>
      <c r="K1819" s="16">
        <v>49.23</v>
      </c>
      <c r="L1819" s="1" t="str">
        <f>_xlfn.IFNA(MATCH(D1819,{"AR","FL","IN","MI"},0),"YES")</f>
        <v>YES</v>
      </c>
      <c r="M1819" t="str">
        <f t="shared" si="177"/>
        <v>Natural Gas</v>
      </c>
      <c r="N1819" s="1">
        <f t="shared" si="178"/>
        <v>2024</v>
      </c>
      <c r="O1819" s="13" t="str">
        <f t="shared" si="179"/>
        <v/>
      </c>
      <c r="P1819" s="13" t="str">
        <f t="shared" si="180"/>
        <v/>
      </c>
      <c r="Q1819" s="13">
        <f t="shared" si="181"/>
        <v>0.49229999999999996</v>
      </c>
      <c r="R1819" s="13">
        <f t="shared" si="182"/>
        <v>0.49229999999999996</v>
      </c>
    </row>
    <row r="1820" spans="1:18" x14ac:dyDescent="0.2">
      <c r="A1820" s="8" t="s">
        <v>1234</v>
      </c>
      <c r="B1820" s="9">
        <v>4239</v>
      </c>
      <c r="C1820" s="40" t="s">
        <v>96</v>
      </c>
      <c r="D1820" s="40" t="s">
        <v>43</v>
      </c>
      <c r="E1820" s="40" t="s">
        <v>37</v>
      </c>
      <c r="F1820" s="40" t="s">
        <v>38</v>
      </c>
      <c r="G1820" s="40" t="s">
        <v>44</v>
      </c>
      <c r="H1820" s="40" t="s">
        <v>40</v>
      </c>
      <c r="I1820" s="11">
        <v>45153</v>
      </c>
      <c r="J1820" s="11">
        <v>45517</v>
      </c>
      <c r="K1820" s="16" t="s">
        <v>45</v>
      </c>
      <c r="L1820" s="1" t="str">
        <f>_xlfn.IFNA(MATCH(D1820,{"AR","FL","IN","MI"},0),"YES")</f>
        <v>YES</v>
      </c>
      <c r="M1820" t="str">
        <f t="shared" si="177"/>
        <v>Electric</v>
      </c>
      <c r="N1820" s="1">
        <f t="shared" si="178"/>
        <v>2024</v>
      </c>
      <c r="O1820" s="13" t="str">
        <f t="shared" si="179"/>
        <v/>
      </c>
      <c r="P1820" s="13" t="str">
        <f t="shared" si="180"/>
        <v/>
      </c>
      <c r="Q1820" s="13" t="str">
        <f t="shared" si="181"/>
        <v/>
      </c>
      <c r="R1820" s="13" t="str">
        <f t="shared" si="182"/>
        <v/>
      </c>
    </row>
    <row r="1821" spans="1:18" x14ac:dyDescent="0.2">
      <c r="A1821" s="8" t="s">
        <v>2102</v>
      </c>
      <c r="B1821" s="9">
        <v>4238</v>
      </c>
      <c r="C1821" s="40" t="s">
        <v>96</v>
      </c>
      <c r="D1821" s="40" t="s">
        <v>43</v>
      </c>
      <c r="E1821" s="40" t="s">
        <v>2163</v>
      </c>
      <c r="F1821" s="40" t="s">
        <v>66</v>
      </c>
      <c r="G1821" s="40" t="s">
        <v>44</v>
      </c>
      <c r="H1821" s="40" t="s">
        <v>40</v>
      </c>
      <c r="I1821" s="11">
        <v>45153</v>
      </c>
      <c r="J1821" s="11">
        <v>45517</v>
      </c>
      <c r="K1821" s="16" t="s">
        <v>45</v>
      </c>
      <c r="L1821" s="1" t="str">
        <f>_xlfn.IFNA(MATCH(D1821,{"AR","FL","IN","MI"},0),"YES")</f>
        <v>YES</v>
      </c>
      <c r="M1821" t="str">
        <f t="shared" si="177"/>
        <v>Natural Gas</v>
      </c>
      <c r="N1821" s="1">
        <f t="shared" si="178"/>
        <v>2024</v>
      </c>
      <c r="O1821" s="13" t="str">
        <f t="shared" si="179"/>
        <v/>
      </c>
      <c r="P1821" s="13" t="str">
        <f t="shared" si="180"/>
        <v/>
      </c>
      <c r="Q1821" s="13" t="str">
        <f t="shared" si="181"/>
        <v/>
      </c>
      <c r="R1821" s="13" t="str">
        <f t="shared" si="182"/>
        <v/>
      </c>
    </row>
    <row r="1822" spans="1:18" x14ac:dyDescent="0.2">
      <c r="A1822" s="8" t="s">
        <v>2103</v>
      </c>
      <c r="B1822" s="9">
        <v>4173</v>
      </c>
      <c r="C1822" s="40" t="s">
        <v>2225</v>
      </c>
      <c r="D1822" s="40" t="s">
        <v>88</v>
      </c>
      <c r="E1822" s="40" t="s">
        <v>2163</v>
      </c>
      <c r="F1822" s="40" t="s">
        <v>66</v>
      </c>
      <c r="G1822" s="40" t="s">
        <v>44</v>
      </c>
      <c r="H1822" s="40" t="s">
        <v>40</v>
      </c>
      <c r="I1822" s="11">
        <v>45044</v>
      </c>
      <c r="J1822" s="11">
        <v>45519</v>
      </c>
      <c r="K1822" s="12">
        <v>48</v>
      </c>
      <c r="L1822" s="1" t="str">
        <f>_xlfn.IFNA(MATCH(D1822,{"AR","FL","IN","MI"},0),"YES")</f>
        <v>YES</v>
      </c>
      <c r="M1822" t="str">
        <f t="shared" si="177"/>
        <v>Natural Gas</v>
      </c>
      <c r="N1822" s="1">
        <f t="shared" si="178"/>
        <v>2024</v>
      </c>
      <c r="O1822" s="13" t="str">
        <f t="shared" si="179"/>
        <v/>
      </c>
      <c r="P1822" s="13" t="str">
        <f t="shared" si="180"/>
        <v/>
      </c>
      <c r="Q1822" s="13">
        <f t="shared" si="181"/>
        <v>0.48</v>
      </c>
      <c r="R1822" s="13">
        <f t="shared" si="182"/>
        <v>0.48</v>
      </c>
    </row>
    <row r="1823" spans="1:18" x14ac:dyDescent="0.2">
      <c r="A1823" s="8" t="s">
        <v>2104</v>
      </c>
      <c r="B1823" s="9">
        <v>4172</v>
      </c>
      <c r="C1823" s="40" t="s">
        <v>2210</v>
      </c>
      <c r="D1823" s="40" t="s">
        <v>88</v>
      </c>
      <c r="E1823" s="40" t="s">
        <v>2163</v>
      </c>
      <c r="F1823" s="40" t="s">
        <v>66</v>
      </c>
      <c r="G1823" s="40" t="s">
        <v>44</v>
      </c>
      <c r="H1823" s="40" t="s">
        <v>40</v>
      </c>
      <c r="I1823" s="11">
        <v>45044</v>
      </c>
      <c r="J1823" s="11">
        <v>45519</v>
      </c>
      <c r="K1823" s="12">
        <v>48</v>
      </c>
      <c r="L1823" s="1" t="str">
        <f>_xlfn.IFNA(MATCH(D1823,{"AR","FL","IN","MI"},0),"YES")</f>
        <v>YES</v>
      </c>
      <c r="M1823" t="str">
        <f t="shared" si="177"/>
        <v>Natural Gas</v>
      </c>
      <c r="N1823" s="1">
        <f t="shared" si="178"/>
        <v>2024</v>
      </c>
      <c r="O1823" s="13" t="str">
        <f t="shared" si="179"/>
        <v/>
      </c>
      <c r="P1823" s="13" t="str">
        <f t="shared" si="180"/>
        <v/>
      </c>
      <c r="Q1823" s="13">
        <f t="shared" si="181"/>
        <v>0.48</v>
      </c>
      <c r="R1823" s="13">
        <f t="shared" si="182"/>
        <v>0.48</v>
      </c>
    </row>
    <row r="1824" spans="1:18" x14ac:dyDescent="0.2">
      <c r="A1824" s="8" t="s">
        <v>1235</v>
      </c>
      <c r="B1824" s="9">
        <v>4334</v>
      </c>
      <c r="C1824" s="40" t="s">
        <v>78</v>
      </c>
      <c r="D1824" s="40" t="s">
        <v>79</v>
      </c>
      <c r="E1824" s="40" t="s">
        <v>37</v>
      </c>
      <c r="F1824" s="40" t="s">
        <v>38</v>
      </c>
      <c r="G1824" s="40" t="s">
        <v>44</v>
      </c>
      <c r="H1824" s="40" t="s">
        <v>40</v>
      </c>
      <c r="I1824" s="11">
        <v>45384</v>
      </c>
      <c r="J1824" s="11">
        <v>45525</v>
      </c>
      <c r="K1824" s="16">
        <v>45.57</v>
      </c>
      <c r="L1824" s="1">
        <f>_xlfn.IFNA(MATCH(D1824,{"AR","FL","IN","MI"},0),"YES")</f>
        <v>2</v>
      </c>
      <c r="M1824" t="str">
        <f t="shared" si="177"/>
        <v>Electric</v>
      </c>
      <c r="N1824" s="1">
        <f t="shared" si="178"/>
        <v>2024</v>
      </c>
      <c r="O1824" s="13">
        <f t="shared" si="179"/>
        <v>0.45569999999999999</v>
      </c>
      <c r="P1824" s="13" t="str">
        <f t="shared" si="180"/>
        <v/>
      </c>
      <c r="Q1824" s="13" t="str">
        <f t="shared" si="181"/>
        <v/>
      </c>
      <c r="R1824" s="13" t="str">
        <f t="shared" si="182"/>
        <v/>
      </c>
    </row>
    <row r="1825" spans="1:18" x14ac:dyDescent="0.2">
      <c r="A1825" s="8" t="s">
        <v>1236</v>
      </c>
      <c r="B1825" s="9">
        <v>4404</v>
      </c>
      <c r="C1825" s="40" t="s">
        <v>490</v>
      </c>
      <c r="D1825" s="40" t="s">
        <v>491</v>
      </c>
      <c r="E1825" s="40" t="s">
        <v>37</v>
      </c>
      <c r="F1825" s="40" t="s">
        <v>38</v>
      </c>
      <c r="G1825" s="40" t="s">
        <v>39</v>
      </c>
      <c r="H1825" s="40" t="s">
        <v>40</v>
      </c>
      <c r="I1825" s="11">
        <v>45443</v>
      </c>
      <c r="J1825" s="11">
        <v>45530</v>
      </c>
      <c r="K1825" s="16">
        <v>49.81</v>
      </c>
      <c r="L1825" s="1" t="str">
        <f>_xlfn.IFNA(MATCH(D1825,{"AR","FL","IN","MI"},0),"YES")</f>
        <v>YES</v>
      </c>
      <c r="M1825" t="str">
        <f t="shared" si="177"/>
        <v>Electric</v>
      </c>
      <c r="N1825" s="1">
        <f t="shared" si="178"/>
        <v>2024</v>
      </c>
      <c r="O1825" s="13">
        <f t="shared" si="179"/>
        <v>0.49810000000000004</v>
      </c>
      <c r="P1825" s="13">
        <f t="shared" si="180"/>
        <v>0.49810000000000004</v>
      </c>
      <c r="Q1825" s="13" t="str">
        <f t="shared" si="181"/>
        <v/>
      </c>
      <c r="R1825" s="13" t="str">
        <f t="shared" si="182"/>
        <v/>
      </c>
    </row>
    <row r="1826" spans="1:18" x14ac:dyDescent="0.2">
      <c r="A1826" s="8" t="s">
        <v>2105</v>
      </c>
      <c r="B1826" s="9">
        <v>4351</v>
      </c>
      <c r="C1826" s="40" t="s">
        <v>2203</v>
      </c>
      <c r="D1826" s="40" t="s">
        <v>216</v>
      </c>
      <c r="E1826" s="40" t="s">
        <v>2163</v>
      </c>
      <c r="F1826" s="40" t="s">
        <v>66</v>
      </c>
      <c r="G1826" s="40" t="s">
        <v>44</v>
      </c>
      <c r="H1826" s="40" t="s">
        <v>40</v>
      </c>
      <c r="I1826" s="11">
        <v>45351</v>
      </c>
      <c r="J1826" s="11">
        <v>45531</v>
      </c>
      <c r="K1826" s="12" t="s">
        <v>45</v>
      </c>
      <c r="L1826" s="1" t="str">
        <f>_xlfn.IFNA(MATCH(D1826,{"AR","FL","IN","MI"},0),"YES")</f>
        <v>YES</v>
      </c>
      <c r="M1826" t="str">
        <f t="shared" si="177"/>
        <v>Natural Gas</v>
      </c>
      <c r="N1826" s="1">
        <f t="shared" si="178"/>
        <v>2024</v>
      </c>
      <c r="O1826" s="13" t="str">
        <f t="shared" si="179"/>
        <v/>
      </c>
      <c r="P1826" s="13" t="str">
        <f t="shared" si="180"/>
        <v/>
      </c>
      <c r="Q1826" s="13" t="str">
        <f t="shared" si="181"/>
        <v/>
      </c>
      <c r="R1826" s="13" t="str">
        <f t="shared" si="182"/>
        <v/>
      </c>
    </row>
    <row r="1827" spans="1:18" x14ac:dyDescent="0.2">
      <c r="A1827" s="8" t="s">
        <v>2106</v>
      </c>
      <c r="B1827" s="9">
        <v>4409</v>
      </c>
      <c r="C1827" s="40" t="s">
        <v>157</v>
      </c>
      <c r="D1827" s="40" t="s">
        <v>158</v>
      </c>
      <c r="E1827" s="40" t="s">
        <v>2163</v>
      </c>
      <c r="F1827" s="40" t="s">
        <v>52</v>
      </c>
      <c r="G1827" s="40" t="s">
        <v>39</v>
      </c>
      <c r="H1827" s="40" t="s">
        <v>40</v>
      </c>
      <c r="I1827" s="11">
        <v>45412</v>
      </c>
      <c r="J1827" s="11">
        <v>45532</v>
      </c>
      <c r="K1827" s="12" t="s">
        <v>45</v>
      </c>
      <c r="L1827" s="1">
        <f>_xlfn.IFNA(MATCH(D1827,{"AR","FL","IN","MI"},0),"YES")</f>
        <v>3</v>
      </c>
      <c r="M1827" t="str">
        <f t="shared" si="177"/>
        <v>Natural Gas</v>
      </c>
      <c r="N1827" s="1">
        <f t="shared" si="178"/>
        <v>2024</v>
      </c>
      <c r="O1827" s="13" t="str">
        <f t="shared" si="179"/>
        <v/>
      </c>
      <c r="P1827" s="13" t="str">
        <f t="shared" si="180"/>
        <v/>
      </c>
      <c r="Q1827" s="13" t="str">
        <f t="shared" si="181"/>
        <v/>
      </c>
      <c r="R1827" s="13" t="str">
        <f t="shared" si="182"/>
        <v/>
      </c>
    </row>
    <row r="1828" spans="1:18" x14ac:dyDescent="0.2">
      <c r="A1828" s="8" t="s">
        <v>2107</v>
      </c>
      <c r="B1828" s="9">
        <v>4413</v>
      </c>
      <c r="C1828" s="40" t="s">
        <v>2237</v>
      </c>
      <c r="D1828" s="40" t="s">
        <v>76</v>
      </c>
      <c r="E1828" s="40" t="s">
        <v>2163</v>
      </c>
      <c r="F1828" s="40" t="s">
        <v>52</v>
      </c>
      <c r="G1828" s="40" t="s">
        <v>39</v>
      </c>
      <c r="H1828" s="40" t="s">
        <v>40</v>
      </c>
      <c r="I1828" s="11">
        <v>45442</v>
      </c>
      <c r="J1828" s="11">
        <v>45539</v>
      </c>
      <c r="K1828" s="12">
        <v>56.8</v>
      </c>
      <c r="L1828" s="1" t="str">
        <f>_xlfn.IFNA(MATCH(D1828,{"AR","FL","IN","MI"},0),"YES")</f>
        <v>YES</v>
      </c>
      <c r="M1828" t="str">
        <f t="shared" si="177"/>
        <v>Natural Gas</v>
      </c>
      <c r="N1828" s="1">
        <f t="shared" si="178"/>
        <v>2024</v>
      </c>
      <c r="O1828" s="13" t="str">
        <f t="shared" si="179"/>
        <v/>
      </c>
      <c r="P1828" s="13" t="str">
        <f t="shared" si="180"/>
        <v/>
      </c>
      <c r="Q1828" s="13">
        <f t="shared" si="181"/>
        <v>0.56799999999999995</v>
      </c>
      <c r="R1828" s="13">
        <f t="shared" si="182"/>
        <v>0.56799999999999995</v>
      </c>
    </row>
    <row r="1829" spans="1:18" x14ac:dyDescent="0.2">
      <c r="A1829" s="8" t="s">
        <v>2108</v>
      </c>
      <c r="B1829" s="9">
        <v>4310</v>
      </c>
      <c r="C1829" s="40" t="s">
        <v>2193</v>
      </c>
      <c r="D1829" s="40" t="s">
        <v>199</v>
      </c>
      <c r="E1829" s="40" t="s">
        <v>2163</v>
      </c>
      <c r="F1829" s="40" t="s">
        <v>66</v>
      </c>
      <c r="G1829" s="40" t="s">
        <v>44</v>
      </c>
      <c r="H1829" s="40" t="s">
        <v>40</v>
      </c>
      <c r="I1829" s="11">
        <v>45289</v>
      </c>
      <c r="J1829" s="11">
        <v>45547</v>
      </c>
      <c r="K1829" s="16" t="s">
        <v>45</v>
      </c>
      <c r="L1829" s="1" t="str">
        <f>_xlfn.IFNA(MATCH(D1829,{"AR","FL","IN","MI"},0),"YES")</f>
        <v>YES</v>
      </c>
      <c r="M1829" t="str">
        <f t="shared" si="177"/>
        <v>Natural Gas</v>
      </c>
      <c r="N1829" s="1">
        <f t="shared" si="178"/>
        <v>2024</v>
      </c>
      <c r="O1829" s="13" t="str">
        <f t="shared" si="179"/>
        <v/>
      </c>
      <c r="P1829" s="13" t="str">
        <f t="shared" si="180"/>
        <v/>
      </c>
      <c r="Q1829" s="13" t="str">
        <f t="shared" si="181"/>
        <v/>
      </c>
      <c r="R1829" s="13" t="str">
        <f t="shared" si="182"/>
        <v/>
      </c>
    </row>
    <row r="1830" spans="1:18" x14ac:dyDescent="0.2">
      <c r="A1830" s="8" t="s">
        <v>2109</v>
      </c>
      <c r="B1830" s="9">
        <v>4268</v>
      </c>
      <c r="C1830" s="40" t="s">
        <v>35</v>
      </c>
      <c r="D1830" s="40" t="s">
        <v>36</v>
      </c>
      <c r="E1830" s="40" t="s">
        <v>2163</v>
      </c>
      <c r="F1830" s="40" t="s">
        <v>66</v>
      </c>
      <c r="G1830" s="40" t="s">
        <v>44</v>
      </c>
      <c r="H1830" s="40" t="s">
        <v>40</v>
      </c>
      <c r="I1830" s="11">
        <v>45211</v>
      </c>
      <c r="J1830" s="11">
        <v>45552</v>
      </c>
      <c r="K1830" s="12">
        <v>51</v>
      </c>
      <c r="L1830" s="1" t="str">
        <f>_xlfn.IFNA(MATCH(D1830,{"AR","FL","IN","MI"},0),"YES")</f>
        <v>YES</v>
      </c>
      <c r="M1830" t="str">
        <f t="shared" si="177"/>
        <v>Natural Gas</v>
      </c>
      <c r="N1830" s="1">
        <f t="shared" si="178"/>
        <v>2024</v>
      </c>
      <c r="O1830" s="13" t="str">
        <f t="shared" si="179"/>
        <v/>
      </c>
      <c r="P1830" s="13" t="str">
        <f t="shared" si="180"/>
        <v/>
      </c>
      <c r="Q1830" s="13">
        <f t="shared" si="181"/>
        <v>0.51</v>
      </c>
      <c r="R1830" s="13">
        <f t="shared" si="182"/>
        <v>0.51</v>
      </c>
    </row>
    <row r="1831" spans="1:18" x14ac:dyDescent="0.2">
      <c r="A1831" s="8" t="s">
        <v>1237</v>
      </c>
      <c r="B1831" s="9">
        <v>4241</v>
      </c>
      <c r="C1831" s="40" t="s">
        <v>35</v>
      </c>
      <c r="D1831" s="40" t="s">
        <v>36</v>
      </c>
      <c r="E1831" s="40" t="s">
        <v>37</v>
      </c>
      <c r="F1831" s="40" t="s">
        <v>38</v>
      </c>
      <c r="G1831" s="40" t="s">
        <v>44</v>
      </c>
      <c r="H1831" s="40" t="s">
        <v>40</v>
      </c>
      <c r="I1831" s="11">
        <v>45211</v>
      </c>
      <c r="J1831" s="11">
        <v>45552</v>
      </c>
      <c r="K1831" s="12">
        <v>51</v>
      </c>
      <c r="L1831" s="1" t="str">
        <f>_xlfn.IFNA(MATCH(D1831,{"AR","FL","IN","MI"},0),"YES")</f>
        <v>YES</v>
      </c>
      <c r="M1831" t="str">
        <f t="shared" si="177"/>
        <v>Electric</v>
      </c>
      <c r="N1831" s="1">
        <f t="shared" si="178"/>
        <v>2024</v>
      </c>
      <c r="O1831" s="13">
        <f t="shared" si="179"/>
        <v>0.51</v>
      </c>
      <c r="P1831" s="13">
        <f t="shared" si="180"/>
        <v>0.51</v>
      </c>
      <c r="Q1831" s="13" t="str">
        <f t="shared" si="181"/>
        <v/>
      </c>
      <c r="R1831" s="13" t="str">
        <f t="shared" si="182"/>
        <v/>
      </c>
    </row>
    <row r="1832" spans="1:18" x14ac:dyDescent="0.2">
      <c r="A1832" s="8" t="s">
        <v>1238</v>
      </c>
      <c r="B1832" s="9">
        <v>4454</v>
      </c>
      <c r="C1832" s="40" t="s">
        <v>139</v>
      </c>
      <c r="D1832" s="40" t="s">
        <v>124</v>
      </c>
      <c r="E1832" s="40" t="s">
        <v>37</v>
      </c>
      <c r="F1832" s="40" t="s">
        <v>38</v>
      </c>
      <c r="G1832" s="40"/>
      <c r="H1832" s="40" t="s">
        <v>40</v>
      </c>
      <c r="I1832" s="11">
        <v>45506</v>
      </c>
      <c r="J1832" s="11">
        <v>45553</v>
      </c>
      <c r="K1832" s="12" t="s">
        <v>45</v>
      </c>
      <c r="L1832" s="1" t="str">
        <f>_xlfn.IFNA(MATCH(D1832,{"AR","FL","IN","MI"},0),"YES")</f>
        <v>YES</v>
      </c>
      <c r="M1832" t="str">
        <f t="shared" si="177"/>
        <v>Electric</v>
      </c>
      <c r="N1832" s="1">
        <f t="shared" si="178"/>
        <v>2024</v>
      </c>
      <c r="O1832" s="13" t="str">
        <f t="shared" si="179"/>
        <v/>
      </c>
      <c r="P1832" s="13" t="str">
        <f t="shared" si="180"/>
        <v/>
      </c>
      <c r="Q1832" s="13" t="str">
        <f t="shared" si="181"/>
        <v/>
      </c>
      <c r="R1832" s="13" t="str">
        <f t="shared" si="182"/>
        <v/>
      </c>
    </row>
    <row r="1833" spans="1:18" x14ac:dyDescent="0.2">
      <c r="A1833" s="8" t="s">
        <v>2110</v>
      </c>
      <c r="B1833" s="9">
        <v>4387</v>
      </c>
      <c r="C1833" s="40" t="s">
        <v>204</v>
      </c>
      <c r="D1833" s="40" t="s">
        <v>205</v>
      </c>
      <c r="E1833" s="40" t="s">
        <v>2163</v>
      </c>
      <c r="F1833" s="40" t="s">
        <v>66</v>
      </c>
      <c r="G1833" s="40" t="s">
        <v>39</v>
      </c>
      <c r="H1833" s="40" t="s">
        <v>40</v>
      </c>
      <c r="I1833" s="11">
        <v>45345</v>
      </c>
      <c r="J1833" s="11">
        <v>45553</v>
      </c>
      <c r="K1833" s="12">
        <v>52.4</v>
      </c>
      <c r="L1833" s="1" t="str">
        <f>_xlfn.IFNA(MATCH(D1833,{"AR","FL","IN","MI"},0),"YES")</f>
        <v>YES</v>
      </c>
      <c r="M1833" t="str">
        <f t="shared" si="177"/>
        <v>Natural Gas</v>
      </c>
      <c r="N1833" s="1">
        <f t="shared" si="178"/>
        <v>2024</v>
      </c>
      <c r="O1833" s="13" t="str">
        <f t="shared" si="179"/>
        <v/>
      </c>
      <c r="P1833" s="13" t="str">
        <f t="shared" si="180"/>
        <v/>
      </c>
      <c r="Q1833" s="13">
        <f t="shared" si="181"/>
        <v>0.52400000000000002</v>
      </c>
      <c r="R1833" s="13">
        <f t="shared" si="182"/>
        <v>0.52400000000000002</v>
      </c>
    </row>
    <row r="1834" spans="1:18" x14ac:dyDescent="0.2">
      <c r="A1834" s="8" t="s">
        <v>2111</v>
      </c>
      <c r="B1834" s="9">
        <v>4418</v>
      </c>
      <c r="C1834" s="40" t="s">
        <v>2183</v>
      </c>
      <c r="D1834" s="40" t="s">
        <v>231</v>
      </c>
      <c r="E1834" s="40" t="s">
        <v>2163</v>
      </c>
      <c r="F1834" s="40" t="s">
        <v>66</v>
      </c>
      <c r="G1834" s="40" t="s">
        <v>39</v>
      </c>
      <c r="H1834" s="40" t="s">
        <v>40</v>
      </c>
      <c r="I1834" s="11">
        <v>45457</v>
      </c>
      <c r="J1834" s="11">
        <v>45553</v>
      </c>
      <c r="K1834" s="12" t="s">
        <v>45</v>
      </c>
      <c r="L1834" s="1" t="str">
        <f>_xlfn.IFNA(MATCH(D1834,{"AR","FL","IN","MI"},0),"YES")</f>
        <v>YES</v>
      </c>
      <c r="M1834" t="str">
        <f t="shared" si="177"/>
        <v>Natural Gas</v>
      </c>
      <c r="N1834" s="1">
        <f t="shared" si="178"/>
        <v>2024</v>
      </c>
      <c r="O1834" s="13" t="str">
        <f t="shared" si="179"/>
        <v/>
      </c>
      <c r="P1834" s="13" t="str">
        <f t="shared" si="180"/>
        <v/>
      </c>
      <c r="Q1834" s="13" t="str">
        <f t="shared" si="181"/>
        <v/>
      </c>
      <c r="R1834" s="13" t="str">
        <f t="shared" si="182"/>
        <v/>
      </c>
    </row>
    <row r="1835" spans="1:18" x14ac:dyDescent="0.2">
      <c r="A1835" s="8" t="s">
        <v>1239</v>
      </c>
      <c r="B1835" s="9">
        <v>4386</v>
      </c>
      <c r="C1835" s="40" t="s">
        <v>204</v>
      </c>
      <c r="D1835" s="40" t="s">
        <v>205</v>
      </c>
      <c r="E1835" s="40" t="s">
        <v>37</v>
      </c>
      <c r="F1835" s="40" t="s">
        <v>38</v>
      </c>
      <c r="G1835" s="40" t="s">
        <v>39</v>
      </c>
      <c r="H1835" s="40" t="s">
        <v>40</v>
      </c>
      <c r="I1835" s="11">
        <v>45345</v>
      </c>
      <c r="J1835" s="11">
        <v>45553</v>
      </c>
      <c r="K1835" s="12">
        <v>52.4</v>
      </c>
      <c r="L1835" s="1" t="str">
        <f>_xlfn.IFNA(MATCH(D1835,{"AR","FL","IN","MI"},0),"YES")</f>
        <v>YES</v>
      </c>
      <c r="M1835" t="str">
        <f t="shared" si="177"/>
        <v>Electric</v>
      </c>
      <c r="N1835" s="1">
        <f t="shared" si="178"/>
        <v>2024</v>
      </c>
      <c r="O1835" s="13">
        <f t="shared" si="179"/>
        <v>0.52400000000000002</v>
      </c>
      <c r="P1835" s="13">
        <f t="shared" si="180"/>
        <v>0.52400000000000002</v>
      </c>
      <c r="Q1835" s="13" t="str">
        <f t="shared" si="181"/>
        <v/>
      </c>
      <c r="R1835" s="13" t="str">
        <f t="shared" si="182"/>
        <v/>
      </c>
    </row>
    <row r="1836" spans="1:18" x14ac:dyDescent="0.2">
      <c r="A1836" s="8" t="s">
        <v>1240</v>
      </c>
      <c r="B1836" s="9">
        <v>4330</v>
      </c>
      <c r="C1836" s="40" t="s">
        <v>81</v>
      </c>
      <c r="D1836" s="40" t="s">
        <v>76</v>
      </c>
      <c r="E1836" s="40" t="s">
        <v>37</v>
      </c>
      <c r="F1836" s="40" t="s">
        <v>52</v>
      </c>
      <c r="G1836" s="40" t="s">
        <v>39</v>
      </c>
      <c r="H1836" s="40" t="s">
        <v>40</v>
      </c>
      <c r="I1836" s="11">
        <v>45315</v>
      </c>
      <c r="J1836" s="11">
        <v>45554</v>
      </c>
      <c r="K1836" s="12">
        <v>52.1</v>
      </c>
      <c r="L1836" s="1" t="str">
        <f>_xlfn.IFNA(MATCH(D1836,{"AR","FL","IN","MI"},0),"YES")</f>
        <v>YES</v>
      </c>
      <c r="M1836" t="str">
        <f t="shared" si="177"/>
        <v>Electric</v>
      </c>
      <c r="N1836" s="1">
        <f t="shared" si="178"/>
        <v>2024</v>
      </c>
      <c r="O1836" s="13">
        <f t="shared" si="179"/>
        <v>0.52100000000000002</v>
      </c>
      <c r="P1836" s="13">
        <f t="shared" si="180"/>
        <v>0.52100000000000002</v>
      </c>
      <c r="Q1836" s="13" t="str">
        <f t="shared" si="181"/>
        <v/>
      </c>
      <c r="R1836" s="13" t="str">
        <f t="shared" si="182"/>
        <v/>
      </c>
    </row>
    <row r="1837" spans="1:18" x14ac:dyDescent="0.2">
      <c r="A1837" s="8" t="s">
        <v>1241</v>
      </c>
      <c r="B1837" s="9">
        <v>4302</v>
      </c>
      <c r="C1837" s="40" t="s">
        <v>70</v>
      </c>
      <c r="D1837" s="40" t="s">
        <v>51</v>
      </c>
      <c r="E1837" s="40" t="s">
        <v>37</v>
      </c>
      <c r="F1837" s="40" t="s">
        <v>38</v>
      </c>
      <c r="G1837" s="40" t="s">
        <v>44</v>
      </c>
      <c r="H1837" s="40" t="s">
        <v>40</v>
      </c>
      <c r="I1837" s="11">
        <v>45275</v>
      </c>
      <c r="J1837" s="11">
        <v>45558</v>
      </c>
      <c r="K1837" s="12">
        <v>50</v>
      </c>
      <c r="L1837" s="1" t="str">
        <f>_xlfn.IFNA(MATCH(D1837,{"AR","FL","IN","MI"},0),"YES")</f>
        <v>YES</v>
      </c>
      <c r="M1837" t="str">
        <f t="shared" si="177"/>
        <v>Electric</v>
      </c>
      <c r="N1837" s="1">
        <f t="shared" si="178"/>
        <v>2024</v>
      </c>
      <c r="O1837" s="13">
        <f t="shared" si="179"/>
        <v>0.5</v>
      </c>
      <c r="P1837" s="13">
        <f t="shared" si="180"/>
        <v>0.5</v>
      </c>
      <c r="Q1837" s="13" t="str">
        <f t="shared" si="181"/>
        <v/>
      </c>
      <c r="R1837" s="13" t="str">
        <f t="shared" si="182"/>
        <v/>
      </c>
    </row>
    <row r="1838" spans="1:18" x14ac:dyDescent="0.2">
      <c r="A1838" s="8" t="s">
        <v>2112</v>
      </c>
      <c r="B1838" s="9">
        <v>4427</v>
      </c>
      <c r="C1838" s="40" t="s">
        <v>2237</v>
      </c>
      <c r="D1838" s="40" t="s">
        <v>76</v>
      </c>
      <c r="E1838" s="40" t="s">
        <v>2163</v>
      </c>
      <c r="F1838" s="40" t="s">
        <v>52</v>
      </c>
      <c r="G1838" s="40" t="s">
        <v>39</v>
      </c>
      <c r="H1838" s="40" t="s">
        <v>40</v>
      </c>
      <c r="I1838" s="11">
        <v>45471</v>
      </c>
      <c r="J1838" s="11">
        <v>45559</v>
      </c>
      <c r="K1838" s="12">
        <v>56.8</v>
      </c>
      <c r="L1838" s="1" t="str">
        <f>_xlfn.IFNA(MATCH(D1838,{"AR","FL","IN","MI"},0),"YES")</f>
        <v>YES</v>
      </c>
      <c r="M1838" t="str">
        <f t="shared" si="177"/>
        <v>Natural Gas</v>
      </c>
      <c r="N1838" s="1">
        <f t="shared" si="178"/>
        <v>2024</v>
      </c>
      <c r="O1838" s="13" t="str">
        <f t="shared" si="179"/>
        <v/>
      </c>
      <c r="P1838" s="13" t="str">
        <f t="shared" si="180"/>
        <v/>
      </c>
      <c r="Q1838" s="13">
        <f t="shared" si="181"/>
        <v>0.56799999999999995</v>
      </c>
      <c r="R1838" s="13">
        <f t="shared" si="182"/>
        <v>0.56799999999999995</v>
      </c>
    </row>
    <row r="1839" spans="1:18" x14ac:dyDescent="0.2">
      <c r="A1839" s="8" t="s">
        <v>2113</v>
      </c>
      <c r="B1839" s="9">
        <v>4333</v>
      </c>
      <c r="C1839" s="40" t="s">
        <v>2226</v>
      </c>
      <c r="D1839" s="40" t="s">
        <v>154</v>
      </c>
      <c r="E1839" s="40" t="s">
        <v>2163</v>
      </c>
      <c r="F1839" s="40" t="s">
        <v>66</v>
      </c>
      <c r="G1839" s="40" t="s">
        <v>44</v>
      </c>
      <c r="H1839" s="40" t="s">
        <v>40</v>
      </c>
      <c r="I1839" s="11">
        <v>45321</v>
      </c>
      <c r="J1839" s="11">
        <v>45561</v>
      </c>
      <c r="K1839" s="16" t="s">
        <v>45</v>
      </c>
      <c r="L1839" s="1" t="str">
        <f>_xlfn.IFNA(MATCH(D1839,{"AR","FL","IN","MI"},0),"YES")</f>
        <v>YES</v>
      </c>
      <c r="M1839" t="str">
        <f t="shared" si="177"/>
        <v>Natural Gas</v>
      </c>
      <c r="N1839" s="1">
        <f t="shared" si="178"/>
        <v>2024</v>
      </c>
      <c r="O1839" s="13" t="str">
        <f t="shared" si="179"/>
        <v/>
      </c>
      <c r="P1839" s="13" t="str">
        <f t="shared" si="180"/>
        <v/>
      </c>
      <c r="Q1839" s="13" t="str">
        <f t="shared" si="181"/>
        <v/>
      </c>
      <c r="R1839" s="13" t="str">
        <f t="shared" si="182"/>
        <v/>
      </c>
    </row>
    <row r="1840" spans="1:18" x14ac:dyDescent="0.2">
      <c r="A1840" s="8" t="s">
        <v>2114</v>
      </c>
      <c r="B1840" s="9">
        <v>4313</v>
      </c>
      <c r="C1840" s="40" t="s">
        <v>2212</v>
      </c>
      <c r="D1840" s="40" t="s">
        <v>48</v>
      </c>
      <c r="E1840" s="40" t="s">
        <v>2163</v>
      </c>
      <c r="F1840" s="40" t="s">
        <v>66</v>
      </c>
      <c r="G1840" s="40" t="s">
        <v>44</v>
      </c>
      <c r="H1840" s="40" t="s">
        <v>40</v>
      </c>
      <c r="I1840" s="11">
        <v>45352</v>
      </c>
      <c r="J1840" s="11">
        <v>45561</v>
      </c>
      <c r="K1840" s="16" t="s">
        <v>45</v>
      </c>
      <c r="L1840" s="1">
        <f>_xlfn.IFNA(MATCH(D1840,{"AR","FL","IN","MI"},0),"YES")</f>
        <v>4</v>
      </c>
      <c r="M1840" t="str">
        <f t="shared" si="177"/>
        <v>Natural Gas</v>
      </c>
      <c r="N1840" s="1">
        <f t="shared" si="178"/>
        <v>2024</v>
      </c>
      <c r="O1840" s="13" t="str">
        <f t="shared" si="179"/>
        <v/>
      </c>
      <c r="P1840" s="13" t="str">
        <f t="shared" si="180"/>
        <v/>
      </c>
      <c r="Q1840" s="13" t="str">
        <f t="shared" si="181"/>
        <v/>
      </c>
      <c r="R1840" s="13" t="str">
        <f t="shared" si="182"/>
        <v/>
      </c>
    </row>
    <row r="1841" spans="1:18" x14ac:dyDescent="0.2">
      <c r="A1841" s="8" t="s">
        <v>1242</v>
      </c>
      <c r="B1841" s="9">
        <v>4360</v>
      </c>
      <c r="C1841" s="40" t="s">
        <v>208</v>
      </c>
      <c r="D1841" s="40" t="s">
        <v>48</v>
      </c>
      <c r="E1841" s="40" t="s">
        <v>37</v>
      </c>
      <c r="F1841" s="40" t="s">
        <v>38</v>
      </c>
      <c r="G1841" s="40" t="s">
        <v>44</v>
      </c>
      <c r="H1841" s="40" t="s">
        <v>40</v>
      </c>
      <c r="I1841" s="11">
        <v>45372</v>
      </c>
      <c r="J1841" s="11">
        <v>45561</v>
      </c>
      <c r="K1841" s="16" t="s">
        <v>45</v>
      </c>
      <c r="L1841" s="1">
        <f>_xlfn.IFNA(MATCH(D1841,{"AR","FL","IN","MI"},0),"YES")</f>
        <v>4</v>
      </c>
      <c r="M1841" t="str">
        <f t="shared" si="177"/>
        <v>Electric</v>
      </c>
      <c r="N1841" s="1">
        <f t="shared" si="178"/>
        <v>2024</v>
      </c>
      <c r="O1841" s="13" t="str">
        <f t="shared" si="179"/>
        <v/>
      </c>
      <c r="P1841" s="13" t="str">
        <f t="shared" si="180"/>
        <v/>
      </c>
      <c r="Q1841" s="13" t="str">
        <f t="shared" si="181"/>
        <v/>
      </c>
      <c r="R1841" s="13" t="str">
        <f t="shared" si="182"/>
        <v/>
      </c>
    </row>
    <row r="1842" spans="1:18" x14ac:dyDescent="0.2">
      <c r="A1842" s="8" t="s">
        <v>1243</v>
      </c>
      <c r="B1842" s="9">
        <v>4287</v>
      </c>
      <c r="C1842" s="40" t="s">
        <v>619</v>
      </c>
      <c r="D1842" s="40" t="s">
        <v>231</v>
      </c>
      <c r="E1842" s="40" t="s">
        <v>37</v>
      </c>
      <c r="F1842" s="40" t="s">
        <v>66</v>
      </c>
      <c r="G1842" s="40" t="s">
        <v>39</v>
      </c>
      <c r="H1842" s="40" t="s">
        <v>40</v>
      </c>
      <c r="I1842" s="11">
        <v>45246</v>
      </c>
      <c r="J1842" s="11">
        <v>45565</v>
      </c>
      <c r="K1842" s="16">
        <v>52.83</v>
      </c>
      <c r="L1842" s="1" t="str">
        <f>_xlfn.IFNA(MATCH(D1842,{"AR","FL","IN","MI"},0),"YES")</f>
        <v>YES</v>
      </c>
      <c r="M1842" t="str">
        <f t="shared" si="177"/>
        <v>Electric</v>
      </c>
      <c r="N1842" s="1">
        <f t="shared" si="178"/>
        <v>2024</v>
      </c>
      <c r="O1842" s="13">
        <f t="shared" si="179"/>
        <v>0.52829999999999999</v>
      </c>
      <c r="P1842" s="13">
        <f t="shared" si="180"/>
        <v>0.52829999999999999</v>
      </c>
      <c r="Q1842" s="13" t="str">
        <f t="shared" si="181"/>
        <v/>
      </c>
      <c r="R1842" s="13" t="str">
        <f t="shared" si="182"/>
        <v/>
      </c>
    </row>
    <row r="1843" spans="1:18" x14ac:dyDescent="0.2">
      <c r="A1843" s="8" t="s">
        <v>2115</v>
      </c>
      <c r="B1843" s="9">
        <v>4288</v>
      </c>
      <c r="C1843" s="40" t="s">
        <v>2216</v>
      </c>
      <c r="D1843" s="40" t="s">
        <v>111</v>
      </c>
      <c r="E1843" s="40" t="s">
        <v>2163</v>
      </c>
      <c r="F1843" s="40" t="s">
        <v>66</v>
      </c>
      <c r="G1843" s="40" t="s">
        <v>44</v>
      </c>
      <c r="H1843" s="40" t="s">
        <v>40</v>
      </c>
      <c r="I1843" s="11">
        <v>45264</v>
      </c>
      <c r="J1843" s="11">
        <v>45566</v>
      </c>
      <c r="K1843" s="16">
        <v>39.64</v>
      </c>
      <c r="L1843" s="1">
        <f>_xlfn.IFNA(MATCH(D1843,{"AR","FL","IN","MI"},0),"YES")</f>
        <v>1</v>
      </c>
      <c r="M1843" t="str">
        <f t="shared" si="177"/>
        <v>Natural Gas</v>
      </c>
      <c r="N1843" s="1">
        <f t="shared" si="178"/>
        <v>2024</v>
      </c>
      <c r="O1843" s="13" t="str">
        <f t="shared" si="179"/>
        <v/>
      </c>
      <c r="P1843" s="13" t="str">
        <f t="shared" si="180"/>
        <v/>
      </c>
      <c r="Q1843" s="13">
        <f t="shared" si="181"/>
        <v>0.39640000000000003</v>
      </c>
      <c r="R1843" s="13" t="str">
        <f t="shared" si="182"/>
        <v/>
      </c>
    </row>
    <row r="1844" spans="1:18" x14ac:dyDescent="0.2">
      <c r="A1844" s="8" t="s">
        <v>1244</v>
      </c>
      <c r="B1844" s="9">
        <v>4356</v>
      </c>
      <c r="C1844" s="40" t="s">
        <v>886</v>
      </c>
      <c r="D1844" s="40" t="s">
        <v>94</v>
      </c>
      <c r="E1844" s="40" t="s">
        <v>37</v>
      </c>
      <c r="F1844" s="40" t="s">
        <v>66</v>
      </c>
      <c r="G1844" s="40" t="s">
        <v>44</v>
      </c>
      <c r="H1844" s="40" t="s">
        <v>40</v>
      </c>
      <c r="I1844" s="11">
        <v>45351</v>
      </c>
      <c r="J1844" s="11">
        <v>45568</v>
      </c>
      <c r="K1844" s="12">
        <v>42.5</v>
      </c>
      <c r="L1844" s="1" t="str">
        <f>_xlfn.IFNA(MATCH(D1844,{"AR","FL","IN","MI"},0),"YES")</f>
        <v>YES</v>
      </c>
      <c r="M1844" t="str">
        <f t="shared" si="177"/>
        <v>Electric</v>
      </c>
      <c r="N1844" s="1">
        <f t="shared" si="178"/>
        <v>2024</v>
      </c>
      <c r="O1844" s="13">
        <f t="shared" si="179"/>
        <v>0.42499999999999999</v>
      </c>
      <c r="P1844" s="13">
        <f t="shared" si="180"/>
        <v>0.42499999999999999</v>
      </c>
      <c r="Q1844" s="13" t="str">
        <f t="shared" si="181"/>
        <v/>
      </c>
      <c r="R1844" s="13" t="str">
        <f t="shared" si="182"/>
        <v/>
      </c>
    </row>
    <row r="1845" spans="1:18" x14ac:dyDescent="0.2">
      <c r="A1845" s="8" t="s">
        <v>2116</v>
      </c>
      <c r="B1845" s="9">
        <v>4350</v>
      </c>
      <c r="C1845" s="40" t="s">
        <v>2206</v>
      </c>
      <c r="D1845" s="40" t="s">
        <v>60</v>
      </c>
      <c r="E1845" s="40" t="s">
        <v>2163</v>
      </c>
      <c r="F1845" s="40" t="s">
        <v>66</v>
      </c>
      <c r="G1845" s="40" t="s">
        <v>44</v>
      </c>
      <c r="H1845" s="40" t="s">
        <v>40</v>
      </c>
      <c r="I1845" s="11">
        <v>45352</v>
      </c>
      <c r="J1845" s="11">
        <v>45568</v>
      </c>
      <c r="K1845" s="16" t="s">
        <v>45</v>
      </c>
      <c r="L1845" s="1" t="str">
        <f>_xlfn.IFNA(MATCH(D1845,{"AR","FL","IN","MI"},0),"YES")</f>
        <v>YES</v>
      </c>
      <c r="M1845" t="str">
        <f t="shared" si="177"/>
        <v>Natural Gas</v>
      </c>
      <c r="N1845" s="1">
        <f t="shared" si="178"/>
        <v>2024</v>
      </c>
      <c r="O1845" s="13" t="str">
        <f t="shared" si="179"/>
        <v/>
      </c>
      <c r="P1845" s="13" t="str">
        <f t="shared" si="180"/>
        <v/>
      </c>
      <c r="Q1845" s="13" t="str">
        <f t="shared" si="181"/>
        <v/>
      </c>
      <c r="R1845" s="13" t="str">
        <f t="shared" si="182"/>
        <v/>
      </c>
    </row>
    <row r="1846" spans="1:18" x14ac:dyDescent="0.2">
      <c r="A1846" s="8" t="s">
        <v>2117</v>
      </c>
      <c r="B1846" s="9">
        <v>4309</v>
      </c>
      <c r="C1846" s="40" t="s">
        <v>116</v>
      </c>
      <c r="D1846" s="40" t="s">
        <v>105</v>
      </c>
      <c r="E1846" s="40" t="s">
        <v>2163</v>
      </c>
      <c r="F1846" s="40" t="s">
        <v>66</v>
      </c>
      <c r="G1846" s="40" t="s">
        <v>44</v>
      </c>
      <c r="H1846" s="40" t="s">
        <v>40</v>
      </c>
      <c r="I1846" s="11">
        <v>45289</v>
      </c>
      <c r="J1846" s="11">
        <v>45574</v>
      </c>
      <c r="K1846" s="12">
        <v>55</v>
      </c>
      <c r="L1846" s="1" t="str">
        <f>_xlfn.IFNA(MATCH(D1846,{"AR","FL","IN","MI"},0),"YES")</f>
        <v>YES</v>
      </c>
      <c r="M1846" t="str">
        <f t="shared" si="177"/>
        <v>Natural Gas</v>
      </c>
      <c r="N1846" s="1">
        <f t="shared" si="178"/>
        <v>2024</v>
      </c>
      <c r="O1846" s="13" t="str">
        <f t="shared" si="179"/>
        <v/>
      </c>
      <c r="P1846" s="13" t="str">
        <f t="shared" si="180"/>
        <v/>
      </c>
      <c r="Q1846" s="13">
        <f t="shared" si="181"/>
        <v>0.55000000000000004</v>
      </c>
      <c r="R1846" s="13">
        <f t="shared" si="182"/>
        <v>0.55000000000000004</v>
      </c>
    </row>
    <row r="1847" spans="1:18" x14ac:dyDescent="0.2">
      <c r="A1847" s="8" t="s">
        <v>1245</v>
      </c>
      <c r="B1847" s="9">
        <v>4308</v>
      </c>
      <c r="C1847" s="40" t="s">
        <v>116</v>
      </c>
      <c r="D1847" s="40" t="s">
        <v>105</v>
      </c>
      <c r="E1847" s="40" t="s">
        <v>37</v>
      </c>
      <c r="F1847" s="40" t="s">
        <v>66</v>
      </c>
      <c r="G1847" s="40" t="s">
        <v>44</v>
      </c>
      <c r="H1847" s="40" t="s">
        <v>40</v>
      </c>
      <c r="I1847" s="11">
        <v>45289</v>
      </c>
      <c r="J1847" s="11">
        <v>45574</v>
      </c>
      <c r="K1847" s="12">
        <v>55</v>
      </c>
      <c r="L1847" s="1" t="str">
        <f>_xlfn.IFNA(MATCH(D1847,{"AR","FL","IN","MI"},0),"YES")</f>
        <v>YES</v>
      </c>
      <c r="M1847" t="str">
        <f t="shared" si="177"/>
        <v>Electric</v>
      </c>
      <c r="N1847" s="1">
        <f t="shared" si="178"/>
        <v>2024</v>
      </c>
      <c r="O1847" s="13">
        <f t="shared" si="179"/>
        <v>0.55000000000000004</v>
      </c>
      <c r="P1847" s="13">
        <f t="shared" si="180"/>
        <v>0.55000000000000004</v>
      </c>
      <c r="Q1847" s="13" t="str">
        <f t="shared" si="181"/>
        <v/>
      </c>
      <c r="R1847" s="13" t="str">
        <f t="shared" si="182"/>
        <v/>
      </c>
    </row>
    <row r="1848" spans="1:18" x14ac:dyDescent="0.2">
      <c r="A1848" s="8" t="s">
        <v>1246</v>
      </c>
      <c r="B1848" s="9">
        <v>4389</v>
      </c>
      <c r="C1848" s="40" t="s">
        <v>1247</v>
      </c>
      <c r="D1848" s="40" t="s">
        <v>48</v>
      </c>
      <c r="E1848" s="40" t="s">
        <v>37</v>
      </c>
      <c r="F1848" s="40" t="s">
        <v>38</v>
      </c>
      <c r="G1848" s="40" t="s">
        <v>44</v>
      </c>
      <c r="H1848" s="40" t="s">
        <v>40</v>
      </c>
      <c r="I1848" s="11">
        <v>45413</v>
      </c>
      <c r="J1848" s="11">
        <v>45575</v>
      </c>
      <c r="K1848" s="16" t="s">
        <v>45</v>
      </c>
      <c r="L1848" s="1">
        <f>_xlfn.IFNA(MATCH(D1848,{"AR","FL","IN","MI"},0),"YES")</f>
        <v>4</v>
      </c>
      <c r="M1848" t="str">
        <f t="shared" si="177"/>
        <v>Electric</v>
      </c>
      <c r="N1848" s="1">
        <f t="shared" si="178"/>
        <v>2024</v>
      </c>
      <c r="O1848" s="13" t="str">
        <f t="shared" si="179"/>
        <v/>
      </c>
      <c r="P1848" s="13" t="str">
        <f t="shared" si="180"/>
        <v/>
      </c>
      <c r="Q1848" s="13" t="str">
        <f t="shared" si="181"/>
        <v/>
      </c>
      <c r="R1848" s="13" t="str">
        <f t="shared" si="182"/>
        <v/>
      </c>
    </row>
    <row r="1849" spans="1:18" x14ac:dyDescent="0.2">
      <c r="A1849" s="8" t="s">
        <v>1248</v>
      </c>
      <c r="B1849" s="9">
        <v>4405</v>
      </c>
      <c r="C1849" s="40" t="s">
        <v>673</v>
      </c>
      <c r="D1849" s="40" t="s">
        <v>158</v>
      </c>
      <c r="E1849" s="40" t="s">
        <v>37</v>
      </c>
      <c r="F1849" s="40" t="s">
        <v>52</v>
      </c>
      <c r="G1849" s="40" t="s">
        <v>39</v>
      </c>
      <c r="H1849" s="40" t="s">
        <v>40</v>
      </c>
      <c r="I1849" s="11">
        <v>45411</v>
      </c>
      <c r="J1849" s="11">
        <v>45581</v>
      </c>
      <c r="K1849" s="16" t="s">
        <v>45</v>
      </c>
      <c r="L1849" s="1">
        <f>_xlfn.IFNA(MATCH(D1849,{"AR","FL","IN","MI"},0),"YES")</f>
        <v>3</v>
      </c>
      <c r="M1849" t="str">
        <f t="shared" si="177"/>
        <v>Electric</v>
      </c>
      <c r="N1849" s="1">
        <f t="shared" si="178"/>
        <v>2024</v>
      </c>
      <c r="O1849" s="13" t="str">
        <f t="shared" si="179"/>
        <v/>
      </c>
      <c r="P1849" s="13" t="str">
        <f t="shared" si="180"/>
        <v/>
      </c>
      <c r="Q1849" s="13" t="str">
        <f t="shared" si="181"/>
        <v/>
      </c>
      <c r="R1849" s="13" t="str">
        <f t="shared" si="182"/>
        <v/>
      </c>
    </row>
    <row r="1850" spans="1:18" x14ac:dyDescent="0.2">
      <c r="A1850" s="8" t="s">
        <v>1249</v>
      </c>
      <c r="B1850" s="9">
        <v>4462</v>
      </c>
      <c r="C1850" s="40" t="s">
        <v>254</v>
      </c>
      <c r="D1850" s="40" t="s">
        <v>160</v>
      </c>
      <c r="E1850" s="40" t="s">
        <v>37</v>
      </c>
      <c r="F1850" s="40" t="s">
        <v>38</v>
      </c>
      <c r="G1850" s="40" t="s">
        <v>39</v>
      </c>
      <c r="H1850" s="40" t="s">
        <v>40</v>
      </c>
      <c r="I1850" s="11">
        <v>45307</v>
      </c>
      <c r="J1850" s="11">
        <v>45582</v>
      </c>
      <c r="K1850" s="16" t="s">
        <v>45</v>
      </c>
      <c r="L1850" s="1" t="str">
        <f>_xlfn.IFNA(MATCH(D1850,{"AR","FL","IN","MI"},0),"YES")</f>
        <v>YES</v>
      </c>
      <c r="M1850" t="str">
        <f t="shared" si="177"/>
        <v>Electric</v>
      </c>
      <c r="N1850" s="1">
        <f t="shared" si="178"/>
        <v>2024</v>
      </c>
      <c r="O1850" s="13" t="str">
        <f t="shared" si="179"/>
        <v/>
      </c>
      <c r="P1850" s="13" t="str">
        <f t="shared" si="180"/>
        <v/>
      </c>
      <c r="Q1850" s="13" t="str">
        <f t="shared" si="181"/>
        <v/>
      </c>
      <c r="R1850" s="13" t="str">
        <f t="shared" si="182"/>
        <v/>
      </c>
    </row>
    <row r="1851" spans="1:18" x14ac:dyDescent="0.2">
      <c r="A1851" s="8" t="s">
        <v>1250</v>
      </c>
      <c r="B1851" s="9">
        <v>4463</v>
      </c>
      <c r="C1851" s="40" t="s">
        <v>363</v>
      </c>
      <c r="D1851" s="40" t="s">
        <v>160</v>
      </c>
      <c r="E1851" s="40" t="s">
        <v>37</v>
      </c>
      <c r="F1851" s="40" t="s">
        <v>38</v>
      </c>
      <c r="G1851" s="40" t="s">
        <v>39</v>
      </c>
      <c r="H1851" s="40" t="s">
        <v>40</v>
      </c>
      <c r="I1851" s="11">
        <v>45307</v>
      </c>
      <c r="J1851" s="11">
        <v>45582</v>
      </c>
      <c r="K1851" s="16" t="s">
        <v>45</v>
      </c>
      <c r="L1851" s="1" t="str">
        <f>_xlfn.IFNA(MATCH(D1851,{"AR","FL","IN","MI"},0),"YES")</f>
        <v>YES</v>
      </c>
      <c r="M1851" t="str">
        <f t="shared" si="177"/>
        <v>Electric</v>
      </c>
      <c r="N1851" s="1">
        <f t="shared" si="178"/>
        <v>2024</v>
      </c>
      <c r="O1851" s="13" t="str">
        <f t="shared" si="179"/>
        <v/>
      </c>
      <c r="P1851" s="13" t="str">
        <f t="shared" si="180"/>
        <v/>
      </c>
      <c r="Q1851" s="13" t="str">
        <f t="shared" si="181"/>
        <v/>
      </c>
      <c r="R1851" s="13" t="str">
        <f t="shared" si="182"/>
        <v/>
      </c>
    </row>
    <row r="1852" spans="1:18" x14ac:dyDescent="0.2">
      <c r="A1852" s="8" t="s">
        <v>1251</v>
      </c>
      <c r="B1852" s="9">
        <v>4464</v>
      </c>
      <c r="C1852" s="40" t="s">
        <v>381</v>
      </c>
      <c r="D1852" s="40" t="s">
        <v>160</v>
      </c>
      <c r="E1852" s="40" t="s">
        <v>37</v>
      </c>
      <c r="F1852" s="40" t="s">
        <v>38</v>
      </c>
      <c r="G1852" s="40" t="s">
        <v>39</v>
      </c>
      <c r="H1852" s="40" t="s">
        <v>40</v>
      </c>
      <c r="I1852" s="11">
        <v>45307</v>
      </c>
      <c r="J1852" s="11">
        <v>45582</v>
      </c>
      <c r="K1852" s="16" t="s">
        <v>45</v>
      </c>
      <c r="L1852" s="1" t="str">
        <f>_xlfn.IFNA(MATCH(D1852,{"AR","FL","IN","MI"},0),"YES")</f>
        <v>YES</v>
      </c>
      <c r="M1852" t="str">
        <f t="shared" si="177"/>
        <v>Electric</v>
      </c>
      <c r="N1852" s="1">
        <f t="shared" si="178"/>
        <v>2024</v>
      </c>
      <c r="O1852" s="13" t="str">
        <f t="shared" si="179"/>
        <v/>
      </c>
      <c r="P1852" s="13" t="str">
        <f t="shared" si="180"/>
        <v/>
      </c>
      <c r="Q1852" s="13" t="str">
        <f t="shared" si="181"/>
        <v/>
      </c>
      <c r="R1852" s="13" t="str">
        <f t="shared" si="182"/>
        <v/>
      </c>
    </row>
    <row r="1853" spans="1:18" x14ac:dyDescent="0.2">
      <c r="A1853" s="8" t="s">
        <v>2118</v>
      </c>
      <c r="B1853" s="9">
        <v>4465</v>
      </c>
      <c r="C1853" s="40" t="s">
        <v>2207</v>
      </c>
      <c r="D1853" s="40" t="s">
        <v>160</v>
      </c>
      <c r="E1853" s="40" t="s">
        <v>2163</v>
      </c>
      <c r="F1853" s="40" t="s">
        <v>66</v>
      </c>
      <c r="G1853" s="40" t="s">
        <v>39</v>
      </c>
      <c r="H1853" s="40" t="s">
        <v>40</v>
      </c>
      <c r="I1853" s="11">
        <v>45307</v>
      </c>
      <c r="J1853" s="11">
        <v>45582</v>
      </c>
      <c r="K1853" s="16" t="s">
        <v>45</v>
      </c>
      <c r="L1853" s="1" t="str">
        <f>_xlfn.IFNA(MATCH(D1853,{"AR","FL","IN","MI"},0),"YES")</f>
        <v>YES</v>
      </c>
      <c r="M1853" t="str">
        <f t="shared" si="177"/>
        <v>Natural Gas</v>
      </c>
      <c r="N1853" s="1">
        <f t="shared" si="178"/>
        <v>2024</v>
      </c>
      <c r="O1853" s="13" t="str">
        <f t="shared" si="179"/>
        <v/>
      </c>
      <c r="P1853" s="13" t="str">
        <f t="shared" si="180"/>
        <v/>
      </c>
      <c r="Q1853" s="13" t="str">
        <f t="shared" si="181"/>
        <v/>
      </c>
      <c r="R1853" s="13" t="str">
        <f t="shared" si="182"/>
        <v/>
      </c>
    </row>
    <row r="1854" spans="1:18" x14ac:dyDescent="0.2">
      <c r="A1854" s="8" t="s">
        <v>1252</v>
      </c>
      <c r="B1854" s="9">
        <v>4408</v>
      </c>
      <c r="C1854" s="40" t="s">
        <v>157</v>
      </c>
      <c r="D1854" s="40" t="s">
        <v>158</v>
      </c>
      <c r="E1854" s="40" t="s">
        <v>37</v>
      </c>
      <c r="F1854" s="40" t="s">
        <v>52</v>
      </c>
      <c r="G1854" s="40" t="s">
        <v>39</v>
      </c>
      <c r="H1854" s="40" t="s">
        <v>40</v>
      </c>
      <c r="I1854" s="11">
        <v>45440</v>
      </c>
      <c r="J1854" s="11">
        <v>45588</v>
      </c>
      <c r="K1854" s="16" t="s">
        <v>45</v>
      </c>
      <c r="L1854" s="1">
        <f>_xlfn.IFNA(MATCH(D1854,{"AR","FL","IN","MI"},0),"YES")</f>
        <v>3</v>
      </c>
      <c r="M1854" t="str">
        <f t="shared" si="177"/>
        <v>Electric</v>
      </c>
      <c r="N1854" s="1">
        <f t="shared" si="178"/>
        <v>2024</v>
      </c>
      <c r="O1854" s="13" t="str">
        <f t="shared" si="179"/>
        <v/>
      </c>
      <c r="P1854" s="13" t="str">
        <f t="shared" si="180"/>
        <v/>
      </c>
      <c r="Q1854" s="13" t="str">
        <f t="shared" si="181"/>
        <v/>
      </c>
      <c r="R1854" s="13" t="str">
        <f t="shared" si="182"/>
        <v/>
      </c>
    </row>
    <row r="1855" spans="1:18" x14ac:dyDescent="0.2">
      <c r="A1855" s="8" t="s">
        <v>1253</v>
      </c>
      <c r="B1855" s="9">
        <v>4278</v>
      </c>
      <c r="C1855" s="40" t="s">
        <v>179</v>
      </c>
      <c r="D1855" s="40" t="s">
        <v>180</v>
      </c>
      <c r="E1855" s="40" t="s">
        <v>37</v>
      </c>
      <c r="F1855" s="40" t="s">
        <v>38</v>
      </c>
      <c r="G1855" s="40" t="s">
        <v>44</v>
      </c>
      <c r="H1855" s="40" t="s">
        <v>40</v>
      </c>
      <c r="I1855" s="11">
        <v>45231</v>
      </c>
      <c r="J1855" s="11">
        <v>45589</v>
      </c>
      <c r="K1855" s="12">
        <v>53</v>
      </c>
      <c r="L1855" s="1" t="str">
        <f>_xlfn.IFNA(MATCH(D1855,{"AR","FL","IN","MI"},0),"YES")</f>
        <v>YES</v>
      </c>
      <c r="M1855" t="str">
        <f t="shared" si="177"/>
        <v>Electric</v>
      </c>
      <c r="N1855" s="1">
        <f t="shared" si="178"/>
        <v>2024</v>
      </c>
      <c r="O1855" s="13">
        <f t="shared" si="179"/>
        <v>0.53</v>
      </c>
      <c r="P1855" s="13">
        <f t="shared" si="180"/>
        <v>0.53</v>
      </c>
      <c r="Q1855" s="13" t="str">
        <f t="shared" si="181"/>
        <v/>
      </c>
      <c r="R1855" s="13" t="str">
        <f t="shared" si="182"/>
        <v/>
      </c>
    </row>
    <row r="1856" spans="1:18" x14ac:dyDescent="0.2">
      <c r="A1856" s="8" t="s">
        <v>2119</v>
      </c>
      <c r="B1856" s="9">
        <v>4332</v>
      </c>
      <c r="C1856" s="40" t="s">
        <v>325</v>
      </c>
      <c r="D1856" s="40" t="s">
        <v>152</v>
      </c>
      <c r="E1856" s="40" t="s">
        <v>2163</v>
      </c>
      <c r="F1856" s="40" t="s">
        <v>66</v>
      </c>
      <c r="G1856" s="40" t="s">
        <v>39</v>
      </c>
      <c r="H1856" s="40" t="s">
        <v>40</v>
      </c>
      <c r="I1856" s="11">
        <v>45320</v>
      </c>
      <c r="J1856" s="11">
        <v>45590</v>
      </c>
      <c r="K1856" s="12">
        <v>54</v>
      </c>
      <c r="L1856" s="1" t="str">
        <f>_xlfn.IFNA(MATCH(D1856,{"AR","FL","IN","MI"},0),"YES")</f>
        <v>YES</v>
      </c>
      <c r="M1856" t="str">
        <f t="shared" si="177"/>
        <v>Natural Gas</v>
      </c>
      <c r="N1856" s="1">
        <f t="shared" si="178"/>
        <v>2024</v>
      </c>
      <c r="O1856" s="13" t="str">
        <f t="shared" si="179"/>
        <v/>
      </c>
      <c r="P1856" s="13" t="str">
        <f t="shared" si="180"/>
        <v/>
      </c>
      <c r="Q1856" s="13">
        <f t="shared" si="181"/>
        <v>0.54</v>
      </c>
      <c r="R1856" s="13">
        <f t="shared" si="182"/>
        <v>0.54</v>
      </c>
    </row>
    <row r="1857" spans="1:18" x14ac:dyDescent="0.2">
      <c r="A1857" s="8" t="s">
        <v>2120</v>
      </c>
      <c r="B1857" s="9">
        <v>4304</v>
      </c>
      <c r="C1857" s="40" t="s">
        <v>2204</v>
      </c>
      <c r="D1857" s="40" t="s">
        <v>51</v>
      </c>
      <c r="E1857" s="40" t="s">
        <v>2163</v>
      </c>
      <c r="F1857" s="40" t="s">
        <v>66</v>
      </c>
      <c r="G1857" s="40" t="s">
        <v>44</v>
      </c>
      <c r="H1857" s="40" t="s">
        <v>40</v>
      </c>
      <c r="I1857" s="11">
        <v>45289</v>
      </c>
      <c r="J1857" s="11">
        <v>45590</v>
      </c>
      <c r="K1857" s="12">
        <v>50</v>
      </c>
      <c r="L1857" s="1" t="str">
        <f>_xlfn.IFNA(MATCH(D1857,{"AR","FL","IN","MI"},0),"YES")</f>
        <v>YES</v>
      </c>
      <c r="M1857" t="str">
        <f t="shared" si="177"/>
        <v>Natural Gas</v>
      </c>
      <c r="N1857" s="1">
        <f t="shared" si="178"/>
        <v>2024</v>
      </c>
      <c r="O1857" s="13" t="str">
        <f t="shared" si="179"/>
        <v/>
      </c>
      <c r="P1857" s="13" t="str">
        <f t="shared" si="180"/>
        <v/>
      </c>
      <c r="Q1857" s="13">
        <f t="shared" si="181"/>
        <v>0.5</v>
      </c>
      <c r="R1857" s="13">
        <f t="shared" si="182"/>
        <v>0.5</v>
      </c>
    </row>
    <row r="1858" spans="1:18" x14ac:dyDescent="0.2">
      <c r="A1858" s="8" t="s">
        <v>2121</v>
      </c>
      <c r="B1858" s="9">
        <v>4468</v>
      </c>
      <c r="C1858" s="40" t="s">
        <v>2220</v>
      </c>
      <c r="D1858" s="40" t="s">
        <v>231</v>
      </c>
      <c r="E1858" s="40" t="s">
        <v>2163</v>
      </c>
      <c r="F1858" s="40" t="s">
        <v>66</v>
      </c>
      <c r="G1858" s="40" t="s">
        <v>39</v>
      </c>
      <c r="H1858" s="40" t="s">
        <v>40</v>
      </c>
      <c r="I1858" s="11">
        <v>45551</v>
      </c>
      <c r="J1858" s="11">
        <v>45595</v>
      </c>
      <c r="K1858" s="16" t="s">
        <v>45</v>
      </c>
      <c r="L1858" s="1" t="str">
        <f>_xlfn.IFNA(MATCH(D1858,{"AR","FL","IN","MI"},0),"YES")</f>
        <v>YES</v>
      </c>
      <c r="M1858" t="str">
        <f t="shared" si="177"/>
        <v>Natural Gas</v>
      </c>
      <c r="N1858" s="1">
        <f t="shared" si="178"/>
        <v>2024</v>
      </c>
      <c r="O1858" s="13" t="str">
        <f t="shared" si="179"/>
        <v/>
      </c>
      <c r="P1858" s="13" t="str">
        <f t="shared" si="180"/>
        <v/>
      </c>
      <c r="Q1858" s="13" t="str">
        <f t="shared" si="181"/>
        <v/>
      </c>
      <c r="R1858" s="13" t="str">
        <f t="shared" si="182"/>
        <v/>
      </c>
    </row>
    <row r="1859" spans="1:18" x14ac:dyDescent="0.2">
      <c r="A1859" s="8" t="s">
        <v>2122</v>
      </c>
      <c r="B1859" s="9">
        <v>4436</v>
      </c>
      <c r="C1859" s="40" t="s">
        <v>2179</v>
      </c>
      <c r="D1859" s="40" t="s">
        <v>114</v>
      </c>
      <c r="E1859" s="40" t="s">
        <v>2163</v>
      </c>
      <c r="F1859" s="40" t="s">
        <v>52</v>
      </c>
      <c r="G1859" s="40" t="s">
        <v>39</v>
      </c>
      <c r="H1859" s="40" t="s">
        <v>40</v>
      </c>
      <c r="I1859" s="11">
        <v>45492</v>
      </c>
      <c r="J1859" s="11">
        <v>45595</v>
      </c>
      <c r="K1859" s="16" t="s">
        <v>45</v>
      </c>
      <c r="L1859" s="1" t="str">
        <f>_xlfn.IFNA(MATCH(D1859,{"AR","FL","IN","MI"},0),"YES")</f>
        <v>YES</v>
      </c>
      <c r="M1859" t="str">
        <f t="shared" si="177"/>
        <v>Natural Gas</v>
      </c>
      <c r="N1859" s="1">
        <f t="shared" si="178"/>
        <v>2024</v>
      </c>
      <c r="O1859" s="13" t="str">
        <f t="shared" si="179"/>
        <v/>
      </c>
      <c r="P1859" s="13" t="str">
        <f t="shared" si="180"/>
        <v/>
      </c>
      <c r="Q1859" s="13" t="str">
        <f t="shared" si="181"/>
        <v/>
      </c>
      <c r="R1859" s="13" t="str">
        <f t="shared" si="182"/>
        <v/>
      </c>
    </row>
    <row r="1860" spans="1:18" x14ac:dyDescent="0.2">
      <c r="A1860" s="8" t="s">
        <v>2123</v>
      </c>
      <c r="B1860" s="9">
        <v>4324</v>
      </c>
      <c r="C1860" s="40" t="s">
        <v>2178</v>
      </c>
      <c r="D1860" s="40" t="s">
        <v>100</v>
      </c>
      <c r="E1860" s="40" t="s">
        <v>2163</v>
      </c>
      <c r="F1860" s="40" t="s">
        <v>66</v>
      </c>
      <c r="G1860" s="40" t="s">
        <v>39</v>
      </c>
      <c r="H1860" s="40" t="s">
        <v>40</v>
      </c>
      <c r="I1860" s="11">
        <v>45280</v>
      </c>
      <c r="J1860" s="11">
        <v>45596</v>
      </c>
      <c r="K1860" s="12">
        <v>45.3</v>
      </c>
      <c r="L1860" s="1" t="str">
        <f>_xlfn.IFNA(MATCH(D1860,{"AR","FL","IN","MI"},0),"YES")</f>
        <v>YES</v>
      </c>
      <c r="M1860" t="str">
        <f t="shared" si="177"/>
        <v>Natural Gas</v>
      </c>
      <c r="N1860" s="1">
        <f t="shared" si="178"/>
        <v>2024</v>
      </c>
      <c r="O1860" s="13" t="str">
        <f t="shared" si="179"/>
        <v/>
      </c>
      <c r="P1860" s="13" t="str">
        <f t="shared" si="180"/>
        <v/>
      </c>
      <c r="Q1860" s="13">
        <f t="shared" si="181"/>
        <v>0.45299999999999996</v>
      </c>
      <c r="R1860" s="13">
        <f t="shared" si="182"/>
        <v>0.45299999999999996</v>
      </c>
    </row>
    <row r="1861" spans="1:18" x14ac:dyDescent="0.2">
      <c r="A1861" s="8" t="s">
        <v>2124</v>
      </c>
      <c r="B1861" s="9">
        <v>4411</v>
      </c>
      <c r="C1861" s="40" t="s">
        <v>2205</v>
      </c>
      <c r="D1861" s="40" t="s">
        <v>231</v>
      </c>
      <c r="E1861" s="40" t="s">
        <v>2163</v>
      </c>
      <c r="F1861" s="40" t="s">
        <v>52</v>
      </c>
      <c r="G1861" s="40" t="s">
        <v>39</v>
      </c>
      <c r="H1861" s="40" t="s">
        <v>40</v>
      </c>
      <c r="I1861" s="11">
        <v>45441</v>
      </c>
      <c r="J1861" s="11">
        <v>45596</v>
      </c>
      <c r="K1861" s="16" t="s">
        <v>45</v>
      </c>
      <c r="L1861" s="1" t="str">
        <f>_xlfn.IFNA(MATCH(D1861,{"AR","FL","IN","MI"},0),"YES")</f>
        <v>YES</v>
      </c>
      <c r="M1861" t="str">
        <f t="shared" si="177"/>
        <v>Natural Gas</v>
      </c>
      <c r="N1861" s="1">
        <f t="shared" si="178"/>
        <v>2024</v>
      </c>
      <c r="O1861" s="13" t="str">
        <f t="shared" si="179"/>
        <v/>
      </c>
      <c r="P1861" s="13" t="str">
        <f t="shared" si="180"/>
        <v/>
      </c>
      <c r="Q1861" s="13" t="str">
        <f t="shared" si="181"/>
        <v/>
      </c>
      <c r="R1861" s="13" t="str">
        <f t="shared" si="182"/>
        <v/>
      </c>
    </row>
    <row r="1862" spans="1:18" x14ac:dyDescent="0.2">
      <c r="A1862" s="8" t="s">
        <v>1254</v>
      </c>
      <c r="B1862" s="9">
        <v>4357</v>
      </c>
      <c r="C1862" s="40" t="s">
        <v>81</v>
      </c>
      <c r="D1862" s="40" t="s">
        <v>76</v>
      </c>
      <c r="E1862" s="40" t="s">
        <v>37</v>
      </c>
      <c r="F1862" s="40" t="s">
        <v>52</v>
      </c>
      <c r="G1862" s="40" t="s">
        <v>39</v>
      </c>
      <c r="H1862" s="40" t="s">
        <v>40</v>
      </c>
      <c r="I1862" s="11">
        <v>45356</v>
      </c>
      <c r="J1862" s="11">
        <v>45600</v>
      </c>
      <c r="K1862" s="12">
        <v>52.1</v>
      </c>
      <c r="L1862" s="1" t="str">
        <f>_xlfn.IFNA(MATCH(D1862,{"AR","FL","IN","MI"},0),"YES")</f>
        <v>YES</v>
      </c>
      <c r="M1862" t="str">
        <f t="shared" si="177"/>
        <v>Electric</v>
      </c>
      <c r="N1862" s="1">
        <f t="shared" si="178"/>
        <v>2024</v>
      </c>
      <c r="O1862" s="13">
        <f t="shared" si="179"/>
        <v>0.52100000000000002</v>
      </c>
      <c r="P1862" s="13">
        <f t="shared" si="180"/>
        <v>0.52100000000000002</v>
      </c>
      <c r="Q1862" s="13" t="str">
        <f t="shared" si="181"/>
        <v/>
      </c>
      <c r="R1862" s="13" t="str">
        <f t="shared" si="182"/>
        <v/>
      </c>
    </row>
    <row r="1863" spans="1:18" x14ac:dyDescent="0.2">
      <c r="A1863" s="8" t="s">
        <v>2125</v>
      </c>
      <c r="B1863" s="9">
        <v>4457</v>
      </c>
      <c r="C1863" s="40" t="s">
        <v>2245</v>
      </c>
      <c r="D1863" s="40" t="s">
        <v>158</v>
      </c>
      <c r="E1863" s="40" t="s">
        <v>2163</v>
      </c>
      <c r="F1863" s="40" t="s">
        <v>66</v>
      </c>
      <c r="G1863" s="40" t="s">
        <v>44</v>
      </c>
      <c r="H1863" s="40" t="s">
        <v>40</v>
      </c>
      <c r="I1863" s="11">
        <v>45329</v>
      </c>
      <c r="J1863" s="11">
        <v>45602</v>
      </c>
      <c r="K1863" s="16">
        <v>83.18</v>
      </c>
      <c r="L1863" s="1">
        <f>_xlfn.IFNA(MATCH(D1863,{"AR","FL","IN","MI"},0),"YES")</f>
        <v>3</v>
      </c>
      <c r="M1863" t="str">
        <f t="shared" si="177"/>
        <v>Natural Gas</v>
      </c>
      <c r="N1863" s="1">
        <f t="shared" si="178"/>
        <v>2024</v>
      </c>
      <c r="O1863" s="13" t="str">
        <f t="shared" si="179"/>
        <v/>
      </c>
      <c r="P1863" s="13" t="str">
        <f t="shared" si="180"/>
        <v/>
      </c>
      <c r="Q1863" s="13">
        <f t="shared" si="181"/>
        <v>0.83180000000000009</v>
      </c>
      <c r="R1863" s="13" t="str">
        <f t="shared" si="182"/>
        <v/>
      </c>
    </row>
    <row r="1864" spans="1:18" x14ac:dyDescent="0.2">
      <c r="A1864" s="8" t="s">
        <v>2126</v>
      </c>
      <c r="B1864" s="9">
        <v>4258</v>
      </c>
      <c r="C1864" s="40" t="s">
        <v>2178</v>
      </c>
      <c r="D1864" s="40" t="s">
        <v>114</v>
      </c>
      <c r="E1864" s="40" t="s">
        <v>2163</v>
      </c>
      <c r="F1864" s="40" t="s">
        <v>66</v>
      </c>
      <c r="G1864" s="40" t="s">
        <v>44</v>
      </c>
      <c r="H1864" s="40" t="s">
        <v>40</v>
      </c>
      <c r="I1864" s="11">
        <v>45331</v>
      </c>
      <c r="J1864" s="11">
        <v>45602</v>
      </c>
      <c r="K1864" s="12" t="s">
        <v>45</v>
      </c>
      <c r="L1864" s="1" t="str">
        <f>_xlfn.IFNA(MATCH(D1864,{"AR","FL","IN","MI"},0),"YES")</f>
        <v>YES</v>
      </c>
      <c r="M1864" t="str">
        <f t="shared" ref="M1864:M1927" si="183">E1864</f>
        <v>Natural Gas</v>
      </c>
      <c r="N1864" s="1">
        <f t="shared" ref="N1864:N1927" si="184">YEAR(J1864)</f>
        <v>2024</v>
      </c>
      <c r="O1864" s="13" t="str">
        <f t="shared" ref="O1864:O1927" si="185">IF(AND(M1864="Electric",K1864&lt;&gt;"NA"),K1864/100,"")</f>
        <v/>
      </c>
      <c r="P1864" s="13" t="str">
        <f t="shared" ref="P1864:P1927" si="186">IF(AND(M1864="Electric",K1864&lt;&gt;"NA",L1864="YES"),K1864/100,"")</f>
        <v/>
      </c>
      <c r="Q1864" s="13" t="str">
        <f t="shared" ref="Q1864:Q1927" si="187">IF(AND(M1864="Natural Gas",K1864&lt;&gt;"NA"),K1864/100,"")</f>
        <v/>
      </c>
      <c r="R1864" s="13" t="str">
        <f t="shared" ref="R1864:R1927" si="188">IF(AND(M1864="Natural Gas",K1864&lt;&gt;"NA",L1864="YES"),K1864/100,"")</f>
        <v/>
      </c>
    </row>
    <row r="1865" spans="1:18" x14ac:dyDescent="0.2">
      <c r="A1865" s="8" t="s">
        <v>1255</v>
      </c>
      <c r="B1865" s="9">
        <v>4369</v>
      </c>
      <c r="C1865" s="40" t="s">
        <v>235</v>
      </c>
      <c r="D1865" s="40" t="s">
        <v>199</v>
      </c>
      <c r="E1865" s="40" t="s">
        <v>37</v>
      </c>
      <c r="F1865" s="40" t="s">
        <v>66</v>
      </c>
      <c r="G1865" s="40" t="s">
        <v>44</v>
      </c>
      <c r="H1865" s="40" t="s">
        <v>40</v>
      </c>
      <c r="I1865" s="11">
        <v>45371</v>
      </c>
      <c r="J1865" s="11">
        <v>45603</v>
      </c>
      <c r="K1865" s="16" t="s">
        <v>45</v>
      </c>
      <c r="L1865" s="1" t="str">
        <f>_xlfn.IFNA(MATCH(D1865,{"AR","FL","IN","MI"},0),"YES")</f>
        <v>YES</v>
      </c>
      <c r="M1865" t="str">
        <f t="shared" si="183"/>
        <v>Electric</v>
      </c>
      <c r="N1865" s="1">
        <f t="shared" si="184"/>
        <v>2024</v>
      </c>
      <c r="O1865" s="13" t="str">
        <f t="shared" si="185"/>
        <v/>
      </c>
      <c r="P1865" s="13" t="str">
        <f t="shared" si="186"/>
        <v/>
      </c>
      <c r="Q1865" s="13" t="str">
        <f t="shared" si="187"/>
        <v/>
      </c>
      <c r="R1865" s="13" t="str">
        <f t="shared" si="188"/>
        <v/>
      </c>
    </row>
    <row r="1866" spans="1:18" x14ac:dyDescent="0.2">
      <c r="A1866" s="8" t="s">
        <v>2127</v>
      </c>
      <c r="B1866" s="9">
        <v>4306</v>
      </c>
      <c r="C1866" s="40" t="s">
        <v>42</v>
      </c>
      <c r="D1866" s="40" t="s">
        <v>259</v>
      </c>
      <c r="E1866" s="40" t="s">
        <v>2163</v>
      </c>
      <c r="F1866" s="40" t="s">
        <v>66</v>
      </c>
      <c r="G1866" s="40" t="s">
        <v>44</v>
      </c>
      <c r="H1866" s="40" t="s">
        <v>40</v>
      </c>
      <c r="I1866" s="11">
        <v>45289</v>
      </c>
      <c r="J1866" s="11">
        <v>45603</v>
      </c>
      <c r="K1866" s="12">
        <v>52.5</v>
      </c>
      <c r="L1866" s="1" t="str">
        <f>_xlfn.IFNA(MATCH(D1866,{"AR","FL","IN","MI"},0),"YES")</f>
        <v>YES</v>
      </c>
      <c r="M1866" t="str">
        <f t="shared" si="183"/>
        <v>Natural Gas</v>
      </c>
      <c r="N1866" s="1">
        <f t="shared" si="184"/>
        <v>2024</v>
      </c>
      <c r="O1866" s="13" t="str">
        <f t="shared" si="185"/>
        <v/>
      </c>
      <c r="P1866" s="13" t="str">
        <f t="shared" si="186"/>
        <v/>
      </c>
      <c r="Q1866" s="13">
        <f t="shared" si="187"/>
        <v>0.52500000000000002</v>
      </c>
      <c r="R1866" s="13">
        <f t="shared" si="188"/>
        <v>0.52500000000000002</v>
      </c>
    </row>
    <row r="1867" spans="1:18" x14ac:dyDescent="0.2">
      <c r="A1867" s="8" t="s">
        <v>2128</v>
      </c>
      <c r="B1867" s="9">
        <v>4282</v>
      </c>
      <c r="C1867" s="40" t="s">
        <v>96</v>
      </c>
      <c r="D1867" s="40" t="s">
        <v>259</v>
      </c>
      <c r="E1867" s="40" t="s">
        <v>2163</v>
      </c>
      <c r="F1867" s="40" t="s">
        <v>66</v>
      </c>
      <c r="G1867" s="40" t="s">
        <v>44</v>
      </c>
      <c r="H1867" s="40" t="s">
        <v>40</v>
      </c>
      <c r="I1867" s="11">
        <v>45231</v>
      </c>
      <c r="J1867" s="11">
        <v>45603</v>
      </c>
      <c r="K1867" s="12">
        <v>50.19</v>
      </c>
      <c r="L1867" s="1" t="str">
        <f>_xlfn.IFNA(MATCH(D1867,{"AR","FL","IN","MI"},0),"YES")</f>
        <v>YES</v>
      </c>
      <c r="M1867" t="str">
        <f t="shared" si="183"/>
        <v>Natural Gas</v>
      </c>
      <c r="N1867" s="1">
        <f t="shared" si="184"/>
        <v>2024</v>
      </c>
      <c r="O1867" s="13" t="str">
        <f t="shared" si="185"/>
        <v/>
      </c>
      <c r="P1867" s="13" t="str">
        <f t="shared" si="186"/>
        <v/>
      </c>
      <c r="Q1867" s="13">
        <f t="shared" si="187"/>
        <v>0.50190000000000001</v>
      </c>
      <c r="R1867" s="13">
        <f t="shared" si="188"/>
        <v>0.50190000000000001</v>
      </c>
    </row>
    <row r="1868" spans="1:18" x14ac:dyDescent="0.2">
      <c r="A1868" s="8" t="s">
        <v>2129</v>
      </c>
      <c r="B1868" s="9">
        <v>4303</v>
      </c>
      <c r="C1868" s="40" t="s">
        <v>2175</v>
      </c>
      <c r="D1868" s="40" t="s">
        <v>48</v>
      </c>
      <c r="E1868" s="40" t="s">
        <v>2163</v>
      </c>
      <c r="F1868" s="40" t="s">
        <v>66</v>
      </c>
      <c r="G1868" s="40" t="s">
        <v>39</v>
      </c>
      <c r="H1868" s="40" t="s">
        <v>40</v>
      </c>
      <c r="I1868" s="11">
        <v>45299</v>
      </c>
      <c r="J1868" s="11">
        <v>45603</v>
      </c>
      <c r="K1868" s="12">
        <v>39.590000000000003</v>
      </c>
      <c r="L1868" s="1">
        <f>_xlfn.IFNA(MATCH(D1868,{"AR","FL","IN","MI"},0),"YES")</f>
        <v>4</v>
      </c>
      <c r="M1868" t="str">
        <f t="shared" si="183"/>
        <v>Natural Gas</v>
      </c>
      <c r="N1868" s="1">
        <f t="shared" si="184"/>
        <v>2024</v>
      </c>
      <c r="O1868" s="13" t="str">
        <f t="shared" si="185"/>
        <v/>
      </c>
      <c r="P1868" s="13" t="str">
        <f t="shared" si="186"/>
        <v/>
      </c>
      <c r="Q1868" s="13">
        <f t="shared" si="187"/>
        <v>0.39590000000000003</v>
      </c>
      <c r="R1868" s="13" t="str">
        <f t="shared" si="188"/>
        <v/>
      </c>
    </row>
    <row r="1869" spans="1:18" x14ac:dyDescent="0.2">
      <c r="A1869" s="8" t="s">
        <v>2130</v>
      </c>
      <c r="B1869" s="9">
        <v>4260</v>
      </c>
      <c r="C1869" s="40" t="s">
        <v>2230</v>
      </c>
      <c r="D1869" s="40" t="s">
        <v>133</v>
      </c>
      <c r="E1869" s="40" t="s">
        <v>2163</v>
      </c>
      <c r="F1869" s="40" t="s">
        <v>66</v>
      </c>
      <c r="G1869" s="40" t="s">
        <v>39</v>
      </c>
      <c r="H1869" s="40" t="s">
        <v>40</v>
      </c>
      <c r="I1869" s="11">
        <v>45233</v>
      </c>
      <c r="J1869" s="11">
        <v>45614</v>
      </c>
      <c r="K1869" s="12">
        <v>53</v>
      </c>
      <c r="L1869" s="1" t="str">
        <f>_xlfn.IFNA(MATCH(D1869,{"AR","FL","IN","MI"},0),"YES")</f>
        <v>YES</v>
      </c>
      <c r="M1869" t="str">
        <f t="shared" si="183"/>
        <v>Natural Gas</v>
      </c>
      <c r="N1869" s="1">
        <f t="shared" si="184"/>
        <v>2024</v>
      </c>
      <c r="O1869" s="13" t="str">
        <f t="shared" si="185"/>
        <v/>
      </c>
      <c r="P1869" s="13" t="str">
        <f t="shared" si="186"/>
        <v/>
      </c>
      <c r="Q1869" s="13">
        <f t="shared" si="187"/>
        <v>0.53</v>
      </c>
      <c r="R1869" s="13">
        <f t="shared" si="188"/>
        <v>0.53</v>
      </c>
    </row>
    <row r="1870" spans="1:18" x14ac:dyDescent="0.2">
      <c r="A1870" s="8" t="s">
        <v>2131</v>
      </c>
      <c r="B1870" s="9">
        <v>4259</v>
      </c>
      <c r="C1870" s="40" t="s">
        <v>2214</v>
      </c>
      <c r="D1870" s="40" t="s">
        <v>133</v>
      </c>
      <c r="E1870" s="40" t="s">
        <v>2163</v>
      </c>
      <c r="F1870" s="40" t="s">
        <v>66</v>
      </c>
      <c r="G1870" s="40" t="s">
        <v>39</v>
      </c>
      <c r="H1870" s="40" t="s">
        <v>40</v>
      </c>
      <c r="I1870" s="11">
        <v>45233</v>
      </c>
      <c r="J1870" s="11">
        <v>45614</v>
      </c>
      <c r="K1870" s="12">
        <v>53</v>
      </c>
      <c r="L1870" s="1" t="str">
        <f>_xlfn.IFNA(MATCH(D1870,{"AR","FL","IN","MI"},0),"YES")</f>
        <v>YES</v>
      </c>
      <c r="M1870" t="str">
        <f t="shared" si="183"/>
        <v>Natural Gas</v>
      </c>
      <c r="N1870" s="1">
        <f t="shared" si="184"/>
        <v>2024</v>
      </c>
      <c r="O1870" s="13" t="str">
        <f t="shared" si="185"/>
        <v/>
      </c>
      <c r="P1870" s="13" t="str">
        <f t="shared" si="186"/>
        <v/>
      </c>
      <c r="Q1870" s="13">
        <f t="shared" si="187"/>
        <v>0.53</v>
      </c>
      <c r="R1870" s="13">
        <f t="shared" si="188"/>
        <v>0.53</v>
      </c>
    </row>
    <row r="1871" spans="1:18" x14ac:dyDescent="0.2">
      <c r="A1871" s="8" t="s">
        <v>2132</v>
      </c>
      <c r="B1871" s="9">
        <v>4452</v>
      </c>
      <c r="C1871" s="40" t="s">
        <v>2187</v>
      </c>
      <c r="D1871" s="40" t="s">
        <v>76</v>
      </c>
      <c r="E1871" s="40" t="s">
        <v>2163</v>
      </c>
      <c r="F1871" s="40" t="s">
        <v>52</v>
      </c>
      <c r="G1871" s="40" t="s">
        <v>39</v>
      </c>
      <c r="H1871" s="40" t="s">
        <v>40</v>
      </c>
      <c r="I1871" s="11">
        <v>45519</v>
      </c>
      <c r="J1871" s="11">
        <v>45615</v>
      </c>
      <c r="K1871" s="16">
        <v>35.659999999999997</v>
      </c>
      <c r="L1871" s="1" t="str">
        <f>_xlfn.IFNA(MATCH(D1871,{"AR","FL","IN","MI"},0),"YES")</f>
        <v>YES</v>
      </c>
      <c r="M1871" t="str">
        <f t="shared" si="183"/>
        <v>Natural Gas</v>
      </c>
      <c r="N1871" s="1">
        <f t="shared" si="184"/>
        <v>2024</v>
      </c>
      <c r="O1871" s="13" t="str">
        <f t="shared" si="185"/>
        <v/>
      </c>
      <c r="P1871" s="13" t="str">
        <f t="shared" si="186"/>
        <v/>
      </c>
      <c r="Q1871" s="13">
        <f t="shared" si="187"/>
        <v>0.35659999999999997</v>
      </c>
      <c r="R1871" s="13">
        <f t="shared" si="188"/>
        <v>0.35659999999999997</v>
      </c>
    </row>
    <row r="1872" spans="1:18" x14ac:dyDescent="0.2">
      <c r="A1872" s="8" t="s">
        <v>2133</v>
      </c>
      <c r="B1872" s="9">
        <v>4414</v>
      </c>
      <c r="C1872" s="40" t="s">
        <v>2186</v>
      </c>
      <c r="D1872" s="40" t="s">
        <v>94</v>
      </c>
      <c r="E1872" s="40" t="s">
        <v>2163</v>
      </c>
      <c r="F1872" s="40" t="s">
        <v>66</v>
      </c>
      <c r="G1872" s="40" t="s">
        <v>44</v>
      </c>
      <c r="H1872" s="40" t="s">
        <v>40</v>
      </c>
      <c r="I1872" s="11">
        <v>45446</v>
      </c>
      <c r="J1872" s="11">
        <v>45616</v>
      </c>
      <c r="K1872" s="16">
        <v>59.58</v>
      </c>
      <c r="L1872" s="1" t="str">
        <f>_xlfn.IFNA(MATCH(D1872,{"AR","FL","IN","MI"},0),"YES")</f>
        <v>YES</v>
      </c>
      <c r="M1872" t="str">
        <f t="shared" si="183"/>
        <v>Natural Gas</v>
      </c>
      <c r="N1872" s="1">
        <f t="shared" si="184"/>
        <v>2024</v>
      </c>
      <c r="O1872" s="13" t="str">
        <f t="shared" si="185"/>
        <v/>
      </c>
      <c r="P1872" s="13" t="str">
        <f t="shared" si="186"/>
        <v/>
      </c>
      <c r="Q1872" s="13">
        <f t="shared" si="187"/>
        <v>0.5958</v>
      </c>
      <c r="R1872" s="13">
        <f t="shared" si="188"/>
        <v>0.5958</v>
      </c>
    </row>
    <row r="1873" spans="1:18" x14ac:dyDescent="0.2">
      <c r="A1873" s="8" t="s">
        <v>1256</v>
      </c>
      <c r="B1873" s="9">
        <v>4366</v>
      </c>
      <c r="C1873" s="40" t="s">
        <v>139</v>
      </c>
      <c r="D1873" s="40" t="s">
        <v>76</v>
      </c>
      <c r="E1873" s="40" t="s">
        <v>37</v>
      </c>
      <c r="F1873" s="40" t="s">
        <v>38</v>
      </c>
      <c r="G1873" s="40" t="s">
        <v>39</v>
      </c>
      <c r="H1873" s="40" t="s">
        <v>40</v>
      </c>
      <c r="I1873" s="11">
        <v>45380</v>
      </c>
      <c r="J1873" s="11">
        <v>45616</v>
      </c>
      <c r="K1873" s="16">
        <v>48.24</v>
      </c>
      <c r="L1873" s="1" t="str">
        <f>_xlfn.IFNA(MATCH(D1873,{"AR","FL","IN","MI"},0),"YES")</f>
        <v>YES</v>
      </c>
      <c r="M1873" t="str">
        <f t="shared" si="183"/>
        <v>Electric</v>
      </c>
      <c r="N1873" s="1">
        <f t="shared" si="184"/>
        <v>2024</v>
      </c>
      <c r="O1873" s="13">
        <f t="shared" si="185"/>
        <v>0.4824</v>
      </c>
      <c r="P1873" s="13">
        <f t="shared" si="186"/>
        <v>0.4824</v>
      </c>
      <c r="Q1873" s="13" t="str">
        <f t="shared" si="187"/>
        <v/>
      </c>
      <c r="R1873" s="13" t="str">
        <f t="shared" si="188"/>
        <v/>
      </c>
    </row>
    <row r="1874" spans="1:18" x14ac:dyDescent="0.2">
      <c r="A1874" s="8" t="s">
        <v>2134</v>
      </c>
      <c r="B1874" s="9">
        <v>4331</v>
      </c>
      <c r="C1874" s="40" t="s">
        <v>2246</v>
      </c>
      <c r="D1874" s="40" t="s">
        <v>111</v>
      </c>
      <c r="E1874" s="40" t="s">
        <v>2163</v>
      </c>
      <c r="F1874" s="40" t="s">
        <v>66</v>
      </c>
      <c r="G1874" s="40" t="s">
        <v>44</v>
      </c>
      <c r="H1874" s="40" t="s">
        <v>40</v>
      </c>
      <c r="I1874" s="11">
        <v>45316</v>
      </c>
      <c r="J1874" s="11">
        <v>45617</v>
      </c>
      <c r="K1874" s="16">
        <v>41.07</v>
      </c>
      <c r="L1874" s="1">
        <f>_xlfn.IFNA(MATCH(D1874,{"AR","FL","IN","MI"},0),"YES")</f>
        <v>1</v>
      </c>
      <c r="M1874" t="str">
        <f t="shared" si="183"/>
        <v>Natural Gas</v>
      </c>
      <c r="N1874" s="1">
        <f t="shared" si="184"/>
        <v>2024</v>
      </c>
      <c r="O1874" s="13" t="str">
        <f t="shared" si="185"/>
        <v/>
      </c>
      <c r="P1874" s="13" t="str">
        <f t="shared" si="186"/>
        <v/>
      </c>
      <c r="Q1874" s="13">
        <f t="shared" si="187"/>
        <v>0.41070000000000001</v>
      </c>
      <c r="R1874" s="13" t="str">
        <f t="shared" si="188"/>
        <v/>
      </c>
    </row>
    <row r="1875" spans="1:18" x14ac:dyDescent="0.2">
      <c r="A1875" s="8" t="s">
        <v>2135</v>
      </c>
      <c r="B1875" s="9">
        <v>4352</v>
      </c>
      <c r="C1875" s="40" t="s">
        <v>2228</v>
      </c>
      <c r="D1875" s="40" t="s">
        <v>105</v>
      </c>
      <c r="E1875" s="40" t="s">
        <v>2163</v>
      </c>
      <c r="F1875" s="40" t="s">
        <v>66</v>
      </c>
      <c r="G1875" s="40" t="s">
        <v>44</v>
      </c>
      <c r="H1875" s="40" t="s">
        <v>40</v>
      </c>
      <c r="I1875" s="11">
        <v>45351</v>
      </c>
      <c r="J1875" s="11">
        <v>45617</v>
      </c>
      <c r="K1875" s="12">
        <v>55</v>
      </c>
      <c r="L1875" s="1" t="str">
        <f>_xlfn.IFNA(MATCH(D1875,{"AR","FL","IN","MI"},0),"YES")</f>
        <v>YES</v>
      </c>
      <c r="M1875" t="str">
        <f t="shared" si="183"/>
        <v>Natural Gas</v>
      </c>
      <c r="N1875" s="1">
        <f t="shared" si="184"/>
        <v>2024</v>
      </c>
      <c r="O1875" s="13" t="str">
        <f t="shared" si="185"/>
        <v/>
      </c>
      <c r="P1875" s="13" t="str">
        <f t="shared" si="186"/>
        <v/>
      </c>
      <c r="Q1875" s="13">
        <f t="shared" si="187"/>
        <v>0.55000000000000004</v>
      </c>
      <c r="R1875" s="13">
        <f t="shared" si="188"/>
        <v>0.55000000000000004</v>
      </c>
    </row>
    <row r="1876" spans="1:18" x14ac:dyDescent="0.2">
      <c r="A1876" s="8" t="s">
        <v>2136</v>
      </c>
      <c r="B1876" s="9">
        <v>4363</v>
      </c>
      <c r="C1876" s="40" t="s">
        <v>2180</v>
      </c>
      <c r="D1876" s="40" t="s">
        <v>199</v>
      </c>
      <c r="E1876" s="40" t="s">
        <v>2163</v>
      </c>
      <c r="F1876" s="40" t="s">
        <v>66</v>
      </c>
      <c r="G1876" s="40" t="s">
        <v>44</v>
      </c>
      <c r="H1876" s="40" t="s">
        <v>40</v>
      </c>
      <c r="I1876" s="11">
        <v>45366</v>
      </c>
      <c r="J1876" s="11">
        <v>45617</v>
      </c>
      <c r="K1876" s="16" t="s">
        <v>45</v>
      </c>
      <c r="L1876" s="1" t="str">
        <f>_xlfn.IFNA(MATCH(D1876,{"AR","FL","IN","MI"},0),"YES")</f>
        <v>YES</v>
      </c>
      <c r="M1876" t="str">
        <f t="shared" si="183"/>
        <v>Natural Gas</v>
      </c>
      <c r="N1876" s="1">
        <f t="shared" si="184"/>
        <v>2024</v>
      </c>
      <c r="O1876" s="13" t="str">
        <f t="shared" si="185"/>
        <v/>
      </c>
      <c r="P1876" s="13" t="str">
        <f t="shared" si="186"/>
        <v/>
      </c>
      <c r="Q1876" s="13" t="str">
        <f t="shared" si="187"/>
        <v/>
      </c>
      <c r="R1876" s="13" t="str">
        <f t="shared" si="188"/>
        <v/>
      </c>
    </row>
    <row r="1877" spans="1:18" x14ac:dyDescent="0.2">
      <c r="A1877" s="8" t="s">
        <v>1260</v>
      </c>
      <c r="B1877" s="9">
        <v>4370</v>
      </c>
      <c r="C1877" s="40" t="s">
        <v>537</v>
      </c>
      <c r="D1877" s="40" t="s">
        <v>199</v>
      </c>
      <c r="E1877" s="40" t="s">
        <v>37</v>
      </c>
      <c r="F1877" s="40" t="s">
        <v>66</v>
      </c>
      <c r="G1877" s="40" t="s">
        <v>44</v>
      </c>
      <c r="H1877" s="40" t="s">
        <v>40</v>
      </c>
      <c r="I1877" s="11">
        <v>45384</v>
      </c>
      <c r="J1877" s="11">
        <v>45617</v>
      </c>
      <c r="K1877" s="16" t="s">
        <v>45</v>
      </c>
      <c r="L1877" s="1" t="str">
        <f>_xlfn.IFNA(MATCH(D1877,{"AR","FL","IN","MI"},0),"YES")</f>
        <v>YES</v>
      </c>
      <c r="M1877" t="str">
        <f t="shared" si="183"/>
        <v>Electric</v>
      </c>
      <c r="N1877" s="1">
        <f t="shared" si="184"/>
        <v>2024</v>
      </c>
      <c r="O1877" s="13" t="str">
        <f t="shared" si="185"/>
        <v/>
      </c>
      <c r="P1877" s="13" t="str">
        <f t="shared" si="186"/>
        <v/>
      </c>
      <c r="Q1877" s="13" t="str">
        <f t="shared" si="187"/>
        <v/>
      </c>
      <c r="R1877" s="13" t="str">
        <f t="shared" si="188"/>
        <v/>
      </c>
    </row>
    <row r="1878" spans="1:18" x14ac:dyDescent="0.2">
      <c r="A1878" s="8" t="s">
        <v>2137</v>
      </c>
      <c r="B1878" s="9">
        <v>4336</v>
      </c>
      <c r="C1878" s="40" t="s">
        <v>2223</v>
      </c>
      <c r="D1878" s="40" t="s">
        <v>105</v>
      </c>
      <c r="E1878" s="40" t="s">
        <v>2163</v>
      </c>
      <c r="F1878" s="40" t="s">
        <v>66</v>
      </c>
      <c r="G1878" s="40" t="s">
        <v>44</v>
      </c>
      <c r="H1878" s="40" t="s">
        <v>40</v>
      </c>
      <c r="I1878" s="11">
        <v>45322</v>
      </c>
      <c r="J1878" s="11">
        <v>45617</v>
      </c>
      <c r="K1878" s="12">
        <v>54</v>
      </c>
      <c r="L1878" s="1" t="str">
        <f>_xlfn.IFNA(MATCH(D1878,{"AR","FL","IN","MI"},0),"YES")</f>
        <v>YES</v>
      </c>
      <c r="M1878" t="str">
        <f t="shared" si="183"/>
        <v>Natural Gas</v>
      </c>
      <c r="N1878" s="1">
        <f t="shared" si="184"/>
        <v>2024</v>
      </c>
      <c r="O1878" s="13" t="str">
        <f t="shared" si="185"/>
        <v/>
      </c>
      <c r="P1878" s="13" t="str">
        <f t="shared" si="186"/>
        <v/>
      </c>
      <c r="Q1878" s="13">
        <f t="shared" si="187"/>
        <v>0.54</v>
      </c>
      <c r="R1878" s="13">
        <f t="shared" si="188"/>
        <v>0.54</v>
      </c>
    </row>
    <row r="1879" spans="1:18" x14ac:dyDescent="0.2">
      <c r="A1879" s="8" t="s">
        <v>1257</v>
      </c>
      <c r="B1879" s="9">
        <v>4373</v>
      </c>
      <c r="C1879" s="40" t="s">
        <v>533</v>
      </c>
      <c r="D1879" s="40" t="s">
        <v>199</v>
      </c>
      <c r="E1879" s="40" t="s">
        <v>37</v>
      </c>
      <c r="F1879" s="40" t="s">
        <v>66</v>
      </c>
      <c r="G1879" s="40" t="s">
        <v>44</v>
      </c>
      <c r="H1879" s="40" t="s">
        <v>40</v>
      </c>
      <c r="I1879" s="11">
        <v>45384</v>
      </c>
      <c r="J1879" s="11">
        <v>45617</v>
      </c>
      <c r="K1879" s="16" t="s">
        <v>45</v>
      </c>
      <c r="L1879" s="1" t="str">
        <f>_xlfn.IFNA(MATCH(D1879,{"AR","FL","IN","MI"},0),"YES")</f>
        <v>YES</v>
      </c>
      <c r="M1879" t="str">
        <f t="shared" si="183"/>
        <v>Electric</v>
      </c>
      <c r="N1879" s="1">
        <f t="shared" si="184"/>
        <v>2024</v>
      </c>
      <c r="O1879" s="13" t="str">
        <f t="shared" si="185"/>
        <v/>
      </c>
      <c r="P1879" s="13" t="str">
        <f t="shared" si="186"/>
        <v/>
      </c>
      <c r="Q1879" s="13" t="str">
        <f t="shared" si="187"/>
        <v/>
      </c>
      <c r="R1879" s="13" t="str">
        <f t="shared" si="188"/>
        <v/>
      </c>
    </row>
    <row r="1880" spans="1:18" x14ac:dyDescent="0.2">
      <c r="A1880" s="8" t="s">
        <v>1259</v>
      </c>
      <c r="B1880" s="9">
        <v>4371</v>
      </c>
      <c r="C1880" s="40" t="s">
        <v>535</v>
      </c>
      <c r="D1880" s="40" t="s">
        <v>199</v>
      </c>
      <c r="E1880" s="40" t="s">
        <v>37</v>
      </c>
      <c r="F1880" s="40" t="s">
        <v>66</v>
      </c>
      <c r="G1880" s="40" t="s">
        <v>44</v>
      </c>
      <c r="H1880" s="40" t="s">
        <v>40</v>
      </c>
      <c r="I1880" s="11">
        <v>45384</v>
      </c>
      <c r="J1880" s="11">
        <v>45617</v>
      </c>
      <c r="K1880" s="16" t="s">
        <v>45</v>
      </c>
      <c r="L1880" s="1" t="str">
        <f>_xlfn.IFNA(MATCH(D1880,{"AR","FL","IN","MI"},0),"YES")</f>
        <v>YES</v>
      </c>
      <c r="M1880" t="str">
        <f t="shared" si="183"/>
        <v>Electric</v>
      </c>
      <c r="N1880" s="1">
        <f t="shared" si="184"/>
        <v>2024</v>
      </c>
      <c r="O1880" s="13" t="str">
        <f t="shared" si="185"/>
        <v/>
      </c>
      <c r="P1880" s="13" t="str">
        <f t="shared" si="186"/>
        <v/>
      </c>
      <c r="Q1880" s="13" t="str">
        <f t="shared" si="187"/>
        <v/>
      </c>
      <c r="R1880" s="13" t="str">
        <f t="shared" si="188"/>
        <v/>
      </c>
    </row>
    <row r="1881" spans="1:18" x14ac:dyDescent="0.2">
      <c r="A1881" s="8" t="s">
        <v>1258</v>
      </c>
      <c r="B1881" s="9">
        <v>4372</v>
      </c>
      <c r="C1881" s="40" t="s">
        <v>539</v>
      </c>
      <c r="D1881" s="40" t="s">
        <v>199</v>
      </c>
      <c r="E1881" s="40" t="s">
        <v>37</v>
      </c>
      <c r="F1881" s="40" t="s">
        <v>66</v>
      </c>
      <c r="G1881" s="40" t="s">
        <v>44</v>
      </c>
      <c r="H1881" s="40" t="s">
        <v>40</v>
      </c>
      <c r="I1881" s="11">
        <v>45384</v>
      </c>
      <c r="J1881" s="11">
        <v>45617</v>
      </c>
      <c r="K1881" s="16" t="s">
        <v>45</v>
      </c>
      <c r="L1881" s="1" t="str">
        <f>_xlfn.IFNA(MATCH(D1881,{"AR","FL","IN","MI"},0),"YES")</f>
        <v>YES</v>
      </c>
      <c r="M1881" t="str">
        <f t="shared" si="183"/>
        <v>Electric</v>
      </c>
      <c r="N1881" s="1">
        <f t="shared" si="184"/>
        <v>2024</v>
      </c>
      <c r="O1881" s="13" t="str">
        <f t="shared" si="185"/>
        <v/>
      </c>
      <c r="P1881" s="13" t="str">
        <f t="shared" si="186"/>
        <v/>
      </c>
      <c r="Q1881" s="13" t="str">
        <f t="shared" si="187"/>
        <v/>
      </c>
      <c r="R1881" s="13" t="str">
        <f t="shared" si="188"/>
        <v/>
      </c>
    </row>
    <row r="1882" spans="1:18" x14ac:dyDescent="0.2">
      <c r="A1882" s="8" t="s">
        <v>1261</v>
      </c>
      <c r="B1882" s="9">
        <v>4200</v>
      </c>
      <c r="C1882" s="40" t="s">
        <v>72</v>
      </c>
      <c r="D1882" s="40" t="s">
        <v>73</v>
      </c>
      <c r="E1882" s="40" t="s">
        <v>37</v>
      </c>
      <c r="F1882" s="40" t="s">
        <v>66</v>
      </c>
      <c r="G1882" s="40" t="s">
        <v>39</v>
      </c>
      <c r="H1882" s="40" t="s">
        <v>40</v>
      </c>
      <c r="I1882" s="11">
        <v>45029</v>
      </c>
      <c r="J1882" s="11">
        <v>45621</v>
      </c>
      <c r="K1882" s="12">
        <v>50.5</v>
      </c>
      <c r="L1882" s="1" t="str">
        <f>_xlfn.IFNA(MATCH(D1882,{"AR","FL","IN","MI"},0),"YES")</f>
        <v>YES</v>
      </c>
      <c r="M1882" t="str">
        <f t="shared" si="183"/>
        <v>Electric</v>
      </c>
      <c r="N1882" s="1">
        <f t="shared" si="184"/>
        <v>2024</v>
      </c>
      <c r="O1882" s="13">
        <f t="shared" si="185"/>
        <v>0.505</v>
      </c>
      <c r="P1882" s="13">
        <f t="shared" si="186"/>
        <v>0.505</v>
      </c>
      <c r="Q1882" s="13" t="str">
        <f t="shared" si="187"/>
        <v/>
      </c>
      <c r="R1882" s="13" t="str">
        <f t="shared" si="188"/>
        <v/>
      </c>
    </row>
    <row r="1883" spans="1:18" x14ac:dyDescent="0.2">
      <c r="A1883" s="8" t="s">
        <v>1262</v>
      </c>
      <c r="B1883" s="9">
        <v>4307</v>
      </c>
      <c r="C1883" s="40" t="s">
        <v>263</v>
      </c>
      <c r="D1883" s="40" t="s">
        <v>216</v>
      </c>
      <c r="E1883" s="40" t="s">
        <v>37</v>
      </c>
      <c r="F1883" s="40" t="s">
        <v>38</v>
      </c>
      <c r="G1883" s="40" t="s">
        <v>44</v>
      </c>
      <c r="H1883" s="40" t="s">
        <v>40</v>
      </c>
      <c r="I1883" s="11">
        <v>45289</v>
      </c>
      <c r="J1883" s="11">
        <v>45622</v>
      </c>
      <c r="K1883" s="12">
        <v>53.5</v>
      </c>
      <c r="L1883" s="1" t="str">
        <f>_xlfn.IFNA(MATCH(D1883,{"AR","FL","IN","MI"},0),"YES")</f>
        <v>YES</v>
      </c>
      <c r="M1883" t="str">
        <f t="shared" si="183"/>
        <v>Electric</v>
      </c>
      <c r="N1883" s="1">
        <f t="shared" si="184"/>
        <v>2024</v>
      </c>
      <c r="O1883" s="13">
        <f t="shared" si="185"/>
        <v>0.53500000000000003</v>
      </c>
      <c r="P1883" s="13">
        <f t="shared" si="186"/>
        <v>0.53500000000000003</v>
      </c>
      <c r="Q1883" s="13" t="str">
        <f t="shared" si="187"/>
        <v/>
      </c>
      <c r="R1883" s="13" t="str">
        <f t="shared" si="188"/>
        <v/>
      </c>
    </row>
    <row r="1884" spans="1:18" x14ac:dyDescent="0.2">
      <c r="A1884" s="8" t="s">
        <v>2138</v>
      </c>
      <c r="B1884" s="9">
        <v>4349</v>
      </c>
      <c r="C1884" s="40" t="s">
        <v>2189</v>
      </c>
      <c r="D1884" s="40" t="s">
        <v>36</v>
      </c>
      <c r="E1884" s="40" t="s">
        <v>2163</v>
      </c>
      <c r="F1884" s="40" t="s">
        <v>66</v>
      </c>
      <c r="G1884" s="40" t="s">
        <v>44</v>
      </c>
      <c r="H1884" s="40" t="s">
        <v>40</v>
      </c>
      <c r="I1884" s="11">
        <v>45413</v>
      </c>
      <c r="J1884" s="11">
        <v>45622</v>
      </c>
      <c r="K1884" s="16" t="s">
        <v>45</v>
      </c>
      <c r="L1884" s="1" t="str">
        <f>_xlfn.IFNA(MATCH(D1884,{"AR","FL","IN","MI"},0),"YES")</f>
        <v>YES</v>
      </c>
      <c r="M1884" t="str">
        <f t="shared" si="183"/>
        <v>Natural Gas</v>
      </c>
      <c r="N1884" s="1">
        <f t="shared" si="184"/>
        <v>2024</v>
      </c>
      <c r="O1884" s="13" t="str">
        <f t="shared" si="185"/>
        <v/>
      </c>
      <c r="P1884" s="13" t="str">
        <f t="shared" si="186"/>
        <v/>
      </c>
      <c r="Q1884" s="13" t="str">
        <f t="shared" si="187"/>
        <v/>
      </c>
      <c r="R1884" s="13" t="str">
        <f t="shared" si="188"/>
        <v/>
      </c>
    </row>
    <row r="1885" spans="1:18" x14ac:dyDescent="0.2">
      <c r="A1885" s="8" t="s">
        <v>1263</v>
      </c>
      <c r="B1885" s="9">
        <v>4458</v>
      </c>
      <c r="C1885" s="40" t="s">
        <v>249</v>
      </c>
      <c r="D1885" s="40" t="s">
        <v>158</v>
      </c>
      <c r="E1885" s="40" t="s">
        <v>37</v>
      </c>
      <c r="F1885" s="40" t="s">
        <v>52</v>
      </c>
      <c r="G1885" s="40" t="s">
        <v>39</v>
      </c>
      <c r="H1885" s="40" t="s">
        <v>40</v>
      </c>
      <c r="I1885" s="11">
        <v>45505</v>
      </c>
      <c r="J1885" s="11">
        <v>45623</v>
      </c>
      <c r="K1885" s="16" t="s">
        <v>45</v>
      </c>
      <c r="L1885" s="1">
        <f>_xlfn.IFNA(MATCH(D1885,{"AR","FL","IN","MI"},0),"YES")</f>
        <v>3</v>
      </c>
      <c r="M1885" t="str">
        <f t="shared" si="183"/>
        <v>Electric</v>
      </c>
      <c r="N1885" s="1">
        <f t="shared" si="184"/>
        <v>2024</v>
      </c>
      <c r="O1885" s="13" t="str">
        <f t="shared" si="185"/>
        <v/>
      </c>
      <c r="P1885" s="13" t="str">
        <f t="shared" si="186"/>
        <v/>
      </c>
      <c r="Q1885" s="13" t="str">
        <f t="shared" si="187"/>
        <v/>
      </c>
      <c r="R1885" s="13" t="str">
        <f t="shared" si="188"/>
        <v/>
      </c>
    </row>
    <row r="1886" spans="1:18" x14ac:dyDescent="0.2">
      <c r="A1886" s="8" t="s">
        <v>1264</v>
      </c>
      <c r="B1886" s="9">
        <v>4341</v>
      </c>
      <c r="C1886" s="40" t="s">
        <v>428</v>
      </c>
      <c r="D1886" s="40" t="s">
        <v>79</v>
      </c>
      <c r="E1886" s="40" t="s">
        <v>37</v>
      </c>
      <c r="F1886" s="40" t="s">
        <v>38</v>
      </c>
      <c r="G1886" s="40" t="s">
        <v>39</v>
      </c>
      <c r="H1886" s="40" t="s">
        <v>40</v>
      </c>
      <c r="I1886" s="11">
        <v>45384</v>
      </c>
      <c r="J1886" s="11">
        <v>45629</v>
      </c>
      <c r="K1886" s="16" t="s">
        <v>45</v>
      </c>
      <c r="L1886" s="1">
        <f>_xlfn.IFNA(MATCH(D1886,{"AR","FL","IN","MI"},0),"YES")</f>
        <v>2</v>
      </c>
      <c r="M1886" t="str">
        <f t="shared" si="183"/>
        <v>Electric</v>
      </c>
      <c r="N1886" s="1">
        <f t="shared" si="184"/>
        <v>2024</v>
      </c>
      <c r="O1886" s="13" t="str">
        <f t="shared" si="185"/>
        <v/>
      </c>
      <c r="P1886" s="13" t="str">
        <f t="shared" si="186"/>
        <v/>
      </c>
      <c r="Q1886" s="13" t="str">
        <f t="shared" si="187"/>
        <v/>
      </c>
      <c r="R1886" s="13" t="str">
        <f t="shared" si="188"/>
        <v/>
      </c>
    </row>
    <row r="1887" spans="1:18" x14ac:dyDescent="0.2">
      <c r="A1887" s="8" t="s">
        <v>1265</v>
      </c>
      <c r="B1887" s="9">
        <v>4292</v>
      </c>
      <c r="C1887" s="40" t="s">
        <v>251</v>
      </c>
      <c r="D1887" s="40" t="s">
        <v>114</v>
      </c>
      <c r="E1887" s="40" t="s">
        <v>37</v>
      </c>
      <c r="F1887" s="40" t="s">
        <v>38</v>
      </c>
      <c r="G1887" s="40" t="s">
        <v>44</v>
      </c>
      <c r="H1887" s="40" t="s">
        <v>40</v>
      </c>
      <c r="I1887" s="11">
        <v>45324</v>
      </c>
      <c r="J1887" s="11">
        <v>45630</v>
      </c>
      <c r="K1887" s="16" t="s">
        <v>45</v>
      </c>
      <c r="L1887" s="1" t="str">
        <f>_xlfn.IFNA(MATCH(D1887,{"AR","FL","IN","MI"},0),"YES")</f>
        <v>YES</v>
      </c>
      <c r="M1887" t="str">
        <f t="shared" si="183"/>
        <v>Electric</v>
      </c>
      <c r="N1887" s="1">
        <f t="shared" si="184"/>
        <v>2024</v>
      </c>
      <c r="O1887" s="13" t="str">
        <f t="shared" si="185"/>
        <v/>
      </c>
      <c r="P1887" s="13" t="str">
        <f t="shared" si="186"/>
        <v/>
      </c>
      <c r="Q1887" s="13" t="str">
        <f t="shared" si="187"/>
        <v/>
      </c>
      <c r="R1887" s="13" t="str">
        <f t="shared" si="188"/>
        <v/>
      </c>
    </row>
    <row r="1888" spans="1:18" x14ac:dyDescent="0.2">
      <c r="A1888" s="8" t="s">
        <v>2139</v>
      </c>
      <c r="B1888" s="9">
        <v>4428</v>
      </c>
      <c r="C1888" s="40" t="s">
        <v>2200</v>
      </c>
      <c r="D1888" s="40" t="s">
        <v>576</v>
      </c>
      <c r="E1888" s="40" t="s">
        <v>2163</v>
      </c>
      <c r="F1888" s="40" t="s">
        <v>66</v>
      </c>
      <c r="G1888" s="40" t="s">
        <v>44</v>
      </c>
      <c r="H1888" s="40" t="s">
        <v>40</v>
      </c>
      <c r="I1888" s="11">
        <v>45432</v>
      </c>
      <c r="J1888" s="11">
        <v>45630</v>
      </c>
      <c r="K1888" s="16" t="s">
        <v>45</v>
      </c>
      <c r="L1888" s="1" t="str">
        <f>_xlfn.IFNA(MATCH(D1888,{"AR","FL","IN","MI"},0),"YES")</f>
        <v>YES</v>
      </c>
      <c r="M1888" t="str">
        <f t="shared" si="183"/>
        <v>Natural Gas</v>
      </c>
      <c r="N1888" s="1">
        <f t="shared" si="184"/>
        <v>2024</v>
      </c>
      <c r="O1888" s="13" t="str">
        <f t="shared" si="185"/>
        <v/>
      </c>
      <c r="P1888" s="13" t="str">
        <f t="shared" si="186"/>
        <v/>
      </c>
      <c r="Q1888" s="13" t="str">
        <f t="shared" si="187"/>
        <v/>
      </c>
      <c r="R1888" s="13" t="str">
        <f t="shared" si="188"/>
        <v/>
      </c>
    </row>
    <row r="1889" spans="1:18" x14ac:dyDescent="0.2">
      <c r="A1889" s="8" t="s">
        <v>2140</v>
      </c>
      <c r="B1889" s="9">
        <v>4368</v>
      </c>
      <c r="C1889" s="40" t="s">
        <v>201</v>
      </c>
      <c r="D1889" s="40" t="s">
        <v>199</v>
      </c>
      <c r="E1889" s="40" t="s">
        <v>2163</v>
      </c>
      <c r="F1889" s="40" t="s">
        <v>66</v>
      </c>
      <c r="G1889" s="40" t="s">
        <v>44</v>
      </c>
      <c r="H1889" s="40" t="s">
        <v>40</v>
      </c>
      <c r="I1889" s="11">
        <v>45380</v>
      </c>
      <c r="J1889" s="11">
        <v>45638</v>
      </c>
      <c r="K1889" s="16" t="s">
        <v>45</v>
      </c>
      <c r="L1889" s="1" t="str">
        <f>_xlfn.IFNA(MATCH(D1889,{"AR","FL","IN","MI"},0),"YES")</f>
        <v>YES</v>
      </c>
      <c r="M1889" t="str">
        <f t="shared" si="183"/>
        <v>Natural Gas</v>
      </c>
      <c r="N1889" s="1">
        <f t="shared" si="184"/>
        <v>2024</v>
      </c>
      <c r="O1889" s="13" t="str">
        <f t="shared" si="185"/>
        <v/>
      </c>
      <c r="P1889" s="13" t="str">
        <f t="shared" si="186"/>
        <v/>
      </c>
      <c r="Q1889" s="13" t="str">
        <f t="shared" si="187"/>
        <v/>
      </c>
      <c r="R1889" s="13" t="str">
        <f t="shared" si="188"/>
        <v/>
      </c>
    </row>
    <row r="1890" spans="1:18" x14ac:dyDescent="0.2">
      <c r="A1890" s="8" t="s">
        <v>1266</v>
      </c>
      <c r="B1890" s="9">
        <v>4367</v>
      </c>
      <c r="C1890" s="40" t="s">
        <v>201</v>
      </c>
      <c r="D1890" s="40" t="s">
        <v>199</v>
      </c>
      <c r="E1890" s="40" t="s">
        <v>37</v>
      </c>
      <c r="F1890" s="40" t="s">
        <v>66</v>
      </c>
      <c r="G1890" s="40" t="s">
        <v>44</v>
      </c>
      <c r="H1890" s="40" t="s">
        <v>40</v>
      </c>
      <c r="I1890" s="11">
        <v>45380</v>
      </c>
      <c r="J1890" s="11">
        <v>45638</v>
      </c>
      <c r="K1890" s="16" t="s">
        <v>45</v>
      </c>
      <c r="L1890" s="1" t="str">
        <f>_xlfn.IFNA(MATCH(D1890,{"AR","FL","IN","MI"},0),"YES")</f>
        <v>YES</v>
      </c>
      <c r="M1890" t="str">
        <f t="shared" si="183"/>
        <v>Electric</v>
      </c>
      <c r="N1890" s="1">
        <f t="shared" si="184"/>
        <v>2024</v>
      </c>
      <c r="O1890" s="13" t="str">
        <f t="shared" si="185"/>
        <v/>
      </c>
      <c r="P1890" s="13" t="str">
        <f t="shared" si="186"/>
        <v/>
      </c>
      <c r="Q1890" s="13" t="str">
        <f t="shared" si="187"/>
        <v/>
      </c>
      <c r="R1890" s="13" t="str">
        <f t="shared" si="188"/>
        <v/>
      </c>
    </row>
    <row r="1891" spans="1:18" x14ac:dyDescent="0.2">
      <c r="A1891" s="8" t="s">
        <v>1267</v>
      </c>
      <c r="B1891" s="9">
        <v>4429</v>
      </c>
      <c r="C1891" s="40" t="s">
        <v>110</v>
      </c>
      <c r="D1891" s="40" t="s">
        <v>111</v>
      </c>
      <c r="E1891" s="40" t="s">
        <v>37</v>
      </c>
      <c r="F1891" s="40" t="s">
        <v>38</v>
      </c>
      <c r="G1891" s="40" t="s">
        <v>44</v>
      </c>
      <c r="H1891" s="40" t="s">
        <v>40</v>
      </c>
      <c r="I1891" s="11">
        <v>45478</v>
      </c>
      <c r="J1891" s="11">
        <v>45639</v>
      </c>
      <c r="K1891" s="16">
        <v>37.85</v>
      </c>
      <c r="L1891" s="1">
        <f>_xlfn.IFNA(MATCH(D1891,{"AR","FL","IN","MI"},0),"YES")</f>
        <v>1</v>
      </c>
      <c r="M1891" t="str">
        <f t="shared" si="183"/>
        <v>Electric</v>
      </c>
      <c r="N1891" s="1">
        <f t="shared" si="184"/>
        <v>2024</v>
      </c>
      <c r="O1891" s="13">
        <f t="shared" si="185"/>
        <v>0.3785</v>
      </c>
      <c r="P1891" s="13" t="str">
        <f t="shared" si="186"/>
        <v/>
      </c>
      <c r="Q1891" s="13" t="str">
        <f t="shared" si="187"/>
        <v/>
      </c>
      <c r="R1891" s="13" t="str">
        <f t="shared" si="188"/>
        <v/>
      </c>
    </row>
    <row r="1892" spans="1:18" x14ac:dyDescent="0.2">
      <c r="A1892" s="8" t="s">
        <v>2141</v>
      </c>
      <c r="B1892" s="9">
        <v>4424</v>
      </c>
      <c r="C1892" s="40" t="s">
        <v>191</v>
      </c>
      <c r="D1892" s="40" t="s">
        <v>43</v>
      </c>
      <c r="E1892" s="40" t="s">
        <v>2163</v>
      </c>
      <c r="F1892" s="40" t="s">
        <v>66</v>
      </c>
      <c r="G1892" s="40" t="s">
        <v>44</v>
      </c>
      <c r="H1892" s="40" t="s">
        <v>40</v>
      </c>
      <c r="I1892" s="11">
        <v>45464</v>
      </c>
      <c r="J1892" s="11">
        <v>45643</v>
      </c>
      <c r="K1892" s="16" t="s">
        <v>45</v>
      </c>
      <c r="L1892" s="1" t="str">
        <f>_xlfn.IFNA(MATCH(D1892,{"AR","FL","IN","MI"},0),"YES")</f>
        <v>YES</v>
      </c>
      <c r="M1892" t="str">
        <f t="shared" si="183"/>
        <v>Natural Gas</v>
      </c>
      <c r="N1892" s="1">
        <f t="shared" si="184"/>
        <v>2024</v>
      </c>
      <c r="O1892" s="13" t="str">
        <f t="shared" si="185"/>
        <v/>
      </c>
      <c r="P1892" s="13" t="str">
        <f t="shared" si="186"/>
        <v/>
      </c>
      <c r="Q1892" s="13" t="str">
        <f t="shared" si="187"/>
        <v/>
      </c>
      <c r="R1892" s="13" t="str">
        <f t="shared" si="188"/>
        <v/>
      </c>
    </row>
    <row r="1893" spans="1:18" x14ac:dyDescent="0.2">
      <c r="A1893" s="8" t="s">
        <v>2142</v>
      </c>
      <c r="B1893" s="9">
        <v>4449</v>
      </c>
      <c r="C1893" s="40" t="s">
        <v>2167</v>
      </c>
      <c r="D1893" s="40" t="s">
        <v>60</v>
      </c>
      <c r="E1893" s="40" t="s">
        <v>2163</v>
      </c>
      <c r="F1893" s="40" t="s">
        <v>52</v>
      </c>
      <c r="G1893" s="40" t="s">
        <v>39</v>
      </c>
      <c r="H1893" s="40" t="s">
        <v>40</v>
      </c>
      <c r="I1893" s="11">
        <v>45523</v>
      </c>
      <c r="J1893" s="11">
        <v>45643</v>
      </c>
      <c r="K1893" s="16" t="s">
        <v>45</v>
      </c>
      <c r="L1893" s="1" t="str">
        <f>_xlfn.IFNA(MATCH(D1893,{"AR","FL","IN","MI"},0),"YES")</f>
        <v>YES</v>
      </c>
      <c r="M1893" t="str">
        <f t="shared" si="183"/>
        <v>Natural Gas</v>
      </c>
      <c r="N1893" s="1">
        <f t="shared" si="184"/>
        <v>2024</v>
      </c>
      <c r="O1893" s="13" t="str">
        <f t="shared" si="185"/>
        <v/>
      </c>
      <c r="P1893" s="13" t="str">
        <f t="shared" si="186"/>
        <v/>
      </c>
      <c r="Q1893" s="13" t="str">
        <f t="shared" si="187"/>
        <v/>
      </c>
      <c r="R1893" s="13" t="str">
        <f t="shared" si="188"/>
        <v/>
      </c>
    </row>
    <row r="1894" spans="1:18" x14ac:dyDescent="0.2">
      <c r="A1894" s="8" t="s">
        <v>2143</v>
      </c>
      <c r="B1894" s="9">
        <v>4279</v>
      </c>
      <c r="C1894" s="40" t="s">
        <v>2215</v>
      </c>
      <c r="D1894" s="40" t="s">
        <v>88</v>
      </c>
      <c r="E1894" s="40" t="s">
        <v>2163</v>
      </c>
      <c r="F1894" s="40" t="s">
        <v>66</v>
      </c>
      <c r="G1894" s="40" t="s">
        <v>44</v>
      </c>
      <c r="H1894" s="40" t="s">
        <v>40</v>
      </c>
      <c r="I1894" s="11">
        <v>45230</v>
      </c>
      <c r="J1894" s="11">
        <v>45645</v>
      </c>
      <c r="K1894" s="12">
        <v>48</v>
      </c>
      <c r="L1894" s="1" t="str">
        <f>_xlfn.IFNA(MATCH(D1894,{"AR","FL","IN","MI"},0),"YES")</f>
        <v>YES</v>
      </c>
      <c r="M1894" t="str">
        <f t="shared" si="183"/>
        <v>Natural Gas</v>
      </c>
      <c r="N1894" s="1">
        <f t="shared" si="184"/>
        <v>2024</v>
      </c>
      <c r="O1894" s="13" t="str">
        <f t="shared" si="185"/>
        <v/>
      </c>
      <c r="P1894" s="13" t="str">
        <f t="shared" si="186"/>
        <v/>
      </c>
      <c r="Q1894" s="13">
        <f t="shared" si="187"/>
        <v>0.48</v>
      </c>
      <c r="R1894" s="13">
        <f t="shared" si="188"/>
        <v>0.48</v>
      </c>
    </row>
    <row r="1895" spans="1:18" x14ac:dyDescent="0.2">
      <c r="A1895" s="8" t="s">
        <v>1271</v>
      </c>
      <c r="B1895" s="9">
        <v>4338</v>
      </c>
      <c r="C1895" s="40" t="s">
        <v>54</v>
      </c>
      <c r="D1895" s="40" t="s">
        <v>51</v>
      </c>
      <c r="E1895" s="40" t="s">
        <v>37</v>
      </c>
      <c r="F1895" s="40" t="s">
        <v>38</v>
      </c>
      <c r="G1895" s="40" t="s">
        <v>39</v>
      </c>
      <c r="H1895" s="40" t="s">
        <v>40</v>
      </c>
      <c r="I1895" s="11">
        <v>45336</v>
      </c>
      <c r="J1895" s="11">
        <v>45645</v>
      </c>
      <c r="K1895" s="12">
        <v>50</v>
      </c>
      <c r="L1895" s="1" t="str">
        <f>_xlfn.IFNA(MATCH(D1895,{"AR","FL","IN","MI"},0),"YES")</f>
        <v>YES</v>
      </c>
      <c r="M1895" t="str">
        <f t="shared" si="183"/>
        <v>Electric</v>
      </c>
      <c r="N1895" s="1">
        <f t="shared" si="184"/>
        <v>2024</v>
      </c>
      <c r="O1895" s="13">
        <f t="shared" si="185"/>
        <v>0.5</v>
      </c>
      <c r="P1895" s="13">
        <f t="shared" si="186"/>
        <v>0.5</v>
      </c>
      <c r="Q1895" s="13" t="str">
        <f t="shared" si="187"/>
        <v/>
      </c>
      <c r="R1895" s="13" t="str">
        <f t="shared" si="188"/>
        <v/>
      </c>
    </row>
    <row r="1896" spans="1:18" x14ac:dyDescent="0.2">
      <c r="A1896" s="8" t="s">
        <v>1270</v>
      </c>
      <c r="B1896" s="9">
        <v>4378</v>
      </c>
      <c r="C1896" s="40" t="s">
        <v>221</v>
      </c>
      <c r="D1896" s="40" t="s">
        <v>219</v>
      </c>
      <c r="E1896" s="40" t="s">
        <v>37</v>
      </c>
      <c r="F1896" s="40" t="s">
        <v>38</v>
      </c>
      <c r="G1896" s="40" t="s">
        <v>39</v>
      </c>
      <c r="H1896" s="40" t="s">
        <v>40</v>
      </c>
      <c r="I1896" s="11">
        <v>45394</v>
      </c>
      <c r="J1896" s="11">
        <v>45645</v>
      </c>
      <c r="K1896" s="16">
        <v>54.17</v>
      </c>
      <c r="L1896" s="1" t="str">
        <f>_xlfn.IFNA(MATCH(D1896,{"AR","FL","IN","MI"},0),"YES")</f>
        <v>YES</v>
      </c>
      <c r="M1896" t="str">
        <f t="shared" si="183"/>
        <v>Electric</v>
      </c>
      <c r="N1896" s="1">
        <f t="shared" si="184"/>
        <v>2024</v>
      </c>
      <c r="O1896" s="13">
        <f t="shared" si="185"/>
        <v>0.54170000000000007</v>
      </c>
      <c r="P1896" s="13">
        <f t="shared" si="186"/>
        <v>0.54170000000000007</v>
      </c>
      <c r="Q1896" s="13" t="str">
        <f t="shared" si="187"/>
        <v/>
      </c>
      <c r="R1896" s="13" t="str">
        <f t="shared" si="188"/>
        <v/>
      </c>
    </row>
    <row r="1897" spans="1:18" x14ac:dyDescent="0.2">
      <c r="A1897" s="8" t="s">
        <v>2144</v>
      </c>
      <c r="B1897" s="9">
        <v>4383</v>
      </c>
      <c r="C1897" s="40" t="s">
        <v>135</v>
      </c>
      <c r="D1897" s="40" t="s">
        <v>219</v>
      </c>
      <c r="E1897" s="40" t="s">
        <v>2163</v>
      </c>
      <c r="F1897" s="40" t="s">
        <v>66</v>
      </c>
      <c r="G1897" s="40" t="s">
        <v>39</v>
      </c>
      <c r="H1897" s="40" t="s">
        <v>40</v>
      </c>
      <c r="I1897" s="11">
        <v>45394</v>
      </c>
      <c r="J1897" s="11">
        <v>45645</v>
      </c>
      <c r="K1897" s="16">
        <v>56.54</v>
      </c>
      <c r="L1897" s="1" t="str">
        <f>_xlfn.IFNA(MATCH(D1897,{"AR","FL","IN","MI"},0),"YES")</f>
        <v>YES</v>
      </c>
      <c r="M1897" t="str">
        <f t="shared" si="183"/>
        <v>Natural Gas</v>
      </c>
      <c r="N1897" s="1">
        <f t="shared" si="184"/>
        <v>2024</v>
      </c>
      <c r="O1897" s="13" t="str">
        <f t="shared" si="185"/>
        <v/>
      </c>
      <c r="P1897" s="13" t="str">
        <f t="shared" si="186"/>
        <v/>
      </c>
      <c r="Q1897" s="13">
        <f t="shared" si="187"/>
        <v>0.56540000000000001</v>
      </c>
      <c r="R1897" s="13">
        <f t="shared" si="188"/>
        <v>0.56540000000000001</v>
      </c>
    </row>
    <row r="1898" spans="1:18" x14ac:dyDescent="0.2">
      <c r="A1898" s="8" t="s">
        <v>2145</v>
      </c>
      <c r="B1898" s="9">
        <v>3997</v>
      </c>
      <c r="C1898" s="40" t="s">
        <v>2207</v>
      </c>
      <c r="D1898" s="40" t="s">
        <v>160</v>
      </c>
      <c r="E1898" s="40" t="s">
        <v>2163</v>
      </c>
      <c r="F1898" s="40" t="s">
        <v>66</v>
      </c>
      <c r="G1898" s="40" t="s">
        <v>39</v>
      </c>
      <c r="H1898" s="40" t="s">
        <v>40</v>
      </c>
      <c r="I1898" s="11">
        <v>44697</v>
      </c>
      <c r="J1898" s="11">
        <v>45645</v>
      </c>
      <c r="K1898" s="16" t="s">
        <v>45</v>
      </c>
      <c r="L1898" s="1" t="str">
        <f>_xlfn.IFNA(MATCH(D1898,{"AR","FL","IN","MI"},0),"YES")</f>
        <v>YES</v>
      </c>
      <c r="M1898" t="str">
        <f t="shared" si="183"/>
        <v>Natural Gas</v>
      </c>
      <c r="N1898" s="1">
        <f t="shared" si="184"/>
        <v>2024</v>
      </c>
      <c r="O1898" s="13" t="str">
        <f t="shared" si="185"/>
        <v/>
      </c>
      <c r="P1898" s="13" t="str">
        <f t="shared" si="186"/>
        <v/>
      </c>
      <c r="Q1898" s="13" t="str">
        <f t="shared" si="187"/>
        <v/>
      </c>
      <c r="R1898" s="13" t="str">
        <f t="shared" si="188"/>
        <v/>
      </c>
    </row>
    <row r="1899" spans="1:18" x14ac:dyDescent="0.2">
      <c r="A1899" s="8" t="s">
        <v>1268</v>
      </c>
      <c r="B1899" s="9">
        <v>3998</v>
      </c>
      <c r="C1899" s="40" t="s">
        <v>381</v>
      </c>
      <c r="D1899" s="40" t="s">
        <v>160</v>
      </c>
      <c r="E1899" s="40" t="s">
        <v>37</v>
      </c>
      <c r="F1899" s="40" t="s">
        <v>38</v>
      </c>
      <c r="G1899" s="40" t="s">
        <v>39</v>
      </c>
      <c r="H1899" s="40" t="s">
        <v>40</v>
      </c>
      <c r="I1899" s="11">
        <v>44697</v>
      </c>
      <c r="J1899" s="11">
        <v>45645</v>
      </c>
      <c r="K1899" s="16" t="s">
        <v>45</v>
      </c>
      <c r="L1899" s="1" t="str">
        <f>_xlfn.IFNA(MATCH(D1899,{"AR","FL","IN","MI"},0),"YES")</f>
        <v>YES</v>
      </c>
      <c r="M1899" t="str">
        <f t="shared" si="183"/>
        <v>Electric</v>
      </c>
      <c r="N1899" s="1">
        <f t="shared" si="184"/>
        <v>2024</v>
      </c>
      <c r="O1899" s="13" t="str">
        <f t="shared" si="185"/>
        <v/>
      </c>
      <c r="P1899" s="13" t="str">
        <f t="shared" si="186"/>
        <v/>
      </c>
      <c r="Q1899" s="13" t="str">
        <f t="shared" si="187"/>
        <v/>
      </c>
      <c r="R1899" s="13" t="str">
        <f t="shared" si="188"/>
        <v/>
      </c>
    </row>
    <row r="1900" spans="1:18" x14ac:dyDescent="0.2">
      <c r="A1900" s="8" t="s">
        <v>2146</v>
      </c>
      <c r="B1900" s="9">
        <v>3999</v>
      </c>
      <c r="C1900" s="40" t="s">
        <v>381</v>
      </c>
      <c r="D1900" s="40" t="s">
        <v>160</v>
      </c>
      <c r="E1900" s="40" t="s">
        <v>2163</v>
      </c>
      <c r="F1900" s="40" t="s">
        <v>66</v>
      </c>
      <c r="G1900" s="40" t="s">
        <v>39</v>
      </c>
      <c r="H1900" s="40" t="s">
        <v>40</v>
      </c>
      <c r="I1900" s="11">
        <v>44697</v>
      </c>
      <c r="J1900" s="11">
        <v>45645</v>
      </c>
      <c r="K1900" s="16" t="s">
        <v>45</v>
      </c>
      <c r="L1900" s="1" t="str">
        <f>_xlfn.IFNA(MATCH(D1900,{"AR","FL","IN","MI"},0),"YES")</f>
        <v>YES</v>
      </c>
      <c r="M1900" t="str">
        <f t="shared" si="183"/>
        <v>Natural Gas</v>
      </c>
      <c r="N1900" s="1">
        <f t="shared" si="184"/>
        <v>2024</v>
      </c>
      <c r="O1900" s="13" t="str">
        <f t="shared" si="185"/>
        <v/>
      </c>
      <c r="P1900" s="13" t="str">
        <f t="shared" si="186"/>
        <v/>
      </c>
      <c r="Q1900" s="13" t="str">
        <f t="shared" si="187"/>
        <v/>
      </c>
      <c r="R1900" s="13" t="str">
        <f t="shared" si="188"/>
        <v/>
      </c>
    </row>
    <row r="1901" spans="1:18" x14ac:dyDescent="0.2">
      <c r="A1901" s="8" t="s">
        <v>1269</v>
      </c>
      <c r="B1901" s="9">
        <v>4382</v>
      </c>
      <c r="C1901" s="40" t="s">
        <v>135</v>
      </c>
      <c r="D1901" s="40" t="s">
        <v>219</v>
      </c>
      <c r="E1901" s="40" t="s">
        <v>37</v>
      </c>
      <c r="F1901" s="40" t="s">
        <v>38</v>
      </c>
      <c r="G1901" s="40" t="s">
        <v>39</v>
      </c>
      <c r="H1901" s="40" t="s">
        <v>40</v>
      </c>
      <c r="I1901" s="11">
        <v>45394</v>
      </c>
      <c r="J1901" s="11">
        <v>45645</v>
      </c>
      <c r="K1901" s="16">
        <v>56.54</v>
      </c>
      <c r="L1901" s="1" t="str">
        <f>_xlfn.IFNA(MATCH(D1901,{"AR","FL","IN","MI"},0),"YES")</f>
        <v>YES</v>
      </c>
      <c r="M1901" t="str">
        <f t="shared" si="183"/>
        <v>Electric</v>
      </c>
      <c r="N1901" s="1">
        <f t="shared" si="184"/>
        <v>2024</v>
      </c>
      <c r="O1901" s="13">
        <f t="shared" si="185"/>
        <v>0.56540000000000001</v>
      </c>
      <c r="P1901" s="13">
        <f t="shared" si="186"/>
        <v>0.56540000000000001</v>
      </c>
      <c r="Q1901" s="13" t="str">
        <f t="shared" si="187"/>
        <v/>
      </c>
      <c r="R1901" s="13" t="str">
        <f t="shared" si="188"/>
        <v/>
      </c>
    </row>
    <row r="1902" spans="1:18" x14ac:dyDescent="0.2">
      <c r="A1902" s="8" t="s">
        <v>2147</v>
      </c>
      <c r="B1902" s="9">
        <v>4381</v>
      </c>
      <c r="C1902" s="40" t="s">
        <v>221</v>
      </c>
      <c r="D1902" s="40" t="s">
        <v>219</v>
      </c>
      <c r="E1902" s="40" t="s">
        <v>2163</v>
      </c>
      <c r="F1902" s="40" t="s">
        <v>66</v>
      </c>
      <c r="G1902" s="40" t="s">
        <v>39</v>
      </c>
      <c r="H1902" s="40" t="s">
        <v>40</v>
      </c>
      <c r="I1902" s="11">
        <v>45394</v>
      </c>
      <c r="J1902" s="11">
        <v>45645</v>
      </c>
      <c r="K1902" s="16">
        <v>54.17</v>
      </c>
      <c r="L1902" s="1" t="str">
        <f>_xlfn.IFNA(MATCH(D1902,{"AR","FL","IN","MI"},0),"YES")</f>
        <v>YES</v>
      </c>
      <c r="M1902" t="str">
        <f t="shared" si="183"/>
        <v>Natural Gas</v>
      </c>
      <c r="N1902" s="1">
        <f t="shared" si="184"/>
        <v>2024</v>
      </c>
      <c r="O1902" s="13" t="str">
        <f t="shared" si="185"/>
        <v/>
      </c>
      <c r="P1902" s="13" t="str">
        <f t="shared" si="186"/>
        <v/>
      </c>
      <c r="Q1902" s="13">
        <f t="shared" si="187"/>
        <v>0.54170000000000007</v>
      </c>
      <c r="R1902" s="13">
        <f t="shared" si="188"/>
        <v>0.54170000000000007</v>
      </c>
    </row>
    <row r="1903" spans="1:18" x14ac:dyDescent="0.2">
      <c r="A1903" s="8" t="s">
        <v>2148</v>
      </c>
      <c r="B1903" s="9">
        <v>4384</v>
      </c>
      <c r="C1903" s="40" t="s">
        <v>2196</v>
      </c>
      <c r="D1903" s="40" t="s">
        <v>219</v>
      </c>
      <c r="E1903" s="40" t="s">
        <v>2163</v>
      </c>
      <c r="F1903" s="40" t="s">
        <v>66</v>
      </c>
      <c r="G1903" s="40" t="s">
        <v>39</v>
      </c>
      <c r="H1903" s="40" t="s">
        <v>40</v>
      </c>
      <c r="I1903" s="11">
        <v>45394</v>
      </c>
      <c r="J1903" s="11">
        <v>45645</v>
      </c>
      <c r="K1903" s="12">
        <v>52.76</v>
      </c>
      <c r="L1903" s="1" t="str">
        <f>_xlfn.IFNA(MATCH(D1903,{"AR","FL","IN","MI"},0),"YES")</f>
        <v>YES</v>
      </c>
      <c r="M1903" t="str">
        <f t="shared" si="183"/>
        <v>Natural Gas</v>
      </c>
      <c r="N1903" s="1">
        <f t="shared" si="184"/>
        <v>2024</v>
      </c>
      <c r="O1903" s="13" t="str">
        <f t="shared" si="185"/>
        <v/>
      </c>
      <c r="P1903" s="13" t="str">
        <f t="shared" si="186"/>
        <v/>
      </c>
      <c r="Q1903" s="13">
        <f t="shared" si="187"/>
        <v>0.52759999999999996</v>
      </c>
      <c r="R1903" s="13">
        <f t="shared" si="188"/>
        <v>0.52759999999999996</v>
      </c>
    </row>
    <row r="1904" spans="1:18" x14ac:dyDescent="0.2">
      <c r="A1904" s="8" t="s">
        <v>1273</v>
      </c>
      <c r="B1904" s="9">
        <v>4317</v>
      </c>
      <c r="C1904" s="40" t="s">
        <v>168</v>
      </c>
      <c r="D1904" s="40" t="s">
        <v>91</v>
      </c>
      <c r="E1904" s="40" t="s">
        <v>37</v>
      </c>
      <c r="F1904" s="40" t="s">
        <v>38</v>
      </c>
      <c r="G1904" s="40" t="s">
        <v>39</v>
      </c>
      <c r="H1904" s="40" t="s">
        <v>40</v>
      </c>
      <c r="I1904" s="11">
        <v>45309</v>
      </c>
      <c r="J1904" s="11">
        <v>45646</v>
      </c>
      <c r="K1904" s="12">
        <v>48.5</v>
      </c>
      <c r="L1904" s="1" t="str">
        <f>_xlfn.IFNA(MATCH(D1904,{"AR","FL","IN","MI"},0),"YES")</f>
        <v>YES</v>
      </c>
      <c r="M1904" t="str">
        <f t="shared" si="183"/>
        <v>Electric</v>
      </c>
      <c r="N1904" s="1">
        <f t="shared" si="184"/>
        <v>2024</v>
      </c>
      <c r="O1904" s="13">
        <f t="shared" si="185"/>
        <v>0.48499999999999999</v>
      </c>
      <c r="P1904" s="13">
        <f t="shared" si="186"/>
        <v>0.48499999999999999</v>
      </c>
      <c r="Q1904" s="13" t="str">
        <f t="shared" si="187"/>
        <v/>
      </c>
      <c r="R1904" s="13" t="str">
        <f t="shared" si="188"/>
        <v/>
      </c>
    </row>
    <row r="1905" spans="1:18" x14ac:dyDescent="0.2">
      <c r="A1905" s="8" t="s">
        <v>1272</v>
      </c>
      <c r="B1905" s="9">
        <v>4347</v>
      </c>
      <c r="C1905" s="40" t="s">
        <v>50</v>
      </c>
      <c r="D1905" s="40" t="s">
        <v>51</v>
      </c>
      <c r="E1905" s="40" t="s">
        <v>37</v>
      </c>
      <c r="F1905" s="40" t="s">
        <v>38</v>
      </c>
      <c r="G1905" s="40" t="s">
        <v>39</v>
      </c>
      <c r="H1905" s="40" t="s">
        <v>40</v>
      </c>
      <c r="I1905" s="11">
        <v>45351</v>
      </c>
      <c r="J1905" s="11">
        <v>45646</v>
      </c>
      <c r="K1905" s="12">
        <v>50</v>
      </c>
      <c r="L1905" s="1" t="str">
        <f>_xlfn.IFNA(MATCH(D1905,{"AR","FL","IN","MI"},0),"YES")</f>
        <v>YES</v>
      </c>
      <c r="M1905" t="str">
        <f t="shared" si="183"/>
        <v>Electric</v>
      </c>
      <c r="N1905" s="1">
        <f t="shared" si="184"/>
        <v>2024</v>
      </c>
      <c r="O1905" s="13">
        <f t="shared" si="185"/>
        <v>0.5</v>
      </c>
      <c r="P1905" s="13">
        <f t="shared" si="186"/>
        <v>0.5</v>
      </c>
      <c r="Q1905" s="13" t="str">
        <f t="shared" si="187"/>
        <v/>
      </c>
      <c r="R1905" s="13" t="str">
        <f t="shared" si="188"/>
        <v/>
      </c>
    </row>
    <row r="1906" spans="1:18" x14ac:dyDescent="0.2">
      <c r="A1906" s="8" t="s">
        <v>2149</v>
      </c>
      <c r="B1906" s="9">
        <v>4318</v>
      </c>
      <c r="C1906" s="40" t="s">
        <v>168</v>
      </c>
      <c r="D1906" s="40" t="s">
        <v>91</v>
      </c>
      <c r="E1906" s="40" t="s">
        <v>2163</v>
      </c>
      <c r="F1906" s="40" t="s">
        <v>66</v>
      </c>
      <c r="G1906" s="40" t="s">
        <v>39</v>
      </c>
      <c r="H1906" s="40" t="s">
        <v>40</v>
      </c>
      <c r="I1906" s="11">
        <v>45309</v>
      </c>
      <c r="J1906" s="11">
        <v>45646</v>
      </c>
      <c r="K1906" s="12">
        <v>48.5</v>
      </c>
      <c r="L1906" s="1" t="str">
        <f>_xlfn.IFNA(MATCH(D1906,{"AR","FL","IN","MI"},0),"YES")</f>
        <v>YES</v>
      </c>
      <c r="M1906" t="str">
        <f t="shared" si="183"/>
        <v>Natural Gas</v>
      </c>
      <c r="N1906" s="1">
        <f t="shared" si="184"/>
        <v>2024</v>
      </c>
      <c r="O1906" s="13" t="str">
        <f t="shared" si="185"/>
        <v/>
      </c>
      <c r="P1906" s="13" t="str">
        <f t="shared" si="186"/>
        <v/>
      </c>
      <c r="Q1906" s="13">
        <f t="shared" si="187"/>
        <v>0.48499999999999999</v>
      </c>
      <c r="R1906" s="13">
        <f t="shared" si="188"/>
        <v>0.48499999999999999</v>
      </c>
    </row>
    <row r="1907" spans="1:18" x14ac:dyDescent="0.2">
      <c r="A1907" s="8" t="s">
        <v>1274</v>
      </c>
      <c r="B1907" s="9">
        <v>4467</v>
      </c>
      <c r="C1907" s="40" t="s">
        <v>715</v>
      </c>
      <c r="D1907" s="40" t="s">
        <v>231</v>
      </c>
      <c r="E1907" s="40" t="s">
        <v>37</v>
      </c>
      <c r="F1907" s="40" t="s">
        <v>66</v>
      </c>
      <c r="G1907" s="40" t="s">
        <v>39</v>
      </c>
      <c r="H1907" s="40" t="s">
        <v>40</v>
      </c>
      <c r="I1907" s="11">
        <v>45551</v>
      </c>
      <c r="J1907" s="11">
        <v>45649</v>
      </c>
      <c r="K1907" s="16" t="s">
        <v>45</v>
      </c>
      <c r="L1907" s="1" t="str">
        <f>_xlfn.IFNA(MATCH(D1907,{"AR","FL","IN","MI"},0),"YES")</f>
        <v>YES</v>
      </c>
      <c r="M1907" t="str">
        <f t="shared" si="183"/>
        <v>Electric</v>
      </c>
      <c r="N1907" s="1">
        <f t="shared" si="184"/>
        <v>2024</v>
      </c>
      <c r="O1907" s="13" t="str">
        <f t="shared" si="185"/>
        <v/>
      </c>
      <c r="P1907" s="13" t="str">
        <f t="shared" si="186"/>
        <v/>
      </c>
      <c r="Q1907" s="13" t="str">
        <f t="shared" si="187"/>
        <v/>
      </c>
      <c r="R1907" s="13" t="str">
        <f t="shared" si="188"/>
        <v/>
      </c>
    </row>
    <row r="1908" spans="1:18" x14ac:dyDescent="0.2">
      <c r="A1908" s="8" t="s">
        <v>2150</v>
      </c>
      <c r="B1908" s="9">
        <v>4478</v>
      </c>
      <c r="C1908" s="40" t="s">
        <v>2199</v>
      </c>
      <c r="D1908" s="40" t="s">
        <v>76</v>
      </c>
      <c r="E1908" s="40" t="s">
        <v>2163</v>
      </c>
      <c r="F1908" s="40" t="s">
        <v>52</v>
      </c>
      <c r="G1908" s="40" t="s">
        <v>39</v>
      </c>
      <c r="H1908" s="40" t="s">
        <v>40</v>
      </c>
      <c r="I1908" s="11">
        <v>45566</v>
      </c>
      <c r="J1908" s="11">
        <v>45649</v>
      </c>
      <c r="K1908" s="16" t="s">
        <v>45</v>
      </c>
      <c r="L1908" s="1" t="str">
        <f>_xlfn.IFNA(MATCH(D1908,{"AR","FL","IN","MI"},0),"YES")</f>
        <v>YES</v>
      </c>
      <c r="M1908" t="str">
        <f t="shared" si="183"/>
        <v>Natural Gas</v>
      </c>
      <c r="N1908" s="1">
        <f t="shared" si="184"/>
        <v>2024</v>
      </c>
      <c r="O1908" s="13" t="str">
        <f t="shared" si="185"/>
        <v/>
      </c>
      <c r="P1908" s="13" t="str">
        <f t="shared" si="186"/>
        <v/>
      </c>
      <c r="Q1908" s="13" t="str">
        <f t="shared" si="187"/>
        <v/>
      </c>
      <c r="R1908" s="13" t="str">
        <f t="shared" si="188"/>
        <v/>
      </c>
    </row>
    <row r="1909" spans="1:18" x14ac:dyDescent="0.2">
      <c r="A1909" s="8" t="s">
        <v>2151</v>
      </c>
      <c r="B1909" s="9">
        <v>4474</v>
      </c>
      <c r="C1909" s="40" t="s">
        <v>2192</v>
      </c>
      <c r="D1909" s="40" t="s">
        <v>76</v>
      </c>
      <c r="E1909" s="40" t="s">
        <v>2163</v>
      </c>
      <c r="F1909" s="40" t="s">
        <v>52</v>
      </c>
      <c r="G1909" s="40" t="s">
        <v>39</v>
      </c>
      <c r="H1909" s="40" t="s">
        <v>40</v>
      </c>
      <c r="I1909" s="11">
        <v>45555</v>
      </c>
      <c r="J1909" s="11">
        <v>45649</v>
      </c>
      <c r="K1909" s="16" t="s">
        <v>45</v>
      </c>
      <c r="L1909" s="1" t="str">
        <f>_xlfn.IFNA(MATCH(D1909,{"AR","FL","IN","MI"},0),"YES")</f>
        <v>YES</v>
      </c>
      <c r="M1909" t="str">
        <f t="shared" si="183"/>
        <v>Natural Gas</v>
      </c>
      <c r="N1909" s="1">
        <f t="shared" si="184"/>
        <v>2024</v>
      </c>
      <c r="O1909" s="13" t="str">
        <f t="shared" si="185"/>
        <v/>
      </c>
      <c r="P1909" s="13" t="str">
        <f t="shared" si="186"/>
        <v/>
      </c>
      <c r="Q1909" s="13" t="str">
        <f t="shared" si="187"/>
        <v/>
      </c>
      <c r="R1909" s="13" t="str">
        <f t="shared" si="188"/>
        <v/>
      </c>
    </row>
    <row r="1910" spans="1:18" x14ac:dyDescent="0.2">
      <c r="A1910" s="8" t="s">
        <v>2152</v>
      </c>
      <c r="B1910" s="9">
        <v>4377</v>
      </c>
      <c r="C1910" s="40" t="s">
        <v>2209</v>
      </c>
      <c r="D1910" s="40" t="s">
        <v>127</v>
      </c>
      <c r="E1910" s="40" t="s">
        <v>2163</v>
      </c>
      <c r="F1910" s="40" t="s">
        <v>66</v>
      </c>
      <c r="G1910" s="40" t="s">
        <v>44</v>
      </c>
      <c r="H1910" s="40" t="s">
        <v>40</v>
      </c>
      <c r="I1910" s="11">
        <v>45428</v>
      </c>
      <c r="J1910" s="11">
        <v>45656</v>
      </c>
      <c r="K1910" s="16">
        <v>52.64</v>
      </c>
      <c r="L1910" s="1" t="str">
        <f>_xlfn.IFNA(MATCH(D1910,{"AR","FL","IN","MI"},0),"YES")</f>
        <v>YES</v>
      </c>
      <c r="M1910" t="str">
        <f t="shared" si="183"/>
        <v>Natural Gas</v>
      </c>
      <c r="N1910" s="1">
        <f t="shared" si="184"/>
        <v>2024</v>
      </c>
      <c r="O1910" s="13" t="str">
        <f t="shared" si="185"/>
        <v/>
      </c>
      <c r="P1910" s="13" t="str">
        <f t="shared" si="186"/>
        <v/>
      </c>
      <c r="Q1910" s="13">
        <f t="shared" si="187"/>
        <v>0.52639999999999998</v>
      </c>
      <c r="R1910" s="13">
        <f t="shared" si="188"/>
        <v>0.52639999999999998</v>
      </c>
    </row>
    <row r="1911" spans="1:18" x14ac:dyDescent="0.2">
      <c r="A1911" s="8" t="s">
        <v>1275</v>
      </c>
      <c r="B1911" s="9">
        <v>4284</v>
      </c>
      <c r="C1911" s="40" t="s">
        <v>245</v>
      </c>
      <c r="D1911" s="40" t="s">
        <v>259</v>
      </c>
      <c r="E1911" s="40" t="s">
        <v>37</v>
      </c>
      <c r="F1911" s="40" t="s">
        <v>38</v>
      </c>
      <c r="G1911" s="40" t="s">
        <v>44</v>
      </c>
      <c r="H1911" s="40" t="s">
        <v>40</v>
      </c>
      <c r="I1911" s="11">
        <v>45232</v>
      </c>
      <c r="J1911" s="11">
        <v>45656</v>
      </c>
      <c r="K1911" s="12">
        <v>53.5</v>
      </c>
      <c r="L1911" s="1" t="str">
        <f>_xlfn.IFNA(MATCH(D1911,{"AR","FL","IN","MI"},0),"YES")</f>
        <v>YES</v>
      </c>
      <c r="M1911" t="str">
        <f t="shared" si="183"/>
        <v>Electric</v>
      </c>
      <c r="N1911" s="1">
        <f t="shared" si="184"/>
        <v>2024</v>
      </c>
      <c r="O1911" s="13">
        <f t="shared" si="185"/>
        <v>0.53500000000000003</v>
      </c>
      <c r="P1911" s="13">
        <f t="shared" si="186"/>
        <v>0.53500000000000003</v>
      </c>
      <c r="Q1911" s="13" t="str">
        <f t="shared" si="187"/>
        <v/>
      </c>
      <c r="R1911" s="13" t="str">
        <f t="shared" si="188"/>
        <v/>
      </c>
    </row>
    <row r="1912" spans="1:18" x14ac:dyDescent="0.2">
      <c r="A1912" s="8" t="s">
        <v>1276</v>
      </c>
      <c r="B1912" s="9">
        <v>4342</v>
      </c>
      <c r="C1912" s="40" t="s">
        <v>70</v>
      </c>
      <c r="D1912" s="40" t="s">
        <v>169</v>
      </c>
      <c r="E1912" s="40" t="s">
        <v>37</v>
      </c>
      <c r="F1912" s="40" t="s">
        <v>52</v>
      </c>
      <c r="G1912" s="40" t="s">
        <v>39</v>
      </c>
      <c r="H1912" s="40" t="s">
        <v>40</v>
      </c>
      <c r="I1912" s="11">
        <v>45443</v>
      </c>
      <c r="J1912" s="11">
        <v>45657</v>
      </c>
      <c r="K1912" s="16" t="s">
        <v>45</v>
      </c>
      <c r="L1912" s="1" t="str">
        <f>_xlfn.IFNA(MATCH(D1912,{"AR","FL","IN","MI"},0),"YES")</f>
        <v>YES</v>
      </c>
      <c r="M1912" t="str">
        <f t="shared" si="183"/>
        <v>Electric</v>
      </c>
      <c r="N1912" s="1">
        <f t="shared" si="184"/>
        <v>2024</v>
      </c>
      <c r="O1912" s="13" t="str">
        <f t="shared" si="185"/>
        <v/>
      </c>
      <c r="P1912" s="13" t="str">
        <f t="shared" si="186"/>
        <v/>
      </c>
      <c r="Q1912" s="13" t="str">
        <f t="shared" si="187"/>
        <v/>
      </c>
      <c r="R1912" s="13" t="str">
        <f t="shared" si="188"/>
        <v/>
      </c>
    </row>
    <row r="1913" spans="1:18" x14ac:dyDescent="0.2">
      <c r="A1913" s="8" t="s">
        <v>2153</v>
      </c>
      <c r="B1913" s="9">
        <v>4365</v>
      </c>
      <c r="C1913" s="40" t="s">
        <v>2200</v>
      </c>
      <c r="D1913" s="40" t="s">
        <v>194</v>
      </c>
      <c r="E1913" s="40" t="s">
        <v>2163</v>
      </c>
      <c r="F1913" s="40" t="s">
        <v>66</v>
      </c>
      <c r="G1913" s="40" t="s">
        <v>44</v>
      </c>
      <c r="H1913" s="40" t="s">
        <v>40</v>
      </c>
      <c r="I1913" s="11">
        <v>45383</v>
      </c>
      <c r="J1913" s="11">
        <v>45664</v>
      </c>
      <c r="K1913" s="12">
        <v>52.3</v>
      </c>
      <c r="L1913" s="1" t="str">
        <f>_xlfn.IFNA(MATCH(D1913,{"AR","FL","IN","MI"},0),"YES")</f>
        <v>YES</v>
      </c>
      <c r="M1913" t="str">
        <f t="shared" si="183"/>
        <v>Natural Gas</v>
      </c>
      <c r="N1913" s="1">
        <f t="shared" si="184"/>
        <v>2025</v>
      </c>
      <c r="O1913" s="13" t="str">
        <f t="shared" si="185"/>
        <v/>
      </c>
      <c r="P1913" s="13" t="str">
        <f t="shared" si="186"/>
        <v/>
      </c>
      <c r="Q1913" s="13">
        <f t="shared" si="187"/>
        <v>0.52300000000000002</v>
      </c>
      <c r="R1913" s="13">
        <f t="shared" si="188"/>
        <v>0.52300000000000002</v>
      </c>
    </row>
    <row r="1914" spans="1:18" x14ac:dyDescent="0.2">
      <c r="A1914" s="8" t="s">
        <v>1280</v>
      </c>
      <c r="B1914" s="9">
        <v>4348</v>
      </c>
      <c r="C1914" s="40" t="s">
        <v>81</v>
      </c>
      <c r="D1914" s="40" t="s">
        <v>194</v>
      </c>
      <c r="E1914" s="40" t="s">
        <v>37</v>
      </c>
      <c r="F1914" s="40" t="s">
        <v>38</v>
      </c>
      <c r="G1914" s="40" t="s">
        <v>44</v>
      </c>
      <c r="H1914" s="40" t="s">
        <v>40</v>
      </c>
      <c r="I1914" s="11">
        <v>45379</v>
      </c>
      <c r="J1914" s="11">
        <v>45671</v>
      </c>
      <c r="K1914" s="12">
        <v>52.5</v>
      </c>
      <c r="L1914" s="1" t="str">
        <f>_xlfn.IFNA(MATCH(D1914,{"AR","FL","IN","MI"},0),"YES")</f>
        <v>YES</v>
      </c>
      <c r="M1914" t="str">
        <f t="shared" si="183"/>
        <v>Electric</v>
      </c>
      <c r="N1914" s="1">
        <f t="shared" si="184"/>
        <v>2025</v>
      </c>
      <c r="O1914" s="13">
        <f t="shared" si="185"/>
        <v>0.52500000000000002</v>
      </c>
      <c r="P1914" s="13">
        <f t="shared" si="186"/>
        <v>0.52500000000000002</v>
      </c>
      <c r="Q1914" s="13" t="str">
        <f t="shared" si="187"/>
        <v/>
      </c>
      <c r="R1914" s="13" t="str">
        <f t="shared" si="188"/>
        <v/>
      </c>
    </row>
    <row r="1915" spans="1:18" x14ac:dyDescent="0.2">
      <c r="A1915" s="8" t="s">
        <v>2154</v>
      </c>
      <c r="B1915" s="9">
        <v>4321</v>
      </c>
      <c r="C1915" s="40" t="s">
        <v>90</v>
      </c>
      <c r="D1915" s="40" t="s">
        <v>91</v>
      </c>
      <c r="E1915" s="40" t="s">
        <v>2163</v>
      </c>
      <c r="F1915" s="40" t="s">
        <v>66</v>
      </c>
      <c r="G1915" s="40" t="s">
        <v>39</v>
      </c>
      <c r="H1915" s="40" t="s">
        <v>40</v>
      </c>
      <c r="I1915" s="11">
        <v>45337</v>
      </c>
      <c r="J1915" s="11">
        <v>45672</v>
      </c>
      <c r="K1915" s="12">
        <v>50</v>
      </c>
      <c r="L1915" s="1" t="str">
        <f>_xlfn.IFNA(MATCH(D1915,{"AR","FL","IN","MI"},0),"YES")</f>
        <v>YES</v>
      </c>
      <c r="M1915" t="str">
        <f t="shared" si="183"/>
        <v>Natural Gas</v>
      </c>
      <c r="N1915" s="1">
        <f t="shared" si="184"/>
        <v>2025</v>
      </c>
      <c r="O1915" s="13" t="str">
        <f t="shared" si="185"/>
        <v/>
      </c>
      <c r="P1915" s="13" t="str">
        <f t="shared" si="186"/>
        <v/>
      </c>
      <c r="Q1915" s="13">
        <f t="shared" si="187"/>
        <v>0.5</v>
      </c>
      <c r="R1915" s="13">
        <f t="shared" si="188"/>
        <v>0.5</v>
      </c>
    </row>
    <row r="1916" spans="1:18" x14ac:dyDescent="0.2">
      <c r="A1916" s="8" t="s">
        <v>1282</v>
      </c>
      <c r="B1916" s="9">
        <v>4319</v>
      </c>
      <c r="C1916" s="40" t="s">
        <v>90</v>
      </c>
      <c r="D1916" s="40" t="s">
        <v>91</v>
      </c>
      <c r="E1916" s="40" t="s">
        <v>37</v>
      </c>
      <c r="F1916" s="40" t="s">
        <v>38</v>
      </c>
      <c r="G1916" s="40" t="s">
        <v>39</v>
      </c>
      <c r="H1916" s="40" t="s">
        <v>40</v>
      </c>
      <c r="I1916" s="11">
        <v>45337</v>
      </c>
      <c r="J1916" s="11">
        <v>45672</v>
      </c>
      <c r="K1916" s="12">
        <v>50</v>
      </c>
      <c r="L1916" s="1" t="str">
        <f>_xlfn.IFNA(MATCH(D1916,{"AR","FL","IN","MI"},0),"YES")</f>
        <v>YES</v>
      </c>
      <c r="M1916" t="str">
        <f t="shared" si="183"/>
        <v>Electric</v>
      </c>
      <c r="N1916" s="1">
        <f t="shared" si="184"/>
        <v>2025</v>
      </c>
      <c r="O1916" s="13">
        <f t="shared" si="185"/>
        <v>0.5</v>
      </c>
      <c r="P1916" s="13">
        <f t="shared" si="186"/>
        <v>0.5</v>
      </c>
      <c r="Q1916" s="13" t="str">
        <f t="shared" si="187"/>
        <v/>
      </c>
      <c r="R1916" s="13" t="str">
        <f t="shared" si="188"/>
        <v/>
      </c>
    </row>
    <row r="1917" spans="1:18" x14ac:dyDescent="0.2">
      <c r="A1917" s="8" t="s">
        <v>1281</v>
      </c>
      <c r="B1917" s="9">
        <v>4323</v>
      </c>
      <c r="C1917" s="40" t="s">
        <v>215</v>
      </c>
      <c r="D1917" s="40" t="s">
        <v>216</v>
      </c>
      <c r="E1917" s="40" t="s">
        <v>37</v>
      </c>
      <c r="F1917" s="40" t="s">
        <v>38</v>
      </c>
      <c r="G1917" s="40" t="s">
        <v>44</v>
      </c>
      <c r="H1917" s="40" t="s">
        <v>40</v>
      </c>
      <c r="I1917" s="11">
        <v>45322</v>
      </c>
      <c r="J1917" s="11">
        <v>45672</v>
      </c>
      <c r="K1917" s="12">
        <v>51.12</v>
      </c>
      <c r="L1917" s="1" t="str">
        <f>_xlfn.IFNA(MATCH(D1917,{"AR","FL","IN","MI"},0),"YES")</f>
        <v>YES</v>
      </c>
      <c r="M1917" t="str">
        <f t="shared" si="183"/>
        <v>Electric</v>
      </c>
      <c r="N1917" s="1">
        <f t="shared" si="184"/>
        <v>2025</v>
      </c>
      <c r="O1917" s="13">
        <f t="shared" si="185"/>
        <v>0.51119999999999999</v>
      </c>
      <c r="P1917" s="13">
        <f t="shared" si="186"/>
        <v>0.51119999999999999</v>
      </c>
      <c r="Q1917" s="13" t="str">
        <f t="shared" si="187"/>
        <v/>
      </c>
      <c r="R1917" s="13" t="str">
        <f t="shared" si="188"/>
        <v/>
      </c>
    </row>
    <row r="1918" spans="1:18" x14ac:dyDescent="0.2">
      <c r="A1918" s="8" t="s">
        <v>1283</v>
      </c>
      <c r="B1918" s="9">
        <v>4448</v>
      </c>
      <c r="C1918" s="40" t="s">
        <v>1300</v>
      </c>
      <c r="D1918" s="40" t="s">
        <v>160</v>
      </c>
      <c r="E1918" s="40" t="s">
        <v>37</v>
      </c>
      <c r="F1918" s="40" t="s">
        <v>38</v>
      </c>
      <c r="G1918" s="40" t="s">
        <v>44</v>
      </c>
      <c r="H1918" s="40" t="s">
        <v>40</v>
      </c>
      <c r="I1918" s="11">
        <v>44803</v>
      </c>
      <c r="J1918" s="11">
        <v>45673</v>
      </c>
      <c r="K1918" s="12">
        <v>57</v>
      </c>
      <c r="L1918" s="1" t="str">
        <f>_xlfn.IFNA(MATCH(D1918,{"AR","FL","IN","MI"},0),"YES")</f>
        <v>YES</v>
      </c>
      <c r="M1918" t="str">
        <f t="shared" si="183"/>
        <v>Electric</v>
      </c>
      <c r="N1918" s="1">
        <f t="shared" si="184"/>
        <v>2025</v>
      </c>
      <c r="O1918" s="13">
        <f t="shared" si="185"/>
        <v>0.56999999999999995</v>
      </c>
      <c r="P1918" s="13">
        <f t="shared" si="186"/>
        <v>0.56999999999999995</v>
      </c>
      <c r="Q1918" s="13" t="str">
        <f t="shared" si="187"/>
        <v/>
      </c>
      <c r="R1918" s="13" t="str">
        <f t="shared" si="188"/>
        <v/>
      </c>
    </row>
    <row r="1919" spans="1:18" x14ac:dyDescent="0.2">
      <c r="A1919" s="8" t="s">
        <v>1284</v>
      </c>
      <c r="B1919" s="9">
        <v>4312</v>
      </c>
      <c r="C1919" s="40" t="s">
        <v>47</v>
      </c>
      <c r="D1919" s="40" t="s">
        <v>48</v>
      </c>
      <c r="E1919" s="40" t="s">
        <v>37</v>
      </c>
      <c r="F1919" s="40" t="s">
        <v>38</v>
      </c>
      <c r="G1919" s="40" t="s">
        <v>39</v>
      </c>
      <c r="H1919" s="40" t="s">
        <v>40</v>
      </c>
      <c r="I1919" s="11">
        <v>45379</v>
      </c>
      <c r="J1919" s="11">
        <v>45680</v>
      </c>
      <c r="K1919" s="16">
        <v>39.229999999999997</v>
      </c>
      <c r="L1919" s="1">
        <f>_xlfn.IFNA(MATCH(D1919,{"AR","FL","IN","MI"},0),"YES")</f>
        <v>4</v>
      </c>
      <c r="M1919" t="str">
        <f t="shared" si="183"/>
        <v>Electric</v>
      </c>
      <c r="N1919" s="1">
        <f t="shared" si="184"/>
        <v>2025</v>
      </c>
      <c r="O1919" s="13">
        <f t="shared" si="185"/>
        <v>0.39229999999999998</v>
      </c>
      <c r="P1919" s="13" t="str">
        <f t="shared" si="186"/>
        <v/>
      </c>
      <c r="Q1919" s="13" t="str">
        <f t="shared" si="187"/>
        <v/>
      </c>
      <c r="R1919" s="13" t="str">
        <f t="shared" si="188"/>
        <v/>
      </c>
    </row>
    <row r="1920" spans="1:18" x14ac:dyDescent="0.2">
      <c r="A1920" s="8" t="s">
        <v>1285</v>
      </c>
      <c r="B1920" s="9">
        <v>4396</v>
      </c>
      <c r="C1920" s="40" t="s">
        <v>75</v>
      </c>
      <c r="D1920" s="40" t="s">
        <v>76</v>
      </c>
      <c r="E1920" s="40" t="s">
        <v>37</v>
      </c>
      <c r="F1920" s="40" t="s">
        <v>38</v>
      </c>
      <c r="G1920" s="40" t="s">
        <v>44</v>
      </c>
      <c r="H1920" s="40" t="s">
        <v>40</v>
      </c>
      <c r="I1920" s="11">
        <v>45411</v>
      </c>
      <c r="J1920" s="11">
        <v>45685</v>
      </c>
      <c r="K1920" s="16" t="s">
        <v>45</v>
      </c>
      <c r="L1920" s="1" t="str">
        <f>_xlfn.IFNA(MATCH(D1920,{"AR","FL","IN","MI"},0),"YES")</f>
        <v>YES</v>
      </c>
      <c r="M1920" t="str">
        <f t="shared" si="183"/>
        <v>Electric</v>
      </c>
      <c r="N1920" s="1">
        <f t="shared" si="184"/>
        <v>2025</v>
      </c>
      <c r="O1920" s="13" t="str">
        <f t="shared" si="185"/>
        <v/>
      </c>
      <c r="P1920" s="13" t="str">
        <f t="shared" si="186"/>
        <v/>
      </c>
      <c r="Q1920" s="13" t="str">
        <f t="shared" si="187"/>
        <v/>
      </c>
      <c r="R1920" s="13" t="str">
        <f t="shared" si="188"/>
        <v/>
      </c>
    </row>
    <row r="1921" spans="1:18" x14ac:dyDescent="0.2">
      <c r="A1921" s="8" t="s">
        <v>1286</v>
      </c>
      <c r="B1921" s="9">
        <v>4374</v>
      </c>
      <c r="C1921" s="40" t="s">
        <v>673</v>
      </c>
      <c r="D1921" s="40" t="s">
        <v>158</v>
      </c>
      <c r="E1921" s="40" t="s">
        <v>37</v>
      </c>
      <c r="F1921" s="40" t="s">
        <v>38</v>
      </c>
      <c r="G1921" s="40" t="s">
        <v>39</v>
      </c>
      <c r="H1921" s="40" t="s">
        <v>40</v>
      </c>
      <c r="I1921" s="11">
        <v>45386</v>
      </c>
      <c r="J1921" s="11">
        <v>45686</v>
      </c>
      <c r="K1921" s="16">
        <v>43.28</v>
      </c>
      <c r="L1921" s="1">
        <f>_xlfn.IFNA(MATCH(D1921,{"AR","FL","IN","MI"},0),"YES")</f>
        <v>3</v>
      </c>
      <c r="M1921" t="str">
        <f t="shared" si="183"/>
        <v>Electric</v>
      </c>
      <c r="N1921" s="1">
        <f t="shared" si="184"/>
        <v>2025</v>
      </c>
      <c r="O1921" s="13">
        <f t="shared" si="185"/>
        <v>0.43280000000000002</v>
      </c>
      <c r="P1921" s="13" t="str">
        <f t="shared" si="186"/>
        <v/>
      </c>
      <c r="Q1921" s="13" t="str">
        <f t="shared" si="187"/>
        <v/>
      </c>
      <c r="R1921" s="13" t="str">
        <f t="shared" si="188"/>
        <v/>
      </c>
    </row>
    <row r="1922" spans="1:18" x14ac:dyDescent="0.2">
      <c r="A1922" s="8" t="s">
        <v>2155</v>
      </c>
      <c r="B1922" s="9">
        <v>4503</v>
      </c>
      <c r="C1922" s="40" t="s">
        <v>249</v>
      </c>
      <c r="D1922" s="40" t="s">
        <v>158</v>
      </c>
      <c r="E1922" s="40" t="s">
        <v>2163</v>
      </c>
      <c r="F1922" s="40" t="s">
        <v>52</v>
      </c>
      <c r="G1922" s="40" t="s">
        <v>39</v>
      </c>
      <c r="H1922" s="40" t="s">
        <v>40</v>
      </c>
      <c r="I1922" s="11">
        <v>45566</v>
      </c>
      <c r="J1922" s="11">
        <v>45686</v>
      </c>
      <c r="K1922" s="16" t="s">
        <v>45</v>
      </c>
      <c r="L1922" s="1">
        <f>_xlfn.IFNA(MATCH(D1922,{"AR","FL","IN","MI"},0),"YES")</f>
        <v>3</v>
      </c>
      <c r="M1922" t="str">
        <f t="shared" si="183"/>
        <v>Natural Gas</v>
      </c>
      <c r="N1922" s="1">
        <f t="shared" si="184"/>
        <v>2025</v>
      </c>
      <c r="O1922" s="13" t="str">
        <f t="shared" si="185"/>
        <v/>
      </c>
      <c r="P1922" s="13" t="str">
        <f t="shared" si="186"/>
        <v/>
      </c>
      <c r="Q1922" s="13" t="str">
        <f t="shared" si="187"/>
        <v/>
      </c>
      <c r="R1922" s="13" t="str">
        <f t="shared" si="188"/>
        <v/>
      </c>
    </row>
    <row r="1923" spans="1:18" x14ac:dyDescent="0.2">
      <c r="A1923" s="8" t="s">
        <v>2156</v>
      </c>
      <c r="B1923" s="9">
        <v>4502</v>
      </c>
      <c r="C1923" s="40" t="s">
        <v>2219</v>
      </c>
      <c r="D1923" s="40" t="s">
        <v>158</v>
      </c>
      <c r="E1923" s="40" t="s">
        <v>2163</v>
      </c>
      <c r="F1923" s="40" t="s">
        <v>52</v>
      </c>
      <c r="G1923" s="40" t="s">
        <v>39</v>
      </c>
      <c r="H1923" s="40" t="s">
        <v>40</v>
      </c>
      <c r="I1923" s="11">
        <v>45566</v>
      </c>
      <c r="J1923" s="11">
        <v>45686</v>
      </c>
      <c r="K1923" s="16" t="s">
        <v>45</v>
      </c>
      <c r="L1923" s="1">
        <f>_xlfn.IFNA(MATCH(D1923,{"AR","FL","IN","MI"},0),"YES")</f>
        <v>3</v>
      </c>
      <c r="M1923" t="str">
        <f t="shared" si="183"/>
        <v>Natural Gas</v>
      </c>
      <c r="N1923" s="1">
        <f t="shared" si="184"/>
        <v>2025</v>
      </c>
      <c r="O1923" s="13" t="str">
        <f t="shared" si="185"/>
        <v/>
      </c>
      <c r="P1923" s="13" t="str">
        <f t="shared" si="186"/>
        <v/>
      </c>
      <c r="Q1923" s="13" t="str">
        <f t="shared" si="187"/>
        <v/>
      </c>
      <c r="R1923" s="13" t="str">
        <f t="shared" si="188"/>
        <v/>
      </c>
    </row>
    <row r="1924" spans="1:18" x14ac:dyDescent="0.2">
      <c r="A1924" s="8" t="s">
        <v>1287</v>
      </c>
      <c r="B1924" s="9">
        <v>4362</v>
      </c>
      <c r="C1924" s="40" t="s">
        <v>54</v>
      </c>
      <c r="D1924" s="40" t="s">
        <v>169</v>
      </c>
      <c r="E1924" s="40" t="s">
        <v>37</v>
      </c>
      <c r="F1924" s="40" t="s">
        <v>38</v>
      </c>
      <c r="G1924" s="40" t="s">
        <v>44</v>
      </c>
      <c r="H1924" s="40" t="s">
        <v>40</v>
      </c>
      <c r="I1924" s="11">
        <v>45443</v>
      </c>
      <c r="J1924" s="11">
        <v>45688</v>
      </c>
      <c r="K1924" s="16" t="s">
        <v>45</v>
      </c>
      <c r="L1924" s="1" t="str">
        <f>_xlfn.IFNA(MATCH(D1924,{"AR","FL","IN","MI"},0),"YES")</f>
        <v>YES</v>
      </c>
      <c r="M1924" t="str">
        <f t="shared" si="183"/>
        <v>Electric</v>
      </c>
      <c r="N1924" s="1">
        <f t="shared" si="184"/>
        <v>2025</v>
      </c>
      <c r="O1924" s="13" t="str">
        <f t="shared" si="185"/>
        <v/>
      </c>
      <c r="P1924" s="13" t="str">
        <f t="shared" si="186"/>
        <v/>
      </c>
      <c r="Q1924" s="13" t="str">
        <f t="shared" si="187"/>
        <v/>
      </c>
      <c r="R1924" s="13" t="str">
        <f t="shared" si="188"/>
        <v/>
      </c>
    </row>
    <row r="1925" spans="1:18" x14ac:dyDescent="0.2">
      <c r="A1925" s="8" t="s">
        <v>1288</v>
      </c>
      <c r="B1925" s="9">
        <v>4293</v>
      </c>
      <c r="C1925" s="40" t="s">
        <v>249</v>
      </c>
      <c r="D1925" s="40" t="s">
        <v>158</v>
      </c>
      <c r="E1925" s="40" t="s">
        <v>37</v>
      </c>
      <c r="F1925" s="40" t="s">
        <v>38</v>
      </c>
      <c r="G1925" s="40" t="s">
        <v>44</v>
      </c>
      <c r="H1925" s="40" t="s">
        <v>40</v>
      </c>
      <c r="I1925" s="11">
        <v>45265</v>
      </c>
      <c r="J1925" s="11">
        <v>45691</v>
      </c>
      <c r="K1925" s="12">
        <v>48.28</v>
      </c>
      <c r="L1925" s="1">
        <f>_xlfn.IFNA(MATCH(D1925,{"AR","FL","IN","MI"},0),"YES")</f>
        <v>3</v>
      </c>
      <c r="M1925" t="str">
        <f t="shared" si="183"/>
        <v>Electric</v>
      </c>
      <c r="N1925" s="1">
        <f t="shared" si="184"/>
        <v>2025</v>
      </c>
      <c r="O1925" s="13">
        <f t="shared" si="185"/>
        <v>0.48280000000000001</v>
      </c>
      <c r="P1925" s="13" t="str">
        <f t="shared" si="186"/>
        <v/>
      </c>
      <c r="Q1925" s="13" t="str">
        <f t="shared" si="187"/>
        <v/>
      </c>
      <c r="R1925" s="13" t="str">
        <f t="shared" si="188"/>
        <v/>
      </c>
    </row>
    <row r="1926" spans="1:18" x14ac:dyDescent="0.2">
      <c r="A1926" s="8" t="s">
        <v>2157</v>
      </c>
      <c r="B1926" s="9">
        <v>4280</v>
      </c>
      <c r="C1926" s="40" t="s">
        <v>42</v>
      </c>
      <c r="D1926" s="40" t="s">
        <v>180</v>
      </c>
      <c r="E1926" s="40" t="s">
        <v>2163</v>
      </c>
      <c r="F1926" s="40" t="s">
        <v>66</v>
      </c>
      <c r="G1926" s="40" t="s">
        <v>44</v>
      </c>
      <c r="H1926" s="40" t="s">
        <v>40</v>
      </c>
      <c r="I1926" s="11">
        <v>45231</v>
      </c>
      <c r="J1926" s="11">
        <v>45701</v>
      </c>
      <c r="K1926" s="12">
        <v>52.5</v>
      </c>
      <c r="L1926" s="1" t="str">
        <f>_xlfn.IFNA(MATCH(D1926,{"AR","FL","IN","MI"},0),"YES")</f>
        <v>YES</v>
      </c>
      <c r="M1926" t="str">
        <f t="shared" si="183"/>
        <v>Natural Gas</v>
      </c>
      <c r="N1926" s="1">
        <f t="shared" si="184"/>
        <v>2025</v>
      </c>
      <c r="O1926" s="13" t="str">
        <f t="shared" si="185"/>
        <v/>
      </c>
      <c r="P1926" s="13" t="str">
        <f t="shared" si="186"/>
        <v/>
      </c>
      <c r="Q1926" s="13">
        <f t="shared" si="187"/>
        <v>0.52500000000000002</v>
      </c>
      <c r="R1926" s="13">
        <f t="shared" si="188"/>
        <v>0.52500000000000002</v>
      </c>
    </row>
    <row r="1927" spans="1:18" x14ac:dyDescent="0.2">
      <c r="A1927" s="8" t="s">
        <v>2158</v>
      </c>
      <c r="B1927" s="9">
        <v>4397</v>
      </c>
      <c r="C1927" s="40" t="s">
        <v>2222</v>
      </c>
      <c r="D1927" s="40" t="s">
        <v>91</v>
      </c>
      <c r="E1927" s="40" t="s">
        <v>2163</v>
      </c>
      <c r="F1927" s="40" t="s">
        <v>66</v>
      </c>
      <c r="G1927" s="40" t="s">
        <v>44</v>
      </c>
      <c r="H1927" s="40" t="s">
        <v>40</v>
      </c>
      <c r="I1927" s="11">
        <v>45380</v>
      </c>
      <c r="J1927" s="11">
        <v>45712</v>
      </c>
      <c r="K1927" s="12">
        <v>49.5</v>
      </c>
      <c r="L1927" s="1" t="str">
        <f>_xlfn.IFNA(MATCH(D1927,{"AR","FL","IN","MI"},0),"YES")</f>
        <v>YES</v>
      </c>
      <c r="M1927" t="str">
        <f t="shared" si="183"/>
        <v>Natural Gas</v>
      </c>
      <c r="N1927" s="1">
        <f t="shared" si="184"/>
        <v>2025</v>
      </c>
      <c r="O1927" s="13" t="str">
        <f t="shared" si="185"/>
        <v/>
      </c>
      <c r="P1927" s="13" t="str">
        <f t="shared" si="186"/>
        <v/>
      </c>
      <c r="Q1927" s="13">
        <f t="shared" si="187"/>
        <v>0.495</v>
      </c>
      <c r="R1927" s="13">
        <f t="shared" si="188"/>
        <v>0.495</v>
      </c>
    </row>
    <row r="1928" spans="1:18" x14ac:dyDescent="0.2">
      <c r="A1928" s="8" t="s">
        <v>1289</v>
      </c>
      <c r="B1928" s="9">
        <v>4415</v>
      </c>
      <c r="C1928" s="40" t="s">
        <v>81</v>
      </c>
      <c r="D1928" s="40" t="s">
        <v>76</v>
      </c>
      <c r="E1928" s="40" t="s">
        <v>37</v>
      </c>
      <c r="F1928" s="40" t="s">
        <v>52</v>
      </c>
      <c r="G1928" s="40" t="s">
        <v>39</v>
      </c>
      <c r="H1928" s="40" t="s">
        <v>40</v>
      </c>
      <c r="I1928" s="11">
        <v>45447</v>
      </c>
      <c r="J1928" s="11">
        <v>45715</v>
      </c>
      <c r="K1928" s="16">
        <v>51.99</v>
      </c>
      <c r="L1928" s="1" t="str">
        <f>_xlfn.IFNA(MATCH(D1928,{"AR","FL","IN","MI"},0),"YES")</f>
        <v>YES</v>
      </c>
      <c r="M1928" t="str">
        <f t="shared" ref="M1928:M1941" si="189">E1928</f>
        <v>Electric</v>
      </c>
      <c r="N1928" s="1">
        <f t="shared" ref="N1928:N1941" si="190">YEAR(J1928)</f>
        <v>2025</v>
      </c>
      <c r="O1928" s="13">
        <f t="shared" ref="O1928:O1941" si="191">IF(AND(M1928="Electric",K1928&lt;&gt;"NA"),K1928/100,"")</f>
        <v>0.51990000000000003</v>
      </c>
      <c r="P1928" s="13">
        <f t="shared" ref="P1928:P1941" si="192">IF(AND(M1928="Electric",K1928&lt;&gt;"NA",L1928="YES"),K1928/100,"")</f>
        <v>0.51990000000000003</v>
      </c>
      <c r="Q1928" s="13" t="str">
        <f t="shared" ref="Q1928:Q1991" si="193">IF(AND(M1928="Natural Gas",K1928&lt;&gt;"NA"),K1928/100,"")</f>
        <v/>
      </c>
      <c r="R1928" s="13" t="str">
        <f t="shared" ref="R1928:R1991" si="194">IF(AND(M1928="Natural Gas",K1928&lt;&gt;"NA",L1928="YES"),K1928/100,"")</f>
        <v/>
      </c>
    </row>
    <row r="1929" spans="1:18" x14ac:dyDescent="0.2">
      <c r="A1929" s="8" t="s">
        <v>1290</v>
      </c>
      <c r="B1929" s="9">
        <v>4475</v>
      </c>
      <c r="C1929" s="40" t="s">
        <v>495</v>
      </c>
      <c r="D1929" s="40" t="s">
        <v>79</v>
      </c>
      <c r="E1929" s="40" t="s">
        <v>37</v>
      </c>
      <c r="F1929" s="40" t="s">
        <v>38</v>
      </c>
      <c r="G1929" s="40" t="s">
        <v>39</v>
      </c>
      <c r="H1929" s="40" t="s">
        <v>40</v>
      </c>
      <c r="I1929" s="11">
        <v>45526</v>
      </c>
      <c r="J1929" s="11">
        <v>45720</v>
      </c>
      <c r="K1929" s="16">
        <v>42.42</v>
      </c>
      <c r="L1929" s="1">
        <f>_xlfn.IFNA(MATCH(D1929,{"AR","FL","IN","MI"},0),"YES")</f>
        <v>2</v>
      </c>
      <c r="M1929" t="str">
        <f t="shared" si="189"/>
        <v>Electric</v>
      </c>
      <c r="N1929" s="1">
        <f t="shared" si="190"/>
        <v>2025</v>
      </c>
      <c r="O1929" s="13">
        <f t="shared" si="191"/>
        <v>0.42420000000000002</v>
      </c>
      <c r="P1929" s="13" t="str">
        <f t="shared" si="192"/>
        <v/>
      </c>
      <c r="Q1929" s="13" t="str">
        <f t="shared" si="193"/>
        <v/>
      </c>
      <c r="R1929" s="13" t="str">
        <f t="shared" si="194"/>
        <v/>
      </c>
    </row>
    <row r="1930" spans="1:18" x14ac:dyDescent="0.2">
      <c r="A1930" s="8" t="s">
        <v>1291</v>
      </c>
      <c r="B1930" s="9">
        <v>4410</v>
      </c>
      <c r="C1930" s="40" t="s">
        <v>139</v>
      </c>
      <c r="D1930" s="40" t="s">
        <v>124</v>
      </c>
      <c r="E1930" s="40" t="s">
        <v>37</v>
      </c>
      <c r="F1930" s="40" t="s">
        <v>52</v>
      </c>
      <c r="G1930" s="40" t="s">
        <v>39</v>
      </c>
      <c r="H1930" s="40" t="s">
        <v>40</v>
      </c>
      <c r="I1930" s="11">
        <v>45412</v>
      </c>
      <c r="J1930" s="11">
        <v>45727</v>
      </c>
      <c r="K1930" s="16" t="s">
        <v>45</v>
      </c>
      <c r="L1930" s="1" t="str">
        <f>_xlfn.IFNA(MATCH(D1930,{"AR","FL","IN","MI"},0),"YES")</f>
        <v>YES</v>
      </c>
      <c r="M1930" t="str">
        <f t="shared" si="189"/>
        <v>Electric</v>
      </c>
      <c r="N1930" s="1">
        <f t="shared" si="190"/>
        <v>2025</v>
      </c>
      <c r="O1930" s="13" t="str">
        <f t="shared" si="191"/>
        <v/>
      </c>
      <c r="P1930" s="13" t="str">
        <f t="shared" si="192"/>
        <v/>
      </c>
      <c r="Q1930" s="13" t="str">
        <f t="shared" si="193"/>
        <v/>
      </c>
      <c r="R1930" s="13" t="str">
        <f t="shared" si="194"/>
        <v/>
      </c>
    </row>
    <row r="1931" spans="1:18" x14ac:dyDescent="0.2">
      <c r="A1931" s="8" t="s">
        <v>1292</v>
      </c>
      <c r="B1931" s="9">
        <v>4423</v>
      </c>
      <c r="C1931" s="40" t="s">
        <v>151</v>
      </c>
      <c r="D1931" s="40" t="s">
        <v>152</v>
      </c>
      <c r="E1931" s="40" t="s">
        <v>37</v>
      </c>
      <c r="F1931" s="40" t="s">
        <v>38</v>
      </c>
      <c r="G1931" s="40" t="s">
        <v>39</v>
      </c>
      <c r="H1931" s="40" t="s">
        <v>40</v>
      </c>
      <c r="I1931" s="11">
        <v>45457</v>
      </c>
      <c r="J1931" s="11">
        <v>45728</v>
      </c>
      <c r="K1931" s="12">
        <v>48</v>
      </c>
      <c r="L1931" s="1" t="str">
        <f>_xlfn.IFNA(MATCH(D1931,{"AR","FL","IN","MI"},0),"YES")</f>
        <v>YES</v>
      </c>
      <c r="M1931" t="str">
        <f t="shared" si="189"/>
        <v>Electric</v>
      </c>
      <c r="N1931" s="1">
        <f t="shared" si="190"/>
        <v>2025</v>
      </c>
      <c r="O1931" s="13">
        <f t="shared" si="191"/>
        <v>0.48</v>
      </c>
      <c r="P1931" s="13">
        <f t="shared" si="192"/>
        <v>0.48</v>
      </c>
      <c r="Q1931" s="13" t="str">
        <f t="shared" si="193"/>
        <v/>
      </c>
      <c r="R1931" s="13" t="str">
        <f t="shared" si="194"/>
        <v/>
      </c>
    </row>
    <row r="1932" spans="1:18" x14ac:dyDescent="0.2">
      <c r="A1932" s="8" t="s">
        <v>1294</v>
      </c>
      <c r="B1932" s="9">
        <v>4311</v>
      </c>
      <c r="C1932" s="40" t="s">
        <v>477</v>
      </c>
      <c r="D1932" s="40" t="s">
        <v>478</v>
      </c>
      <c r="E1932" s="40" t="s">
        <v>37</v>
      </c>
      <c r="F1932" s="40" t="s">
        <v>66</v>
      </c>
      <c r="G1932" s="40" t="s">
        <v>39</v>
      </c>
      <c r="H1932" s="40" t="s">
        <v>40</v>
      </c>
      <c r="I1932" s="11">
        <v>45352</v>
      </c>
      <c r="J1932" s="11">
        <v>45729</v>
      </c>
      <c r="K1932" s="12">
        <v>50</v>
      </c>
      <c r="L1932" s="1" t="str">
        <f>_xlfn.IFNA(MATCH(D1932,{"AR","FL","IN","MI"},0),"YES")</f>
        <v>YES</v>
      </c>
      <c r="M1932" t="str">
        <f t="shared" si="189"/>
        <v>Electric</v>
      </c>
      <c r="N1932" s="1">
        <f t="shared" si="190"/>
        <v>2025</v>
      </c>
      <c r="O1932" s="13">
        <f t="shared" si="191"/>
        <v>0.5</v>
      </c>
      <c r="P1932" s="13">
        <f t="shared" si="192"/>
        <v>0.5</v>
      </c>
      <c r="Q1932" s="13" t="str">
        <f t="shared" si="193"/>
        <v/>
      </c>
      <c r="R1932" s="13" t="str">
        <f t="shared" si="194"/>
        <v/>
      </c>
    </row>
    <row r="1933" spans="1:18" x14ac:dyDescent="0.2">
      <c r="A1933" s="8" t="s">
        <v>1293</v>
      </c>
      <c r="B1933" s="9">
        <v>4355</v>
      </c>
      <c r="C1933" s="40" t="s">
        <v>233</v>
      </c>
      <c r="D1933" s="40" t="s">
        <v>94</v>
      </c>
      <c r="E1933" s="40" t="s">
        <v>37</v>
      </c>
      <c r="F1933" s="40" t="s">
        <v>66</v>
      </c>
      <c r="G1933" s="40" t="s">
        <v>44</v>
      </c>
      <c r="H1933" s="40" t="s">
        <v>40</v>
      </c>
      <c r="I1933" s="11">
        <v>45357</v>
      </c>
      <c r="J1933" s="11">
        <v>45729</v>
      </c>
      <c r="K1933" s="12">
        <v>43.25</v>
      </c>
      <c r="L1933" s="1" t="str">
        <f>_xlfn.IFNA(MATCH(D1933,{"AR","FL","IN","MI"},0),"YES")</f>
        <v>YES</v>
      </c>
      <c r="M1933" t="str">
        <f t="shared" si="189"/>
        <v>Electric</v>
      </c>
      <c r="N1933" s="1">
        <f t="shared" si="190"/>
        <v>2025</v>
      </c>
      <c r="O1933" s="13">
        <f t="shared" si="191"/>
        <v>0.4325</v>
      </c>
      <c r="P1933" s="13">
        <f t="shared" si="192"/>
        <v>0.4325</v>
      </c>
      <c r="Q1933" s="13" t="str">
        <f t="shared" si="193"/>
        <v/>
      </c>
      <c r="R1933" s="13" t="str">
        <f t="shared" si="194"/>
        <v/>
      </c>
    </row>
    <row r="1934" spans="1:18" x14ac:dyDescent="0.2">
      <c r="A1934" s="8" t="s">
        <v>2159</v>
      </c>
      <c r="B1934" s="9">
        <v>4327</v>
      </c>
      <c r="C1934" s="40" t="s">
        <v>261</v>
      </c>
      <c r="D1934" s="40" t="s">
        <v>88</v>
      </c>
      <c r="E1934" s="40" t="s">
        <v>2163</v>
      </c>
      <c r="F1934" s="40" t="s">
        <v>66</v>
      </c>
      <c r="G1934" s="40" t="s">
        <v>44</v>
      </c>
      <c r="H1934" s="40" t="s">
        <v>40</v>
      </c>
      <c r="I1934" s="11">
        <v>45317</v>
      </c>
      <c r="J1934" s="11">
        <v>45736</v>
      </c>
      <c r="K1934" s="12">
        <v>48</v>
      </c>
      <c r="L1934" s="1" t="str">
        <f>_xlfn.IFNA(MATCH(D1934,{"AR","FL","IN","MI"},0),"YES")</f>
        <v>YES</v>
      </c>
      <c r="M1934" t="str">
        <f t="shared" si="189"/>
        <v>Natural Gas</v>
      </c>
      <c r="N1934" s="1">
        <f t="shared" si="190"/>
        <v>2025</v>
      </c>
      <c r="O1934" s="13" t="str">
        <f t="shared" si="191"/>
        <v/>
      </c>
      <c r="P1934" s="13" t="str">
        <f t="shared" si="192"/>
        <v/>
      </c>
      <c r="Q1934" s="13">
        <f t="shared" si="193"/>
        <v>0.48</v>
      </c>
      <c r="R1934" s="13">
        <f t="shared" si="194"/>
        <v>0.48</v>
      </c>
    </row>
    <row r="1935" spans="1:18" x14ac:dyDescent="0.2">
      <c r="A1935" s="8" t="s">
        <v>1295</v>
      </c>
      <c r="B1935" s="9">
        <v>4326</v>
      </c>
      <c r="C1935" s="40" t="s">
        <v>261</v>
      </c>
      <c r="D1935" s="40" t="s">
        <v>88</v>
      </c>
      <c r="E1935" s="40" t="s">
        <v>37</v>
      </c>
      <c r="F1935" s="40" t="s">
        <v>66</v>
      </c>
      <c r="G1935" s="40" t="s">
        <v>44</v>
      </c>
      <c r="H1935" s="40" t="s">
        <v>40</v>
      </c>
      <c r="I1935" s="11">
        <v>45317</v>
      </c>
      <c r="J1935" s="11">
        <v>45736</v>
      </c>
      <c r="K1935" s="12">
        <v>48</v>
      </c>
      <c r="L1935" s="1" t="str">
        <f>_xlfn.IFNA(MATCH(D1935,{"AR","FL","IN","MI"},0),"YES")</f>
        <v>YES</v>
      </c>
      <c r="M1935" t="str">
        <f t="shared" si="189"/>
        <v>Electric</v>
      </c>
      <c r="N1935" s="1">
        <f t="shared" si="190"/>
        <v>2025</v>
      </c>
      <c r="O1935" s="13">
        <f t="shared" si="191"/>
        <v>0.48</v>
      </c>
      <c r="P1935" s="13">
        <f t="shared" si="192"/>
        <v>0.48</v>
      </c>
      <c r="Q1935" s="13" t="str">
        <f t="shared" si="193"/>
        <v/>
      </c>
      <c r="R1935" s="13" t="str">
        <f t="shared" si="194"/>
        <v/>
      </c>
    </row>
    <row r="1936" spans="1:18" x14ac:dyDescent="0.2">
      <c r="A1936" s="8" t="s">
        <v>1296</v>
      </c>
      <c r="B1936" s="9">
        <v>4402</v>
      </c>
      <c r="C1936" s="40" t="s">
        <v>182</v>
      </c>
      <c r="D1936" s="40" t="s">
        <v>48</v>
      </c>
      <c r="E1936" s="40" t="s">
        <v>37</v>
      </c>
      <c r="F1936" s="40" t="s">
        <v>38</v>
      </c>
      <c r="G1936" s="40" t="s">
        <v>39</v>
      </c>
      <c r="H1936" s="40" t="s">
        <v>40</v>
      </c>
      <c r="I1936" s="11">
        <v>45443</v>
      </c>
      <c r="J1936" s="11">
        <v>45737</v>
      </c>
      <c r="K1936" s="16">
        <v>41.73</v>
      </c>
      <c r="L1936" s="1">
        <f>_xlfn.IFNA(MATCH(D1936,{"AR","FL","IN","MI"},0),"YES")</f>
        <v>4</v>
      </c>
      <c r="M1936" t="str">
        <f t="shared" si="189"/>
        <v>Electric</v>
      </c>
      <c r="N1936" s="1">
        <f t="shared" si="190"/>
        <v>2025</v>
      </c>
      <c r="O1936" s="13">
        <f t="shared" si="191"/>
        <v>0.41729999999999995</v>
      </c>
      <c r="P1936" s="13" t="str">
        <f t="shared" si="192"/>
        <v/>
      </c>
      <c r="Q1936" s="13" t="str">
        <f t="shared" si="193"/>
        <v/>
      </c>
      <c r="R1936" s="13" t="str">
        <f t="shared" si="194"/>
        <v/>
      </c>
    </row>
    <row r="1937" spans="1:18" x14ac:dyDescent="0.2">
      <c r="A1937" s="8" t="s">
        <v>1297</v>
      </c>
      <c r="B1937" s="9">
        <v>4178</v>
      </c>
      <c r="C1937" s="40" t="s">
        <v>468</v>
      </c>
      <c r="D1937" s="40" t="s">
        <v>130</v>
      </c>
      <c r="E1937" s="40" t="s">
        <v>37</v>
      </c>
      <c r="F1937" s="40" t="s">
        <v>66</v>
      </c>
      <c r="G1937" s="40" t="s">
        <v>44</v>
      </c>
      <c r="H1937" s="40" t="s">
        <v>40</v>
      </c>
      <c r="I1937" s="11">
        <v>45051</v>
      </c>
      <c r="J1937" s="11">
        <v>45741</v>
      </c>
      <c r="K1937" s="12">
        <v>52</v>
      </c>
      <c r="L1937" s="1" t="str">
        <f>_xlfn.IFNA(MATCH(D1937,{"AR","FL","IN","MI"},0),"YES")</f>
        <v>YES</v>
      </c>
      <c r="M1937" t="str">
        <f t="shared" si="189"/>
        <v>Electric</v>
      </c>
      <c r="N1937" s="1">
        <f t="shared" si="190"/>
        <v>2025</v>
      </c>
      <c r="O1937" s="13">
        <f t="shared" si="191"/>
        <v>0.52</v>
      </c>
      <c r="P1937" s="13">
        <f t="shared" si="192"/>
        <v>0.52</v>
      </c>
      <c r="Q1937" s="13" t="str">
        <f t="shared" si="193"/>
        <v/>
      </c>
      <c r="R1937" s="13" t="str">
        <f t="shared" si="194"/>
        <v/>
      </c>
    </row>
    <row r="1938" spans="1:18" x14ac:dyDescent="0.2">
      <c r="A1938" s="8" t="s">
        <v>2160</v>
      </c>
      <c r="B1938" s="9">
        <v>4514</v>
      </c>
      <c r="C1938" s="40" t="s">
        <v>2167</v>
      </c>
      <c r="D1938" s="40" t="s">
        <v>60</v>
      </c>
      <c r="E1938" s="40" t="s">
        <v>2163</v>
      </c>
      <c r="F1938" s="40" t="s">
        <v>52</v>
      </c>
      <c r="G1938" s="40" t="s">
        <v>39</v>
      </c>
      <c r="H1938" s="40" t="s">
        <v>40</v>
      </c>
      <c r="I1938" s="11">
        <v>45672</v>
      </c>
      <c r="J1938" s="11">
        <v>45741</v>
      </c>
      <c r="K1938" s="16" t="s">
        <v>45</v>
      </c>
      <c r="L1938" s="1" t="str">
        <f>_xlfn.IFNA(MATCH(D1938,{"AR","FL","IN","MI"},0),"YES")</f>
        <v>YES</v>
      </c>
      <c r="M1938" t="str">
        <f t="shared" si="189"/>
        <v>Natural Gas</v>
      </c>
      <c r="N1938" s="1">
        <f t="shared" si="190"/>
        <v>2025</v>
      </c>
      <c r="O1938" s="13" t="str">
        <f t="shared" si="191"/>
        <v/>
      </c>
      <c r="P1938" s="13" t="str">
        <f t="shared" si="192"/>
        <v/>
      </c>
      <c r="Q1938" s="13" t="str">
        <f t="shared" si="193"/>
        <v/>
      </c>
      <c r="R1938" s="13" t="str">
        <f t="shared" si="194"/>
        <v/>
      </c>
    </row>
    <row r="1939" spans="1:18" x14ac:dyDescent="0.2">
      <c r="A1939" s="8" t="s">
        <v>1299</v>
      </c>
      <c r="B1939" s="9">
        <v>4530</v>
      </c>
      <c r="C1939" s="40" t="s">
        <v>157</v>
      </c>
      <c r="D1939" s="40" t="s">
        <v>158</v>
      </c>
      <c r="E1939" s="40" t="s">
        <v>37</v>
      </c>
      <c r="F1939" s="40" t="s">
        <v>52</v>
      </c>
      <c r="G1939" s="40" t="s">
        <v>39</v>
      </c>
      <c r="H1939" s="40" t="s">
        <v>40</v>
      </c>
      <c r="I1939" s="11">
        <v>45622</v>
      </c>
      <c r="J1939" s="11">
        <v>45742</v>
      </c>
      <c r="K1939" s="16" t="s">
        <v>45</v>
      </c>
      <c r="L1939" s="1">
        <f>_xlfn.IFNA(MATCH(D1939,{"AR","FL","IN","MI"},0),"YES")</f>
        <v>3</v>
      </c>
      <c r="M1939" t="str">
        <f t="shared" si="189"/>
        <v>Electric</v>
      </c>
      <c r="N1939" s="1">
        <f t="shared" si="190"/>
        <v>2025</v>
      </c>
      <c r="O1939" s="13" t="str">
        <f t="shared" si="191"/>
        <v/>
      </c>
      <c r="P1939" s="13" t="str">
        <f t="shared" si="192"/>
        <v/>
      </c>
      <c r="Q1939" s="13" t="str">
        <f t="shared" si="193"/>
        <v/>
      </c>
      <c r="R1939" s="13" t="str">
        <f t="shared" si="194"/>
        <v/>
      </c>
    </row>
    <row r="1940" spans="1:18" x14ac:dyDescent="0.2">
      <c r="A1940" s="8" t="s">
        <v>1298</v>
      </c>
      <c r="B1940" s="9">
        <v>4480</v>
      </c>
      <c r="C1940" s="40" t="s">
        <v>81</v>
      </c>
      <c r="D1940" s="40" t="s">
        <v>76</v>
      </c>
      <c r="E1940" s="40" t="s">
        <v>37</v>
      </c>
      <c r="F1940" s="40" t="s">
        <v>52</v>
      </c>
      <c r="G1940" s="40" t="s">
        <v>39</v>
      </c>
      <c r="H1940" s="40" t="s">
        <v>40</v>
      </c>
      <c r="I1940" s="11">
        <v>45566</v>
      </c>
      <c r="J1940" s="11">
        <v>45742</v>
      </c>
      <c r="K1940" s="16">
        <v>51.99</v>
      </c>
      <c r="L1940" s="1" t="str">
        <f>_xlfn.IFNA(MATCH(D1940,{"AR","FL","IN","MI"},0),"YES")</f>
        <v>YES</v>
      </c>
      <c r="M1940" t="str">
        <f t="shared" si="189"/>
        <v>Electric</v>
      </c>
      <c r="N1940" s="1">
        <f t="shared" si="190"/>
        <v>2025</v>
      </c>
      <c r="O1940" s="13">
        <f t="shared" si="191"/>
        <v>0.51990000000000003</v>
      </c>
      <c r="P1940" s="13">
        <f t="shared" si="192"/>
        <v>0.51990000000000003</v>
      </c>
      <c r="Q1940" s="13" t="str">
        <f t="shared" si="193"/>
        <v/>
      </c>
      <c r="R1940" s="13" t="str">
        <f t="shared" si="194"/>
        <v/>
      </c>
    </row>
    <row r="1941" spans="1:18" x14ac:dyDescent="0.2">
      <c r="A1941" s="8" t="s">
        <v>2161</v>
      </c>
      <c r="B1941" s="9">
        <v>4376</v>
      </c>
      <c r="C1941" s="40" t="s">
        <v>2198</v>
      </c>
      <c r="D1941" s="40" t="s">
        <v>173</v>
      </c>
      <c r="E1941" s="40" t="s">
        <v>2163</v>
      </c>
      <c r="F1941" s="40" t="s">
        <v>66</v>
      </c>
      <c r="G1941" s="40" t="s">
        <v>44</v>
      </c>
      <c r="H1941" s="40" t="s">
        <v>40</v>
      </c>
      <c r="I1941" s="11">
        <v>45324</v>
      </c>
      <c r="J1941" s="11">
        <v>45743</v>
      </c>
      <c r="K1941" s="12">
        <v>48.5</v>
      </c>
      <c r="L1941" s="1" t="str">
        <f>_xlfn.IFNA(MATCH(D1941,{"AR","FL","IN","MI"},0),"YES")</f>
        <v>YES</v>
      </c>
      <c r="M1941" t="str">
        <f t="shared" si="189"/>
        <v>Natural Gas</v>
      </c>
      <c r="N1941" s="1">
        <f t="shared" si="190"/>
        <v>2025</v>
      </c>
      <c r="O1941" s="13" t="str">
        <f t="shared" si="191"/>
        <v/>
      </c>
      <c r="P1941" s="13" t="str">
        <f t="shared" si="192"/>
        <v/>
      </c>
      <c r="Q1941" s="13">
        <f t="shared" si="193"/>
        <v>0.48499999999999999</v>
      </c>
      <c r="R1941" s="13">
        <f t="shared" si="194"/>
        <v>0.48499999999999999</v>
      </c>
    </row>
    <row r="1942" spans="1:18" x14ac:dyDescent="0.2">
      <c r="A1942" s="8"/>
      <c r="B1942" s="9"/>
      <c r="C1942" s="10"/>
      <c r="D1942" s="10"/>
      <c r="E1942" s="10"/>
      <c r="F1942" s="10"/>
      <c r="G1942" s="10"/>
      <c r="H1942" s="10"/>
      <c r="I1942" s="11"/>
      <c r="J1942" s="11"/>
      <c r="K1942" s="16"/>
      <c r="L1942" s="1"/>
      <c r="N1942" s="1"/>
      <c r="O1942" s="13"/>
      <c r="P1942" s="13"/>
      <c r="Q1942" s="13" t="str">
        <f t="shared" si="193"/>
        <v/>
      </c>
      <c r="R1942" s="13" t="str">
        <f t="shared" si="194"/>
        <v/>
      </c>
    </row>
    <row r="1943" spans="1:18" x14ac:dyDescent="0.2">
      <c r="A1943" s="8"/>
      <c r="B1943" s="9"/>
      <c r="C1943" s="10"/>
      <c r="D1943" s="10"/>
      <c r="E1943" s="10"/>
      <c r="F1943" s="10"/>
      <c r="G1943" s="10"/>
      <c r="H1943" s="10"/>
      <c r="I1943" s="11"/>
      <c r="J1943" s="11"/>
      <c r="K1943" s="16"/>
      <c r="L1943" s="1"/>
      <c r="N1943" s="1"/>
      <c r="O1943" s="13"/>
      <c r="P1943" s="13"/>
      <c r="Q1943" s="13" t="str">
        <f t="shared" si="193"/>
        <v/>
      </c>
      <c r="R1943" s="13" t="str">
        <f t="shared" si="194"/>
        <v/>
      </c>
    </row>
    <row r="1944" spans="1:18" x14ac:dyDescent="0.2">
      <c r="A1944" s="8"/>
      <c r="B1944" s="9"/>
      <c r="C1944" s="10"/>
      <c r="D1944" s="10"/>
      <c r="E1944" s="10"/>
      <c r="F1944" s="10"/>
      <c r="G1944" s="10"/>
      <c r="H1944" s="10"/>
      <c r="I1944" s="11"/>
      <c r="J1944" s="11"/>
      <c r="K1944" s="16"/>
      <c r="L1944" s="1"/>
      <c r="N1944" s="1"/>
      <c r="O1944" s="13"/>
      <c r="P1944" s="13"/>
      <c r="Q1944" s="13" t="str">
        <f t="shared" si="193"/>
        <v/>
      </c>
      <c r="R1944" s="13" t="str">
        <f t="shared" si="194"/>
        <v/>
      </c>
    </row>
    <row r="1945" spans="1:18" x14ac:dyDescent="0.2">
      <c r="A1945" s="8"/>
      <c r="B1945" s="9"/>
      <c r="C1945" s="10"/>
      <c r="D1945" s="10"/>
      <c r="E1945" s="10"/>
      <c r="F1945" s="10"/>
      <c r="G1945" s="10"/>
      <c r="H1945" s="10"/>
      <c r="I1945" s="11"/>
      <c r="J1945" s="11"/>
      <c r="K1945" s="16"/>
      <c r="L1945" s="1"/>
      <c r="N1945" s="1"/>
      <c r="O1945" s="13"/>
      <c r="P1945" s="13"/>
      <c r="Q1945" s="13" t="str">
        <f t="shared" si="193"/>
        <v/>
      </c>
      <c r="R1945" s="13" t="str">
        <f t="shared" si="194"/>
        <v/>
      </c>
    </row>
    <row r="1946" spans="1:18" x14ac:dyDescent="0.2">
      <c r="A1946" s="8"/>
      <c r="B1946" s="9"/>
      <c r="C1946" s="10"/>
      <c r="D1946" s="10"/>
      <c r="E1946" s="10"/>
      <c r="F1946" s="10"/>
      <c r="G1946" s="10"/>
      <c r="H1946" s="10"/>
      <c r="I1946" s="11"/>
      <c r="J1946" s="11"/>
      <c r="K1946" s="12"/>
      <c r="L1946" s="1"/>
      <c r="N1946" s="1"/>
      <c r="O1946" s="13"/>
      <c r="P1946" s="13"/>
      <c r="Q1946" s="13" t="str">
        <f t="shared" si="193"/>
        <v/>
      </c>
      <c r="R1946" s="13" t="str">
        <f t="shared" si="194"/>
        <v/>
      </c>
    </row>
    <row r="1947" spans="1:18" x14ac:dyDescent="0.2">
      <c r="A1947" s="8"/>
      <c r="B1947" s="9"/>
      <c r="C1947" s="10"/>
      <c r="D1947" s="10"/>
      <c r="E1947" s="10"/>
      <c r="F1947" s="10"/>
      <c r="G1947" s="10"/>
      <c r="H1947" s="10"/>
      <c r="I1947" s="11"/>
      <c r="J1947" s="11"/>
      <c r="K1947" s="12"/>
      <c r="L1947" s="1"/>
      <c r="N1947" s="1"/>
      <c r="O1947" s="13"/>
      <c r="P1947" s="13"/>
      <c r="Q1947" s="13" t="str">
        <f t="shared" si="193"/>
        <v/>
      </c>
      <c r="R1947" s="13" t="str">
        <f t="shared" si="194"/>
        <v/>
      </c>
    </row>
    <row r="1948" spans="1:18" x14ac:dyDescent="0.2">
      <c r="A1948" s="8"/>
      <c r="B1948" s="9"/>
      <c r="C1948" s="10"/>
      <c r="D1948" s="10"/>
      <c r="E1948" s="10"/>
      <c r="F1948" s="10"/>
      <c r="G1948" s="10"/>
      <c r="H1948" s="10"/>
      <c r="I1948" s="11"/>
      <c r="J1948" s="11"/>
      <c r="K1948" s="12"/>
      <c r="L1948" s="1"/>
      <c r="N1948" s="1"/>
      <c r="O1948" s="13"/>
      <c r="P1948" s="13"/>
      <c r="Q1948" s="13" t="str">
        <f t="shared" si="193"/>
        <v/>
      </c>
      <c r="R1948" s="13" t="str">
        <f t="shared" si="194"/>
        <v/>
      </c>
    </row>
    <row r="1949" spans="1:18" x14ac:dyDescent="0.2">
      <c r="A1949" s="8"/>
      <c r="B1949" s="9"/>
      <c r="C1949" s="10"/>
      <c r="D1949" s="10"/>
      <c r="E1949" s="10"/>
      <c r="F1949" s="10"/>
      <c r="G1949" s="10"/>
      <c r="H1949" s="10"/>
      <c r="I1949" s="11"/>
      <c r="J1949" s="11"/>
      <c r="K1949" s="16"/>
      <c r="L1949" s="1"/>
      <c r="N1949" s="1"/>
      <c r="O1949" s="13"/>
      <c r="P1949" s="13"/>
      <c r="Q1949" s="13" t="str">
        <f t="shared" si="193"/>
        <v/>
      </c>
      <c r="R1949" s="13" t="str">
        <f t="shared" si="194"/>
        <v/>
      </c>
    </row>
    <row r="1950" spans="1:18" x14ac:dyDescent="0.2">
      <c r="A1950" s="8"/>
      <c r="B1950" s="9"/>
      <c r="C1950" s="10"/>
      <c r="D1950" s="10"/>
      <c r="E1950" s="10"/>
      <c r="F1950" s="10"/>
      <c r="G1950" s="10"/>
      <c r="H1950" s="10"/>
      <c r="I1950" s="11"/>
      <c r="J1950" s="11"/>
      <c r="K1950" s="16"/>
      <c r="L1950" s="1"/>
      <c r="N1950" s="1"/>
      <c r="O1950" s="13"/>
      <c r="P1950" s="13"/>
      <c r="Q1950" s="13" t="str">
        <f t="shared" si="193"/>
        <v/>
      </c>
      <c r="R1950" s="13" t="str">
        <f t="shared" si="194"/>
        <v/>
      </c>
    </row>
    <row r="1951" spans="1:18" x14ac:dyDescent="0.2">
      <c r="A1951" s="8"/>
      <c r="B1951" s="9"/>
      <c r="C1951" s="10"/>
      <c r="D1951" s="10"/>
      <c r="E1951" s="10"/>
      <c r="F1951" s="10"/>
      <c r="G1951" s="10"/>
      <c r="H1951" s="10"/>
      <c r="I1951" s="11"/>
      <c r="J1951" s="11"/>
      <c r="K1951" s="16"/>
      <c r="L1951" s="1"/>
      <c r="N1951" s="1"/>
      <c r="O1951" s="13"/>
      <c r="P1951" s="13"/>
      <c r="Q1951" s="13" t="str">
        <f t="shared" si="193"/>
        <v/>
      </c>
      <c r="R1951" s="13" t="str">
        <f t="shared" si="194"/>
        <v/>
      </c>
    </row>
    <row r="1952" spans="1:18" x14ac:dyDescent="0.2">
      <c r="A1952" s="8"/>
      <c r="B1952" s="9"/>
      <c r="C1952" s="10"/>
      <c r="D1952" s="10"/>
      <c r="E1952" s="10"/>
      <c r="F1952" s="10"/>
      <c r="G1952" s="10"/>
      <c r="H1952" s="10"/>
      <c r="I1952" s="11"/>
      <c r="J1952" s="11"/>
      <c r="K1952" s="16"/>
      <c r="L1952" s="1"/>
      <c r="N1952" s="1"/>
      <c r="O1952" s="13"/>
      <c r="P1952" s="13"/>
      <c r="Q1952" s="13" t="str">
        <f t="shared" si="193"/>
        <v/>
      </c>
      <c r="R1952" s="13" t="str">
        <f t="shared" si="194"/>
        <v/>
      </c>
    </row>
    <row r="1953" spans="1:18" x14ac:dyDescent="0.2">
      <c r="A1953" s="8"/>
      <c r="B1953" s="9"/>
      <c r="C1953" s="10"/>
      <c r="D1953" s="10"/>
      <c r="E1953" s="10"/>
      <c r="F1953" s="10"/>
      <c r="G1953" s="10"/>
      <c r="H1953" s="10"/>
      <c r="I1953" s="11"/>
      <c r="J1953" s="11"/>
      <c r="K1953" s="16"/>
      <c r="L1953" s="1"/>
      <c r="N1953" s="1"/>
      <c r="O1953" s="13"/>
      <c r="P1953" s="13"/>
      <c r="Q1953" s="13" t="str">
        <f t="shared" si="193"/>
        <v/>
      </c>
      <c r="R1953" s="13" t="str">
        <f t="shared" si="194"/>
        <v/>
      </c>
    </row>
    <row r="1954" spans="1:18" x14ac:dyDescent="0.2">
      <c r="A1954" s="8"/>
      <c r="B1954" s="9"/>
      <c r="C1954" s="10"/>
      <c r="D1954" s="10"/>
      <c r="E1954" s="10"/>
      <c r="F1954" s="10"/>
      <c r="G1954" s="10"/>
      <c r="H1954" s="10"/>
      <c r="I1954" s="11"/>
      <c r="J1954" s="11"/>
      <c r="K1954" s="16"/>
      <c r="L1954" s="1"/>
      <c r="N1954" s="1"/>
      <c r="O1954" s="13"/>
      <c r="P1954" s="13"/>
      <c r="Q1954" s="13" t="str">
        <f t="shared" si="193"/>
        <v/>
      </c>
      <c r="R1954" s="13" t="str">
        <f t="shared" si="194"/>
        <v/>
      </c>
    </row>
    <row r="1955" spans="1:18" x14ac:dyDescent="0.2">
      <c r="A1955" s="8"/>
      <c r="B1955" s="9"/>
      <c r="C1955" s="10"/>
      <c r="D1955" s="10"/>
      <c r="E1955" s="10"/>
      <c r="F1955" s="10"/>
      <c r="G1955" s="10"/>
      <c r="H1955" s="10"/>
      <c r="I1955" s="11"/>
      <c r="J1955" s="11"/>
      <c r="K1955" s="12"/>
      <c r="L1955" s="1"/>
      <c r="N1955" s="1"/>
      <c r="O1955" s="13"/>
      <c r="P1955" s="13"/>
      <c r="Q1955" s="13" t="str">
        <f t="shared" si="193"/>
        <v/>
      </c>
      <c r="R1955" s="13" t="str">
        <f t="shared" si="194"/>
        <v/>
      </c>
    </row>
    <row r="1956" spans="1:18" x14ac:dyDescent="0.2">
      <c r="A1956" s="8"/>
      <c r="B1956" s="9"/>
      <c r="C1956" s="10"/>
      <c r="D1956" s="10"/>
      <c r="E1956" s="10"/>
      <c r="F1956" s="10"/>
      <c r="G1956" s="10"/>
      <c r="H1956" s="10"/>
      <c r="I1956" s="11"/>
      <c r="J1956" s="11"/>
      <c r="K1956" s="12"/>
      <c r="L1956" s="1"/>
      <c r="N1956" s="1"/>
      <c r="O1956" s="13"/>
      <c r="P1956" s="13"/>
      <c r="Q1956" s="13" t="str">
        <f t="shared" si="193"/>
        <v/>
      </c>
      <c r="R1956" s="13" t="str">
        <f t="shared" si="194"/>
        <v/>
      </c>
    </row>
    <row r="1957" spans="1:18" x14ac:dyDescent="0.2">
      <c r="A1957" s="8"/>
      <c r="B1957" s="9"/>
      <c r="C1957" s="10"/>
      <c r="D1957" s="10"/>
      <c r="E1957" s="10"/>
      <c r="F1957" s="10"/>
      <c r="G1957" s="10"/>
      <c r="H1957" s="10"/>
      <c r="I1957" s="11"/>
      <c r="J1957" s="11"/>
      <c r="K1957" s="16"/>
      <c r="L1957" s="1"/>
      <c r="N1957" s="1"/>
      <c r="O1957" s="13"/>
      <c r="P1957" s="13"/>
      <c r="Q1957" s="13" t="str">
        <f t="shared" si="193"/>
        <v/>
      </c>
      <c r="R1957" s="13" t="str">
        <f t="shared" si="194"/>
        <v/>
      </c>
    </row>
    <row r="1958" spans="1:18" x14ac:dyDescent="0.2">
      <c r="A1958" s="8"/>
      <c r="B1958" s="9"/>
      <c r="C1958" s="10"/>
      <c r="D1958" s="10"/>
      <c r="E1958" s="10"/>
      <c r="F1958" s="10"/>
      <c r="G1958" s="10"/>
      <c r="H1958" s="10"/>
      <c r="I1958" s="11"/>
      <c r="J1958" s="11"/>
      <c r="K1958" s="12"/>
      <c r="L1958" s="1"/>
      <c r="N1958" s="1"/>
      <c r="O1958" s="13"/>
      <c r="P1958" s="13"/>
      <c r="Q1958" s="13" t="str">
        <f t="shared" si="193"/>
        <v/>
      </c>
      <c r="R1958" s="13" t="str">
        <f t="shared" si="194"/>
        <v/>
      </c>
    </row>
    <row r="1959" spans="1:18" x14ac:dyDescent="0.2">
      <c r="A1959" s="8"/>
      <c r="B1959" s="9"/>
      <c r="C1959" s="10"/>
      <c r="D1959" s="10"/>
      <c r="E1959" s="10"/>
      <c r="F1959" s="10"/>
      <c r="G1959" s="10"/>
      <c r="H1959" s="10"/>
      <c r="I1959" s="11"/>
      <c r="J1959" s="11"/>
      <c r="K1959" s="12"/>
      <c r="L1959" s="1"/>
      <c r="N1959" s="1"/>
      <c r="O1959" s="13"/>
      <c r="P1959" s="13"/>
      <c r="Q1959" s="13" t="str">
        <f t="shared" si="193"/>
        <v/>
      </c>
      <c r="R1959" s="13" t="str">
        <f t="shared" si="194"/>
        <v/>
      </c>
    </row>
    <row r="1960" spans="1:18" x14ac:dyDescent="0.2">
      <c r="A1960" s="8"/>
      <c r="B1960" s="9"/>
      <c r="C1960" s="10"/>
      <c r="D1960" s="10"/>
      <c r="E1960" s="10"/>
      <c r="F1960" s="10"/>
      <c r="G1960" s="10"/>
      <c r="H1960" s="10"/>
      <c r="I1960" s="11"/>
      <c r="J1960" s="11"/>
      <c r="K1960" s="12"/>
      <c r="L1960" s="1"/>
      <c r="N1960" s="1"/>
      <c r="O1960" s="13"/>
      <c r="P1960" s="13"/>
      <c r="Q1960" s="13" t="str">
        <f t="shared" si="193"/>
        <v/>
      </c>
      <c r="R1960" s="13" t="str">
        <f t="shared" si="194"/>
        <v/>
      </c>
    </row>
    <row r="1961" spans="1:18" x14ac:dyDescent="0.2">
      <c r="A1961" s="8"/>
      <c r="B1961" s="9"/>
      <c r="C1961" s="10"/>
      <c r="D1961" s="10"/>
      <c r="E1961" s="10"/>
      <c r="F1961" s="10"/>
      <c r="G1961" s="10"/>
      <c r="H1961" s="10"/>
      <c r="I1961" s="11"/>
      <c r="J1961" s="11"/>
      <c r="K1961" s="16"/>
      <c r="L1961" s="1"/>
      <c r="N1961" s="1"/>
      <c r="O1961" s="13"/>
      <c r="P1961" s="13"/>
      <c r="Q1961" s="13" t="str">
        <f t="shared" si="193"/>
        <v/>
      </c>
      <c r="R1961" s="13" t="str">
        <f t="shared" si="194"/>
        <v/>
      </c>
    </row>
    <row r="1962" spans="1:18" x14ac:dyDescent="0.2">
      <c r="A1962" s="8"/>
      <c r="B1962" s="9"/>
      <c r="C1962" s="10"/>
      <c r="D1962" s="10"/>
      <c r="E1962" s="10"/>
      <c r="F1962" s="10"/>
      <c r="G1962" s="10"/>
      <c r="H1962" s="10"/>
      <c r="I1962" s="11"/>
      <c r="J1962" s="11"/>
      <c r="K1962" s="16"/>
      <c r="L1962" s="1"/>
      <c r="N1962" s="1"/>
      <c r="O1962" s="13"/>
      <c r="P1962" s="13"/>
      <c r="Q1962" s="13" t="str">
        <f t="shared" si="193"/>
        <v/>
      </c>
      <c r="R1962" s="13" t="str">
        <f t="shared" si="194"/>
        <v/>
      </c>
    </row>
    <row r="1963" spans="1:18" x14ac:dyDescent="0.2">
      <c r="A1963" s="8"/>
      <c r="B1963" s="9"/>
      <c r="C1963" s="10"/>
      <c r="D1963" s="10"/>
      <c r="E1963" s="10"/>
      <c r="F1963" s="10"/>
      <c r="G1963" s="10"/>
      <c r="H1963" s="10"/>
      <c r="I1963" s="11"/>
      <c r="J1963" s="11"/>
      <c r="K1963" s="16"/>
      <c r="L1963" s="1"/>
      <c r="N1963" s="1"/>
      <c r="O1963" s="13"/>
      <c r="P1963" s="13"/>
      <c r="Q1963" s="13" t="str">
        <f t="shared" si="193"/>
        <v/>
      </c>
      <c r="R1963" s="13" t="str">
        <f t="shared" si="194"/>
        <v/>
      </c>
    </row>
    <row r="1964" spans="1:18" x14ac:dyDescent="0.2">
      <c r="A1964" s="8"/>
      <c r="B1964" s="9"/>
      <c r="C1964" s="10"/>
      <c r="D1964" s="10"/>
      <c r="E1964" s="10"/>
      <c r="F1964" s="10"/>
      <c r="G1964" s="10"/>
      <c r="H1964" s="10"/>
      <c r="I1964" s="11"/>
      <c r="J1964" s="11"/>
      <c r="K1964" s="16"/>
      <c r="L1964" s="1"/>
      <c r="N1964" s="1"/>
      <c r="O1964" s="13"/>
      <c r="P1964" s="13"/>
      <c r="Q1964" s="13" t="str">
        <f t="shared" si="193"/>
        <v/>
      </c>
      <c r="R1964" s="13" t="str">
        <f t="shared" si="194"/>
        <v/>
      </c>
    </row>
    <row r="1965" spans="1:18" x14ac:dyDescent="0.2">
      <c r="A1965" s="8"/>
      <c r="B1965" s="9"/>
      <c r="C1965" s="10"/>
      <c r="D1965" s="10"/>
      <c r="E1965" s="10"/>
      <c r="F1965" s="10"/>
      <c r="G1965" s="10"/>
      <c r="H1965" s="10"/>
      <c r="I1965" s="11"/>
      <c r="J1965" s="11"/>
      <c r="K1965" s="16"/>
      <c r="L1965" s="1"/>
      <c r="N1965" s="1"/>
      <c r="O1965" s="13"/>
      <c r="P1965" s="13"/>
      <c r="Q1965" s="13" t="str">
        <f t="shared" si="193"/>
        <v/>
      </c>
      <c r="R1965" s="13" t="str">
        <f t="shared" si="194"/>
        <v/>
      </c>
    </row>
    <row r="1966" spans="1:18" x14ac:dyDescent="0.2">
      <c r="A1966" s="8"/>
      <c r="B1966" s="9"/>
      <c r="C1966" s="10"/>
      <c r="D1966" s="10"/>
      <c r="E1966" s="10"/>
      <c r="F1966" s="10"/>
      <c r="G1966" s="10"/>
      <c r="H1966" s="10"/>
      <c r="I1966" s="11"/>
      <c r="J1966" s="11"/>
      <c r="K1966" s="16"/>
      <c r="L1966" s="1"/>
      <c r="N1966" s="1"/>
      <c r="O1966" s="13"/>
      <c r="P1966" s="13"/>
      <c r="Q1966" s="13" t="str">
        <f t="shared" si="193"/>
        <v/>
      </c>
      <c r="R1966" s="13" t="str">
        <f t="shared" si="194"/>
        <v/>
      </c>
    </row>
    <row r="1967" spans="1:18" x14ac:dyDescent="0.2">
      <c r="A1967" s="8"/>
      <c r="B1967" s="9"/>
      <c r="C1967" s="10"/>
      <c r="D1967" s="10"/>
      <c r="E1967" s="10"/>
      <c r="F1967" s="10"/>
      <c r="G1967" s="10"/>
      <c r="H1967" s="10"/>
      <c r="I1967" s="11"/>
      <c r="J1967" s="11"/>
      <c r="K1967" s="16"/>
      <c r="L1967" s="1"/>
      <c r="N1967" s="1"/>
      <c r="O1967" s="13"/>
      <c r="P1967" s="13"/>
      <c r="Q1967" s="13" t="str">
        <f t="shared" si="193"/>
        <v/>
      </c>
      <c r="R1967" s="13" t="str">
        <f t="shared" si="194"/>
        <v/>
      </c>
    </row>
    <row r="1968" spans="1:18" x14ac:dyDescent="0.2">
      <c r="A1968" s="8"/>
      <c r="B1968" s="9"/>
      <c r="C1968" s="10"/>
      <c r="D1968" s="10"/>
      <c r="E1968" s="10"/>
      <c r="F1968" s="10"/>
      <c r="G1968" s="10"/>
      <c r="H1968" s="10"/>
      <c r="I1968" s="11"/>
      <c r="J1968" s="11"/>
      <c r="K1968" s="16"/>
      <c r="L1968" s="1"/>
      <c r="N1968" s="1"/>
      <c r="O1968" s="13"/>
      <c r="P1968" s="13"/>
      <c r="Q1968" s="13" t="str">
        <f t="shared" si="193"/>
        <v/>
      </c>
      <c r="R1968" s="13" t="str">
        <f t="shared" si="194"/>
        <v/>
      </c>
    </row>
    <row r="1969" spans="1:18" x14ac:dyDescent="0.2">
      <c r="A1969" s="8"/>
      <c r="B1969" s="9"/>
      <c r="C1969" s="10"/>
      <c r="D1969" s="10"/>
      <c r="E1969" s="10"/>
      <c r="F1969" s="10"/>
      <c r="G1969" s="10"/>
      <c r="H1969" s="10"/>
      <c r="I1969" s="11"/>
      <c r="J1969" s="11"/>
      <c r="K1969" s="16"/>
      <c r="L1969" s="1"/>
      <c r="N1969" s="1"/>
      <c r="O1969" s="13"/>
      <c r="P1969" s="13"/>
      <c r="Q1969" s="13" t="str">
        <f t="shared" si="193"/>
        <v/>
      </c>
      <c r="R1969" s="13" t="str">
        <f t="shared" si="194"/>
        <v/>
      </c>
    </row>
    <row r="1970" spans="1:18" x14ac:dyDescent="0.2">
      <c r="A1970" s="8"/>
      <c r="B1970" s="9"/>
      <c r="C1970" s="10"/>
      <c r="D1970" s="10"/>
      <c r="E1970" s="10"/>
      <c r="F1970" s="10"/>
      <c r="G1970" s="10"/>
      <c r="H1970" s="10"/>
      <c r="I1970" s="11"/>
      <c r="J1970" s="11"/>
      <c r="K1970" s="16"/>
      <c r="L1970" s="1"/>
      <c r="N1970" s="1"/>
      <c r="O1970" s="13"/>
      <c r="P1970" s="13"/>
      <c r="Q1970" s="13" t="str">
        <f t="shared" si="193"/>
        <v/>
      </c>
      <c r="R1970" s="13" t="str">
        <f t="shared" si="194"/>
        <v/>
      </c>
    </row>
    <row r="1971" spans="1:18" x14ac:dyDescent="0.2">
      <c r="A1971" s="8"/>
      <c r="B1971" s="9"/>
      <c r="C1971" s="10"/>
      <c r="D1971" s="10"/>
      <c r="E1971" s="10"/>
      <c r="F1971" s="10"/>
      <c r="G1971" s="10"/>
      <c r="H1971" s="10"/>
      <c r="I1971" s="11"/>
      <c r="J1971" s="11"/>
      <c r="K1971" s="16"/>
      <c r="L1971" s="1"/>
      <c r="N1971" s="1"/>
      <c r="O1971" s="13"/>
      <c r="P1971" s="13"/>
      <c r="Q1971" s="13" t="str">
        <f t="shared" si="193"/>
        <v/>
      </c>
      <c r="R1971" s="13" t="str">
        <f t="shared" si="194"/>
        <v/>
      </c>
    </row>
    <row r="1972" spans="1:18" x14ac:dyDescent="0.2">
      <c r="A1972" s="8"/>
      <c r="B1972" s="9"/>
      <c r="C1972" s="10"/>
      <c r="D1972" s="10"/>
      <c r="E1972" s="10"/>
      <c r="F1972" s="10"/>
      <c r="G1972" s="10"/>
      <c r="H1972" s="10"/>
      <c r="I1972" s="11"/>
      <c r="J1972" s="11"/>
      <c r="K1972" s="16"/>
      <c r="L1972" s="1"/>
      <c r="N1972" s="1"/>
      <c r="O1972" s="13"/>
      <c r="P1972" s="13"/>
      <c r="Q1972" s="13" t="str">
        <f t="shared" si="193"/>
        <v/>
      </c>
      <c r="R1972" s="13" t="str">
        <f t="shared" si="194"/>
        <v/>
      </c>
    </row>
    <row r="1973" spans="1:18" x14ac:dyDescent="0.2">
      <c r="A1973" s="8"/>
      <c r="B1973" s="9"/>
      <c r="C1973" s="10"/>
      <c r="D1973" s="10"/>
      <c r="E1973" s="10"/>
      <c r="F1973" s="10"/>
      <c r="G1973" s="10"/>
      <c r="H1973" s="10"/>
      <c r="I1973" s="11"/>
      <c r="J1973" s="11"/>
      <c r="K1973" s="16"/>
      <c r="L1973" s="1"/>
      <c r="N1973" s="1"/>
      <c r="O1973" s="13"/>
      <c r="P1973" s="13"/>
      <c r="Q1973" s="13" t="str">
        <f t="shared" si="193"/>
        <v/>
      </c>
      <c r="R1973" s="13" t="str">
        <f t="shared" si="194"/>
        <v/>
      </c>
    </row>
    <row r="1974" spans="1:18" x14ac:dyDescent="0.2">
      <c r="A1974" s="8"/>
      <c r="B1974" s="9"/>
      <c r="C1974" s="10"/>
      <c r="D1974" s="10"/>
      <c r="E1974" s="10"/>
      <c r="F1974" s="10"/>
      <c r="G1974" s="10"/>
      <c r="H1974" s="10"/>
      <c r="I1974" s="11"/>
      <c r="J1974" s="11"/>
      <c r="K1974" s="16"/>
      <c r="L1974" s="1"/>
      <c r="N1974" s="1"/>
      <c r="O1974" s="13"/>
      <c r="P1974" s="13"/>
      <c r="Q1974" s="13" t="str">
        <f t="shared" si="193"/>
        <v/>
      </c>
      <c r="R1974" s="13" t="str">
        <f t="shared" si="194"/>
        <v/>
      </c>
    </row>
    <row r="1975" spans="1:18" x14ac:dyDescent="0.2">
      <c r="A1975" s="8"/>
      <c r="B1975" s="9"/>
      <c r="C1975" s="10"/>
      <c r="D1975" s="10"/>
      <c r="E1975" s="10"/>
      <c r="F1975" s="10"/>
      <c r="G1975" s="10"/>
      <c r="H1975" s="10"/>
      <c r="I1975" s="11"/>
      <c r="J1975" s="11"/>
      <c r="K1975" s="16"/>
      <c r="L1975" s="1"/>
      <c r="N1975" s="1"/>
      <c r="O1975" s="13"/>
      <c r="P1975" s="13"/>
      <c r="Q1975" s="13" t="str">
        <f t="shared" si="193"/>
        <v/>
      </c>
      <c r="R1975" s="13" t="str">
        <f t="shared" si="194"/>
        <v/>
      </c>
    </row>
    <row r="1976" spans="1:18" x14ac:dyDescent="0.2">
      <c r="A1976" s="8"/>
      <c r="B1976" s="9"/>
      <c r="C1976" s="10"/>
      <c r="D1976" s="10"/>
      <c r="E1976" s="10"/>
      <c r="F1976" s="10"/>
      <c r="G1976" s="10"/>
      <c r="H1976" s="10"/>
      <c r="I1976" s="11"/>
      <c r="J1976" s="11"/>
      <c r="K1976" s="16"/>
      <c r="L1976" s="1"/>
      <c r="N1976" s="1"/>
      <c r="O1976" s="13"/>
      <c r="P1976" s="13"/>
      <c r="Q1976" s="13" t="str">
        <f t="shared" si="193"/>
        <v/>
      </c>
      <c r="R1976" s="13" t="str">
        <f t="shared" si="194"/>
        <v/>
      </c>
    </row>
    <row r="1977" spans="1:18" x14ac:dyDescent="0.2">
      <c r="A1977" s="8"/>
      <c r="B1977" s="9"/>
      <c r="C1977" s="10"/>
      <c r="D1977" s="10"/>
      <c r="E1977" s="10"/>
      <c r="F1977" s="10"/>
      <c r="G1977" s="10"/>
      <c r="H1977" s="10"/>
      <c r="I1977" s="11"/>
      <c r="J1977" s="11"/>
      <c r="K1977" s="16"/>
      <c r="L1977" s="1"/>
      <c r="N1977" s="1"/>
      <c r="O1977" s="13"/>
      <c r="P1977" s="13"/>
      <c r="Q1977" s="13" t="str">
        <f t="shared" si="193"/>
        <v/>
      </c>
      <c r="R1977" s="13" t="str">
        <f t="shared" si="194"/>
        <v/>
      </c>
    </row>
    <row r="1978" spans="1:18" x14ac:dyDescent="0.2">
      <c r="A1978" s="8"/>
      <c r="B1978" s="9"/>
      <c r="C1978" s="10"/>
      <c r="D1978" s="10"/>
      <c r="E1978" s="10"/>
      <c r="F1978" s="10"/>
      <c r="G1978" s="10"/>
      <c r="H1978" s="10"/>
      <c r="I1978" s="11"/>
      <c r="J1978" s="11"/>
      <c r="K1978" s="16"/>
      <c r="L1978" s="1"/>
      <c r="N1978" s="1"/>
      <c r="O1978" s="13"/>
      <c r="P1978" s="13"/>
      <c r="Q1978" s="13" t="str">
        <f t="shared" si="193"/>
        <v/>
      </c>
      <c r="R1978" s="13" t="str">
        <f t="shared" si="194"/>
        <v/>
      </c>
    </row>
    <row r="1979" spans="1:18" x14ac:dyDescent="0.2">
      <c r="A1979" s="8"/>
      <c r="B1979" s="9"/>
      <c r="C1979" s="10"/>
      <c r="D1979" s="10"/>
      <c r="E1979" s="10"/>
      <c r="F1979" s="10"/>
      <c r="G1979" s="10"/>
      <c r="H1979" s="10"/>
      <c r="I1979" s="11"/>
      <c r="J1979" s="11"/>
      <c r="K1979" s="16"/>
      <c r="L1979" s="1"/>
      <c r="N1979" s="1"/>
      <c r="O1979" s="13"/>
      <c r="P1979" s="13"/>
      <c r="Q1979" s="13" t="str">
        <f t="shared" si="193"/>
        <v/>
      </c>
      <c r="R1979" s="13" t="str">
        <f t="shared" si="194"/>
        <v/>
      </c>
    </row>
    <row r="1980" spans="1:18" x14ac:dyDescent="0.2">
      <c r="A1980" s="8"/>
      <c r="B1980" s="9"/>
      <c r="C1980" s="10"/>
      <c r="D1980" s="10"/>
      <c r="E1980" s="10"/>
      <c r="F1980" s="10"/>
      <c r="G1980" s="10"/>
      <c r="H1980" s="10"/>
      <c r="I1980" s="11"/>
      <c r="J1980" s="11"/>
      <c r="K1980" s="12"/>
      <c r="L1980" s="1"/>
      <c r="N1980" s="1"/>
      <c r="O1980" s="13"/>
      <c r="P1980" s="13"/>
      <c r="Q1980" s="13" t="str">
        <f t="shared" si="193"/>
        <v/>
      </c>
      <c r="R1980" s="13" t="str">
        <f t="shared" si="194"/>
        <v/>
      </c>
    </row>
    <row r="1981" spans="1:18" x14ac:dyDescent="0.2">
      <c r="A1981" s="8"/>
      <c r="B1981" s="9"/>
      <c r="C1981" s="10"/>
      <c r="D1981" s="10"/>
      <c r="E1981" s="10"/>
      <c r="F1981" s="10"/>
      <c r="G1981" s="10"/>
      <c r="H1981" s="10"/>
      <c r="I1981" s="11"/>
      <c r="J1981" s="11"/>
      <c r="K1981" s="16"/>
      <c r="L1981" s="1"/>
      <c r="N1981" s="1"/>
      <c r="O1981" s="13"/>
      <c r="P1981" s="13"/>
      <c r="Q1981" s="13" t="str">
        <f t="shared" si="193"/>
        <v/>
      </c>
      <c r="R1981" s="13" t="str">
        <f t="shared" si="194"/>
        <v/>
      </c>
    </row>
    <row r="1982" spans="1:18" x14ac:dyDescent="0.2">
      <c r="A1982" s="8"/>
      <c r="B1982" s="9"/>
      <c r="C1982" s="10"/>
      <c r="D1982" s="10"/>
      <c r="E1982" s="10"/>
      <c r="F1982" s="10"/>
      <c r="G1982" s="10"/>
      <c r="H1982" s="10"/>
      <c r="I1982" s="11"/>
      <c r="J1982" s="11"/>
      <c r="K1982" s="16"/>
      <c r="L1982" s="1"/>
      <c r="N1982" s="1"/>
      <c r="O1982" s="13"/>
      <c r="P1982" s="13"/>
      <c r="Q1982" s="13" t="str">
        <f t="shared" si="193"/>
        <v/>
      </c>
      <c r="R1982" s="13" t="str">
        <f t="shared" si="194"/>
        <v/>
      </c>
    </row>
    <row r="1983" spans="1:18" x14ac:dyDescent="0.2">
      <c r="A1983" s="8"/>
      <c r="B1983" s="9"/>
      <c r="C1983" s="10"/>
      <c r="D1983" s="10"/>
      <c r="E1983" s="10"/>
      <c r="F1983" s="10"/>
      <c r="G1983" s="10"/>
      <c r="H1983" s="10"/>
      <c r="I1983" s="11"/>
      <c r="J1983" s="11"/>
      <c r="K1983" s="16"/>
      <c r="L1983" s="1"/>
      <c r="N1983" s="1"/>
      <c r="O1983" s="13"/>
      <c r="P1983" s="13"/>
      <c r="Q1983" s="13" t="str">
        <f t="shared" si="193"/>
        <v/>
      </c>
      <c r="R1983" s="13" t="str">
        <f t="shared" si="194"/>
        <v/>
      </c>
    </row>
    <row r="1984" spans="1:18" x14ac:dyDescent="0.2">
      <c r="A1984" s="8"/>
      <c r="B1984" s="9"/>
      <c r="C1984" s="10"/>
      <c r="D1984" s="10"/>
      <c r="E1984" s="10"/>
      <c r="F1984" s="10"/>
      <c r="G1984" s="10"/>
      <c r="H1984" s="10"/>
      <c r="I1984" s="11"/>
      <c r="J1984" s="11"/>
      <c r="K1984" s="12"/>
      <c r="L1984" s="1"/>
      <c r="N1984" s="1"/>
      <c r="O1984" s="13"/>
      <c r="P1984" s="13"/>
      <c r="Q1984" s="13" t="str">
        <f t="shared" si="193"/>
        <v/>
      </c>
      <c r="R1984" s="13" t="str">
        <f t="shared" si="194"/>
        <v/>
      </c>
    </row>
    <row r="1985" spans="1:18" x14ac:dyDescent="0.2">
      <c r="A1985" s="8"/>
      <c r="B1985" s="9"/>
      <c r="C1985" s="10"/>
      <c r="D1985" s="10"/>
      <c r="E1985" s="10"/>
      <c r="F1985" s="10"/>
      <c r="G1985" s="10"/>
      <c r="H1985" s="10"/>
      <c r="I1985" s="11"/>
      <c r="J1985" s="11"/>
      <c r="K1985" s="12"/>
      <c r="L1985" s="1"/>
      <c r="N1985" s="1"/>
      <c r="O1985" s="13"/>
      <c r="P1985" s="13"/>
      <c r="Q1985" s="13" t="str">
        <f t="shared" si="193"/>
        <v/>
      </c>
      <c r="R1985" s="13" t="str">
        <f t="shared" si="194"/>
        <v/>
      </c>
    </row>
    <row r="1986" spans="1:18" x14ac:dyDescent="0.2">
      <c r="A1986" s="8"/>
      <c r="B1986" s="9"/>
      <c r="C1986" s="10"/>
      <c r="D1986" s="10"/>
      <c r="E1986" s="10"/>
      <c r="F1986" s="10"/>
      <c r="G1986" s="10"/>
      <c r="H1986" s="10"/>
      <c r="I1986" s="11"/>
      <c r="J1986" s="11"/>
      <c r="K1986" s="16"/>
      <c r="L1986" s="1"/>
      <c r="N1986" s="1"/>
      <c r="O1986" s="13"/>
      <c r="P1986" s="13"/>
      <c r="Q1986" s="13" t="str">
        <f t="shared" si="193"/>
        <v/>
      </c>
      <c r="R1986" s="13" t="str">
        <f t="shared" si="194"/>
        <v/>
      </c>
    </row>
    <row r="1987" spans="1:18" x14ac:dyDescent="0.2">
      <c r="A1987" s="8"/>
      <c r="B1987" s="9"/>
      <c r="C1987" s="10"/>
      <c r="D1987" s="10"/>
      <c r="E1987" s="10"/>
      <c r="F1987" s="10"/>
      <c r="G1987" s="10"/>
      <c r="H1987" s="10"/>
      <c r="I1987" s="11"/>
      <c r="J1987" s="11"/>
      <c r="K1987" s="16"/>
      <c r="L1987" s="1"/>
      <c r="N1987" s="1"/>
      <c r="O1987" s="13"/>
      <c r="P1987" s="13"/>
      <c r="Q1987" s="13" t="str">
        <f t="shared" si="193"/>
        <v/>
      </c>
      <c r="R1987" s="13" t="str">
        <f t="shared" si="194"/>
        <v/>
      </c>
    </row>
    <row r="1988" spans="1:18" x14ac:dyDescent="0.2">
      <c r="A1988" s="8"/>
      <c r="B1988" s="9"/>
      <c r="C1988" s="10"/>
      <c r="D1988" s="10"/>
      <c r="E1988" s="10"/>
      <c r="F1988" s="10"/>
      <c r="G1988" s="10"/>
      <c r="H1988" s="10"/>
      <c r="I1988" s="11"/>
      <c r="J1988" s="11"/>
      <c r="K1988" s="12"/>
      <c r="L1988" s="1"/>
      <c r="N1988" s="1"/>
      <c r="O1988" s="13"/>
      <c r="P1988" s="13"/>
      <c r="Q1988" s="13" t="str">
        <f t="shared" si="193"/>
        <v/>
      </c>
      <c r="R1988" s="13" t="str">
        <f t="shared" si="194"/>
        <v/>
      </c>
    </row>
    <row r="1989" spans="1:18" x14ac:dyDescent="0.2">
      <c r="A1989" s="8"/>
      <c r="B1989" s="9"/>
      <c r="C1989" s="10"/>
      <c r="D1989" s="10"/>
      <c r="E1989" s="10"/>
      <c r="F1989" s="10"/>
      <c r="G1989" s="10"/>
      <c r="H1989" s="10"/>
      <c r="I1989" s="11"/>
      <c r="J1989" s="11"/>
      <c r="K1989" s="16"/>
      <c r="L1989" s="1"/>
      <c r="N1989" s="1"/>
      <c r="O1989" s="13"/>
      <c r="P1989" s="13"/>
      <c r="Q1989" s="13" t="str">
        <f t="shared" si="193"/>
        <v/>
      </c>
      <c r="R1989" s="13" t="str">
        <f t="shared" si="194"/>
        <v/>
      </c>
    </row>
    <row r="1990" spans="1:18" x14ac:dyDescent="0.2">
      <c r="A1990" s="8"/>
      <c r="B1990" s="9"/>
      <c r="C1990" s="10"/>
      <c r="D1990" s="10"/>
      <c r="E1990" s="10"/>
      <c r="F1990" s="10"/>
      <c r="G1990" s="10"/>
      <c r="H1990" s="10"/>
      <c r="I1990" s="11"/>
      <c r="J1990" s="11"/>
      <c r="K1990" s="16"/>
      <c r="L1990" s="1"/>
      <c r="N1990" s="1"/>
      <c r="O1990" s="13"/>
      <c r="P1990" s="13"/>
      <c r="Q1990" s="13" t="str">
        <f t="shared" si="193"/>
        <v/>
      </c>
      <c r="R1990" s="13" t="str">
        <f t="shared" si="194"/>
        <v/>
      </c>
    </row>
    <row r="1991" spans="1:18" x14ac:dyDescent="0.2">
      <c r="A1991" s="8"/>
      <c r="B1991" s="9"/>
      <c r="C1991" s="10"/>
      <c r="D1991" s="10"/>
      <c r="E1991" s="10"/>
      <c r="F1991" s="10"/>
      <c r="G1991" s="10"/>
      <c r="H1991" s="10"/>
      <c r="I1991" s="11"/>
      <c r="J1991" s="11"/>
      <c r="K1991" s="12"/>
      <c r="L1991" s="1"/>
      <c r="N1991" s="1"/>
      <c r="O1991" s="13"/>
      <c r="P1991" s="13"/>
      <c r="Q1991" s="13" t="str">
        <f t="shared" si="193"/>
        <v/>
      </c>
      <c r="R1991" s="13" t="str">
        <f t="shared" si="194"/>
        <v/>
      </c>
    </row>
    <row r="1992" spans="1:18" x14ac:dyDescent="0.2">
      <c r="A1992" s="8"/>
      <c r="B1992" s="9"/>
      <c r="C1992" s="10"/>
      <c r="D1992" s="10"/>
      <c r="E1992" s="10"/>
      <c r="F1992" s="10"/>
      <c r="G1992" s="10"/>
      <c r="H1992" s="10"/>
      <c r="I1992" s="11"/>
      <c r="J1992" s="11"/>
      <c r="K1992" s="16"/>
      <c r="L1992" s="1"/>
      <c r="N1992" s="1"/>
      <c r="O1992" s="13"/>
      <c r="P1992" s="13"/>
      <c r="Q1992" s="13" t="str">
        <f t="shared" ref="Q1992:Q2055" si="195">IF(AND(M1992="Natural Gas",K1992&lt;&gt;"NA"),K1992/100,"")</f>
        <v/>
      </c>
      <c r="R1992" s="13" t="str">
        <f t="shared" ref="R1992:R2055" si="196">IF(AND(M1992="Natural Gas",K1992&lt;&gt;"NA",L1992="YES"),K1992/100,"")</f>
        <v/>
      </c>
    </row>
    <row r="1993" spans="1:18" x14ac:dyDescent="0.2">
      <c r="A1993" s="8"/>
      <c r="B1993" s="9"/>
      <c r="C1993" s="10"/>
      <c r="D1993" s="10"/>
      <c r="E1993" s="10"/>
      <c r="F1993" s="10"/>
      <c r="G1993" s="10"/>
      <c r="H1993" s="10"/>
      <c r="I1993" s="11"/>
      <c r="J1993" s="11"/>
      <c r="K1993" s="16"/>
      <c r="L1993" s="1"/>
      <c r="N1993" s="1"/>
      <c r="O1993" s="13"/>
      <c r="P1993" s="13"/>
      <c r="Q1993" s="13" t="str">
        <f t="shared" si="195"/>
        <v/>
      </c>
      <c r="R1993" s="13" t="str">
        <f t="shared" si="196"/>
        <v/>
      </c>
    </row>
    <row r="1994" spans="1:18" x14ac:dyDescent="0.2">
      <c r="A1994" s="8"/>
      <c r="B1994" s="9"/>
      <c r="C1994" s="10"/>
      <c r="D1994" s="10"/>
      <c r="E1994" s="10"/>
      <c r="F1994" s="10"/>
      <c r="G1994" s="10"/>
      <c r="H1994" s="10"/>
      <c r="I1994" s="11"/>
      <c r="J1994" s="11"/>
      <c r="K1994" s="16"/>
      <c r="L1994" s="1"/>
      <c r="N1994" s="1"/>
      <c r="O1994" s="13"/>
      <c r="P1994" s="13"/>
      <c r="Q1994" s="13" t="str">
        <f t="shared" si="195"/>
        <v/>
      </c>
      <c r="R1994" s="13" t="str">
        <f t="shared" si="196"/>
        <v/>
      </c>
    </row>
    <row r="1995" spans="1:18" x14ac:dyDescent="0.2">
      <c r="A1995" s="8"/>
      <c r="B1995" s="9"/>
      <c r="C1995" s="10"/>
      <c r="D1995" s="10"/>
      <c r="E1995" s="10"/>
      <c r="F1995" s="10"/>
      <c r="G1995" s="10"/>
      <c r="H1995" s="10"/>
      <c r="I1995" s="11"/>
      <c r="J1995" s="11"/>
      <c r="K1995" s="16"/>
      <c r="L1995" s="1"/>
      <c r="N1995" s="1"/>
      <c r="O1995" s="13"/>
      <c r="P1995" s="13"/>
      <c r="Q1995" s="13" t="str">
        <f t="shared" si="195"/>
        <v/>
      </c>
      <c r="R1995" s="13" t="str">
        <f t="shared" si="196"/>
        <v/>
      </c>
    </row>
    <row r="1996" spans="1:18" x14ac:dyDescent="0.2">
      <c r="A1996" s="8"/>
      <c r="B1996" s="9"/>
      <c r="C1996" s="10"/>
      <c r="D1996" s="10"/>
      <c r="E1996" s="10"/>
      <c r="F1996" s="10"/>
      <c r="G1996" s="10"/>
      <c r="H1996" s="10"/>
      <c r="I1996" s="11"/>
      <c r="J1996" s="11"/>
      <c r="K1996" s="16"/>
      <c r="L1996" s="1"/>
      <c r="N1996" s="1"/>
      <c r="O1996" s="13"/>
      <c r="P1996" s="13"/>
      <c r="Q1996" s="13" t="str">
        <f t="shared" si="195"/>
        <v/>
      </c>
      <c r="R1996" s="13" t="str">
        <f t="shared" si="196"/>
        <v/>
      </c>
    </row>
    <row r="1997" spans="1:18" x14ac:dyDescent="0.2">
      <c r="A1997" s="8"/>
      <c r="B1997" s="9"/>
      <c r="C1997" s="10"/>
      <c r="D1997" s="10"/>
      <c r="E1997" s="10"/>
      <c r="F1997" s="10"/>
      <c r="G1997" s="10"/>
      <c r="H1997" s="10"/>
      <c r="I1997" s="11"/>
      <c r="J1997" s="11"/>
      <c r="K1997" s="12"/>
      <c r="L1997" s="1"/>
      <c r="N1997" s="1"/>
      <c r="O1997" s="13"/>
      <c r="P1997" s="13"/>
      <c r="Q1997" s="13" t="str">
        <f t="shared" si="195"/>
        <v/>
      </c>
      <c r="R1997" s="13" t="str">
        <f t="shared" si="196"/>
        <v/>
      </c>
    </row>
    <row r="1998" spans="1:18" x14ac:dyDescent="0.2">
      <c r="A1998" s="8"/>
      <c r="B1998" s="9"/>
      <c r="C1998" s="10"/>
      <c r="D1998" s="10"/>
      <c r="E1998" s="10"/>
      <c r="F1998" s="10"/>
      <c r="G1998" s="10"/>
      <c r="H1998" s="10"/>
      <c r="I1998" s="11"/>
      <c r="J1998" s="11"/>
      <c r="K1998" s="16"/>
      <c r="L1998" s="1"/>
      <c r="N1998" s="1"/>
      <c r="O1998" s="13"/>
      <c r="P1998" s="13"/>
      <c r="Q1998" s="13" t="str">
        <f t="shared" si="195"/>
        <v/>
      </c>
      <c r="R1998" s="13" t="str">
        <f t="shared" si="196"/>
        <v/>
      </c>
    </row>
    <row r="1999" spans="1:18" x14ac:dyDescent="0.2">
      <c r="A1999" s="8"/>
      <c r="B1999" s="9"/>
      <c r="C1999" s="10"/>
      <c r="D1999" s="10"/>
      <c r="E1999" s="10"/>
      <c r="F1999" s="10"/>
      <c r="G1999" s="10"/>
      <c r="H1999" s="10"/>
      <c r="I1999" s="11"/>
      <c r="J1999" s="11"/>
      <c r="K1999" s="16"/>
      <c r="L1999" s="1"/>
      <c r="N1999" s="1"/>
      <c r="O1999" s="13"/>
      <c r="P1999" s="13"/>
      <c r="Q1999" s="13" t="str">
        <f t="shared" si="195"/>
        <v/>
      </c>
      <c r="R1999" s="13" t="str">
        <f t="shared" si="196"/>
        <v/>
      </c>
    </row>
    <row r="2000" spans="1:18" x14ac:dyDescent="0.2">
      <c r="A2000" s="8"/>
      <c r="B2000" s="9"/>
      <c r="C2000" s="10"/>
      <c r="D2000" s="10"/>
      <c r="E2000" s="10"/>
      <c r="F2000" s="10"/>
      <c r="G2000" s="10"/>
      <c r="H2000" s="10"/>
      <c r="I2000" s="11"/>
      <c r="J2000" s="11"/>
      <c r="K2000" s="16"/>
      <c r="L2000" s="1"/>
      <c r="N2000" s="1"/>
      <c r="O2000" s="13"/>
      <c r="P2000" s="13"/>
      <c r="Q2000" s="13" t="str">
        <f t="shared" si="195"/>
        <v/>
      </c>
      <c r="R2000" s="13" t="str">
        <f t="shared" si="196"/>
        <v/>
      </c>
    </row>
    <row r="2001" spans="1:18" x14ac:dyDescent="0.2">
      <c r="A2001" s="8"/>
      <c r="B2001" s="9"/>
      <c r="C2001" s="10"/>
      <c r="D2001" s="10"/>
      <c r="E2001" s="10"/>
      <c r="F2001" s="10"/>
      <c r="G2001" s="10"/>
      <c r="H2001" s="10"/>
      <c r="I2001" s="11"/>
      <c r="J2001" s="11"/>
      <c r="K2001" s="12"/>
      <c r="L2001" s="1"/>
      <c r="N2001" s="1"/>
      <c r="O2001" s="13"/>
      <c r="P2001" s="13"/>
      <c r="Q2001" s="13" t="str">
        <f t="shared" si="195"/>
        <v/>
      </c>
      <c r="R2001" s="13" t="str">
        <f t="shared" si="196"/>
        <v/>
      </c>
    </row>
    <row r="2002" spans="1:18" x14ac:dyDescent="0.2">
      <c r="A2002" s="8"/>
      <c r="B2002" s="9"/>
      <c r="C2002" s="10"/>
      <c r="D2002" s="10"/>
      <c r="E2002" s="10"/>
      <c r="F2002" s="10"/>
      <c r="G2002" s="10"/>
      <c r="H2002" s="10"/>
      <c r="I2002" s="11"/>
      <c r="J2002" s="11"/>
      <c r="K2002" s="12"/>
      <c r="L2002" s="1"/>
      <c r="N2002" s="1"/>
      <c r="O2002" s="13"/>
      <c r="P2002" s="13"/>
      <c r="Q2002" s="13" t="str">
        <f t="shared" si="195"/>
        <v/>
      </c>
      <c r="R2002" s="13" t="str">
        <f t="shared" si="196"/>
        <v/>
      </c>
    </row>
    <row r="2003" spans="1:18" x14ac:dyDescent="0.2">
      <c r="A2003" s="8"/>
      <c r="B2003" s="9"/>
      <c r="C2003" s="10"/>
      <c r="D2003" s="10"/>
      <c r="E2003" s="10"/>
      <c r="F2003" s="10"/>
      <c r="G2003" s="10"/>
      <c r="H2003" s="10"/>
      <c r="I2003" s="11"/>
      <c r="J2003" s="11"/>
      <c r="K2003" s="16"/>
      <c r="L2003" s="1"/>
      <c r="N2003" s="1"/>
      <c r="O2003" s="13"/>
      <c r="P2003" s="13"/>
      <c r="Q2003" s="13" t="str">
        <f t="shared" si="195"/>
        <v/>
      </c>
      <c r="R2003" s="13" t="str">
        <f t="shared" si="196"/>
        <v/>
      </c>
    </row>
    <row r="2004" spans="1:18" x14ac:dyDescent="0.2">
      <c r="A2004" s="8"/>
      <c r="B2004" s="9"/>
      <c r="C2004" s="10"/>
      <c r="D2004" s="10"/>
      <c r="E2004" s="10"/>
      <c r="F2004" s="10"/>
      <c r="G2004" s="10"/>
      <c r="H2004" s="10"/>
      <c r="I2004" s="11"/>
      <c r="J2004" s="11"/>
      <c r="K2004" s="16"/>
      <c r="L2004" s="1"/>
      <c r="N2004" s="1"/>
      <c r="O2004" s="13"/>
      <c r="P2004" s="13"/>
      <c r="Q2004" s="13" t="str">
        <f t="shared" si="195"/>
        <v/>
      </c>
      <c r="R2004" s="13" t="str">
        <f t="shared" si="196"/>
        <v/>
      </c>
    </row>
    <row r="2005" spans="1:18" x14ac:dyDescent="0.2">
      <c r="A2005" s="8"/>
      <c r="B2005" s="9"/>
      <c r="C2005" s="10"/>
      <c r="D2005" s="10"/>
      <c r="E2005" s="10"/>
      <c r="F2005" s="10"/>
      <c r="G2005" s="10"/>
      <c r="H2005" s="10"/>
      <c r="I2005" s="11"/>
      <c r="J2005" s="11"/>
      <c r="K2005" s="16"/>
      <c r="L2005" s="1"/>
      <c r="N2005" s="1"/>
      <c r="O2005" s="13"/>
      <c r="P2005" s="13"/>
      <c r="Q2005" s="13" t="str">
        <f t="shared" si="195"/>
        <v/>
      </c>
      <c r="R2005" s="13" t="str">
        <f t="shared" si="196"/>
        <v/>
      </c>
    </row>
    <row r="2006" spans="1:18" x14ac:dyDescent="0.2">
      <c r="A2006" s="8"/>
      <c r="B2006" s="9"/>
      <c r="C2006" s="10"/>
      <c r="D2006" s="10"/>
      <c r="E2006" s="10"/>
      <c r="F2006" s="10"/>
      <c r="G2006" s="10"/>
      <c r="H2006" s="10"/>
      <c r="I2006" s="11"/>
      <c r="J2006" s="11"/>
      <c r="K2006" s="16"/>
      <c r="L2006" s="1"/>
      <c r="N2006" s="1"/>
      <c r="O2006" s="13"/>
      <c r="P2006" s="13"/>
      <c r="Q2006" s="13" t="str">
        <f t="shared" si="195"/>
        <v/>
      </c>
      <c r="R2006" s="13" t="str">
        <f t="shared" si="196"/>
        <v/>
      </c>
    </row>
    <row r="2007" spans="1:18" x14ac:dyDescent="0.2">
      <c r="A2007" s="8"/>
      <c r="B2007" s="9"/>
      <c r="C2007" s="10"/>
      <c r="D2007" s="10"/>
      <c r="E2007" s="10"/>
      <c r="F2007" s="10"/>
      <c r="G2007" s="10"/>
      <c r="H2007" s="10"/>
      <c r="I2007" s="11"/>
      <c r="J2007" s="11"/>
      <c r="K2007" s="16"/>
      <c r="L2007" s="1"/>
      <c r="N2007" s="1"/>
      <c r="O2007" s="13"/>
      <c r="P2007" s="13"/>
      <c r="Q2007" s="13" t="str">
        <f t="shared" si="195"/>
        <v/>
      </c>
      <c r="R2007" s="13" t="str">
        <f t="shared" si="196"/>
        <v/>
      </c>
    </row>
    <row r="2008" spans="1:18" x14ac:dyDescent="0.2">
      <c r="A2008" s="8"/>
      <c r="B2008" s="9"/>
      <c r="C2008" s="10"/>
      <c r="D2008" s="10"/>
      <c r="E2008" s="10"/>
      <c r="F2008" s="10"/>
      <c r="G2008" s="10"/>
      <c r="H2008" s="10"/>
      <c r="I2008" s="11"/>
      <c r="J2008" s="11"/>
      <c r="K2008" s="12"/>
      <c r="L2008" s="1"/>
      <c r="N2008" s="1"/>
      <c r="O2008" s="13"/>
      <c r="P2008" s="13"/>
      <c r="Q2008" s="13" t="str">
        <f t="shared" si="195"/>
        <v/>
      </c>
      <c r="R2008" s="13" t="str">
        <f t="shared" si="196"/>
        <v/>
      </c>
    </row>
    <row r="2009" spans="1:18" x14ac:dyDescent="0.2">
      <c r="A2009" s="8"/>
      <c r="B2009" s="9"/>
      <c r="C2009" s="10"/>
      <c r="D2009" s="10"/>
      <c r="E2009" s="10"/>
      <c r="F2009" s="10"/>
      <c r="G2009" s="10"/>
      <c r="H2009" s="10"/>
      <c r="I2009" s="11"/>
      <c r="J2009" s="11"/>
      <c r="K2009" s="12"/>
      <c r="L2009" s="1"/>
      <c r="N2009" s="1"/>
      <c r="O2009" s="13"/>
      <c r="P2009" s="13"/>
      <c r="Q2009" s="13" t="str">
        <f t="shared" si="195"/>
        <v/>
      </c>
      <c r="R2009" s="13" t="str">
        <f t="shared" si="196"/>
        <v/>
      </c>
    </row>
    <row r="2010" spans="1:18" x14ac:dyDescent="0.2">
      <c r="A2010" s="8"/>
      <c r="B2010" s="9"/>
      <c r="C2010" s="10"/>
      <c r="D2010" s="10"/>
      <c r="E2010" s="10"/>
      <c r="F2010" s="10"/>
      <c r="G2010" s="10"/>
      <c r="H2010" s="10"/>
      <c r="I2010" s="11"/>
      <c r="J2010" s="11"/>
      <c r="K2010" s="16"/>
      <c r="L2010" s="1"/>
      <c r="N2010" s="1"/>
      <c r="O2010" s="13"/>
      <c r="P2010" s="13"/>
      <c r="Q2010" s="13" t="str">
        <f t="shared" si="195"/>
        <v/>
      </c>
      <c r="R2010" s="13" t="str">
        <f t="shared" si="196"/>
        <v/>
      </c>
    </row>
    <row r="2011" spans="1:18" x14ac:dyDescent="0.2">
      <c r="A2011" s="8"/>
      <c r="B2011" s="9"/>
      <c r="C2011" s="10"/>
      <c r="D2011" s="10"/>
      <c r="E2011" s="10"/>
      <c r="F2011" s="10"/>
      <c r="G2011" s="10"/>
      <c r="H2011" s="10"/>
      <c r="I2011" s="11"/>
      <c r="J2011" s="11"/>
      <c r="K2011" s="16"/>
      <c r="L2011" s="1"/>
      <c r="N2011" s="1"/>
      <c r="O2011" s="13"/>
      <c r="P2011" s="13"/>
      <c r="Q2011" s="13" t="str">
        <f t="shared" si="195"/>
        <v/>
      </c>
      <c r="R2011" s="13" t="str">
        <f t="shared" si="196"/>
        <v/>
      </c>
    </row>
    <row r="2012" spans="1:18" x14ac:dyDescent="0.2">
      <c r="A2012" s="8"/>
      <c r="B2012" s="9"/>
      <c r="C2012" s="10"/>
      <c r="D2012" s="10"/>
      <c r="E2012" s="10"/>
      <c r="F2012" s="10"/>
      <c r="G2012" s="10"/>
      <c r="H2012" s="10"/>
      <c r="I2012" s="11"/>
      <c r="J2012" s="11"/>
      <c r="K2012" s="16"/>
      <c r="L2012" s="1"/>
      <c r="N2012" s="1"/>
      <c r="O2012" s="13"/>
      <c r="P2012" s="13"/>
      <c r="Q2012" s="13" t="str">
        <f t="shared" si="195"/>
        <v/>
      </c>
      <c r="R2012" s="13" t="str">
        <f t="shared" si="196"/>
        <v/>
      </c>
    </row>
    <row r="2013" spans="1:18" x14ac:dyDescent="0.2">
      <c r="A2013" s="8"/>
      <c r="B2013" s="9"/>
      <c r="C2013" s="10"/>
      <c r="D2013" s="10"/>
      <c r="E2013" s="10"/>
      <c r="F2013" s="10"/>
      <c r="G2013" s="10"/>
      <c r="H2013" s="10"/>
      <c r="I2013" s="11"/>
      <c r="J2013" s="11"/>
      <c r="K2013" s="16"/>
      <c r="L2013" s="1"/>
      <c r="N2013" s="1"/>
      <c r="O2013" s="13"/>
      <c r="P2013" s="13"/>
      <c r="Q2013" s="13" t="str">
        <f t="shared" si="195"/>
        <v/>
      </c>
      <c r="R2013" s="13" t="str">
        <f t="shared" si="196"/>
        <v/>
      </c>
    </row>
    <row r="2014" spans="1:18" x14ac:dyDescent="0.2">
      <c r="A2014" s="8"/>
      <c r="B2014" s="9"/>
      <c r="C2014" s="10"/>
      <c r="D2014" s="10"/>
      <c r="E2014" s="10"/>
      <c r="F2014" s="10"/>
      <c r="G2014" s="10"/>
      <c r="H2014" s="10"/>
      <c r="I2014" s="11"/>
      <c r="J2014" s="11"/>
      <c r="K2014" s="16"/>
      <c r="L2014" s="1"/>
      <c r="N2014" s="1"/>
      <c r="O2014" s="13"/>
      <c r="P2014" s="13"/>
      <c r="Q2014" s="13" t="str">
        <f t="shared" si="195"/>
        <v/>
      </c>
      <c r="R2014" s="13" t="str">
        <f t="shared" si="196"/>
        <v/>
      </c>
    </row>
    <row r="2015" spans="1:18" x14ac:dyDescent="0.2">
      <c r="A2015" s="8"/>
      <c r="B2015" s="9"/>
      <c r="C2015" s="10"/>
      <c r="D2015" s="10"/>
      <c r="E2015" s="10"/>
      <c r="F2015" s="10"/>
      <c r="G2015" s="10"/>
      <c r="H2015" s="10"/>
      <c r="I2015" s="11"/>
      <c r="J2015" s="11"/>
      <c r="K2015" s="16"/>
      <c r="L2015" s="1"/>
      <c r="N2015" s="1"/>
      <c r="O2015" s="13"/>
      <c r="P2015" s="13"/>
      <c r="Q2015" s="13" t="str">
        <f t="shared" si="195"/>
        <v/>
      </c>
      <c r="R2015" s="13" t="str">
        <f t="shared" si="196"/>
        <v/>
      </c>
    </row>
    <row r="2016" spans="1:18" x14ac:dyDescent="0.2">
      <c r="A2016" s="8"/>
      <c r="B2016" s="9"/>
      <c r="C2016" s="10"/>
      <c r="D2016" s="10"/>
      <c r="E2016" s="10"/>
      <c r="F2016" s="10"/>
      <c r="G2016" s="10"/>
      <c r="H2016" s="10"/>
      <c r="I2016" s="11"/>
      <c r="J2016" s="11"/>
      <c r="K2016" s="16"/>
      <c r="L2016" s="1"/>
      <c r="N2016" s="1"/>
      <c r="O2016" s="13"/>
      <c r="P2016" s="13"/>
      <c r="Q2016" s="13" t="str">
        <f t="shared" si="195"/>
        <v/>
      </c>
      <c r="R2016" s="13" t="str">
        <f t="shared" si="196"/>
        <v/>
      </c>
    </row>
    <row r="2017" spans="1:18" x14ac:dyDescent="0.2">
      <c r="A2017" s="8"/>
      <c r="B2017" s="9"/>
      <c r="C2017" s="10"/>
      <c r="D2017" s="10"/>
      <c r="E2017" s="10"/>
      <c r="F2017" s="10"/>
      <c r="G2017" s="10"/>
      <c r="H2017" s="10"/>
      <c r="I2017" s="11"/>
      <c r="J2017" s="11"/>
      <c r="K2017" s="16"/>
      <c r="L2017" s="1"/>
      <c r="N2017" s="1"/>
      <c r="O2017" s="13"/>
      <c r="P2017" s="13"/>
      <c r="Q2017" s="13" t="str">
        <f t="shared" si="195"/>
        <v/>
      </c>
      <c r="R2017" s="13" t="str">
        <f t="shared" si="196"/>
        <v/>
      </c>
    </row>
    <row r="2018" spans="1:18" x14ac:dyDescent="0.2">
      <c r="A2018" s="8"/>
      <c r="B2018" s="9"/>
      <c r="C2018" s="10"/>
      <c r="D2018" s="10"/>
      <c r="E2018" s="10"/>
      <c r="F2018" s="10"/>
      <c r="G2018" s="10"/>
      <c r="H2018" s="10"/>
      <c r="I2018" s="11"/>
      <c r="J2018" s="11"/>
      <c r="K2018" s="16"/>
      <c r="L2018" s="1"/>
      <c r="N2018" s="1"/>
      <c r="O2018" s="13"/>
      <c r="P2018" s="13"/>
      <c r="Q2018" s="13" t="str">
        <f t="shared" si="195"/>
        <v/>
      </c>
      <c r="R2018" s="13" t="str">
        <f t="shared" si="196"/>
        <v/>
      </c>
    </row>
    <row r="2019" spans="1:18" x14ac:dyDescent="0.2">
      <c r="A2019" s="8"/>
      <c r="B2019" s="9"/>
      <c r="C2019" s="10"/>
      <c r="D2019" s="10"/>
      <c r="E2019" s="10"/>
      <c r="F2019" s="10"/>
      <c r="G2019" s="10"/>
      <c r="H2019" s="10"/>
      <c r="I2019" s="11"/>
      <c r="J2019" s="11"/>
      <c r="K2019" s="16"/>
      <c r="L2019" s="1"/>
      <c r="N2019" s="1"/>
      <c r="O2019" s="13"/>
      <c r="P2019" s="13"/>
      <c r="Q2019" s="13" t="str">
        <f t="shared" si="195"/>
        <v/>
      </c>
      <c r="R2019" s="13" t="str">
        <f t="shared" si="196"/>
        <v/>
      </c>
    </row>
    <row r="2020" spans="1:18" x14ac:dyDescent="0.2">
      <c r="A2020" s="8"/>
      <c r="B2020" s="9"/>
      <c r="C2020" s="10"/>
      <c r="D2020" s="10"/>
      <c r="E2020" s="10"/>
      <c r="F2020" s="10"/>
      <c r="G2020" s="10"/>
      <c r="H2020" s="10"/>
      <c r="I2020" s="11"/>
      <c r="J2020" s="11"/>
      <c r="K2020" s="16"/>
      <c r="L2020" s="1"/>
      <c r="N2020" s="1"/>
      <c r="O2020" s="13"/>
      <c r="P2020" s="13"/>
      <c r="Q2020" s="13" t="str">
        <f t="shared" si="195"/>
        <v/>
      </c>
      <c r="R2020" s="13" t="str">
        <f t="shared" si="196"/>
        <v/>
      </c>
    </row>
    <row r="2021" spans="1:18" x14ac:dyDescent="0.2">
      <c r="A2021" s="8"/>
      <c r="B2021" s="9"/>
      <c r="C2021" s="10"/>
      <c r="D2021" s="10"/>
      <c r="E2021" s="10"/>
      <c r="F2021" s="10"/>
      <c r="G2021" s="10"/>
      <c r="H2021" s="10"/>
      <c r="I2021" s="11"/>
      <c r="J2021" s="11"/>
      <c r="K2021" s="12"/>
      <c r="L2021" s="1"/>
      <c r="N2021" s="1"/>
      <c r="O2021" s="13"/>
      <c r="P2021" s="13"/>
      <c r="Q2021" s="13" t="str">
        <f t="shared" si="195"/>
        <v/>
      </c>
      <c r="R2021" s="13" t="str">
        <f t="shared" si="196"/>
        <v/>
      </c>
    </row>
    <row r="2022" spans="1:18" x14ac:dyDescent="0.2">
      <c r="A2022" s="8"/>
      <c r="B2022" s="9"/>
      <c r="C2022" s="10"/>
      <c r="D2022" s="10"/>
      <c r="E2022" s="10"/>
      <c r="F2022" s="10"/>
      <c r="G2022" s="10"/>
      <c r="H2022" s="10"/>
      <c r="I2022" s="11"/>
      <c r="J2022" s="11"/>
      <c r="K2022" s="12"/>
      <c r="L2022" s="1"/>
      <c r="N2022" s="1"/>
      <c r="O2022" s="13"/>
      <c r="P2022" s="13"/>
      <c r="Q2022" s="13" t="str">
        <f t="shared" si="195"/>
        <v/>
      </c>
      <c r="R2022" s="13" t="str">
        <f t="shared" si="196"/>
        <v/>
      </c>
    </row>
    <row r="2023" spans="1:18" x14ac:dyDescent="0.2">
      <c r="A2023" s="8"/>
      <c r="B2023" s="9"/>
      <c r="C2023" s="10"/>
      <c r="D2023" s="10"/>
      <c r="E2023" s="10"/>
      <c r="F2023" s="10"/>
      <c r="G2023" s="10"/>
      <c r="H2023" s="10"/>
      <c r="I2023" s="11"/>
      <c r="J2023" s="11"/>
      <c r="K2023" s="12"/>
      <c r="L2023" s="1"/>
      <c r="N2023" s="1"/>
      <c r="O2023" s="13"/>
      <c r="P2023" s="13"/>
      <c r="Q2023" s="13" t="str">
        <f t="shared" si="195"/>
        <v/>
      </c>
      <c r="R2023" s="13" t="str">
        <f t="shared" si="196"/>
        <v/>
      </c>
    </row>
    <row r="2024" spans="1:18" x14ac:dyDescent="0.2">
      <c r="A2024" s="8"/>
      <c r="B2024" s="9"/>
      <c r="C2024" s="10"/>
      <c r="D2024" s="10"/>
      <c r="E2024" s="10"/>
      <c r="F2024" s="10"/>
      <c r="G2024" s="10"/>
      <c r="H2024" s="10"/>
      <c r="I2024" s="11"/>
      <c r="J2024" s="11"/>
      <c r="K2024" s="16"/>
      <c r="L2024" s="1"/>
      <c r="N2024" s="1"/>
      <c r="O2024" s="13"/>
      <c r="P2024" s="13"/>
      <c r="Q2024" s="13" t="str">
        <f t="shared" si="195"/>
        <v/>
      </c>
      <c r="R2024" s="13" t="str">
        <f t="shared" si="196"/>
        <v/>
      </c>
    </row>
    <row r="2025" spans="1:18" x14ac:dyDescent="0.2">
      <c r="A2025" s="8"/>
      <c r="B2025" s="9"/>
      <c r="C2025" s="10"/>
      <c r="D2025" s="10"/>
      <c r="E2025" s="10"/>
      <c r="F2025" s="10"/>
      <c r="G2025" s="10"/>
      <c r="H2025" s="10"/>
      <c r="I2025" s="11"/>
      <c r="J2025" s="11"/>
      <c r="K2025" s="12"/>
      <c r="L2025" s="1"/>
      <c r="N2025" s="1"/>
      <c r="O2025" s="13"/>
      <c r="P2025" s="13"/>
      <c r="Q2025" s="13" t="str">
        <f t="shared" si="195"/>
        <v/>
      </c>
      <c r="R2025" s="13" t="str">
        <f t="shared" si="196"/>
        <v/>
      </c>
    </row>
    <row r="2026" spans="1:18" x14ac:dyDescent="0.2">
      <c r="A2026" s="8"/>
      <c r="B2026" s="9"/>
      <c r="C2026" s="10"/>
      <c r="D2026" s="10"/>
      <c r="E2026" s="10"/>
      <c r="F2026" s="10"/>
      <c r="G2026" s="10"/>
      <c r="H2026" s="10"/>
      <c r="I2026" s="11"/>
      <c r="J2026" s="11"/>
      <c r="K2026" s="12"/>
      <c r="L2026" s="1"/>
      <c r="N2026" s="1"/>
      <c r="O2026" s="13"/>
      <c r="P2026" s="13"/>
      <c r="Q2026" s="13" t="str">
        <f t="shared" si="195"/>
        <v/>
      </c>
      <c r="R2026" s="13" t="str">
        <f t="shared" si="196"/>
        <v/>
      </c>
    </row>
    <row r="2027" spans="1:18" x14ac:dyDescent="0.2">
      <c r="A2027" s="8"/>
      <c r="B2027" s="9"/>
      <c r="C2027" s="10"/>
      <c r="D2027" s="10"/>
      <c r="E2027" s="10"/>
      <c r="F2027" s="10"/>
      <c r="G2027" s="10"/>
      <c r="H2027" s="10"/>
      <c r="I2027" s="11"/>
      <c r="J2027" s="11"/>
      <c r="K2027" s="16"/>
      <c r="L2027" s="1"/>
      <c r="N2027" s="1"/>
      <c r="O2027" s="13"/>
      <c r="P2027" s="13"/>
      <c r="Q2027" s="13" t="str">
        <f t="shared" si="195"/>
        <v/>
      </c>
      <c r="R2027" s="13" t="str">
        <f t="shared" si="196"/>
        <v/>
      </c>
    </row>
    <row r="2028" spans="1:18" x14ac:dyDescent="0.2">
      <c r="A2028" s="8"/>
      <c r="B2028" s="9"/>
      <c r="C2028" s="10"/>
      <c r="D2028" s="10"/>
      <c r="E2028" s="10"/>
      <c r="F2028" s="10"/>
      <c r="G2028" s="10"/>
      <c r="H2028" s="10"/>
      <c r="I2028" s="11"/>
      <c r="J2028" s="11"/>
      <c r="K2028" s="16"/>
      <c r="L2028" s="1"/>
      <c r="N2028" s="1"/>
      <c r="O2028" s="13"/>
      <c r="P2028" s="13"/>
      <c r="Q2028" s="13" t="str">
        <f t="shared" si="195"/>
        <v/>
      </c>
      <c r="R2028" s="13" t="str">
        <f t="shared" si="196"/>
        <v/>
      </c>
    </row>
    <row r="2029" spans="1:18" x14ac:dyDescent="0.2">
      <c r="A2029" s="8"/>
      <c r="B2029" s="9"/>
      <c r="C2029" s="10"/>
      <c r="D2029" s="10"/>
      <c r="E2029" s="10"/>
      <c r="F2029" s="10"/>
      <c r="G2029" s="10"/>
      <c r="H2029" s="10"/>
      <c r="I2029" s="11"/>
      <c r="J2029" s="11"/>
      <c r="K2029" s="12"/>
      <c r="L2029" s="1"/>
      <c r="N2029" s="1"/>
      <c r="O2029" s="13"/>
      <c r="P2029" s="13"/>
      <c r="Q2029" s="13" t="str">
        <f t="shared" si="195"/>
        <v/>
      </c>
      <c r="R2029" s="13" t="str">
        <f t="shared" si="196"/>
        <v/>
      </c>
    </row>
    <row r="2030" spans="1:18" x14ac:dyDescent="0.2">
      <c r="A2030" s="8"/>
      <c r="B2030" s="9"/>
      <c r="C2030" s="10"/>
      <c r="D2030" s="10"/>
      <c r="E2030" s="10"/>
      <c r="F2030" s="10"/>
      <c r="G2030" s="10"/>
      <c r="H2030" s="10"/>
      <c r="I2030" s="11"/>
      <c r="J2030" s="11"/>
      <c r="K2030" s="16"/>
      <c r="L2030" s="1"/>
      <c r="N2030" s="1"/>
      <c r="O2030" s="13"/>
      <c r="P2030" s="13"/>
      <c r="Q2030" s="13" t="str">
        <f t="shared" si="195"/>
        <v/>
      </c>
      <c r="R2030" s="13" t="str">
        <f t="shared" si="196"/>
        <v/>
      </c>
    </row>
    <row r="2031" spans="1:18" x14ac:dyDescent="0.2">
      <c r="A2031" s="8"/>
      <c r="B2031" s="9"/>
      <c r="C2031" s="10"/>
      <c r="D2031" s="10"/>
      <c r="E2031" s="10"/>
      <c r="F2031" s="10"/>
      <c r="G2031" s="10"/>
      <c r="H2031" s="10"/>
      <c r="I2031" s="11"/>
      <c r="J2031" s="11"/>
      <c r="K2031" s="16"/>
      <c r="L2031" s="1"/>
      <c r="N2031" s="1"/>
      <c r="O2031" s="13"/>
      <c r="P2031" s="13"/>
      <c r="Q2031" s="13" t="str">
        <f t="shared" si="195"/>
        <v/>
      </c>
      <c r="R2031" s="13" t="str">
        <f t="shared" si="196"/>
        <v/>
      </c>
    </row>
    <row r="2032" spans="1:18" x14ac:dyDescent="0.2">
      <c r="A2032" s="8"/>
      <c r="B2032" s="9"/>
      <c r="C2032" s="10"/>
      <c r="D2032" s="10"/>
      <c r="E2032" s="10"/>
      <c r="F2032" s="10"/>
      <c r="G2032" s="10"/>
      <c r="H2032" s="10"/>
      <c r="I2032" s="11"/>
      <c r="J2032" s="11"/>
      <c r="K2032" s="16"/>
      <c r="L2032" s="1"/>
      <c r="N2032" s="1"/>
      <c r="O2032" s="13"/>
      <c r="P2032" s="13"/>
      <c r="Q2032" s="13" t="str">
        <f t="shared" si="195"/>
        <v/>
      </c>
      <c r="R2032" s="13" t="str">
        <f t="shared" si="196"/>
        <v/>
      </c>
    </row>
    <row r="2033" spans="1:18" x14ac:dyDescent="0.2">
      <c r="A2033" s="8"/>
      <c r="B2033" s="9"/>
      <c r="C2033" s="10"/>
      <c r="D2033" s="10"/>
      <c r="E2033" s="10"/>
      <c r="F2033" s="10"/>
      <c r="G2033" s="10"/>
      <c r="H2033" s="10"/>
      <c r="I2033" s="11"/>
      <c r="J2033" s="11"/>
      <c r="K2033" s="16"/>
      <c r="L2033" s="1"/>
      <c r="N2033" s="1"/>
      <c r="O2033" s="13"/>
      <c r="P2033" s="13"/>
      <c r="Q2033" s="13" t="str">
        <f t="shared" si="195"/>
        <v/>
      </c>
      <c r="R2033" s="13" t="str">
        <f t="shared" si="196"/>
        <v/>
      </c>
    </row>
    <row r="2034" spans="1:18" x14ac:dyDescent="0.2">
      <c r="A2034" s="8"/>
      <c r="B2034" s="9"/>
      <c r="C2034" s="10"/>
      <c r="D2034" s="10"/>
      <c r="E2034" s="10"/>
      <c r="F2034" s="10"/>
      <c r="G2034" s="10"/>
      <c r="H2034" s="10"/>
      <c r="I2034" s="11"/>
      <c r="J2034" s="11"/>
      <c r="K2034" s="12"/>
      <c r="L2034" s="1"/>
      <c r="N2034" s="1"/>
      <c r="O2034" s="13"/>
      <c r="P2034" s="13"/>
      <c r="Q2034" s="13" t="str">
        <f t="shared" si="195"/>
        <v/>
      </c>
      <c r="R2034" s="13" t="str">
        <f t="shared" si="196"/>
        <v/>
      </c>
    </row>
    <row r="2035" spans="1:18" x14ac:dyDescent="0.2">
      <c r="A2035" s="8"/>
      <c r="B2035" s="9"/>
      <c r="C2035" s="10"/>
      <c r="D2035" s="10"/>
      <c r="E2035" s="10"/>
      <c r="F2035" s="10"/>
      <c r="G2035" s="10"/>
      <c r="H2035" s="10"/>
      <c r="I2035" s="11"/>
      <c r="J2035" s="11"/>
      <c r="K2035" s="12"/>
      <c r="L2035" s="1"/>
      <c r="N2035" s="1"/>
      <c r="O2035" s="13"/>
      <c r="P2035" s="13"/>
      <c r="Q2035" s="13" t="str">
        <f t="shared" si="195"/>
        <v/>
      </c>
      <c r="R2035" s="13" t="str">
        <f t="shared" si="196"/>
        <v/>
      </c>
    </row>
    <row r="2036" spans="1:18" x14ac:dyDescent="0.2">
      <c r="A2036" s="8"/>
      <c r="B2036" s="9"/>
      <c r="C2036" s="10"/>
      <c r="D2036" s="10"/>
      <c r="E2036" s="10"/>
      <c r="F2036" s="10"/>
      <c r="G2036" s="10"/>
      <c r="H2036" s="10"/>
      <c r="I2036" s="11"/>
      <c r="J2036" s="11"/>
      <c r="K2036" s="12"/>
      <c r="L2036" s="1"/>
      <c r="N2036" s="1"/>
      <c r="O2036" s="13"/>
      <c r="P2036" s="13"/>
      <c r="Q2036" s="13" t="str">
        <f t="shared" si="195"/>
        <v/>
      </c>
      <c r="R2036" s="13" t="str">
        <f t="shared" si="196"/>
        <v/>
      </c>
    </row>
    <row r="2037" spans="1:18" x14ac:dyDescent="0.2">
      <c r="A2037" s="8"/>
      <c r="B2037" s="9"/>
      <c r="C2037" s="10"/>
      <c r="D2037" s="10"/>
      <c r="E2037" s="10"/>
      <c r="F2037" s="10"/>
      <c r="G2037" s="10"/>
      <c r="H2037" s="10"/>
      <c r="I2037" s="11"/>
      <c r="J2037" s="11"/>
      <c r="K2037" s="16"/>
      <c r="L2037" s="1"/>
      <c r="N2037" s="1"/>
      <c r="O2037" s="13"/>
      <c r="P2037" s="13"/>
      <c r="Q2037" s="13" t="str">
        <f t="shared" si="195"/>
        <v/>
      </c>
      <c r="R2037" s="13" t="str">
        <f t="shared" si="196"/>
        <v/>
      </c>
    </row>
    <row r="2038" spans="1:18" x14ac:dyDescent="0.2">
      <c r="A2038" s="8"/>
      <c r="B2038" s="9"/>
      <c r="C2038" s="10"/>
      <c r="D2038" s="10"/>
      <c r="E2038" s="10"/>
      <c r="F2038" s="10"/>
      <c r="G2038" s="10"/>
      <c r="H2038" s="10"/>
      <c r="I2038" s="11"/>
      <c r="J2038" s="11"/>
      <c r="K2038" s="16"/>
      <c r="L2038" s="1"/>
      <c r="N2038" s="1"/>
      <c r="O2038" s="13"/>
      <c r="P2038" s="13"/>
      <c r="Q2038" s="13" t="str">
        <f t="shared" si="195"/>
        <v/>
      </c>
      <c r="R2038" s="13" t="str">
        <f t="shared" si="196"/>
        <v/>
      </c>
    </row>
    <row r="2039" spans="1:18" x14ac:dyDescent="0.2">
      <c r="A2039" s="8"/>
      <c r="B2039" s="9"/>
      <c r="C2039" s="10"/>
      <c r="D2039" s="10"/>
      <c r="E2039" s="10"/>
      <c r="F2039" s="10"/>
      <c r="G2039" s="10"/>
      <c r="H2039" s="10"/>
      <c r="I2039" s="11"/>
      <c r="J2039" s="11"/>
      <c r="K2039" s="12"/>
      <c r="L2039" s="1"/>
      <c r="N2039" s="1"/>
      <c r="O2039" s="13"/>
      <c r="P2039" s="13"/>
      <c r="Q2039" s="13" t="str">
        <f t="shared" si="195"/>
        <v/>
      </c>
      <c r="R2039" s="13" t="str">
        <f t="shared" si="196"/>
        <v/>
      </c>
    </row>
    <row r="2040" spans="1:18" x14ac:dyDescent="0.2">
      <c r="A2040" s="8"/>
      <c r="B2040" s="9"/>
      <c r="C2040" s="10"/>
      <c r="D2040" s="10"/>
      <c r="E2040" s="10"/>
      <c r="F2040" s="10"/>
      <c r="G2040" s="10"/>
      <c r="H2040" s="10"/>
      <c r="I2040" s="11"/>
      <c r="J2040" s="11"/>
      <c r="K2040" s="12"/>
      <c r="L2040" s="1"/>
      <c r="N2040" s="1"/>
      <c r="O2040" s="13"/>
      <c r="P2040" s="13"/>
      <c r="Q2040" s="13" t="str">
        <f t="shared" si="195"/>
        <v/>
      </c>
      <c r="R2040" s="13" t="str">
        <f t="shared" si="196"/>
        <v/>
      </c>
    </row>
    <row r="2041" spans="1:18" x14ac:dyDescent="0.2">
      <c r="A2041" s="8"/>
      <c r="B2041" s="9"/>
      <c r="C2041" s="10"/>
      <c r="D2041" s="10"/>
      <c r="E2041" s="10"/>
      <c r="F2041" s="10"/>
      <c r="G2041" s="10"/>
      <c r="H2041" s="10"/>
      <c r="I2041" s="11"/>
      <c r="J2041" s="11"/>
      <c r="K2041" s="16"/>
      <c r="L2041" s="1"/>
      <c r="N2041" s="1"/>
      <c r="O2041" s="13"/>
      <c r="P2041" s="13"/>
      <c r="Q2041" s="13" t="str">
        <f t="shared" si="195"/>
        <v/>
      </c>
      <c r="R2041" s="13" t="str">
        <f t="shared" si="196"/>
        <v/>
      </c>
    </row>
    <row r="2042" spans="1:18" x14ac:dyDescent="0.2">
      <c r="A2042" s="8"/>
      <c r="B2042" s="9"/>
      <c r="C2042" s="10"/>
      <c r="D2042" s="10"/>
      <c r="E2042" s="10"/>
      <c r="F2042" s="10"/>
      <c r="G2042" s="10"/>
      <c r="H2042" s="10"/>
      <c r="I2042" s="11"/>
      <c r="J2042" s="11"/>
      <c r="K2042" s="12"/>
      <c r="L2042" s="1"/>
      <c r="N2042" s="1"/>
      <c r="O2042" s="13"/>
      <c r="P2042" s="13"/>
      <c r="Q2042" s="13" t="str">
        <f t="shared" si="195"/>
        <v/>
      </c>
      <c r="R2042" s="13" t="str">
        <f t="shared" si="196"/>
        <v/>
      </c>
    </row>
    <row r="2043" spans="1:18" x14ac:dyDescent="0.2">
      <c r="A2043" s="8"/>
      <c r="B2043" s="9"/>
      <c r="C2043" s="10"/>
      <c r="D2043" s="10"/>
      <c r="E2043" s="10"/>
      <c r="F2043" s="10"/>
      <c r="G2043" s="10"/>
      <c r="H2043" s="10"/>
      <c r="I2043" s="11"/>
      <c r="J2043" s="11"/>
      <c r="K2043" s="12"/>
      <c r="L2043" s="1"/>
      <c r="N2043" s="1"/>
      <c r="O2043" s="13"/>
      <c r="P2043" s="13"/>
      <c r="Q2043" s="13" t="str">
        <f t="shared" si="195"/>
        <v/>
      </c>
      <c r="R2043" s="13" t="str">
        <f t="shared" si="196"/>
        <v/>
      </c>
    </row>
    <row r="2044" spans="1:18" x14ac:dyDescent="0.2">
      <c r="A2044" s="8"/>
      <c r="B2044" s="9"/>
      <c r="C2044" s="10"/>
      <c r="D2044" s="10"/>
      <c r="E2044" s="10"/>
      <c r="F2044" s="10"/>
      <c r="G2044" s="10"/>
      <c r="H2044" s="10"/>
      <c r="I2044" s="11"/>
      <c r="J2044" s="11"/>
      <c r="K2044" s="16"/>
      <c r="L2044" s="1"/>
      <c r="N2044" s="1"/>
      <c r="O2044" s="13"/>
      <c r="P2044" s="13"/>
      <c r="Q2044" s="13" t="str">
        <f t="shared" si="195"/>
        <v/>
      </c>
      <c r="R2044" s="13" t="str">
        <f t="shared" si="196"/>
        <v/>
      </c>
    </row>
    <row r="2045" spans="1:18" x14ac:dyDescent="0.2">
      <c r="A2045" s="8"/>
      <c r="B2045" s="9"/>
      <c r="C2045" s="10"/>
      <c r="D2045" s="10"/>
      <c r="E2045" s="10"/>
      <c r="F2045" s="10"/>
      <c r="G2045" s="10"/>
      <c r="H2045" s="10"/>
      <c r="I2045" s="11"/>
      <c r="J2045" s="11"/>
      <c r="K2045" s="12"/>
      <c r="L2045" s="1"/>
      <c r="N2045" s="1"/>
      <c r="O2045" s="13"/>
      <c r="P2045" s="13"/>
      <c r="Q2045" s="13" t="str">
        <f t="shared" si="195"/>
        <v/>
      </c>
      <c r="R2045" s="13" t="str">
        <f t="shared" si="196"/>
        <v/>
      </c>
    </row>
    <row r="2046" spans="1:18" x14ac:dyDescent="0.2">
      <c r="A2046" s="8"/>
      <c r="B2046" s="9"/>
      <c r="C2046" s="10"/>
      <c r="D2046" s="10"/>
      <c r="E2046" s="10"/>
      <c r="F2046" s="10"/>
      <c r="G2046" s="10"/>
      <c r="H2046" s="10"/>
      <c r="I2046" s="11"/>
      <c r="J2046" s="11"/>
      <c r="K2046" s="16"/>
      <c r="L2046" s="1"/>
      <c r="N2046" s="1"/>
      <c r="O2046" s="13"/>
      <c r="P2046" s="13"/>
      <c r="Q2046" s="13" t="str">
        <f t="shared" si="195"/>
        <v/>
      </c>
      <c r="R2046" s="13" t="str">
        <f t="shared" si="196"/>
        <v/>
      </c>
    </row>
    <row r="2047" spans="1:18" x14ac:dyDescent="0.2">
      <c r="A2047" s="8"/>
      <c r="B2047" s="9"/>
      <c r="C2047" s="10"/>
      <c r="D2047" s="10"/>
      <c r="E2047" s="10"/>
      <c r="F2047" s="10"/>
      <c r="G2047" s="10"/>
      <c r="H2047" s="10"/>
      <c r="I2047" s="11"/>
      <c r="J2047" s="11"/>
      <c r="K2047" s="16"/>
      <c r="L2047" s="1"/>
      <c r="N2047" s="1"/>
      <c r="O2047" s="13"/>
      <c r="P2047" s="13"/>
      <c r="Q2047" s="13" t="str">
        <f t="shared" si="195"/>
        <v/>
      </c>
      <c r="R2047" s="13" t="str">
        <f t="shared" si="196"/>
        <v/>
      </c>
    </row>
    <row r="2048" spans="1:18" x14ac:dyDescent="0.2">
      <c r="A2048" s="8"/>
      <c r="B2048" s="9"/>
      <c r="C2048" s="10"/>
      <c r="D2048" s="10"/>
      <c r="E2048" s="10"/>
      <c r="F2048" s="10"/>
      <c r="G2048" s="10"/>
      <c r="H2048" s="10"/>
      <c r="I2048" s="11"/>
      <c r="J2048" s="11"/>
      <c r="K2048" s="16"/>
      <c r="L2048" s="1"/>
      <c r="N2048" s="1"/>
      <c r="O2048" s="13"/>
      <c r="P2048" s="13"/>
      <c r="Q2048" s="13" t="str">
        <f t="shared" si="195"/>
        <v/>
      </c>
      <c r="R2048" s="13" t="str">
        <f t="shared" si="196"/>
        <v/>
      </c>
    </row>
    <row r="2049" spans="1:18" x14ac:dyDescent="0.2">
      <c r="A2049" s="8"/>
      <c r="B2049" s="9"/>
      <c r="C2049" s="10"/>
      <c r="D2049" s="10"/>
      <c r="E2049" s="10"/>
      <c r="F2049" s="10"/>
      <c r="G2049" s="10"/>
      <c r="H2049" s="10"/>
      <c r="I2049" s="11"/>
      <c r="J2049" s="11"/>
      <c r="K2049" s="12"/>
      <c r="L2049" s="1"/>
      <c r="N2049" s="1"/>
      <c r="O2049" s="13"/>
      <c r="P2049" s="13"/>
      <c r="Q2049" s="13" t="str">
        <f t="shared" si="195"/>
        <v/>
      </c>
      <c r="R2049" s="13" t="str">
        <f t="shared" si="196"/>
        <v/>
      </c>
    </row>
    <row r="2050" spans="1:18" x14ac:dyDescent="0.2">
      <c r="A2050" s="8"/>
      <c r="B2050" s="9"/>
      <c r="C2050" s="10"/>
      <c r="D2050" s="10"/>
      <c r="E2050" s="10"/>
      <c r="F2050" s="10"/>
      <c r="G2050" s="10"/>
      <c r="H2050" s="10"/>
      <c r="I2050" s="11"/>
      <c r="J2050" s="11"/>
      <c r="K2050" s="16"/>
      <c r="L2050" s="1"/>
      <c r="N2050" s="1"/>
      <c r="O2050" s="13"/>
      <c r="P2050" s="13"/>
      <c r="Q2050" s="13" t="str">
        <f t="shared" si="195"/>
        <v/>
      </c>
      <c r="R2050" s="13" t="str">
        <f t="shared" si="196"/>
        <v/>
      </c>
    </row>
    <row r="2051" spans="1:18" x14ac:dyDescent="0.2">
      <c r="A2051" s="8"/>
      <c r="B2051" s="9"/>
      <c r="C2051" s="10"/>
      <c r="D2051" s="10"/>
      <c r="E2051" s="10"/>
      <c r="F2051" s="10"/>
      <c r="G2051" s="10"/>
      <c r="H2051" s="10"/>
      <c r="I2051" s="11"/>
      <c r="J2051" s="11"/>
      <c r="K2051" s="16"/>
      <c r="L2051" s="1"/>
      <c r="N2051" s="1"/>
      <c r="O2051" s="13"/>
      <c r="P2051" s="13"/>
      <c r="Q2051" s="13" t="str">
        <f t="shared" si="195"/>
        <v/>
      </c>
      <c r="R2051" s="13" t="str">
        <f t="shared" si="196"/>
        <v/>
      </c>
    </row>
    <row r="2052" spans="1:18" x14ac:dyDescent="0.2">
      <c r="A2052" s="8"/>
      <c r="B2052" s="9"/>
      <c r="C2052" s="10"/>
      <c r="D2052" s="10"/>
      <c r="E2052" s="10"/>
      <c r="F2052" s="10"/>
      <c r="G2052" s="10"/>
      <c r="H2052" s="10"/>
      <c r="I2052" s="11"/>
      <c r="J2052" s="11"/>
      <c r="K2052" s="16"/>
      <c r="L2052" s="1"/>
      <c r="N2052" s="1"/>
      <c r="O2052" s="13"/>
      <c r="P2052" s="13"/>
      <c r="Q2052" s="13" t="str">
        <f t="shared" si="195"/>
        <v/>
      </c>
      <c r="R2052" s="13" t="str">
        <f t="shared" si="196"/>
        <v/>
      </c>
    </row>
    <row r="2053" spans="1:18" x14ac:dyDescent="0.2">
      <c r="A2053" s="8"/>
      <c r="B2053" s="9"/>
      <c r="C2053" s="10"/>
      <c r="D2053" s="10"/>
      <c r="E2053" s="10"/>
      <c r="F2053" s="10"/>
      <c r="G2053" s="10"/>
      <c r="H2053" s="10"/>
      <c r="I2053" s="11"/>
      <c r="J2053" s="11"/>
      <c r="K2053" s="16"/>
      <c r="L2053" s="1"/>
      <c r="N2053" s="1"/>
      <c r="O2053" s="13"/>
      <c r="P2053" s="13"/>
      <c r="Q2053" s="13" t="str">
        <f t="shared" si="195"/>
        <v/>
      </c>
      <c r="R2053" s="13" t="str">
        <f t="shared" si="196"/>
        <v/>
      </c>
    </row>
    <row r="2054" spans="1:18" x14ac:dyDescent="0.2">
      <c r="A2054" s="8"/>
      <c r="B2054" s="9"/>
      <c r="C2054" s="10"/>
      <c r="D2054" s="10"/>
      <c r="E2054" s="10"/>
      <c r="F2054" s="10"/>
      <c r="G2054" s="10"/>
      <c r="H2054" s="10"/>
      <c r="I2054" s="11"/>
      <c r="J2054" s="11"/>
      <c r="K2054" s="12"/>
      <c r="L2054" s="1"/>
      <c r="N2054" s="1"/>
      <c r="O2054" s="13"/>
      <c r="P2054" s="13"/>
      <c r="Q2054" s="13" t="str">
        <f t="shared" si="195"/>
        <v/>
      </c>
      <c r="R2054" s="13" t="str">
        <f t="shared" si="196"/>
        <v/>
      </c>
    </row>
    <row r="2055" spans="1:18" x14ac:dyDescent="0.2">
      <c r="A2055" s="8"/>
      <c r="B2055" s="9"/>
      <c r="C2055" s="10"/>
      <c r="D2055" s="10"/>
      <c r="E2055" s="10"/>
      <c r="F2055" s="10"/>
      <c r="G2055" s="10"/>
      <c r="H2055" s="10"/>
      <c r="I2055" s="11"/>
      <c r="J2055" s="11"/>
      <c r="K2055" s="12"/>
      <c r="L2055" s="1"/>
      <c r="N2055" s="1"/>
      <c r="O2055" s="13"/>
      <c r="P2055" s="13"/>
      <c r="Q2055" s="13" t="str">
        <f t="shared" si="195"/>
        <v/>
      </c>
      <c r="R2055" s="13" t="str">
        <f t="shared" si="196"/>
        <v/>
      </c>
    </row>
    <row r="2056" spans="1:18" x14ac:dyDescent="0.2">
      <c r="A2056" s="8"/>
      <c r="B2056" s="9"/>
      <c r="C2056" s="10"/>
      <c r="D2056" s="10"/>
      <c r="E2056" s="10"/>
      <c r="F2056" s="10"/>
      <c r="G2056" s="10"/>
      <c r="H2056" s="10"/>
      <c r="I2056" s="11"/>
      <c r="J2056" s="11"/>
      <c r="K2056" s="16"/>
      <c r="L2056" s="1"/>
      <c r="N2056" s="1"/>
      <c r="O2056" s="13"/>
      <c r="P2056" s="13"/>
      <c r="Q2056" s="13" t="str">
        <f t="shared" ref="Q2056:Q2119" si="197">IF(AND(M2056="Natural Gas",K2056&lt;&gt;"NA"),K2056/100,"")</f>
        <v/>
      </c>
      <c r="R2056" s="13" t="str">
        <f t="shared" ref="R2056:R2119" si="198">IF(AND(M2056="Natural Gas",K2056&lt;&gt;"NA",L2056="YES"),K2056/100,"")</f>
        <v/>
      </c>
    </row>
    <row r="2057" spans="1:18" x14ac:dyDescent="0.2">
      <c r="A2057" s="8"/>
      <c r="B2057" s="9"/>
      <c r="C2057" s="10"/>
      <c r="D2057" s="10"/>
      <c r="E2057" s="10"/>
      <c r="F2057" s="10"/>
      <c r="G2057" s="10"/>
      <c r="H2057" s="10"/>
      <c r="I2057" s="11"/>
      <c r="J2057" s="11"/>
      <c r="K2057" s="16"/>
      <c r="L2057" s="1"/>
      <c r="N2057" s="1"/>
      <c r="O2057" s="13"/>
      <c r="P2057" s="13"/>
      <c r="Q2057" s="13" t="str">
        <f t="shared" si="197"/>
        <v/>
      </c>
      <c r="R2057" s="13" t="str">
        <f t="shared" si="198"/>
        <v/>
      </c>
    </row>
    <row r="2058" spans="1:18" x14ac:dyDescent="0.2">
      <c r="A2058" s="8"/>
      <c r="B2058" s="9"/>
      <c r="C2058" s="10"/>
      <c r="D2058" s="10"/>
      <c r="E2058" s="10"/>
      <c r="F2058" s="10"/>
      <c r="G2058" s="10"/>
      <c r="H2058" s="10"/>
      <c r="I2058" s="11"/>
      <c r="J2058" s="11"/>
      <c r="K2058" s="16"/>
      <c r="L2058" s="1"/>
      <c r="N2058" s="1"/>
      <c r="O2058" s="13"/>
      <c r="P2058" s="13"/>
      <c r="Q2058" s="13" t="str">
        <f t="shared" si="197"/>
        <v/>
      </c>
      <c r="R2058" s="13" t="str">
        <f t="shared" si="198"/>
        <v/>
      </c>
    </row>
    <row r="2059" spans="1:18" x14ac:dyDescent="0.2">
      <c r="A2059" s="8"/>
      <c r="B2059" s="9"/>
      <c r="C2059" s="10"/>
      <c r="D2059" s="10"/>
      <c r="E2059" s="10"/>
      <c r="F2059" s="10"/>
      <c r="G2059" s="10"/>
      <c r="H2059" s="10"/>
      <c r="I2059" s="11"/>
      <c r="J2059" s="11"/>
      <c r="K2059" s="16"/>
      <c r="L2059" s="1"/>
      <c r="N2059" s="1"/>
      <c r="O2059" s="13"/>
      <c r="P2059" s="13"/>
      <c r="Q2059" s="13" t="str">
        <f t="shared" si="197"/>
        <v/>
      </c>
      <c r="R2059" s="13" t="str">
        <f t="shared" si="198"/>
        <v/>
      </c>
    </row>
    <row r="2060" spans="1:18" x14ac:dyDescent="0.2">
      <c r="A2060" s="8"/>
      <c r="B2060" s="9"/>
      <c r="C2060" s="10"/>
      <c r="D2060" s="10"/>
      <c r="E2060" s="10"/>
      <c r="F2060" s="10"/>
      <c r="G2060" s="10"/>
      <c r="H2060" s="10"/>
      <c r="I2060" s="11"/>
      <c r="J2060" s="11"/>
      <c r="K2060" s="16"/>
      <c r="L2060" s="1"/>
      <c r="N2060" s="1"/>
      <c r="O2060" s="13"/>
      <c r="P2060" s="13"/>
      <c r="Q2060" s="13" t="str">
        <f t="shared" si="197"/>
        <v/>
      </c>
      <c r="R2060" s="13" t="str">
        <f t="shared" si="198"/>
        <v/>
      </c>
    </row>
    <row r="2061" spans="1:18" x14ac:dyDescent="0.2">
      <c r="A2061" s="8"/>
      <c r="B2061" s="9"/>
      <c r="C2061" s="10"/>
      <c r="D2061" s="10"/>
      <c r="E2061" s="10"/>
      <c r="F2061" s="10"/>
      <c r="G2061" s="10"/>
      <c r="H2061" s="10"/>
      <c r="I2061" s="11"/>
      <c r="J2061" s="11"/>
      <c r="K2061" s="12"/>
      <c r="L2061" s="1"/>
      <c r="N2061" s="1"/>
      <c r="O2061" s="13"/>
      <c r="P2061" s="13"/>
      <c r="Q2061" s="13" t="str">
        <f t="shared" si="197"/>
        <v/>
      </c>
      <c r="R2061" s="13" t="str">
        <f t="shared" si="198"/>
        <v/>
      </c>
    </row>
    <row r="2062" spans="1:18" x14ac:dyDescent="0.2">
      <c r="A2062" s="8"/>
      <c r="B2062" s="9"/>
      <c r="C2062" s="10"/>
      <c r="D2062" s="10"/>
      <c r="E2062" s="10"/>
      <c r="F2062" s="10"/>
      <c r="G2062" s="10"/>
      <c r="H2062" s="10"/>
      <c r="I2062" s="11"/>
      <c r="J2062" s="11"/>
      <c r="K2062" s="12"/>
      <c r="L2062" s="1"/>
      <c r="N2062" s="1"/>
      <c r="O2062" s="13"/>
      <c r="P2062" s="13"/>
      <c r="Q2062" s="13" t="str">
        <f t="shared" si="197"/>
        <v/>
      </c>
      <c r="R2062" s="13" t="str">
        <f t="shared" si="198"/>
        <v/>
      </c>
    </row>
    <row r="2063" spans="1:18" x14ac:dyDescent="0.2">
      <c r="A2063" s="8"/>
      <c r="B2063" s="9"/>
      <c r="C2063" s="10"/>
      <c r="D2063" s="10"/>
      <c r="E2063" s="10"/>
      <c r="F2063" s="10"/>
      <c r="G2063" s="10"/>
      <c r="H2063" s="10"/>
      <c r="I2063" s="11"/>
      <c r="J2063" s="11"/>
      <c r="K2063" s="16"/>
      <c r="L2063" s="1"/>
      <c r="N2063" s="1"/>
      <c r="O2063" s="13"/>
      <c r="P2063" s="13"/>
      <c r="Q2063" s="13" t="str">
        <f t="shared" si="197"/>
        <v/>
      </c>
      <c r="R2063" s="13" t="str">
        <f t="shared" si="198"/>
        <v/>
      </c>
    </row>
    <row r="2064" spans="1:18" x14ac:dyDescent="0.2">
      <c r="A2064" s="8"/>
      <c r="B2064" s="9"/>
      <c r="C2064" s="10"/>
      <c r="D2064" s="10"/>
      <c r="E2064" s="10"/>
      <c r="F2064" s="10"/>
      <c r="G2064" s="10"/>
      <c r="H2064" s="10"/>
      <c r="I2064" s="11"/>
      <c r="J2064" s="11"/>
      <c r="K2064" s="16"/>
      <c r="L2064" s="1"/>
      <c r="N2064" s="1"/>
      <c r="O2064" s="13"/>
      <c r="P2064" s="13"/>
      <c r="Q2064" s="13" t="str">
        <f t="shared" si="197"/>
        <v/>
      </c>
      <c r="R2064" s="13" t="str">
        <f t="shared" si="198"/>
        <v/>
      </c>
    </row>
    <row r="2065" spans="1:18" x14ac:dyDescent="0.2">
      <c r="A2065" s="8"/>
      <c r="B2065" s="9"/>
      <c r="C2065" s="10"/>
      <c r="D2065" s="10"/>
      <c r="E2065" s="10"/>
      <c r="F2065" s="10"/>
      <c r="G2065" s="10"/>
      <c r="H2065" s="10"/>
      <c r="I2065" s="11"/>
      <c r="J2065" s="11"/>
      <c r="K2065" s="16"/>
      <c r="L2065" s="1"/>
      <c r="N2065" s="1"/>
      <c r="O2065" s="13"/>
      <c r="P2065" s="13"/>
      <c r="Q2065" s="13" t="str">
        <f t="shared" si="197"/>
        <v/>
      </c>
      <c r="R2065" s="13" t="str">
        <f t="shared" si="198"/>
        <v/>
      </c>
    </row>
    <row r="2066" spans="1:18" x14ac:dyDescent="0.2">
      <c r="A2066" s="8"/>
      <c r="B2066" s="9"/>
      <c r="C2066" s="10"/>
      <c r="D2066" s="10"/>
      <c r="E2066" s="10"/>
      <c r="F2066" s="10"/>
      <c r="G2066" s="10"/>
      <c r="H2066" s="10"/>
      <c r="I2066" s="11"/>
      <c r="J2066" s="11"/>
      <c r="K2066" s="16"/>
      <c r="L2066" s="1"/>
      <c r="N2066" s="1"/>
      <c r="O2066" s="13"/>
      <c r="P2066" s="13"/>
      <c r="Q2066" s="13" t="str">
        <f t="shared" si="197"/>
        <v/>
      </c>
      <c r="R2066" s="13" t="str">
        <f t="shared" si="198"/>
        <v/>
      </c>
    </row>
    <row r="2067" spans="1:18" x14ac:dyDescent="0.2">
      <c r="A2067" s="8"/>
      <c r="B2067" s="9"/>
      <c r="C2067" s="10"/>
      <c r="D2067" s="10"/>
      <c r="E2067" s="10"/>
      <c r="F2067" s="10"/>
      <c r="G2067" s="10"/>
      <c r="H2067" s="10"/>
      <c r="I2067" s="11"/>
      <c r="J2067" s="11"/>
      <c r="K2067" s="16"/>
      <c r="L2067" s="1"/>
      <c r="N2067" s="1"/>
      <c r="O2067" s="13"/>
      <c r="P2067" s="13"/>
      <c r="Q2067" s="13" t="str">
        <f t="shared" si="197"/>
        <v/>
      </c>
      <c r="R2067" s="13" t="str">
        <f t="shared" si="198"/>
        <v/>
      </c>
    </row>
    <row r="2068" spans="1:18" x14ac:dyDescent="0.2">
      <c r="A2068" s="8"/>
      <c r="B2068" s="9"/>
      <c r="C2068" s="10"/>
      <c r="D2068" s="10"/>
      <c r="E2068" s="10"/>
      <c r="F2068" s="10"/>
      <c r="G2068" s="10"/>
      <c r="H2068" s="10"/>
      <c r="I2068" s="11"/>
      <c r="J2068" s="11"/>
      <c r="K2068" s="16"/>
      <c r="L2068" s="1"/>
      <c r="N2068" s="1"/>
      <c r="O2068" s="13"/>
      <c r="P2068" s="13"/>
      <c r="Q2068" s="13" t="str">
        <f t="shared" si="197"/>
        <v/>
      </c>
      <c r="R2068" s="13" t="str">
        <f t="shared" si="198"/>
        <v/>
      </c>
    </row>
    <row r="2069" spans="1:18" x14ac:dyDescent="0.2">
      <c r="A2069" s="8"/>
      <c r="B2069" s="9"/>
      <c r="C2069" s="10"/>
      <c r="D2069" s="10"/>
      <c r="E2069" s="10"/>
      <c r="F2069" s="10"/>
      <c r="G2069" s="10"/>
      <c r="H2069" s="10"/>
      <c r="I2069" s="11"/>
      <c r="J2069" s="11"/>
      <c r="K2069" s="16"/>
      <c r="L2069" s="1"/>
      <c r="N2069" s="1"/>
      <c r="O2069" s="13"/>
      <c r="P2069" s="13"/>
      <c r="Q2069" s="13" t="str">
        <f t="shared" si="197"/>
        <v/>
      </c>
      <c r="R2069" s="13" t="str">
        <f t="shared" si="198"/>
        <v/>
      </c>
    </row>
    <row r="2070" spans="1:18" x14ac:dyDescent="0.2">
      <c r="A2070" s="8"/>
      <c r="B2070" s="9"/>
      <c r="C2070" s="10"/>
      <c r="D2070" s="10"/>
      <c r="E2070" s="10"/>
      <c r="F2070" s="10"/>
      <c r="G2070" s="10"/>
      <c r="H2070" s="10"/>
      <c r="I2070" s="11"/>
      <c r="J2070" s="11"/>
      <c r="K2070" s="16"/>
      <c r="L2070" s="1"/>
      <c r="N2070" s="1"/>
      <c r="O2070" s="13"/>
      <c r="P2070" s="13"/>
      <c r="Q2070" s="13" t="str">
        <f t="shared" si="197"/>
        <v/>
      </c>
      <c r="R2070" s="13" t="str">
        <f t="shared" si="198"/>
        <v/>
      </c>
    </row>
    <row r="2071" spans="1:18" x14ac:dyDescent="0.2">
      <c r="A2071" s="8"/>
      <c r="B2071" s="9"/>
      <c r="C2071" s="10"/>
      <c r="D2071" s="10"/>
      <c r="E2071" s="10"/>
      <c r="F2071" s="10"/>
      <c r="G2071" s="10"/>
      <c r="H2071" s="10"/>
      <c r="I2071" s="11"/>
      <c r="J2071" s="11"/>
      <c r="K2071" s="16"/>
      <c r="L2071" s="1"/>
      <c r="N2071" s="1"/>
      <c r="O2071" s="13"/>
      <c r="P2071" s="13"/>
      <c r="Q2071" s="13" t="str">
        <f t="shared" si="197"/>
        <v/>
      </c>
      <c r="R2071" s="13" t="str">
        <f t="shared" si="198"/>
        <v/>
      </c>
    </row>
    <row r="2072" spans="1:18" x14ac:dyDescent="0.2">
      <c r="A2072" s="8"/>
      <c r="B2072" s="9"/>
      <c r="C2072" s="10"/>
      <c r="D2072" s="10"/>
      <c r="E2072" s="10"/>
      <c r="F2072" s="10"/>
      <c r="G2072" s="10"/>
      <c r="H2072" s="10"/>
      <c r="I2072" s="11"/>
      <c r="J2072" s="11"/>
      <c r="K2072" s="16"/>
      <c r="L2072" s="1"/>
      <c r="N2072" s="1"/>
      <c r="O2072" s="13"/>
      <c r="P2072" s="13"/>
      <c r="Q2072" s="13" t="str">
        <f t="shared" si="197"/>
        <v/>
      </c>
      <c r="R2072" s="13" t="str">
        <f t="shared" si="198"/>
        <v/>
      </c>
    </row>
    <row r="2073" spans="1:18" x14ac:dyDescent="0.2">
      <c r="A2073" s="8"/>
      <c r="B2073" s="9"/>
      <c r="C2073" s="10"/>
      <c r="D2073" s="10"/>
      <c r="E2073" s="10"/>
      <c r="F2073" s="10"/>
      <c r="G2073" s="10"/>
      <c r="H2073" s="10"/>
      <c r="I2073" s="11"/>
      <c r="J2073" s="11"/>
      <c r="K2073" s="16"/>
      <c r="L2073" s="1"/>
      <c r="N2073" s="1"/>
      <c r="O2073" s="13"/>
      <c r="P2073" s="13"/>
      <c r="Q2073" s="13" t="str">
        <f t="shared" si="197"/>
        <v/>
      </c>
      <c r="R2073" s="13" t="str">
        <f t="shared" si="198"/>
        <v/>
      </c>
    </row>
    <row r="2074" spans="1:18" x14ac:dyDescent="0.2">
      <c r="A2074" s="8"/>
      <c r="B2074" s="9"/>
      <c r="C2074" s="10"/>
      <c r="D2074" s="10"/>
      <c r="E2074" s="10"/>
      <c r="F2074" s="10"/>
      <c r="G2074" s="10"/>
      <c r="H2074" s="10"/>
      <c r="I2074" s="11"/>
      <c r="J2074" s="11"/>
      <c r="K2074" s="16"/>
      <c r="L2074" s="1"/>
      <c r="N2074" s="1"/>
      <c r="O2074" s="13"/>
      <c r="P2074" s="13"/>
      <c r="Q2074" s="13" t="str">
        <f t="shared" si="197"/>
        <v/>
      </c>
      <c r="R2074" s="13" t="str">
        <f t="shared" si="198"/>
        <v/>
      </c>
    </row>
    <row r="2075" spans="1:18" x14ac:dyDescent="0.2">
      <c r="A2075" s="8"/>
      <c r="B2075" s="9"/>
      <c r="C2075" s="10"/>
      <c r="D2075" s="10"/>
      <c r="E2075" s="10"/>
      <c r="F2075" s="10"/>
      <c r="G2075" s="10"/>
      <c r="H2075" s="10"/>
      <c r="I2075" s="11"/>
      <c r="J2075" s="11"/>
      <c r="K2075" s="12"/>
      <c r="L2075" s="1"/>
      <c r="N2075" s="1"/>
      <c r="O2075" s="13"/>
      <c r="P2075" s="13"/>
      <c r="Q2075" s="13" t="str">
        <f t="shared" si="197"/>
        <v/>
      </c>
      <c r="R2075" s="13" t="str">
        <f t="shared" si="198"/>
        <v/>
      </c>
    </row>
    <row r="2076" spans="1:18" x14ac:dyDescent="0.2">
      <c r="A2076" s="8"/>
      <c r="B2076" s="9"/>
      <c r="C2076" s="10"/>
      <c r="D2076" s="10"/>
      <c r="E2076" s="10"/>
      <c r="F2076" s="10"/>
      <c r="G2076" s="10"/>
      <c r="H2076" s="10"/>
      <c r="I2076" s="11"/>
      <c r="J2076" s="11"/>
      <c r="K2076" s="12"/>
      <c r="L2076" s="1"/>
      <c r="N2076" s="1"/>
      <c r="O2076" s="13"/>
      <c r="P2076" s="13"/>
      <c r="Q2076" s="13" t="str">
        <f t="shared" si="197"/>
        <v/>
      </c>
      <c r="R2076" s="13" t="str">
        <f t="shared" si="198"/>
        <v/>
      </c>
    </row>
    <row r="2077" spans="1:18" x14ac:dyDescent="0.2">
      <c r="A2077" s="8"/>
      <c r="B2077" s="9"/>
      <c r="C2077" s="10"/>
      <c r="D2077" s="10"/>
      <c r="E2077" s="10"/>
      <c r="F2077" s="10"/>
      <c r="G2077" s="10"/>
      <c r="H2077" s="10"/>
      <c r="I2077" s="11"/>
      <c r="J2077" s="11"/>
      <c r="K2077" s="16"/>
      <c r="L2077" s="1"/>
      <c r="N2077" s="1"/>
      <c r="O2077" s="13"/>
      <c r="P2077" s="13"/>
      <c r="Q2077" s="13" t="str">
        <f t="shared" si="197"/>
        <v/>
      </c>
      <c r="R2077" s="13" t="str">
        <f t="shared" si="198"/>
        <v/>
      </c>
    </row>
    <row r="2078" spans="1:18" x14ac:dyDescent="0.2">
      <c r="A2078" s="8"/>
      <c r="B2078" s="9"/>
      <c r="C2078" s="10"/>
      <c r="D2078" s="10"/>
      <c r="E2078" s="10"/>
      <c r="F2078" s="10"/>
      <c r="G2078" s="10"/>
      <c r="H2078" s="10"/>
      <c r="I2078" s="11"/>
      <c r="J2078" s="11"/>
      <c r="K2078" s="16"/>
      <c r="L2078" s="1"/>
      <c r="N2078" s="1"/>
      <c r="O2078" s="13"/>
      <c r="P2078" s="13"/>
      <c r="Q2078" s="13" t="str">
        <f t="shared" si="197"/>
        <v/>
      </c>
      <c r="R2078" s="13" t="str">
        <f t="shared" si="198"/>
        <v/>
      </c>
    </row>
    <row r="2079" spans="1:18" x14ac:dyDescent="0.2">
      <c r="A2079" s="8"/>
      <c r="B2079" s="9"/>
      <c r="C2079" s="10"/>
      <c r="D2079" s="10"/>
      <c r="E2079" s="10"/>
      <c r="F2079" s="10"/>
      <c r="G2079" s="10"/>
      <c r="H2079" s="10"/>
      <c r="I2079" s="11"/>
      <c r="J2079" s="11"/>
      <c r="K2079" s="16"/>
      <c r="L2079" s="1"/>
      <c r="N2079" s="1"/>
      <c r="O2079" s="13"/>
      <c r="P2079" s="13"/>
      <c r="Q2079" s="13" t="str">
        <f t="shared" si="197"/>
        <v/>
      </c>
      <c r="R2079" s="13" t="str">
        <f t="shared" si="198"/>
        <v/>
      </c>
    </row>
    <row r="2080" spans="1:18" x14ac:dyDescent="0.2">
      <c r="A2080" s="8"/>
      <c r="B2080" s="9"/>
      <c r="C2080" s="10"/>
      <c r="D2080" s="10"/>
      <c r="E2080" s="10"/>
      <c r="F2080" s="10"/>
      <c r="G2080" s="10"/>
      <c r="H2080" s="10"/>
      <c r="I2080" s="11"/>
      <c r="J2080" s="11"/>
      <c r="K2080" s="16"/>
      <c r="L2080" s="1"/>
      <c r="N2080" s="1"/>
      <c r="O2080" s="13"/>
      <c r="P2080" s="13"/>
      <c r="Q2080" s="13" t="str">
        <f t="shared" si="197"/>
        <v/>
      </c>
      <c r="R2080" s="13" t="str">
        <f t="shared" si="198"/>
        <v/>
      </c>
    </row>
    <row r="2081" spans="1:18" x14ac:dyDescent="0.2">
      <c r="A2081" s="8"/>
      <c r="B2081" s="9"/>
      <c r="C2081" s="10"/>
      <c r="D2081" s="10"/>
      <c r="E2081" s="10"/>
      <c r="F2081" s="10"/>
      <c r="G2081" s="10"/>
      <c r="H2081" s="10"/>
      <c r="I2081" s="11"/>
      <c r="J2081" s="11"/>
      <c r="K2081" s="16"/>
      <c r="L2081" s="1"/>
      <c r="N2081" s="1"/>
      <c r="O2081" s="13"/>
      <c r="P2081" s="13"/>
      <c r="Q2081" s="13" t="str">
        <f t="shared" si="197"/>
        <v/>
      </c>
      <c r="R2081" s="13" t="str">
        <f t="shared" si="198"/>
        <v/>
      </c>
    </row>
    <row r="2082" spans="1:18" x14ac:dyDescent="0.2">
      <c r="A2082" s="8"/>
      <c r="B2082" s="9"/>
      <c r="C2082" s="10"/>
      <c r="D2082" s="10"/>
      <c r="E2082" s="10"/>
      <c r="F2082" s="10"/>
      <c r="G2082" s="10"/>
      <c r="H2082" s="10"/>
      <c r="I2082" s="11"/>
      <c r="J2082" s="11"/>
      <c r="K2082" s="16"/>
      <c r="L2082" s="1"/>
      <c r="N2082" s="1"/>
      <c r="O2082" s="13"/>
      <c r="P2082" s="13"/>
      <c r="Q2082" s="13" t="str">
        <f t="shared" si="197"/>
        <v/>
      </c>
      <c r="R2082" s="13" t="str">
        <f t="shared" si="198"/>
        <v/>
      </c>
    </row>
    <row r="2083" spans="1:18" x14ac:dyDescent="0.2">
      <c r="A2083" s="8"/>
      <c r="B2083" s="9"/>
      <c r="C2083" s="10"/>
      <c r="D2083" s="10"/>
      <c r="E2083" s="10"/>
      <c r="F2083" s="10"/>
      <c r="G2083" s="10"/>
      <c r="H2083" s="10"/>
      <c r="I2083" s="11"/>
      <c r="J2083" s="11"/>
      <c r="K2083" s="16"/>
      <c r="L2083" s="1"/>
      <c r="N2083" s="1"/>
      <c r="O2083" s="13"/>
      <c r="P2083" s="13"/>
      <c r="Q2083" s="13" t="str">
        <f t="shared" si="197"/>
        <v/>
      </c>
      <c r="R2083" s="13" t="str">
        <f t="shared" si="198"/>
        <v/>
      </c>
    </row>
    <row r="2084" spans="1:18" x14ac:dyDescent="0.2">
      <c r="A2084" s="8"/>
      <c r="B2084" s="9"/>
      <c r="C2084" s="10"/>
      <c r="D2084" s="10"/>
      <c r="E2084" s="10"/>
      <c r="F2084" s="10"/>
      <c r="G2084" s="10"/>
      <c r="H2084" s="10"/>
      <c r="I2084" s="11"/>
      <c r="J2084" s="11"/>
      <c r="K2084" s="16"/>
      <c r="L2084" s="1"/>
      <c r="N2084" s="1"/>
      <c r="O2084" s="13"/>
      <c r="P2084" s="13"/>
      <c r="Q2084" s="13" t="str">
        <f t="shared" si="197"/>
        <v/>
      </c>
      <c r="R2084" s="13" t="str">
        <f t="shared" si="198"/>
        <v/>
      </c>
    </row>
    <row r="2085" spans="1:18" x14ac:dyDescent="0.2">
      <c r="A2085" s="8"/>
      <c r="B2085" s="9"/>
      <c r="C2085" s="10"/>
      <c r="D2085" s="10"/>
      <c r="E2085" s="10"/>
      <c r="F2085" s="10"/>
      <c r="G2085" s="10"/>
      <c r="H2085" s="10"/>
      <c r="I2085" s="11"/>
      <c r="J2085" s="11"/>
      <c r="K2085" s="16"/>
      <c r="L2085" s="1"/>
      <c r="N2085" s="1"/>
      <c r="O2085" s="13"/>
      <c r="P2085" s="13"/>
      <c r="Q2085" s="13" t="str">
        <f t="shared" si="197"/>
        <v/>
      </c>
      <c r="R2085" s="13" t="str">
        <f t="shared" si="198"/>
        <v/>
      </c>
    </row>
    <row r="2086" spans="1:18" x14ac:dyDescent="0.2">
      <c r="A2086" s="8"/>
      <c r="B2086" s="9"/>
      <c r="C2086" s="10"/>
      <c r="D2086" s="10"/>
      <c r="E2086" s="10"/>
      <c r="F2086" s="10"/>
      <c r="G2086" s="10"/>
      <c r="H2086" s="10"/>
      <c r="I2086" s="11"/>
      <c r="J2086" s="11"/>
      <c r="K2086" s="16"/>
      <c r="L2086" s="1"/>
      <c r="N2086" s="1"/>
      <c r="O2086" s="13"/>
      <c r="P2086" s="13"/>
      <c r="Q2086" s="13" t="str">
        <f t="shared" si="197"/>
        <v/>
      </c>
      <c r="R2086" s="13" t="str">
        <f t="shared" si="198"/>
        <v/>
      </c>
    </row>
    <row r="2087" spans="1:18" x14ac:dyDescent="0.2">
      <c r="A2087" s="8"/>
      <c r="B2087" s="9"/>
      <c r="C2087" s="10"/>
      <c r="D2087" s="10"/>
      <c r="E2087" s="10"/>
      <c r="F2087" s="10"/>
      <c r="G2087" s="10"/>
      <c r="H2087" s="10"/>
      <c r="I2087" s="11"/>
      <c r="J2087" s="11"/>
      <c r="K2087" s="16"/>
      <c r="L2087" s="1"/>
      <c r="N2087" s="1"/>
      <c r="O2087" s="13"/>
      <c r="P2087" s="13"/>
      <c r="Q2087" s="13" t="str">
        <f t="shared" si="197"/>
        <v/>
      </c>
      <c r="R2087" s="13" t="str">
        <f t="shared" si="198"/>
        <v/>
      </c>
    </row>
    <row r="2088" spans="1:18" x14ac:dyDescent="0.2">
      <c r="A2088" s="8"/>
      <c r="B2088" s="9"/>
      <c r="C2088" s="10"/>
      <c r="D2088" s="10"/>
      <c r="E2088" s="10"/>
      <c r="F2088" s="10"/>
      <c r="G2088" s="10"/>
      <c r="H2088" s="10"/>
      <c r="I2088" s="11"/>
      <c r="J2088" s="11"/>
      <c r="K2088" s="16"/>
      <c r="L2088" s="1"/>
      <c r="N2088" s="1"/>
      <c r="O2088" s="13"/>
      <c r="P2088" s="13"/>
      <c r="Q2088" s="13" t="str">
        <f t="shared" si="197"/>
        <v/>
      </c>
      <c r="R2088" s="13" t="str">
        <f t="shared" si="198"/>
        <v/>
      </c>
    </row>
    <row r="2089" spans="1:18" x14ac:dyDescent="0.2">
      <c r="A2089" s="8"/>
      <c r="B2089" s="9"/>
      <c r="C2089" s="10"/>
      <c r="D2089" s="10"/>
      <c r="E2089" s="10"/>
      <c r="F2089" s="10"/>
      <c r="G2089" s="10"/>
      <c r="H2089" s="10"/>
      <c r="I2089" s="11"/>
      <c r="J2089" s="11"/>
      <c r="K2089" s="12"/>
      <c r="L2089" s="1"/>
      <c r="N2089" s="1"/>
      <c r="O2089" s="13"/>
      <c r="P2089" s="13"/>
      <c r="Q2089" s="13" t="str">
        <f t="shared" si="197"/>
        <v/>
      </c>
      <c r="R2089" s="13" t="str">
        <f t="shared" si="198"/>
        <v/>
      </c>
    </row>
    <row r="2090" spans="1:18" x14ac:dyDescent="0.2">
      <c r="A2090" s="8"/>
      <c r="B2090" s="9"/>
      <c r="C2090" s="10"/>
      <c r="D2090" s="10"/>
      <c r="E2090" s="10"/>
      <c r="F2090" s="10"/>
      <c r="G2090" s="10"/>
      <c r="H2090" s="10"/>
      <c r="I2090" s="11"/>
      <c r="J2090" s="11"/>
      <c r="K2090" s="16"/>
      <c r="L2090" s="1"/>
      <c r="N2090" s="1"/>
      <c r="O2090" s="13"/>
      <c r="P2090" s="13"/>
      <c r="Q2090" s="13" t="str">
        <f t="shared" si="197"/>
        <v/>
      </c>
      <c r="R2090" s="13" t="str">
        <f t="shared" si="198"/>
        <v/>
      </c>
    </row>
    <row r="2091" spans="1:18" x14ac:dyDescent="0.2">
      <c r="A2091" s="8"/>
      <c r="B2091" s="9"/>
      <c r="C2091" s="10"/>
      <c r="D2091" s="10"/>
      <c r="E2091" s="10"/>
      <c r="F2091" s="10"/>
      <c r="G2091" s="10"/>
      <c r="H2091" s="10"/>
      <c r="I2091" s="11"/>
      <c r="J2091" s="11"/>
      <c r="K2091" s="12"/>
      <c r="L2091" s="1"/>
      <c r="N2091" s="1"/>
      <c r="O2091" s="13"/>
      <c r="P2091" s="13"/>
      <c r="Q2091" s="13" t="str">
        <f t="shared" si="197"/>
        <v/>
      </c>
      <c r="R2091" s="13" t="str">
        <f t="shared" si="198"/>
        <v/>
      </c>
    </row>
    <row r="2092" spans="1:18" x14ac:dyDescent="0.2">
      <c r="A2092" s="8"/>
      <c r="B2092" s="9"/>
      <c r="C2092" s="10"/>
      <c r="D2092" s="10"/>
      <c r="E2092" s="10"/>
      <c r="F2092" s="10"/>
      <c r="G2092" s="10"/>
      <c r="H2092" s="10"/>
      <c r="I2092" s="11"/>
      <c r="J2092" s="11"/>
      <c r="K2092" s="12"/>
      <c r="L2092" s="1"/>
      <c r="N2092" s="1"/>
      <c r="O2092" s="13"/>
      <c r="P2092" s="13"/>
      <c r="Q2092" s="13" t="str">
        <f t="shared" si="197"/>
        <v/>
      </c>
      <c r="R2092" s="13" t="str">
        <f t="shared" si="198"/>
        <v/>
      </c>
    </row>
    <row r="2093" spans="1:18" x14ac:dyDescent="0.2">
      <c r="A2093" s="8"/>
      <c r="B2093" s="9"/>
      <c r="C2093" s="10"/>
      <c r="D2093" s="10"/>
      <c r="E2093" s="10"/>
      <c r="F2093" s="10"/>
      <c r="G2093" s="10"/>
      <c r="H2093" s="10"/>
      <c r="I2093" s="11"/>
      <c r="J2093" s="11"/>
      <c r="K2093" s="16"/>
      <c r="L2093" s="1"/>
      <c r="N2093" s="1"/>
      <c r="O2093" s="13"/>
      <c r="P2093" s="13"/>
      <c r="Q2093" s="13" t="str">
        <f t="shared" si="197"/>
        <v/>
      </c>
      <c r="R2093" s="13" t="str">
        <f t="shared" si="198"/>
        <v/>
      </c>
    </row>
    <row r="2094" spans="1:18" x14ac:dyDescent="0.2">
      <c r="A2094" s="8"/>
      <c r="B2094" s="9"/>
      <c r="C2094" s="10"/>
      <c r="D2094" s="10"/>
      <c r="E2094" s="10"/>
      <c r="F2094" s="10"/>
      <c r="G2094" s="10"/>
      <c r="H2094" s="10"/>
      <c r="I2094" s="11"/>
      <c r="J2094" s="11"/>
      <c r="K2094" s="12"/>
      <c r="L2094" s="1"/>
      <c r="N2094" s="1"/>
      <c r="O2094" s="13"/>
      <c r="P2094" s="13"/>
      <c r="Q2094" s="13" t="str">
        <f t="shared" si="197"/>
        <v/>
      </c>
      <c r="R2094" s="13" t="str">
        <f t="shared" si="198"/>
        <v/>
      </c>
    </row>
    <row r="2095" spans="1:18" x14ac:dyDescent="0.2">
      <c r="A2095" s="8"/>
      <c r="B2095" s="9"/>
      <c r="C2095" s="10"/>
      <c r="D2095" s="10"/>
      <c r="E2095" s="10"/>
      <c r="F2095" s="10"/>
      <c r="G2095" s="10"/>
      <c r="H2095" s="10"/>
      <c r="I2095" s="11"/>
      <c r="J2095" s="11"/>
      <c r="K2095" s="16"/>
      <c r="L2095" s="1"/>
      <c r="N2095" s="1"/>
      <c r="O2095" s="13"/>
      <c r="P2095" s="13"/>
      <c r="Q2095" s="13" t="str">
        <f t="shared" si="197"/>
        <v/>
      </c>
      <c r="R2095" s="13" t="str">
        <f t="shared" si="198"/>
        <v/>
      </c>
    </row>
    <row r="2096" spans="1:18" x14ac:dyDescent="0.2">
      <c r="A2096" s="8"/>
      <c r="B2096" s="9"/>
      <c r="C2096" s="10"/>
      <c r="D2096" s="10"/>
      <c r="E2096" s="10"/>
      <c r="F2096" s="10"/>
      <c r="G2096" s="10"/>
      <c r="H2096" s="10"/>
      <c r="I2096" s="11"/>
      <c r="J2096" s="11"/>
      <c r="K2096" s="12"/>
      <c r="L2096" s="1"/>
      <c r="N2096" s="1"/>
      <c r="O2096" s="13"/>
      <c r="P2096" s="13"/>
      <c r="Q2096" s="13" t="str">
        <f t="shared" si="197"/>
        <v/>
      </c>
      <c r="R2096" s="13" t="str">
        <f t="shared" si="198"/>
        <v/>
      </c>
    </row>
    <row r="2097" spans="1:18" x14ac:dyDescent="0.2">
      <c r="A2097" s="8"/>
      <c r="B2097" s="9"/>
      <c r="C2097" s="10"/>
      <c r="D2097" s="10"/>
      <c r="E2097" s="10"/>
      <c r="F2097" s="10"/>
      <c r="G2097" s="10"/>
      <c r="H2097" s="10"/>
      <c r="I2097" s="11"/>
      <c r="J2097" s="11"/>
      <c r="K2097" s="16"/>
      <c r="L2097" s="1"/>
      <c r="N2097" s="1"/>
      <c r="O2097" s="13"/>
      <c r="P2097" s="13"/>
      <c r="Q2097" s="13" t="str">
        <f t="shared" si="197"/>
        <v/>
      </c>
      <c r="R2097" s="13" t="str">
        <f t="shared" si="198"/>
        <v/>
      </c>
    </row>
    <row r="2098" spans="1:18" x14ac:dyDescent="0.2">
      <c r="A2098" s="8"/>
      <c r="B2098" s="9"/>
      <c r="C2098" s="10"/>
      <c r="D2098" s="10"/>
      <c r="E2098" s="10"/>
      <c r="F2098" s="10"/>
      <c r="G2098" s="10"/>
      <c r="H2098" s="10"/>
      <c r="I2098" s="11"/>
      <c r="J2098" s="11"/>
      <c r="K2098" s="12"/>
      <c r="L2098" s="1"/>
      <c r="N2098" s="1"/>
      <c r="O2098" s="13"/>
      <c r="P2098" s="13"/>
      <c r="Q2098" s="13" t="str">
        <f t="shared" si="197"/>
        <v/>
      </c>
      <c r="R2098" s="13" t="str">
        <f t="shared" si="198"/>
        <v/>
      </c>
    </row>
    <row r="2099" spans="1:18" x14ac:dyDescent="0.2">
      <c r="A2099" s="8"/>
      <c r="B2099" s="9"/>
      <c r="C2099" s="10"/>
      <c r="D2099" s="10"/>
      <c r="E2099" s="10"/>
      <c r="F2099" s="10"/>
      <c r="G2099" s="10"/>
      <c r="H2099" s="10"/>
      <c r="I2099" s="11"/>
      <c r="J2099" s="11"/>
      <c r="K2099" s="12"/>
      <c r="L2099" s="1"/>
      <c r="N2099" s="1"/>
      <c r="O2099" s="13"/>
      <c r="P2099" s="13"/>
      <c r="Q2099" s="13" t="str">
        <f t="shared" si="197"/>
        <v/>
      </c>
      <c r="R2099" s="13" t="str">
        <f t="shared" si="198"/>
        <v/>
      </c>
    </row>
    <row r="2100" spans="1:18" x14ac:dyDescent="0.2">
      <c r="A2100" s="8"/>
      <c r="B2100" s="9"/>
      <c r="C2100" s="10"/>
      <c r="D2100" s="10"/>
      <c r="E2100" s="10"/>
      <c r="F2100" s="10"/>
      <c r="G2100" s="10"/>
      <c r="H2100" s="10"/>
      <c r="I2100" s="11"/>
      <c r="J2100" s="11"/>
      <c r="K2100" s="12"/>
      <c r="L2100" s="1"/>
      <c r="N2100" s="1"/>
      <c r="O2100" s="13"/>
      <c r="P2100" s="13"/>
      <c r="Q2100" s="13" t="str">
        <f t="shared" si="197"/>
        <v/>
      </c>
      <c r="R2100" s="13" t="str">
        <f t="shared" si="198"/>
        <v/>
      </c>
    </row>
    <row r="2101" spans="1:18" x14ac:dyDescent="0.2">
      <c r="A2101" s="8"/>
      <c r="B2101" s="9"/>
      <c r="C2101" s="10"/>
      <c r="D2101" s="10"/>
      <c r="E2101" s="10"/>
      <c r="F2101" s="10"/>
      <c r="G2101" s="10"/>
      <c r="H2101" s="10"/>
      <c r="I2101" s="11"/>
      <c r="J2101" s="11"/>
      <c r="K2101" s="12"/>
      <c r="L2101" s="1"/>
      <c r="N2101" s="1"/>
      <c r="O2101" s="13"/>
      <c r="P2101" s="13"/>
      <c r="Q2101" s="13" t="str">
        <f t="shared" si="197"/>
        <v/>
      </c>
      <c r="R2101" s="13" t="str">
        <f t="shared" si="198"/>
        <v/>
      </c>
    </row>
    <row r="2102" spans="1:18" x14ac:dyDescent="0.2">
      <c r="A2102" s="8"/>
      <c r="B2102" s="9"/>
      <c r="C2102" s="10"/>
      <c r="D2102" s="10"/>
      <c r="E2102" s="10"/>
      <c r="F2102" s="10"/>
      <c r="G2102" s="10"/>
      <c r="H2102" s="10"/>
      <c r="I2102" s="11"/>
      <c r="J2102" s="11"/>
      <c r="K2102" s="12"/>
      <c r="L2102" s="1"/>
      <c r="N2102" s="1"/>
      <c r="O2102" s="13"/>
      <c r="P2102" s="13"/>
      <c r="Q2102" s="13" t="str">
        <f t="shared" si="197"/>
        <v/>
      </c>
      <c r="R2102" s="13" t="str">
        <f t="shared" si="198"/>
        <v/>
      </c>
    </row>
    <row r="2103" spans="1:18" x14ac:dyDescent="0.2">
      <c r="A2103" s="8"/>
      <c r="B2103" s="9"/>
      <c r="C2103" s="10"/>
      <c r="D2103" s="10"/>
      <c r="E2103" s="10"/>
      <c r="F2103" s="10"/>
      <c r="G2103" s="10"/>
      <c r="H2103" s="10"/>
      <c r="I2103" s="11"/>
      <c r="J2103" s="11"/>
      <c r="K2103" s="12"/>
      <c r="L2103" s="1"/>
      <c r="N2103" s="1"/>
      <c r="O2103" s="13"/>
      <c r="P2103" s="13"/>
      <c r="Q2103" s="13" t="str">
        <f t="shared" si="197"/>
        <v/>
      </c>
      <c r="R2103" s="13" t="str">
        <f t="shared" si="198"/>
        <v/>
      </c>
    </row>
    <row r="2104" spans="1:18" x14ac:dyDescent="0.2">
      <c r="A2104" s="8"/>
      <c r="B2104" s="9"/>
      <c r="C2104" s="10"/>
      <c r="D2104" s="10"/>
      <c r="E2104" s="10"/>
      <c r="F2104" s="10"/>
      <c r="G2104" s="10"/>
      <c r="H2104" s="10"/>
      <c r="I2104" s="11"/>
      <c r="J2104" s="11"/>
      <c r="K2104" s="16"/>
      <c r="L2104" s="1"/>
      <c r="N2104" s="1"/>
      <c r="O2104" s="13"/>
      <c r="P2104" s="13"/>
      <c r="Q2104" s="13" t="str">
        <f t="shared" si="197"/>
        <v/>
      </c>
      <c r="R2104" s="13" t="str">
        <f t="shared" si="198"/>
        <v/>
      </c>
    </row>
    <row r="2105" spans="1:18" x14ac:dyDescent="0.2">
      <c r="A2105" s="8"/>
      <c r="B2105" s="9"/>
      <c r="C2105" s="10"/>
      <c r="D2105" s="10"/>
      <c r="E2105" s="10"/>
      <c r="F2105" s="10"/>
      <c r="G2105" s="10"/>
      <c r="H2105" s="10"/>
      <c r="I2105" s="11"/>
      <c r="J2105" s="11"/>
      <c r="K2105" s="16"/>
      <c r="L2105" s="1"/>
      <c r="N2105" s="1"/>
      <c r="O2105" s="13"/>
      <c r="P2105" s="13"/>
      <c r="Q2105" s="13" t="str">
        <f t="shared" si="197"/>
        <v/>
      </c>
      <c r="R2105" s="13" t="str">
        <f t="shared" si="198"/>
        <v/>
      </c>
    </row>
    <row r="2106" spans="1:18" x14ac:dyDescent="0.2">
      <c r="A2106" s="8"/>
      <c r="B2106" s="9"/>
      <c r="C2106" s="10"/>
      <c r="D2106" s="10"/>
      <c r="E2106" s="10"/>
      <c r="F2106" s="10"/>
      <c r="G2106" s="10"/>
      <c r="H2106" s="10"/>
      <c r="I2106" s="11"/>
      <c r="J2106" s="11"/>
      <c r="K2106" s="16"/>
      <c r="L2106" s="1"/>
      <c r="N2106" s="1"/>
      <c r="O2106" s="13"/>
      <c r="P2106" s="13"/>
      <c r="Q2106" s="13" t="str">
        <f t="shared" si="197"/>
        <v/>
      </c>
      <c r="R2106" s="13" t="str">
        <f t="shared" si="198"/>
        <v/>
      </c>
    </row>
    <row r="2107" spans="1:18" x14ac:dyDescent="0.2">
      <c r="A2107" s="8"/>
      <c r="B2107" s="9"/>
      <c r="C2107" s="10"/>
      <c r="D2107" s="10"/>
      <c r="E2107" s="10"/>
      <c r="F2107" s="10"/>
      <c r="G2107" s="10"/>
      <c r="H2107" s="10"/>
      <c r="I2107" s="11"/>
      <c r="J2107" s="11"/>
      <c r="K2107" s="16"/>
      <c r="L2107" s="1"/>
      <c r="N2107" s="1"/>
      <c r="O2107" s="13"/>
      <c r="P2107" s="13"/>
      <c r="Q2107" s="13" t="str">
        <f t="shared" si="197"/>
        <v/>
      </c>
      <c r="R2107" s="13" t="str">
        <f t="shared" si="198"/>
        <v/>
      </c>
    </row>
    <row r="2108" spans="1:18" x14ac:dyDescent="0.2">
      <c r="A2108" s="8"/>
      <c r="B2108" s="9"/>
      <c r="C2108" s="10"/>
      <c r="D2108" s="10"/>
      <c r="E2108" s="10"/>
      <c r="F2108" s="10"/>
      <c r="G2108" s="10"/>
      <c r="H2108" s="10"/>
      <c r="I2108" s="11"/>
      <c r="J2108" s="11"/>
      <c r="K2108" s="12"/>
      <c r="L2108" s="1"/>
      <c r="N2108" s="1"/>
      <c r="O2108" s="13"/>
      <c r="P2108" s="13"/>
      <c r="Q2108" s="13" t="str">
        <f t="shared" si="197"/>
        <v/>
      </c>
      <c r="R2108" s="13" t="str">
        <f t="shared" si="198"/>
        <v/>
      </c>
    </row>
    <row r="2109" spans="1:18" x14ac:dyDescent="0.2">
      <c r="A2109" s="8"/>
      <c r="B2109" s="9"/>
      <c r="C2109" s="10"/>
      <c r="D2109" s="10"/>
      <c r="E2109" s="10"/>
      <c r="F2109" s="10"/>
      <c r="G2109" s="10"/>
      <c r="H2109" s="10"/>
      <c r="I2109" s="11"/>
      <c r="J2109" s="11"/>
      <c r="K2109" s="16"/>
      <c r="L2109" s="1"/>
      <c r="N2109" s="1"/>
      <c r="O2109" s="13"/>
      <c r="P2109" s="13"/>
      <c r="Q2109" s="13" t="str">
        <f t="shared" si="197"/>
        <v/>
      </c>
      <c r="R2109" s="13" t="str">
        <f t="shared" si="198"/>
        <v/>
      </c>
    </row>
    <row r="2110" spans="1:18" x14ac:dyDescent="0.2">
      <c r="A2110" s="8"/>
      <c r="B2110" s="9"/>
      <c r="C2110" s="10"/>
      <c r="D2110" s="10"/>
      <c r="E2110" s="10"/>
      <c r="F2110" s="10"/>
      <c r="G2110" s="10"/>
      <c r="H2110" s="10"/>
      <c r="I2110" s="11"/>
      <c r="J2110" s="11"/>
      <c r="K2110" s="16"/>
      <c r="L2110" s="1"/>
      <c r="N2110" s="1"/>
      <c r="O2110" s="13"/>
      <c r="P2110" s="13"/>
      <c r="Q2110" s="13" t="str">
        <f t="shared" si="197"/>
        <v/>
      </c>
      <c r="R2110" s="13" t="str">
        <f t="shared" si="198"/>
        <v/>
      </c>
    </row>
    <row r="2111" spans="1:18" x14ac:dyDescent="0.2">
      <c r="A2111" s="8"/>
      <c r="B2111" s="9"/>
      <c r="C2111" s="10"/>
      <c r="D2111" s="10"/>
      <c r="E2111" s="10"/>
      <c r="F2111" s="10"/>
      <c r="G2111" s="10"/>
      <c r="H2111" s="10"/>
      <c r="I2111" s="11"/>
      <c r="J2111" s="11"/>
      <c r="K2111" s="16"/>
      <c r="L2111" s="1"/>
      <c r="N2111" s="1"/>
      <c r="O2111" s="13"/>
      <c r="P2111" s="13"/>
      <c r="Q2111" s="13" t="str">
        <f t="shared" si="197"/>
        <v/>
      </c>
      <c r="R2111" s="13" t="str">
        <f t="shared" si="198"/>
        <v/>
      </c>
    </row>
    <row r="2112" spans="1:18" x14ac:dyDescent="0.2">
      <c r="A2112" s="8"/>
      <c r="B2112" s="9"/>
      <c r="C2112" s="10"/>
      <c r="D2112" s="10"/>
      <c r="E2112" s="10"/>
      <c r="F2112" s="10"/>
      <c r="G2112" s="10"/>
      <c r="H2112" s="10"/>
      <c r="I2112" s="11"/>
      <c r="J2112" s="11"/>
      <c r="K2112" s="12"/>
      <c r="L2112" s="1"/>
      <c r="N2112" s="1"/>
      <c r="O2112" s="13"/>
      <c r="P2112" s="13"/>
      <c r="Q2112" s="13" t="str">
        <f t="shared" si="197"/>
        <v/>
      </c>
      <c r="R2112" s="13" t="str">
        <f t="shared" si="198"/>
        <v/>
      </c>
    </row>
    <row r="2113" spans="1:18" x14ac:dyDescent="0.2">
      <c r="A2113" s="8"/>
      <c r="B2113" s="9"/>
      <c r="C2113" s="10"/>
      <c r="D2113" s="10"/>
      <c r="E2113" s="10"/>
      <c r="F2113" s="10"/>
      <c r="G2113" s="10"/>
      <c r="H2113" s="10"/>
      <c r="I2113" s="11"/>
      <c r="J2113" s="11"/>
      <c r="K2113" s="16"/>
      <c r="L2113" s="1"/>
      <c r="N2113" s="1"/>
      <c r="O2113" s="13"/>
      <c r="P2113" s="13"/>
      <c r="Q2113" s="13" t="str">
        <f t="shared" si="197"/>
        <v/>
      </c>
      <c r="R2113" s="13" t="str">
        <f t="shared" si="198"/>
        <v/>
      </c>
    </row>
    <row r="2114" spans="1:18" x14ac:dyDescent="0.2">
      <c r="A2114" s="8"/>
      <c r="B2114" s="9"/>
      <c r="C2114" s="10"/>
      <c r="D2114" s="10"/>
      <c r="E2114" s="10"/>
      <c r="F2114" s="10"/>
      <c r="G2114" s="10"/>
      <c r="H2114" s="10"/>
      <c r="I2114" s="11"/>
      <c r="J2114" s="11"/>
      <c r="K2114" s="12"/>
      <c r="L2114" s="1"/>
      <c r="N2114" s="1"/>
      <c r="O2114" s="13"/>
      <c r="P2114" s="13"/>
      <c r="Q2114" s="13" t="str">
        <f t="shared" si="197"/>
        <v/>
      </c>
      <c r="R2114" s="13" t="str">
        <f t="shared" si="198"/>
        <v/>
      </c>
    </row>
    <row r="2115" spans="1:18" x14ac:dyDescent="0.2">
      <c r="A2115" s="8"/>
      <c r="B2115" s="9"/>
      <c r="C2115" s="10"/>
      <c r="D2115" s="10"/>
      <c r="E2115" s="10"/>
      <c r="F2115" s="10"/>
      <c r="G2115" s="10"/>
      <c r="H2115" s="10"/>
      <c r="I2115" s="11"/>
      <c r="J2115" s="11"/>
      <c r="K2115" s="16"/>
      <c r="L2115" s="1"/>
      <c r="N2115" s="1"/>
      <c r="O2115" s="13"/>
      <c r="P2115" s="13"/>
      <c r="Q2115" s="13" t="str">
        <f t="shared" si="197"/>
        <v/>
      </c>
      <c r="R2115" s="13" t="str">
        <f t="shared" si="198"/>
        <v/>
      </c>
    </row>
    <row r="2116" spans="1:18" x14ac:dyDescent="0.2">
      <c r="A2116" s="8"/>
      <c r="B2116" s="9"/>
      <c r="C2116" s="10"/>
      <c r="D2116" s="10"/>
      <c r="E2116" s="10"/>
      <c r="F2116" s="10"/>
      <c r="G2116" s="10"/>
      <c r="H2116" s="10"/>
      <c r="I2116" s="11"/>
      <c r="J2116" s="11"/>
      <c r="K2116" s="16"/>
      <c r="L2116" s="1"/>
      <c r="N2116" s="1"/>
      <c r="O2116" s="13"/>
      <c r="P2116" s="13"/>
      <c r="Q2116" s="13" t="str">
        <f t="shared" si="197"/>
        <v/>
      </c>
      <c r="R2116" s="13" t="str">
        <f t="shared" si="198"/>
        <v/>
      </c>
    </row>
    <row r="2117" spans="1:18" x14ac:dyDescent="0.2">
      <c r="A2117" s="8"/>
      <c r="B2117" s="9"/>
      <c r="C2117" s="10"/>
      <c r="D2117" s="10"/>
      <c r="E2117" s="10"/>
      <c r="F2117" s="10"/>
      <c r="G2117" s="10"/>
      <c r="H2117" s="10"/>
      <c r="I2117" s="11"/>
      <c r="J2117" s="11"/>
      <c r="K2117" s="16"/>
      <c r="L2117" s="1"/>
      <c r="N2117" s="1"/>
      <c r="O2117" s="13"/>
      <c r="P2117" s="13"/>
      <c r="Q2117" s="13" t="str">
        <f t="shared" si="197"/>
        <v/>
      </c>
      <c r="R2117" s="13" t="str">
        <f t="shared" si="198"/>
        <v/>
      </c>
    </row>
    <row r="2118" spans="1:18" x14ac:dyDescent="0.2">
      <c r="A2118" s="8"/>
      <c r="B2118" s="9"/>
      <c r="C2118" s="10"/>
      <c r="D2118" s="10"/>
      <c r="E2118" s="10"/>
      <c r="F2118" s="10"/>
      <c r="G2118" s="10"/>
      <c r="H2118" s="10"/>
      <c r="I2118" s="11"/>
      <c r="J2118" s="11"/>
      <c r="K2118" s="16"/>
      <c r="L2118" s="1"/>
      <c r="N2118" s="1"/>
      <c r="O2118" s="13"/>
      <c r="P2118" s="13"/>
      <c r="Q2118" s="13" t="str">
        <f t="shared" si="197"/>
        <v/>
      </c>
      <c r="R2118" s="13" t="str">
        <f t="shared" si="198"/>
        <v/>
      </c>
    </row>
    <row r="2119" spans="1:18" x14ac:dyDescent="0.2">
      <c r="A2119" s="8"/>
      <c r="B2119" s="9"/>
      <c r="C2119" s="10"/>
      <c r="D2119" s="10"/>
      <c r="E2119" s="10"/>
      <c r="F2119" s="10"/>
      <c r="G2119" s="10"/>
      <c r="H2119" s="10"/>
      <c r="I2119" s="11"/>
      <c r="J2119" s="11"/>
      <c r="K2119" s="16"/>
      <c r="L2119" s="1"/>
      <c r="N2119" s="1"/>
      <c r="O2119" s="13"/>
      <c r="P2119" s="13"/>
      <c r="Q2119" s="13" t="str">
        <f t="shared" si="197"/>
        <v/>
      </c>
      <c r="R2119" s="13" t="str">
        <f t="shared" si="198"/>
        <v/>
      </c>
    </row>
    <row r="2120" spans="1:18" x14ac:dyDescent="0.2">
      <c r="A2120" s="8"/>
      <c r="B2120" s="9"/>
      <c r="C2120" s="10"/>
      <c r="D2120" s="10"/>
      <c r="E2120" s="10"/>
      <c r="F2120" s="10"/>
      <c r="G2120" s="10"/>
      <c r="H2120" s="10"/>
      <c r="I2120" s="11"/>
      <c r="J2120" s="11"/>
      <c r="K2120" s="12"/>
      <c r="L2120" s="1"/>
      <c r="N2120" s="1"/>
      <c r="O2120" s="13"/>
      <c r="P2120" s="13"/>
      <c r="Q2120" s="13" t="str">
        <f t="shared" ref="Q2120:Q2183" si="199">IF(AND(M2120="Natural Gas",K2120&lt;&gt;"NA"),K2120/100,"")</f>
        <v/>
      </c>
      <c r="R2120" s="13" t="str">
        <f t="shared" ref="R2120:R2183" si="200">IF(AND(M2120="Natural Gas",K2120&lt;&gt;"NA",L2120="YES"),K2120/100,"")</f>
        <v/>
      </c>
    </row>
    <row r="2121" spans="1:18" x14ac:dyDescent="0.2">
      <c r="A2121" s="8"/>
      <c r="B2121" s="9"/>
      <c r="C2121" s="10"/>
      <c r="D2121" s="10"/>
      <c r="E2121" s="10"/>
      <c r="F2121" s="10"/>
      <c r="G2121" s="10"/>
      <c r="H2121" s="10"/>
      <c r="I2121" s="11"/>
      <c r="J2121" s="11"/>
      <c r="K2121" s="16"/>
      <c r="L2121" s="1"/>
      <c r="N2121" s="1"/>
      <c r="O2121" s="13"/>
      <c r="P2121" s="13"/>
      <c r="Q2121" s="13" t="str">
        <f t="shared" si="199"/>
        <v/>
      </c>
      <c r="R2121" s="13" t="str">
        <f t="shared" si="200"/>
        <v/>
      </c>
    </row>
    <row r="2122" spans="1:18" x14ac:dyDescent="0.2">
      <c r="A2122" s="8"/>
      <c r="B2122" s="9"/>
      <c r="C2122" s="10"/>
      <c r="D2122" s="10"/>
      <c r="E2122" s="10"/>
      <c r="F2122" s="10"/>
      <c r="G2122" s="10"/>
      <c r="H2122" s="10"/>
      <c r="I2122" s="11"/>
      <c r="J2122" s="11"/>
      <c r="K2122" s="16"/>
      <c r="L2122" s="1"/>
      <c r="N2122" s="1"/>
      <c r="O2122" s="13"/>
      <c r="P2122" s="13"/>
      <c r="Q2122" s="13" t="str">
        <f t="shared" si="199"/>
        <v/>
      </c>
      <c r="R2122" s="13" t="str">
        <f t="shared" si="200"/>
        <v/>
      </c>
    </row>
    <row r="2123" spans="1:18" x14ac:dyDescent="0.2">
      <c r="A2123" s="8"/>
      <c r="B2123" s="9"/>
      <c r="C2123" s="10"/>
      <c r="D2123" s="10"/>
      <c r="E2123" s="10"/>
      <c r="F2123" s="10"/>
      <c r="G2123" s="10"/>
      <c r="H2123" s="10"/>
      <c r="I2123" s="11"/>
      <c r="J2123" s="11"/>
      <c r="K2123" s="16"/>
      <c r="L2123" s="1"/>
      <c r="N2123" s="1"/>
      <c r="O2123" s="13"/>
      <c r="P2123" s="13"/>
      <c r="Q2123" s="13" t="str">
        <f t="shared" si="199"/>
        <v/>
      </c>
      <c r="R2123" s="13" t="str">
        <f t="shared" si="200"/>
        <v/>
      </c>
    </row>
    <row r="2124" spans="1:18" x14ac:dyDescent="0.2">
      <c r="A2124" s="8"/>
      <c r="B2124" s="9"/>
      <c r="C2124" s="10"/>
      <c r="D2124" s="10"/>
      <c r="E2124" s="10"/>
      <c r="F2124" s="10"/>
      <c r="G2124" s="10"/>
      <c r="H2124" s="10"/>
      <c r="I2124" s="11"/>
      <c r="J2124" s="11"/>
      <c r="K2124" s="16"/>
      <c r="L2124" s="1"/>
      <c r="N2124" s="1"/>
      <c r="O2124" s="13"/>
      <c r="P2124" s="13"/>
      <c r="Q2124" s="13" t="str">
        <f t="shared" si="199"/>
        <v/>
      </c>
      <c r="R2124" s="13" t="str">
        <f t="shared" si="200"/>
        <v/>
      </c>
    </row>
    <row r="2125" spans="1:18" x14ac:dyDescent="0.2">
      <c r="A2125" s="8"/>
      <c r="B2125" s="9"/>
      <c r="C2125" s="10"/>
      <c r="D2125" s="10"/>
      <c r="E2125" s="10"/>
      <c r="F2125" s="10"/>
      <c r="G2125" s="10"/>
      <c r="H2125" s="10"/>
      <c r="I2125" s="11"/>
      <c r="J2125" s="11"/>
      <c r="K2125" s="16"/>
      <c r="L2125" s="1"/>
      <c r="N2125" s="1"/>
      <c r="O2125" s="13"/>
      <c r="P2125" s="13"/>
      <c r="Q2125" s="13" t="str">
        <f t="shared" si="199"/>
        <v/>
      </c>
      <c r="R2125" s="13" t="str">
        <f t="shared" si="200"/>
        <v/>
      </c>
    </row>
    <row r="2126" spans="1:18" x14ac:dyDescent="0.2">
      <c r="A2126" s="8"/>
      <c r="B2126" s="9"/>
      <c r="C2126" s="10"/>
      <c r="D2126" s="10"/>
      <c r="E2126" s="10"/>
      <c r="F2126" s="10"/>
      <c r="G2126" s="10"/>
      <c r="H2126" s="10"/>
      <c r="I2126" s="11"/>
      <c r="J2126" s="11"/>
      <c r="K2126" s="16"/>
      <c r="L2126" s="1"/>
      <c r="N2126" s="1"/>
      <c r="O2126" s="13"/>
      <c r="P2126" s="13"/>
      <c r="Q2126" s="13" t="str">
        <f t="shared" si="199"/>
        <v/>
      </c>
      <c r="R2126" s="13" t="str">
        <f t="shared" si="200"/>
        <v/>
      </c>
    </row>
    <row r="2127" spans="1:18" x14ac:dyDescent="0.2">
      <c r="A2127" s="8"/>
      <c r="B2127" s="9"/>
      <c r="C2127" s="10"/>
      <c r="D2127" s="10"/>
      <c r="E2127" s="10"/>
      <c r="F2127" s="10"/>
      <c r="G2127" s="10"/>
      <c r="H2127" s="10"/>
      <c r="I2127" s="11"/>
      <c r="J2127" s="11"/>
      <c r="K2127" s="16"/>
      <c r="L2127" s="1"/>
      <c r="N2127" s="1"/>
      <c r="O2127" s="13"/>
      <c r="P2127" s="13"/>
      <c r="Q2127" s="13" t="str">
        <f t="shared" si="199"/>
        <v/>
      </c>
      <c r="R2127" s="13" t="str">
        <f t="shared" si="200"/>
        <v/>
      </c>
    </row>
    <row r="2128" spans="1:18" x14ac:dyDescent="0.2">
      <c r="A2128" s="8"/>
      <c r="B2128" s="9"/>
      <c r="C2128" s="10"/>
      <c r="D2128" s="10"/>
      <c r="E2128" s="10"/>
      <c r="F2128" s="10"/>
      <c r="G2128" s="10"/>
      <c r="H2128" s="10"/>
      <c r="I2128" s="11"/>
      <c r="J2128" s="11"/>
      <c r="K2128" s="16"/>
      <c r="L2128" s="1"/>
      <c r="N2128" s="1"/>
      <c r="O2128" s="13"/>
      <c r="P2128" s="13"/>
      <c r="Q2128" s="13" t="str">
        <f t="shared" si="199"/>
        <v/>
      </c>
      <c r="R2128" s="13" t="str">
        <f t="shared" si="200"/>
        <v/>
      </c>
    </row>
    <row r="2129" spans="1:18" x14ac:dyDescent="0.2">
      <c r="A2129" s="8"/>
      <c r="B2129" s="9"/>
      <c r="C2129" s="10"/>
      <c r="D2129" s="10"/>
      <c r="E2129" s="10"/>
      <c r="F2129" s="10"/>
      <c r="G2129" s="10"/>
      <c r="H2129" s="10"/>
      <c r="I2129" s="11"/>
      <c r="J2129" s="11"/>
      <c r="K2129" s="16"/>
      <c r="L2129" s="1"/>
      <c r="N2129" s="1"/>
      <c r="O2129" s="13"/>
      <c r="P2129" s="13"/>
      <c r="Q2129" s="13" t="str">
        <f t="shared" si="199"/>
        <v/>
      </c>
      <c r="R2129" s="13" t="str">
        <f t="shared" si="200"/>
        <v/>
      </c>
    </row>
    <row r="2130" spans="1:18" x14ac:dyDescent="0.2">
      <c r="A2130" s="8"/>
      <c r="B2130" s="9"/>
      <c r="C2130" s="10"/>
      <c r="D2130" s="10"/>
      <c r="E2130" s="10"/>
      <c r="F2130" s="10"/>
      <c r="G2130" s="10"/>
      <c r="H2130" s="10"/>
      <c r="I2130" s="11"/>
      <c r="J2130" s="11"/>
      <c r="K2130" s="16"/>
      <c r="L2130" s="1"/>
      <c r="N2130" s="1"/>
      <c r="O2130" s="13"/>
      <c r="P2130" s="13"/>
      <c r="Q2130" s="13" t="str">
        <f t="shared" si="199"/>
        <v/>
      </c>
      <c r="R2130" s="13" t="str">
        <f t="shared" si="200"/>
        <v/>
      </c>
    </row>
    <row r="2131" spans="1:18" x14ac:dyDescent="0.2">
      <c r="A2131" s="8"/>
      <c r="B2131" s="9"/>
      <c r="C2131" s="10"/>
      <c r="D2131" s="10"/>
      <c r="E2131" s="10"/>
      <c r="F2131" s="10"/>
      <c r="G2131" s="10"/>
      <c r="H2131" s="10"/>
      <c r="I2131" s="11"/>
      <c r="J2131" s="11"/>
      <c r="K2131" s="16"/>
      <c r="L2131" s="1"/>
      <c r="N2131" s="1"/>
      <c r="O2131" s="13"/>
      <c r="P2131" s="13"/>
      <c r="Q2131" s="13" t="str">
        <f t="shared" si="199"/>
        <v/>
      </c>
      <c r="R2131" s="13" t="str">
        <f t="shared" si="200"/>
        <v/>
      </c>
    </row>
    <row r="2132" spans="1:18" x14ac:dyDescent="0.2">
      <c r="A2132" s="8"/>
      <c r="B2132" s="9"/>
      <c r="C2132" s="10"/>
      <c r="D2132" s="10"/>
      <c r="E2132" s="10"/>
      <c r="F2132" s="10"/>
      <c r="G2132" s="10"/>
      <c r="H2132" s="10"/>
      <c r="I2132" s="11"/>
      <c r="J2132" s="11"/>
      <c r="K2132" s="12"/>
      <c r="L2132" s="1"/>
      <c r="N2132" s="1"/>
      <c r="O2132" s="13"/>
      <c r="P2132" s="13"/>
      <c r="Q2132" s="13" t="str">
        <f t="shared" si="199"/>
        <v/>
      </c>
      <c r="R2132" s="13" t="str">
        <f t="shared" si="200"/>
        <v/>
      </c>
    </row>
    <row r="2133" spans="1:18" x14ac:dyDescent="0.2">
      <c r="A2133" s="8"/>
      <c r="B2133" s="9"/>
      <c r="C2133" s="10"/>
      <c r="D2133" s="10"/>
      <c r="E2133" s="10"/>
      <c r="F2133" s="10"/>
      <c r="G2133" s="10"/>
      <c r="H2133" s="10"/>
      <c r="I2133" s="11"/>
      <c r="J2133" s="11"/>
      <c r="K2133" s="12"/>
      <c r="L2133" s="1"/>
      <c r="N2133" s="1"/>
      <c r="O2133" s="13"/>
      <c r="P2133" s="13"/>
      <c r="Q2133" s="13" t="str">
        <f t="shared" si="199"/>
        <v/>
      </c>
      <c r="R2133" s="13" t="str">
        <f t="shared" si="200"/>
        <v/>
      </c>
    </row>
    <row r="2134" spans="1:18" x14ac:dyDescent="0.2">
      <c r="A2134" s="8"/>
      <c r="B2134" s="9"/>
      <c r="C2134" s="10"/>
      <c r="D2134" s="10"/>
      <c r="E2134" s="10"/>
      <c r="F2134" s="10"/>
      <c r="G2134" s="10"/>
      <c r="H2134" s="10"/>
      <c r="I2134" s="11"/>
      <c r="J2134" s="11"/>
      <c r="K2134" s="12"/>
      <c r="L2134" s="1"/>
      <c r="N2134" s="1"/>
      <c r="O2134" s="13"/>
      <c r="P2134" s="13"/>
      <c r="Q2134" s="13" t="str">
        <f t="shared" si="199"/>
        <v/>
      </c>
      <c r="R2134" s="13" t="str">
        <f t="shared" si="200"/>
        <v/>
      </c>
    </row>
    <row r="2135" spans="1:18" x14ac:dyDescent="0.2">
      <c r="A2135" s="8"/>
      <c r="B2135" s="9"/>
      <c r="C2135" s="10"/>
      <c r="D2135" s="10"/>
      <c r="E2135" s="10"/>
      <c r="F2135" s="10"/>
      <c r="G2135" s="10"/>
      <c r="H2135" s="10"/>
      <c r="I2135" s="11"/>
      <c r="J2135" s="11"/>
      <c r="K2135" s="16"/>
      <c r="L2135" s="1"/>
      <c r="N2135" s="1"/>
      <c r="O2135" s="13"/>
      <c r="P2135" s="13"/>
      <c r="Q2135" s="13" t="str">
        <f t="shared" si="199"/>
        <v/>
      </c>
      <c r="R2135" s="13" t="str">
        <f t="shared" si="200"/>
        <v/>
      </c>
    </row>
    <row r="2136" spans="1:18" x14ac:dyDescent="0.2">
      <c r="A2136" s="8"/>
      <c r="B2136" s="9"/>
      <c r="C2136" s="10"/>
      <c r="D2136" s="10"/>
      <c r="E2136" s="10"/>
      <c r="F2136" s="10"/>
      <c r="G2136" s="10"/>
      <c r="H2136" s="10"/>
      <c r="I2136" s="11"/>
      <c r="J2136" s="11"/>
      <c r="K2136" s="16"/>
      <c r="L2136" s="1"/>
      <c r="N2136" s="1"/>
      <c r="O2136" s="13"/>
      <c r="P2136" s="13"/>
      <c r="Q2136" s="13" t="str">
        <f t="shared" si="199"/>
        <v/>
      </c>
      <c r="R2136" s="13" t="str">
        <f t="shared" si="200"/>
        <v/>
      </c>
    </row>
    <row r="2137" spans="1:18" x14ac:dyDescent="0.2">
      <c r="A2137" s="8"/>
      <c r="B2137" s="9"/>
      <c r="C2137" s="10"/>
      <c r="D2137" s="10"/>
      <c r="E2137" s="10"/>
      <c r="F2137" s="10"/>
      <c r="G2137" s="10"/>
      <c r="H2137" s="10"/>
      <c r="I2137" s="11"/>
      <c r="J2137" s="11"/>
      <c r="K2137" s="12"/>
      <c r="L2137" s="1"/>
      <c r="N2137" s="1"/>
      <c r="O2137" s="13"/>
      <c r="P2137" s="13"/>
      <c r="Q2137" s="13" t="str">
        <f t="shared" si="199"/>
        <v/>
      </c>
      <c r="R2137" s="13" t="str">
        <f t="shared" si="200"/>
        <v/>
      </c>
    </row>
    <row r="2138" spans="1:18" x14ac:dyDescent="0.2">
      <c r="A2138" s="8"/>
      <c r="B2138" s="9"/>
      <c r="C2138" s="10"/>
      <c r="D2138" s="10"/>
      <c r="E2138" s="10"/>
      <c r="F2138" s="10"/>
      <c r="G2138" s="10"/>
      <c r="H2138" s="10"/>
      <c r="I2138" s="11"/>
      <c r="J2138" s="11"/>
      <c r="K2138" s="16"/>
      <c r="L2138" s="1"/>
      <c r="N2138" s="1"/>
      <c r="O2138" s="13"/>
      <c r="P2138" s="13"/>
      <c r="Q2138" s="13" t="str">
        <f t="shared" si="199"/>
        <v/>
      </c>
      <c r="R2138" s="13" t="str">
        <f t="shared" si="200"/>
        <v/>
      </c>
    </row>
    <row r="2139" spans="1:18" x14ac:dyDescent="0.2">
      <c r="A2139" s="8"/>
      <c r="B2139" s="9"/>
      <c r="C2139" s="10"/>
      <c r="D2139" s="10"/>
      <c r="E2139" s="10"/>
      <c r="F2139" s="10"/>
      <c r="G2139" s="10"/>
      <c r="H2139" s="10"/>
      <c r="I2139" s="11"/>
      <c r="J2139" s="11"/>
      <c r="K2139" s="16"/>
      <c r="L2139" s="1"/>
      <c r="N2139" s="1"/>
      <c r="O2139" s="13"/>
      <c r="P2139" s="13"/>
      <c r="Q2139" s="13" t="str">
        <f t="shared" si="199"/>
        <v/>
      </c>
      <c r="R2139" s="13" t="str">
        <f t="shared" si="200"/>
        <v/>
      </c>
    </row>
    <row r="2140" spans="1:18" x14ac:dyDescent="0.2">
      <c r="A2140" s="8"/>
      <c r="B2140" s="9"/>
      <c r="C2140" s="10"/>
      <c r="D2140" s="10"/>
      <c r="E2140" s="10"/>
      <c r="F2140" s="10"/>
      <c r="G2140" s="10"/>
      <c r="H2140" s="10"/>
      <c r="I2140" s="11"/>
      <c r="J2140" s="11"/>
      <c r="K2140" s="16"/>
      <c r="L2140" s="1"/>
      <c r="N2140" s="1"/>
      <c r="O2140" s="13"/>
      <c r="P2140" s="13"/>
      <c r="Q2140" s="13" t="str">
        <f t="shared" si="199"/>
        <v/>
      </c>
      <c r="R2140" s="13" t="str">
        <f t="shared" si="200"/>
        <v/>
      </c>
    </row>
    <row r="2141" spans="1:18" x14ac:dyDescent="0.2">
      <c r="A2141" s="8"/>
      <c r="B2141" s="9"/>
      <c r="C2141" s="10"/>
      <c r="D2141" s="10"/>
      <c r="E2141" s="10"/>
      <c r="F2141" s="10"/>
      <c r="G2141" s="10"/>
      <c r="H2141" s="10"/>
      <c r="I2141" s="11"/>
      <c r="J2141" s="11"/>
      <c r="K2141" s="12"/>
      <c r="L2141" s="1"/>
      <c r="N2141" s="1"/>
      <c r="O2141" s="13"/>
      <c r="P2141" s="13"/>
      <c r="Q2141" s="13" t="str">
        <f t="shared" si="199"/>
        <v/>
      </c>
      <c r="R2141" s="13" t="str">
        <f t="shared" si="200"/>
        <v/>
      </c>
    </row>
    <row r="2142" spans="1:18" x14ac:dyDescent="0.2">
      <c r="A2142" s="8"/>
      <c r="B2142" s="9"/>
      <c r="C2142" s="10"/>
      <c r="D2142" s="10"/>
      <c r="E2142" s="10"/>
      <c r="F2142" s="10"/>
      <c r="G2142" s="10"/>
      <c r="H2142" s="10"/>
      <c r="I2142" s="11"/>
      <c r="J2142" s="11"/>
      <c r="K2142" s="12"/>
      <c r="L2142" s="1"/>
      <c r="N2142" s="1"/>
      <c r="O2142" s="13"/>
      <c r="P2142" s="13"/>
      <c r="Q2142" s="13" t="str">
        <f t="shared" si="199"/>
        <v/>
      </c>
      <c r="R2142" s="13" t="str">
        <f t="shared" si="200"/>
        <v/>
      </c>
    </row>
    <row r="2143" spans="1:18" x14ac:dyDescent="0.2">
      <c r="A2143" s="8"/>
      <c r="B2143" s="9"/>
      <c r="C2143" s="10"/>
      <c r="D2143" s="10"/>
      <c r="E2143" s="10"/>
      <c r="F2143" s="10"/>
      <c r="G2143" s="10"/>
      <c r="H2143" s="10"/>
      <c r="I2143" s="11"/>
      <c r="J2143" s="11"/>
      <c r="K2143" s="16"/>
      <c r="L2143" s="1"/>
      <c r="N2143" s="1"/>
      <c r="O2143" s="13"/>
      <c r="P2143" s="13"/>
      <c r="Q2143" s="13" t="str">
        <f t="shared" si="199"/>
        <v/>
      </c>
      <c r="R2143" s="13" t="str">
        <f t="shared" si="200"/>
        <v/>
      </c>
    </row>
    <row r="2144" spans="1:18" x14ac:dyDescent="0.2">
      <c r="A2144" s="8"/>
      <c r="B2144" s="9"/>
      <c r="C2144" s="10"/>
      <c r="D2144" s="10"/>
      <c r="E2144" s="10"/>
      <c r="F2144" s="10"/>
      <c r="G2144" s="10"/>
      <c r="H2144" s="10"/>
      <c r="I2144" s="11"/>
      <c r="J2144" s="11"/>
      <c r="K2144" s="16"/>
      <c r="L2144" s="1"/>
      <c r="N2144" s="1"/>
      <c r="O2144" s="13"/>
      <c r="P2144" s="13"/>
      <c r="Q2144" s="13" t="str">
        <f t="shared" si="199"/>
        <v/>
      </c>
      <c r="R2144" s="13" t="str">
        <f t="shared" si="200"/>
        <v/>
      </c>
    </row>
    <row r="2145" spans="1:18" x14ac:dyDescent="0.2">
      <c r="A2145" s="8"/>
      <c r="B2145" s="9"/>
      <c r="C2145" s="10"/>
      <c r="D2145" s="10"/>
      <c r="E2145" s="10"/>
      <c r="F2145" s="10"/>
      <c r="G2145" s="10"/>
      <c r="H2145" s="10"/>
      <c r="I2145" s="11"/>
      <c r="J2145" s="11"/>
      <c r="K2145" s="16"/>
      <c r="L2145" s="1"/>
      <c r="N2145" s="1"/>
      <c r="O2145" s="13"/>
      <c r="P2145" s="13"/>
      <c r="Q2145" s="13" t="str">
        <f t="shared" si="199"/>
        <v/>
      </c>
      <c r="R2145" s="13" t="str">
        <f t="shared" si="200"/>
        <v/>
      </c>
    </row>
    <row r="2146" spans="1:18" x14ac:dyDescent="0.2">
      <c r="A2146" s="8"/>
      <c r="B2146" s="9"/>
      <c r="C2146" s="10"/>
      <c r="D2146" s="10"/>
      <c r="E2146" s="10"/>
      <c r="F2146" s="10"/>
      <c r="G2146" s="10"/>
      <c r="H2146" s="10"/>
      <c r="I2146" s="11"/>
      <c r="J2146" s="11"/>
      <c r="K2146" s="16"/>
      <c r="L2146" s="1"/>
      <c r="N2146" s="1"/>
      <c r="O2146" s="13"/>
      <c r="P2146" s="13"/>
      <c r="Q2146" s="13" t="str">
        <f t="shared" si="199"/>
        <v/>
      </c>
      <c r="R2146" s="13" t="str">
        <f t="shared" si="200"/>
        <v/>
      </c>
    </row>
    <row r="2147" spans="1:18" x14ac:dyDescent="0.2">
      <c r="A2147" s="8"/>
      <c r="B2147" s="9"/>
      <c r="C2147" s="10"/>
      <c r="D2147" s="10"/>
      <c r="E2147" s="10"/>
      <c r="F2147" s="10"/>
      <c r="G2147" s="10"/>
      <c r="H2147" s="10"/>
      <c r="I2147" s="11"/>
      <c r="J2147" s="11"/>
      <c r="K2147" s="16"/>
      <c r="L2147" s="1"/>
      <c r="N2147" s="1"/>
      <c r="O2147" s="13"/>
      <c r="P2147" s="13"/>
      <c r="Q2147" s="13" t="str">
        <f t="shared" si="199"/>
        <v/>
      </c>
      <c r="R2147" s="13" t="str">
        <f t="shared" si="200"/>
        <v/>
      </c>
    </row>
    <row r="2148" spans="1:18" x14ac:dyDescent="0.2">
      <c r="A2148" s="8"/>
      <c r="B2148" s="9"/>
      <c r="C2148" s="10"/>
      <c r="D2148" s="10"/>
      <c r="E2148" s="10"/>
      <c r="F2148" s="10"/>
      <c r="G2148" s="10"/>
      <c r="H2148" s="10"/>
      <c r="I2148" s="11"/>
      <c r="J2148" s="11"/>
      <c r="K2148" s="16"/>
      <c r="L2148" s="1"/>
      <c r="N2148" s="1"/>
      <c r="O2148" s="13"/>
      <c r="P2148" s="13"/>
      <c r="Q2148" s="13" t="str">
        <f t="shared" si="199"/>
        <v/>
      </c>
      <c r="R2148" s="13" t="str">
        <f t="shared" si="200"/>
        <v/>
      </c>
    </row>
    <row r="2149" spans="1:18" x14ac:dyDescent="0.2">
      <c r="A2149" s="8"/>
      <c r="B2149" s="9"/>
      <c r="C2149" s="10"/>
      <c r="D2149" s="10"/>
      <c r="E2149" s="10"/>
      <c r="F2149" s="10"/>
      <c r="G2149" s="10"/>
      <c r="H2149" s="10"/>
      <c r="I2149" s="11"/>
      <c r="J2149" s="11"/>
      <c r="K2149" s="16"/>
      <c r="L2149" s="1"/>
      <c r="N2149" s="1"/>
      <c r="O2149" s="13"/>
      <c r="P2149" s="13"/>
      <c r="Q2149" s="13" t="str">
        <f t="shared" si="199"/>
        <v/>
      </c>
      <c r="R2149" s="13" t="str">
        <f t="shared" si="200"/>
        <v/>
      </c>
    </row>
    <row r="2150" spans="1:18" x14ac:dyDescent="0.2">
      <c r="A2150" s="8"/>
      <c r="B2150" s="9"/>
      <c r="C2150" s="10"/>
      <c r="D2150" s="10"/>
      <c r="E2150" s="10"/>
      <c r="F2150" s="10"/>
      <c r="G2150" s="10"/>
      <c r="H2150" s="10"/>
      <c r="I2150" s="11"/>
      <c r="J2150" s="11"/>
      <c r="K2150" s="16"/>
      <c r="L2150" s="1"/>
      <c r="N2150" s="1"/>
      <c r="O2150" s="13"/>
      <c r="P2150" s="13"/>
      <c r="Q2150" s="13" t="str">
        <f t="shared" si="199"/>
        <v/>
      </c>
      <c r="R2150" s="13" t="str">
        <f t="shared" si="200"/>
        <v/>
      </c>
    </row>
    <row r="2151" spans="1:18" x14ac:dyDescent="0.2">
      <c r="A2151" s="8"/>
      <c r="B2151" s="9"/>
      <c r="C2151" s="10"/>
      <c r="D2151" s="10"/>
      <c r="E2151" s="10"/>
      <c r="F2151" s="10"/>
      <c r="G2151" s="10"/>
      <c r="H2151" s="10"/>
      <c r="I2151" s="11"/>
      <c r="J2151" s="11"/>
      <c r="K2151" s="16"/>
      <c r="L2151" s="1"/>
      <c r="N2151" s="1"/>
      <c r="O2151" s="13"/>
      <c r="P2151" s="13"/>
      <c r="Q2151" s="13" t="str">
        <f t="shared" si="199"/>
        <v/>
      </c>
      <c r="R2151" s="13" t="str">
        <f t="shared" si="200"/>
        <v/>
      </c>
    </row>
    <row r="2152" spans="1:18" x14ac:dyDescent="0.2">
      <c r="A2152" s="8"/>
      <c r="B2152" s="9"/>
      <c r="C2152" s="10"/>
      <c r="D2152" s="10"/>
      <c r="E2152" s="10"/>
      <c r="F2152" s="10"/>
      <c r="G2152" s="10"/>
      <c r="H2152" s="10"/>
      <c r="I2152" s="11"/>
      <c r="J2152" s="11"/>
      <c r="K2152" s="12"/>
      <c r="L2152" s="1"/>
      <c r="N2152" s="1"/>
      <c r="O2152" s="13"/>
      <c r="P2152" s="13"/>
      <c r="Q2152" s="13" t="str">
        <f t="shared" si="199"/>
        <v/>
      </c>
      <c r="R2152" s="13" t="str">
        <f t="shared" si="200"/>
        <v/>
      </c>
    </row>
    <row r="2153" spans="1:18" x14ac:dyDescent="0.2">
      <c r="A2153" s="8"/>
      <c r="B2153" s="9"/>
      <c r="C2153" s="10"/>
      <c r="D2153" s="10"/>
      <c r="E2153" s="10"/>
      <c r="F2153" s="10"/>
      <c r="G2153" s="10"/>
      <c r="H2153" s="10"/>
      <c r="I2153" s="11"/>
      <c r="J2153" s="11"/>
      <c r="K2153" s="16"/>
      <c r="L2153" s="1"/>
      <c r="N2153" s="1"/>
      <c r="O2153" s="13"/>
      <c r="P2153" s="13"/>
      <c r="Q2153" s="13" t="str">
        <f t="shared" si="199"/>
        <v/>
      </c>
      <c r="R2153" s="13" t="str">
        <f t="shared" si="200"/>
        <v/>
      </c>
    </row>
    <row r="2154" spans="1:18" x14ac:dyDescent="0.2">
      <c r="A2154" s="8"/>
      <c r="B2154" s="9"/>
      <c r="C2154" s="10"/>
      <c r="D2154" s="10"/>
      <c r="E2154" s="10"/>
      <c r="F2154" s="10"/>
      <c r="G2154" s="10"/>
      <c r="H2154" s="10"/>
      <c r="I2154" s="11"/>
      <c r="J2154" s="11"/>
      <c r="K2154" s="16"/>
      <c r="L2154" s="1"/>
      <c r="N2154" s="1"/>
      <c r="O2154" s="13"/>
      <c r="P2154" s="13"/>
      <c r="Q2154" s="13" t="str">
        <f t="shared" si="199"/>
        <v/>
      </c>
      <c r="R2154" s="13" t="str">
        <f t="shared" si="200"/>
        <v/>
      </c>
    </row>
    <row r="2155" spans="1:18" x14ac:dyDescent="0.2">
      <c r="A2155" s="8"/>
      <c r="B2155" s="9"/>
      <c r="C2155" s="10"/>
      <c r="D2155" s="10"/>
      <c r="E2155" s="10"/>
      <c r="F2155" s="10"/>
      <c r="G2155" s="10"/>
      <c r="H2155" s="10"/>
      <c r="I2155" s="11"/>
      <c r="J2155" s="11"/>
      <c r="K2155" s="16"/>
      <c r="L2155" s="1"/>
      <c r="N2155" s="1"/>
      <c r="O2155" s="13"/>
      <c r="P2155" s="13"/>
      <c r="Q2155" s="13" t="str">
        <f t="shared" si="199"/>
        <v/>
      </c>
      <c r="R2155" s="13" t="str">
        <f t="shared" si="200"/>
        <v/>
      </c>
    </row>
    <row r="2156" spans="1:18" x14ac:dyDescent="0.2">
      <c r="A2156" s="8"/>
      <c r="B2156" s="9"/>
      <c r="C2156" s="10"/>
      <c r="D2156" s="10"/>
      <c r="E2156" s="10"/>
      <c r="F2156" s="10"/>
      <c r="G2156" s="10"/>
      <c r="H2156" s="10"/>
      <c r="I2156" s="11"/>
      <c r="J2156" s="11"/>
      <c r="K2156" s="16"/>
      <c r="L2156" s="1"/>
      <c r="N2156" s="1"/>
      <c r="O2156" s="13"/>
      <c r="P2156" s="13"/>
      <c r="Q2156" s="13" t="str">
        <f t="shared" si="199"/>
        <v/>
      </c>
      <c r="R2156" s="13" t="str">
        <f t="shared" si="200"/>
        <v/>
      </c>
    </row>
    <row r="2157" spans="1:18" x14ac:dyDescent="0.2">
      <c r="A2157" s="8"/>
      <c r="B2157" s="9"/>
      <c r="C2157" s="10"/>
      <c r="D2157" s="10"/>
      <c r="E2157" s="10"/>
      <c r="F2157" s="10"/>
      <c r="G2157" s="10"/>
      <c r="H2157" s="10"/>
      <c r="I2157" s="11"/>
      <c r="J2157" s="11"/>
      <c r="K2157" s="16"/>
      <c r="L2157" s="1"/>
      <c r="N2157" s="1"/>
      <c r="O2157" s="13"/>
      <c r="P2157" s="13"/>
      <c r="Q2157" s="13" t="str">
        <f t="shared" si="199"/>
        <v/>
      </c>
      <c r="R2157" s="13" t="str">
        <f t="shared" si="200"/>
        <v/>
      </c>
    </row>
    <row r="2158" spans="1:18" x14ac:dyDescent="0.2">
      <c r="A2158" s="8"/>
      <c r="B2158" s="9"/>
      <c r="C2158" s="10"/>
      <c r="D2158" s="10"/>
      <c r="E2158" s="10"/>
      <c r="F2158" s="10"/>
      <c r="G2158" s="10"/>
      <c r="H2158" s="10"/>
      <c r="I2158" s="11"/>
      <c r="J2158" s="11"/>
      <c r="K2158" s="16"/>
      <c r="L2158" s="1"/>
      <c r="N2158" s="1"/>
      <c r="O2158" s="13"/>
      <c r="P2158" s="13"/>
      <c r="Q2158" s="13" t="str">
        <f t="shared" si="199"/>
        <v/>
      </c>
      <c r="R2158" s="13" t="str">
        <f t="shared" si="200"/>
        <v/>
      </c>
    </row>
    <row r="2159" spans="1:18" x14ac:dyDescent="0.2">
      <c r="A2159" s="8"/>
      <c r="B2159" s="9"/>
      <c r="C2159" s="10"/>
      <c r="D2159" s="10"/>
      <c r="E2159" s="10"/>
      <c r="F2159" s="10"/>
      <c r="G2159" s="10"/>
      <c r="H2159" s="10"/>
      <c r="I2159" s="11"/>
      <c r="J2159" s="11"/>
      <c r="K2159" s="16"/>
      <c r="L2159" s="1"/>
      <c r="N2159" s="1"/>
      <c r="O2159" s="13"/>
      <c r="P2159" s="13"/>
      <c r="Q2159" s="13" t="str">
        <f t="shared" si="199"/>
        <v/>
      </c>
      <c r="R2159" s="13" t="str">
        <f t="shared" si="200"/>
        <v/>
      </c>
    </row>
    <row r="2160" spans="1:18" x14ac:dyDescent="0.2">
      <c r="A2160" s="8"/>
      <c r="B2160" s="9"/>
      <c r="C2160" s="10"/>
      <c r="D2160" s="10"/>
      <c r="E2160" s="10"/>
      <c r="F2160" s="10"/>
      <c r="G2160" s="10"/>
      <c r="H2160" s="10"/>
      <c r="I2160" s="11"/>
      <c r="J2160" s="11"/>
      <c r="K2160" s="12"/>
      <c r="L2160" s="1"/>
      <c r="N2160" s="1"/>
      <c r="O2160" s="13"/>
      <c r="P2160" s="13"/>
      <c r="Q2160" s="13" t="str">
        <f t="shared" si="199"/>
        <v/>
      </c>
      <c r="R2160" s="13" t="str">
        <f t="shared" si="200"/>
        <v/>
      </c>
    </row>
    <row r="2161" spans="1:18" x14ac:dyDescent="0.2">
      <c r="A2161" s="8"/>
      <c r="B2161" s="9"/>
      <c r="C2161" s="10"/>
      <c r="D2161" s="10"/>
      <c r="E2161" s="10"/>
      <c r="F2161" s="10"/>
      <c r="G2161" s="10"/>
      <c r="H2161" s="10"/>
      <c r="I2161" s="11"/>
      <c r="J2161" s="11"/>
      <c r="K2161" s="16"/>
      <c r="L2161" s="1"/>
      <c r="N2161" s="1"/>
      <c r="O2161" s="13"/>
      <c r="P2161" s="13"/>
      <c r="Q2161" s="13" t="str">
        <f t="shared" si="199"/>
        <v/>
      </c>
      <c r="R2161" s="13" t="str">
        <f t="shared" si="200"/>
        <v/>
      </c>
    </row>
    <row r="2162" spans="1:18" x14ac:dyDescent="0.2">
      <c r="A2162" s="8"/>
      <c r="B2162" s="9"/>
      <c r="C2162" s="10"/>
      <c r="D2162" s="10"/>
      <c r="E2162" s="10"/>
      <c r="F2162" s="10"/>
      <c r="G2162" s="10"/>
      <c r="H2162" s="10"/>
      <c r="I2162" s="11"/>
      <c r="J2162" s="11"/>
      <c r="K2162" s="12"/>
      <c r="L2162" s="1"/>
      <c r="N2162" s="1"/>
      <c r="O2162" s="13"/>
      <c r="P2162" s="13"/>
      <c r="Q2162" s="13" t="str">
        <f t="shared" si="199"/>
        <v/>
      </c>
      <c r="R2162" s="13" t="str">
        <f t="shared" si="200"/>
        <v/>
      </c>
    </row>
    <row r="2163" spans="1:18" x14ac:dyDescent="0.2">
      <c r="A2163" s="8"/>
      <c r="B2163" s="9"/>
      <c r="C2163" s="10"/>
      <c r="D2163" s="10"/>
      <c r="E2163" s="10"/>
      <c r="F2163" s="10"/>
      <c r="G2163" s="10"/>
      <c r="H2163" s="10"/>
      <c r="I2163" s="11"/>
      <c r="J2163" s="11"/>
      <c r="K2163" s="16"/>
      <c r="L2163" s="1"/>
      <c r="N2163" s="1"/>
      <c r="O2163" s="13"/>
      <c r="P2163" s="13"/>
      <c r="Q2163" s="13" t="str">
        <f t="shared" si="199"/>
        <v/>
      </c>
      <c r="R2163" s="13" t="str">
        <f t="shared" si="200"/>
        <v/>
      </c>
    </row>
    <row r="2164" spans="1:18" x14ac:dyDescent="0.2">
      <c r="A2164" s="8"/>
      <c r="B2164" s="9"/>
      <c r="C2164" s="10"/>
      <c r="D2164" s="10"/>
      <c r="E2164" s="10"/>
      <c r="F2164" s="10"/>
      <c r="G2164" s="10"/>
      <c r="H2164" s="10"/>
      <c r="I2164" s="11"/>
      <c r="J2164" s="11"/>
      <c r="K2164" s="12"/>
      <c r="L2164" s="1"/>
      <c r="N2164" s="1"/>
      <c r="O2164" s="13"/>
      <c r="P2164" s="13"/>
      <c r="Q2164" s="13" t="str">
        <f t="shared" si="199"/>
        <v/>
      </c>
      <c r="R2164" s="13" t="str">
        <f t="shared" si="200"/>
        <v/>
      </c>
    </row>
    <row r="2165" spans="1:18" x14ac:dyDescent="0.2">
      <c r="A2165" s="8"/>
      <c r="B2165" s="9"/>
      <c r="C2165" s="10"/>
      <c r="D2165" s="10"/>
      <c r="E2165" s="10"/>
      <c r="F2165" s="10"/>
      <c r="G2165" s="10"/>
      <c r="H2165" s="10"/>
      <c r="I2165" s="11"/>
      <c r="J2165" s="11"/>
      <c r="K2165" s="16"/>
      <c r="L2165" s="1"/>
      <c r="N2165" s="1"/>
      <c r="O2165" s="13"/>
      <c r="P2165" s="13"/>
      <c r="Q2165" s="13" t="str">
        <f t="shared" si="199"/>
        <v/>
      </c>
      <c r="R2165" s="13" t="str">
        <f t="shared" si="200"/>
        <v/>
      </c>
    </row>
    <row r="2166" spans="1:18" x14ac:dyDescent="0.2">
      <c r="A2166" s="8"/>
      <c r="B2166" s="9"/>
      <c r="C2166" s="10"/>
      <c r="D2166" s="10"/>
      <c r="E2166" s="10"/>
      <c r="F2166" s="10"/>
      <c r="G2166" s="10"/>
      <c r="H2166" s="10"/>
      <c r="I2166" s="11"/>
      <c r="J2166" s="11"/>
      <c r="K2166" s="16"/>
      <c r="L2166" s="1"/>
      <c r="N2166" s="1"/>
      <c r="O2166" s="13"/>
      <c r="P2166" s="13"/>
      <c r="Q2166" s="13" t="str">
        <f t="shared" si="199"/>
        <v/>
      </c>
      <c r="R2166" s="13" t="str">
        <f t="shared" si="200"/>
        <v/>
      </c>
    </row>
    <row r="2167" spans="1:18" x14ac:dyDescent="0.2">
      <c r="A2167" s="8"/>
      <c r="B2167" s="9"/>
      <c r="C2167" s="10"/>
      <c r="D2167" s="10"/>
      <c r="E2167" s="10"/>
      <c r="F2167" s="10"/>
      <c r="G2167" s="10"/>
      <c r="H2167" s="10"/>
      <c r="I2167" s="11"/>
      <c r="J2167" s="11"/>
      <c r="K2167" s="16"/>
      <c r="L2167" s="1"/>
      <c r="N2167" s="1"/>
      <c r="O2167" s="13"/>
      <c r="P2167" s="13"/>
      <c r="Q2167" s="13" t="str">
        <f t="shared" si="199"/>
        <v/>
      </c>
      <c r="R2167" s="13" t="str">
        <f t="shared" si="200"/>
        <v/>
      </c>
    </row>
    <row r="2168" spans="1:18" x14ac:dyDescent="0.2">
      <c r="A2168" s="8"/>
      <c r="B2168" s="9"/>
      <c r="C2168" s="10"/>
      <c r="D2168" s="10"/>
      <c r="E2168" s="10"/>
      <c r="F2168" s="10"/>
      <c r="G2168" s="10"/>
      <c r="H2168" s="10"/>
      <c r="I2168" s="11"/>
      <c r="J2168" s="11"/>
      <c r="K2168" s="12"/>
      <c r="L2168" s="1"/>
      <c r="N2168" s="1"/>
      <c r="O2168" s="13"/>
      <c r="P2168" s="13"/>
      <c r="Q2168" s="13" t="str">
        <f t="shared" si="199"/>
        <v/>
      </c>
      <c r="R2168" s="13" t="str">
        <f t="shared" si="200"/>
        <v/>
      </c>
    </row>
    <row r="2169" spans="1:18" x14ac:dyDescent="0.2">
      <c r="A2169" s="8"/>
      <c r="B2169" s="9"/>
      <c r="C2169" s="10"/>
      <c r="D2169" s="10"/>
      <c r="E2169" s="10"/>
      <c r="F2169" s="10"/>
      <c r="G2169" s="10"/>
      <c r="H2169" s="10"/>
      <c r="I2169" s="11"/>
      <c r="J2169" s="11"/>
      <c r="K2169" s="16"/>
      <c r="L2169" s="1"/>
      <c r="N2169" s="1"/>
      <c r="O2169" s="13"/>
      <c r="P2169" s="13"/>
      <c r="Q2169" s="13" t="str">
        <f t="shared" si="199"/>
        <v/>
      </c>
      <c r="R2169" s="13" t="str">
        <f t="shared" si="200"/>
        <v/>
      </c>
    </row>
    <row r="2170" spans="1:18" x14ac:dyDescent="0.2">
      <c r="A2170" s="8"/>
      <c r="B2170" s="9"/>
      <c r="C2170" s="10"/>
      <c r="D2170" s="10"/>
      <c r="E2170" s="10"/>
      <c r="F2170" s="10"/>
      <c r="G2170" s="10"/>
      <c r="H2170" s="10"/>
      <c r="I2170" s="11"/>
      <c r="J2170" s="11"/>
      <c r="K2170" s="12"/>
      <c r="L2170" s="1"/>
      <c r="N2170" s="1"/>
      <c r="O2170" s="13"/>
      <c r="P2170" s="13"/>
      <c r="Q2170" s="13" t="str">
        <f t="shared" si="199"/>
        <v/>
      </c>
      <c r="R2170" s="13" t="str">
        <f t="shared" si="200"/>
        <v/>
      </c>
    </row>
    <row r="2171" spans="1:18" x14ac:dyDescent="0.2">
      <c r="A2171" s="8"/>
      <c r="B2171" s="9"/>
      <c r="C2171" s="10"/>
      <c r="D2171" s="10"/>
      <c r="E2171" s="10"/>
      <c r="F2171" s="10"/>
      <c r="G2171" s="10"/>
      <c r="H2171" s="10"/>
      <c r="I2171" s="11"/>
      <c r="J2171" s="11"/>
      <c r="K2171" s="16"/>
      <c r="L2171" s="1"/>
      <c r="N2171" s="1"/>
      <c r="O2171" s="13"/>
      <c r="P2171" s="13"/>
      <c r="Q2171" s="13" t="str">
        <f t="shared" si="199"/>
        <v/>
      </c>
      <c r="R2171" s="13" t="str">
        <f t="shared" si="200"/>
        <v/>
      </c>
    </row>
    <row r="2172" spans="1:18" x14ac:dyDescent="0.2">
      <c r="A2172" s="8"/>
      <c r="B2172" s="9"/>
      <c r="C2172" s="10"/>
      <c r="D2172" s="10"/>
      <c r="E2172" s="10"/>
      <c r="F2172" s="10"/>
      <c r="G2172" s="10"/>
      <c r="H2172" s="10"/>
      <c r="I2172" s="11"/>
      <c r="J2172" s="11"/>
      <c r="K2172" s="16"/>
      <c r="L2172" s="1"/>
      <c r="N2172" s="1"/>
      <c r="O2172" s="13"/>
      <c r="P2172" s="13"/>
      <c r="Q2172" s="13" t="str">
        <f t="shared" si="199"/>
        <v/>
      </c>
      <c r="R2172" s="13" t="str">
        <f t="shared" si="200"/>
        <v/>
      </c>
    </row>
    <row r="2173" spans="1:18" x14ac:dyDescent="0.2">
      <c r="A2173" s="8"/>
      <c r="B2173" s="9"/>
      <c r="C2173" s="10"/>
      <c r="D2173" s="10"/>
      <c r="E2173" s="10"/>
      <c r="F2173" s="10"/>
      <c r="G2173" s="10"/>
      <c r="H2173" s="10"/>
      <c r="I2173" s="11"/>
      <c r="J2173" s="11"/>
      <c r="K2173" s="16"/>
      <c r="L2173" s="1"/>
      <c r="N2173" s="1"/>
      <c r="O2173" s="13"/>
      <c r="P2173" s="13"/>
      <c r="Q2173" s="13" t="str">
        <f t="shared" si="199"/>
        <v/>
      </c>
      <c r="R2173" s="13" t="str">
        <f t="shared" si="200"/>
        <v/>
      </c>
    </row>
    <row r="2174" spans="1:18" x14ac:dyDescent="0.2">
      <c r="A2174" s="8"/>
      <c r="B2174" s="9"/>
      <c r="C2174" s="10"/>
      <c r="D2174" s="10"/>
      <c r="E2174" s="10"/>
      <c r="F2174" s="10"/>
      <c r="G2174" s="10"/>
      <c r="H2174" s="10"/>
      <c r="I2174" s="11"/>
      <c r="J2174" s="11"/>
      <c r="K2174" s="16"/>
      <c r="L2174" s="1"/>
      <c r="N2174" s="1"/>
      <c r="O2174" s="13"/>
      <c r="P2174" s="13"/>
      <c r="Q2174" s="13" t="str">
        <f t="shared" si="199"/>
        <v/>
      </c>
      <c r="R2174" s="13" t="str">
        <f t="shared" si="200"/>
        <v/>
      </c>
    </row>
    <row r="2175" spans="1:18" x14ac:dyDescent="0.2">
      <c r="A2175" s="8"/>
      <c r="B2175" s="9"/>
      <c r="C2175" s="10"/>
      <c r="D2175" s="10"/>
      <c r="E2175" s="10"/>
      <c r="F2175" s="10"/>
      <c r="G2175" s="10"/>
      <c r="H2175" s="10"/>
      <c r="I2175" s="11"/>
      <c r="J2175" s="11"/>
      <c r="K2175" s="16"/>
      <c r="L2175" s="1"/>
      <c r="N2175" s="1"/>
      <c r="O2175" s="13"/>
      <c r="P2175" s="13"/>
      <c r="Q2175" s="13" t="str">
        <f t="shared" si="199"/>
        <v/>
      </c>
      <c r="R2175" s="13" t="str">
        <f t="shared" si="200"/>
        <v/>
      </c>
    </row>
    <row r="2176" spans="1:18" x14ac:dyDescent="0.2">
      <c r="A2176" s="8"/>
      <c r="B2176" s="9"/>
      <c r="C2176" s="10"/>
      <c r="D2176" s="10"/>
      <c r="E2176" s="10"/>
      <c r="F2176" s="10"/>
      <c r="G2176" s="10"/>
      <c r="H2176" s="10"/>
      <c r="I2176" s="11"/>
      <c r="J2176" s="11"/>
      <c r="K2176" s="16"/>
      <c r="L2176" s="1"/>
      <c r="N2176" s="1"/>
      <c r="O2176" s="13"/>
      <c r="P2176" s="13"/>
      <c r="Q2176" s="13" t="str">
        <f t="shared" si="199"/>
        <v/>
      </c>
      <c r="R2176" s="13" t="str">
        <f t="shared" si="200"/>
        <v/>
      </c>
    </row>
    <row r="2177" spans="1:18" x14ac:dyDescent="0.2">
      <c r="A2177" s="8"/>
      <c r="B2177" s="9"/>
      <c r="C2177" s="10"/>
      <c r="D2177" s="10"/>
      <c r="E2177" s="10"/>
      <c r="F2177" s="10"/>
      <c r="G2177" s="10"/>
      <c r="H2177" s="10"/>
      <c r="I2177" s="11"/>
      <c r="J2177" s="11"/>
      <c r="K2177" s="16"/>
      <c r="L2177" s="1"/>
      <c r="N2177" s="1"/>
      <c r="O2177" s="13"/>
      <c r="P2177" s="13"/>
      <c r="Q2177" s="13" t="str">
        <f t="shared" si="199"/>
        <v/>
      </c>
      <c r="R2177" s="13" t="str">
        <f t="shared" si="200"/>
        <v/>
      </c>
    </row>
    <row r="2178" spans="1:18" x14ac:dyDescent="0.2">
      <c r="A2178" s="8"/>
      <c r="B2178" s="9"/>
      <c r="C2178" s="10"/>
      <c r="D2178" s="10"/>
      <c r="E2178" s="10"/>
      <c r="F2178" s="10"/>
      <c r="G2178" s="10"/>
      <c r="H2178" s="10"/>
      <c r="I2178" s="11"/>
      <c r="J2178" s="11"/>
      <c r="K2178" s="16"/>
      <c r="L2178" s="1"/>
      <c r="N2178" s="1"/>
      <c r="O2178" s="13"/>
      <c r="P2178" s="13"/>
      <c r="Q2178" s="13" t="str">
        <f t="shared" si="199"/>
        <v/>
      </c>
      <c r="R2178" s="13" t="str">
        <f t="shared" si="200"/>
        <v/>
      </c>
    </row>
    <row r="2179" spans="1:18" x14ac:dyDescent="0.2">
      <c r="A2179" s="8"/>
      <c r="B2179" s="9"/>
      <c r="C2179" s="10"/>
      <c r="D2179" s="10"/>
      <c r="E2179" s="10"/>
      <c r="F2179" s="10"/>
      <c r="G2179" s="10"/>
      <c r="H2179" s="10"/>
      <c r="I2179" s="11"/>
      <c r="J2179" s="11"/>
      <c r="K2179" s="16"/>
      <c r="L2179" s="1"/>
      <c r="N2179" s="1"/>
      <c r="O2179" s="13"/>
      <c r="P2179" s="13"/>
      <c r="Q2179" s="13" t="str">
        <f t="shared" si="199"/>
        <v/>
      </c>
      <c r="R2179" s="13" t="str">
        <f t="shared" si="200"/>
        <v/>
      </c>
    </row>
    <row r="2180" spans="1:18" x14ac:dyDescent="0.2">
      <c r="A2180" s="8"/>
      <c r="B2180" s="9"/>
      <c r="C2180" s="10"/>
      <c r="D2180" s="10"/>
      <c r="E2180" s="10"/>
      <c r="F2180" s="10"/>
      <c r="G2180" s="10"/>
      <c r="H2180" s="10"/>
      <c r="I2180" s="11"/>
      <c r="J2180" s="11"/>
      <c r="K2180" s="16"/>
      <c r="L2180" s="1"/>
      <c r="N2180" s="1"/>
      <c r="O2180" s="13"/>
      <c r="P2180" s="13"/>
      <c r="Q2180" s="13" t="str">
        <f t="shared" si="199"/>
        <v/>
      </c>
      <c r="R2180" s="13" t="str">
        <f t="shared" si="200"/>
        <v/>
      </c>
    </row>
    <row r="2181" spans="1:18" x14ac:dyDescent="0.2">
      <c r="A2181" s="8"/>
      <c r="B2181" s="9"/>
      <c r="C2181" s="10"/>
      <c r="D2181" s="10"/>
      <c r="E2181" s="10"/>
      <c r="F2181" s="10"/>
      <c r="G2181" s="10"/>
      <c r="H2181" s="10"/>
      <c r="I2181" s="11"/>
      <c r="J2181" s="11"/>
      <c r="K2181" s="16"/>
      <c r="L2181" s="1"/>
      <c r="N2181" s="1"/>
      <c r="O2181" s="13"/>
      <c r="P2181" s="13"/>
      <c r="Q2181" s="13" t="str">
        <f t="shared" si="199"/>
        <v/>
      </c>
      <c r="R2181" s="13" t="str">
        <f t="shared" si="200"/>
        <v/>
      </c>
    </row>
    <row r="2182" spans="1:18" x14ac:dyDescent="0.2">
      <c r="A2182" s="8"/>
      <c r="B2182" s="9"/>
      <c r="C2182" s="10"/>
      <c r="D2182" s="10"/>
      <c r="E2182" s="10"/>
      <c r="F2182" s="10"/>
      <c r="G2182" s="10"/>
      <c r="H2182" s="10"/>
      <c r="I2182" s="11"/>
      <c r="J2182" s="11"/>
      <c r="K2182" s="12"/>
      <c r="L2182" s="1"/>
      <c r="N2182" s="1"/>
      <c r="O2182" s="13"/>
      <c r="P2182" s="13"/>
      <c r="Q2182" s="13" t="str">
        <f t="shared" si="199"/>
        <v/>
      </c>
      <c r="R2182" s="13" t="str">
        <f t="shared" si="200"/>
        <v/>
      </c>
    </row>
    <row r="2183" spans="1:18" x14ac:dyDescent="0.2">
      <c r="A2183" s="8"/>
      <c r="B2183" s="9"/>
      <c r="C2183" s="10"/>
      <c r="D2183" s="10"/>
      <c r="E2183" s="10"/>
      <c r="F2183" s="10"/>
      <c r="G2183" s="10"/>
      <c r="H2183" s="10"/>
      <c r="I2183" s="11"/>
      <c r="J2183" s="11"/>
      <c r="K2183" s="12"/>
      <c r="L2183" s="1"/>
      <c r="N2183" s="1"/>
      <c r="O2183" s="13"/>
      <c r="P2183" s="13"/>
      <c r="Q2183" s="13" t="str">
        <f t="shared" si="199"/>
        <v/>
      </c>
      <c r="R2183" s="13" t="str">
        <f t="shared" si="200"/>
        <v/>
      </c>
    </row>
    <row r="2184" spans="1:18" x14ac:dyDescent="0.2">
      <c r="A2184" s="8"/>
      <c r="B2184" s="9"/>
      <c r="C2184" s="10"/>
      <c r="D2184" s="10"/>
      <c r="E2184" s="10"/>
      <c r="F2184" s="10"/>
      <c r="G2184" s="10"/>
      <c r="H2184" s="10"/>
      <c r="I2184" s="11"/>
      <c r="J2184" s="11"/>
      <c r="K2184" s="12"/>
      <c r="L2184" s="1"/>
      <c r="N2184" s="1"/>
      <c r="O2184" s="13"/>
      <c r="P2184" s="13"/>
      <c r="Q2184" s="13" t="str">
        <f t="shared" ref="Q2184:Q2247" si="201">IF(AND(M2184="Natural Gas",K2184&lt;&gt;"NA"),K2184/100,"")</f>
        <v/>
      </c>
      <c r="R2184" s="13" t="str">
        <f t="shared" ref="R2184:R2247" si="202">IF(AND(M2184="Natural Gas",K2184&lt;&gt;"NA",L2184="YES"),K2184/100,"")</f>
        <v/>
      </c>
    </row>
    <row r="2185" spans="1:18" x14ac:dyDescent="0.2">
      <c r="A2185" s="8"/>
      <c r="B2185" s="9"/>
      <c r="C2185" s="10"/>
      <c r="D2185" s="10"/>
      <c r="E2185" s="10"/>
      <c r="F2185" s="10"/>
      <c r="G2185" s="10"/>
      <c r="H2185" s="10"/>
      <c r="I2185" s="11"/>
      <c r="J2185" s="11"/>
      <c r="K2185" s="12"/>
      <c r="L2185" s="1"/>
      <c r="N2185" s="1"/>
      <c r="O2185" s="13"/>
      <c r="P2185" s="13"/>
      <c r="Q2185" s="13" t="str">
        <f t="shared" si="201"/>
        <v/>
      </c>
      <c r="R2185" s="13" t="str">
        <f t="shared" si="202"/>
        <v/>
      </c>
    </row>
    <row r="2186" spans="1:18" x14ac:dyDescent="0.2">
      <c r="A2186" s="8"/>
      <c r="B2186" s="9"/>
      <c r="C2186" s="10"/>
      <c r="D2186" s="10"/>
      <c r="E2186" s="10"/>
      <c r="F2186" s="10"/>
      <c r="G2186" s="10"/>
      <c r="H2186" s="10"/>
      <c r="I2186" s="11"/>
      <c r="J2186" s="11"/>
      <c r="K2186" s="16"/>
      <c r="L2186" s="1"/>
      <c r="N2186" s="1"/>
      <c r="O2186" s="13"/>
      <c r="P2186" s="13"/>
      <c r="Q2186" s="13" t="str">
        <f t="shared" si="201"/>
        <v/>
      </c>
      <c r="R2186" s="13" t="str">
        <f t="shared" si="202"/>
        <v/>
      </c>
    </row>
    <row r="2187" spans="1:18" x14ac:dyDescent="0.2">
      <c r="A2187" s="8"/>
      <c r="B2187" s="9"/>
      <c r="C2187" s="10"/>
      <c r="D2187" s="10"/>
      <c r="E2187" s="10"/>
      <c r="F2187" s="10"/>
      <c r="G2187" s="10"/>
      <c r="H2187" s="10"/>
      <c r="I2187" s="11"/>
      <c r="J2187" s="11"/>
      <c r="K2187" s="16"/>
      <c r="L2187" s="1"/>
      <c r="N2187" s="1"/>
      <c r="O2187" s="13"/>
      <c r="P2187" s="13"/>
      <c r="Q2187" s="13" t="str">
        <f t="shared" si="201"/>
        <v/>
      </c>
      <c r="R2187" s="13" t="str">
        <f t="shared" si="202"/>
        <v/>
      </c>
    </row>
    <row r="2188" spans="1:18" x14ac:dyDescent="0.2">
      <c r="A2188" s="8"/>
      <c r="B2188" s="9"/>
      <c r="C2188" s="10"/>
      <c r="D2188" s="10"/>
      <c r="E2188" s="10"/>
      <c r="F2188" s="10"/>
      <c r="G2188" s="10"/>
      <c r="H2188" s="10"/>
      <c r="I2188" s="11"/>
      <c r="J2188" s="11"/>
      <c r="K2188" s="16"/>
      <c r="L2188" s="1"/>
      <c r="N2188" s="1"/>
      <c r="O2188" s="13"/>
      <c r="P2188" s="13"/>
      <c r="Q2188" s="13" t="str">
        <f t="shared" si="201"/>
        <v/>
      </c>
      <c r="R2188" s="13" t="str">
        <f t="shared" si="202"/>
        <v/>
      </c>
    </row>
    <row r="2189" spans="1:18" x14ac:dyDescent="0.2">
      <c r="A2189" s="8"/>
      <c r="B2189" s="9"/>
      <c r="C2189" s="10"/>
      <c r="D2189" s="10"/>
      <c r="E2189" s="10"/>
      <c r="F2189" s="10"/>
      <c r="G2189" s="10"/>
      <c r="H2189" s="10"/>
      <c r="I2189" s="11"/>
      <c r="J2189" s="11"/>
      <c r="K2189" s="16"/>
      <c r="L2189" s="1"/>
      <c r="N2189" s="1"/>
      <c r="O2189" s="13"/>
      <c r="P2189" s="13"/>
      <c r="Q2189" s="13" t="str">
        <f t="shared" si="201"/>
        <v/>
      </c>
      <c r="R2189" s="13" t="str">
        <f t="shared" si="202"/>
        <v/>
      </c>
    </row>
    <row r="2190" spans="1:18" x14ac:dyDescent="0.2">
      <c r="A2190" s="8"/>
      <c r="B2190" s="9"/>
      <c r="C2190" s="10"/>
      <c r="D2190" s="10"/>
      <c r="E2190" s="10"/>
      <c r="F2190" s="10"/>
      <c r="G2190" s="10"/>
      <c r="H2190" s="10"/>
      <c r="I2190" s="11"/>
      <c r="J2190" s="11"/>
      <c r="K2190" s="16"/>
      <c r="L2190" s="1"/>
      <c r="N2190" s="1"/>
      <c r="O2190" s="13"/>
      <c r="P2190" s="13"/>
      <c r="Q2190" s="13" t="str">
        <f t="shared" si="201"/>
        <v/>
      </c>
      <c r="R2190" s="13" t="str">
        <f t="shared" si="202"/>
        <v/>
      </c>
    </row>
    <row r="2191" spans="1:18" x14ac:dyDescent="0.2">
      <c r="A2191" s="8"/>
      <c r="B2191" s="9"/>
      <c r="C2191" s="10"/>
      <c r="D2191" s="10"/>
      <c r="E2191" s="10"/>
      <c r="F2191" s="10"/>
      <c r="G2191" s="10"/>
      <c r="H2191" s="10"/>
      <c r="I2191" s="11"/>
      <c r="J2191" s="11"/>
      <c r="K2191" s="16"/>
      <c r="L2191" s="1"/>
      <c r="N2191" s="1"/>
      <c r="O2191" s="13"/>
      <c r="P2191" s="13"/>
      <c r="Q2191" s="13" t="str">
        <f t="shared" si="201"/>
        <v/>
      </c>
      <c r="R2191" s="13" t="str">
        <f t="shared" si="202"/>
        <v/>
      </c>
    </row>
    <row r="2192" spans="1:18" x14ac:dyDescent="0.2">
      <c r="A2192" s="8"/>
      <c r="B2192" s="9"/>
      <c r="C2192" s="10"/>
      <c r="D2192" s="10"/>
      <c r="E2192" s="10"/>
      <c r="F2192" s="10"/>
      <c r="G2192" s="10"/>
      <c r="H2192" s="10"/>
      <c r="I2192" s="11"/>
      <c r="J2192" s="11"/>
      <c r="K2192" s="16"/>
      <c r="L2192" s="1"/>
      <c r="N2192" s="1"/>
      <c r="O2192" s="13"/>
      <c r="P2192" s="13"/>
      <c r="Q2192" s="13" t="str">
        <f t="shared" si="201"/>
        <v/>
      </c>
      <c r="R2192" s="13" t="str">
        <f t="shared" si="202"/>
        <v/>
      </c>
    </row>
    <row r="2193" spans="1:18" x14ac:dyDescent="0.2">
      <c r="A2193" s="8"/>
      <c r="B2193" s="9"/>
      <c r="C2193" s="10"/>
      <c r="D2193" s="10"/>
      <c r="E2193" s="10"/>
      <c r="F2193" s="10"/>
      <c r="G2193" s="10"/>
      <c r="H2193" s="10"/>
      <c r="I2193" s="11"/>
      <c r="J2193" s="11"/>
      <c r="K2193" s="16"/>
      <c r="L2193" s="1"/>
      <c r="N2193" s="1"/>
      <c r="O2193" s="13"/>
      <c r="P2193" s="13"/>
      <c r="Q2193" s="13" t="str">
        <f t="shared" si="201"/>
        <v/>
      </c>
      <c r="R2193" s="13" t="str">
        <f t="shared" si="202"/>
        <v/>
      </c>
    </row>
    <row r="2194" spans="1:18" x14ac:dyDescent="0.2">
      <c r="A2194" s="8"/>
      <c r="B2194" s="9"/>
      <c r="C2194" s="10"/>
      <c r="D2194" s="10"/>
      <c r="E2194" s="10"/>
      <c r="F2194" s="10"/>
      <c r="G2194" s="10"/>
      <c r="H2194" s="10"/>
      <c r="I2194" s="11"/>
      <c r="J2194" s="11"/>
      <c r="K2194" s="16"/>
      <c r="L2194" s="1"/>
      <c r="N2194" s="1"/>
      <c r="O2194" s="13"/>
      <c r="P2194" s="13"/>
      <c r="Q2194" s="13" t="str">
        <f t="shared" si="201"/>
        <v/>
      </c>
      <c r="R2194" s="13" t="str">
        <f t="shared" si="202"/>
        <v/>
      </c>
    </row>
    <row r="2195" spans="1:18" x14ac:dyDescent="0.2">
      <c r="A2195" s="8"/>
      <c r="B2195" s="9"/>
      <c r="C2195" s="10"/>
      <c r="D2195" s="10"/>
      <c r="E2195" s="10"/>
      <c r="F2195" s="10"/>
      <c r="G2195" s="10"/>
      <c r="H2195" s="10"/>
      <c r="I2195" s="11"/>
      <c r="J2195" s="11"/>
      <c r="K2195" s="16"/>
      <c r="L2195" s="1"/>
      <c r="N2195" s="1"/>
      <c r="O2195" s="13"/>
      <c r="P2195" s="13"/>
      <c r="Q2195" s="13" t="str">
        <f t="shared" si="201"/>
        <v/>
      </c>
      <c r="R2195" s="13" t="str">
        <f t="shared" si="202"/>
        <v/>
      </c>
    </row>
    <row r="2196" spans="1:18" x14ac:dyDescent="0.2">
      <c r="A2196" s="8"/>
      <c r="B2196" s="9"/>
      <c r="C2196" s="10"/>
      <c r="D2196" s="10"/>
      <c r="E2196" s="10"/>
      <c r="F2196" s="10"/>
      <c r="G2196" s="10"/>
      <c r="H2196" s="10"/>
      <c r="I2196" s="11"/>
      <c r="J2196" s="11"/>
      <c r="K2196" s="16"/>
      <c r="L2196" s="1"/>
      <c r="N2196" s="1"/>
      <c r="O2196" s="13"/>
      <c r="P2196" s="13"/>
      <c r="Q2196" s="13" t="str">
        <f t="shared" si="201"/>
        <v/>
      </c>
      <c r="R2196" s="13" t="str">
        <f t="shared" si="202"/>
        <v/>
      </c>
    </row>
    <row r="2197" spans="1:18" x14ac:dyDescent="0.2">
      <c r="A2197" s="8"/>
      <c r="B2197" s="9"/>
      <c r="C2197" s="10"/>
      <c r="D2197" s="10"/>
      <c r="E2197" s="10"/>
      <c r="F2197" s="10"/>
      <c r="G2197" s="10"/>
      <c r="H2197" s="10"/>
      <c r="I2197" s="11"/>
      <c r="J2197" s="11"/>
      <c r="K2197" s="16"/>
      <c r="L2197" s="1"/>
      <c r="N2197" s="1"/>
      <c r="O2197" s="13"/>
      <c r="P2197" s="13"/>
      <c r="Q2197" s="13" t="str">
        <f t="shared" si="201"/>
        <v/>
      </c>
      <c r="R2197" s="13" t="str">
        <f t="shared" si="202"/>
        <v/>
      </c>
    </row>
    <row r="2198" spans="1:18" x14ac:dyDescent="0.2">
      <c r="A2198" s="8"/>
      <c r="B2198" s="9"/>
      <c r="C2198" s="10"/>
      <c r="D2198" s="10"/>
      <c r="E2198" s="10"/>
      <c r="F2198" s="10"/>
      <c r="G2198" s="10"/>
      <c r="H2198" s="10"/>
      <c r="I2198" s="11"/>
      <c r="J2198" s="11"/>
      <c r="K2198" s="16"/>
      <c r="L2198" s="1"/>
      <c r="N2198" s="1"/>
      <c r="O2198" s="13"/>
      <c r="P2198" s="13"/>
      <c r="Q2198" s="13" t="str">
        <f t="shared" si="201"/>
        <v/>
      </c>
      <c r="R2198" s="13" t="str">
        <f t="shared" si="202"/>
        <v/>
      </c>
    </row>
    <row r="2199" spans="1:18" x14ac:dyDescent="0.2">
      <c r="A2199" s="8"/>
      <c r="B2199" s="9"/>
      <c r="C2199" s="10"/>
      <c r="D2199" s="10"/>
      <c r="E2199" s="10"/>
      <c r="F2199" s="10"/>
      <c r="G2199" s="10"/>
      <c r="H2199" s="10"/>
      <c r="I2199" s="11"/>
      <c r="J2199" s="11"/>
      <c r="K2199" s="16"/>
      <c r="L2199" s="1"/>
      <c r="N2199" s="1"/>
      <c r="O2199" s="13"/>
      <c r="P2199" s="13"/>
      <c r="Q2199" s="13" t="str">
        <f t="shared" si="201"/>
        <v/>
      </c>
      <c r="R2199" s="13" t="str">
        <f t="shared" si="202"/>
        <v/>
      </c>
    </row>
    <row r="2200" spans="1:18" x14ac:dyDescent="0.2">
      <c r="A2200" s="8"/>
      <c r="B2200" s="9"/>
      <c r="C2200" s="10"/>
      <c r="D2200" s="10"/>
      <c r="E2200" s="10"/>
      <c r="F2200" s="10"/>
      <c r="G2200" s="10"/>
      <c r="H2200" s="10"/>
      <c r="I2200" s="11"/>
      <c r="J2200" s="11"/>
      <c r="K2200" s="12"/>
      <c r="L2200" s="1"/>
      <c r="N2200" s="1"/>
      <c r="O2200" s="13"/>
      <c r="P2200" s="13"/>
      <c r="Q2200" s="13" t="str">
        <f t="shared" si="201"/>
        <v/>
      </c>
      <c r="R2200" s="13" t="str">
        <f t="shared" si="202"/>
        <v/>
      </c>
    </row>
    <row r="2201" spans="1:18" x14ac:dyDescent="0.2">
      <c r="A2201" s="8"/>
      <c r="B2201" s="9"/>
      <c r="C2201" s="10"/>
      <c r="D2201" s="10"/>
      <c r="E2201" s="10"/>
      <c r="F2201" s="10"/>
      <c r="G2201" s="10"/>
      <c r="H2201" s="10"/>
      <c r="I2201" s="11"/>
      <c r="J2201" s="11"/>
      <c r="K2201" s="12"/>
      <c r="L2201" s="1"/>
      <c r="N2201" s="1"/>
      <c r="O2201" s="13"/>
      <c r="P2201" s="13"/>
      <c r="Q2201" s="13" t="str">
        <f t="shared" si="201"/>
        <v/>
      </c>
      <c r="R2201" s="13" t="str">
        <f t="shared" si="202"/>
        <v/>
      </c>
    </row>
    <row r="2202" spans="1:18" x14ac:dyDescent="0.2">
      <c r="A2202" s="8"/>
      <c r="B2202" s="9"/>
      <c r="C2202" s="10"/>
      <c r="D2202" s="10"/>
      <c r="E2202" s="10"/>
      <c r="F2202" s="10"/>
      <c r="G2202" s="10"/>
      <c r="H2202" s="10"/>
      <c r="I2202" s="11"/>
      <c r="J2202" s="11"/>
      <c r="K2202" s="16"/>
      <c r="L2202" s="1"/>
      <c r="N2202" s="1"/>
      <c r="O2202" s="13"/>
      <c r="P2202" s="13"/>
      <c r="Q2202" s="13" t="str">
        <f t="shared" si="201"/>
        <v/>
      </c>
      <c r="R2202" s="13" t="str">
        <f t="shared" si="202"/>
        <v/>
      </c>
    </row>
    <row r="2203" spans="1:18" x14ac:dyDescent="0.2">
      <c r="A2203" s="8"/>
      <c r="B2203" s="9"/>
      <c r="C2203" s="10"/>
      <c r="D2203" s="10"/>
      <c r="E2203" s="10"/>
      <c r="F2203" s="10"/>
      <c r="G2203" s="10"/>
      <c r="H2203" s="10"/>
      <c r="I2203" s="11"/>
      <c r="J2203" s="11"/>
      <c r="K2203" s="12"/>
      <c r="L2203" s="1"/>
      <c r="N2203" s="1"/>
      <c r="O2203" s="13"/>
      <c r="P2203" s="13"/>
      <c r="Q2203" s="13" t="str">
        <f t="shared" si="201"/>
        <v/>
      </c>
      <c r="R2203" s="13" t="str">
        <f t="shared" si="202"/>
        <v/>
      </c>
    </row>
    <row r="2204" spans="1:18" x14ac:dyDescent="0.2">
      <c r="A2204" s="8"/>
      <c r="B2204" s="9"/>
      <c r="C2204" s="10"/>
      <c r="D2204" s="10"/>
      <c r="E2204" s="10"/>
      <c r="F2204" s="10"/>
      <c r="G2204" s="10"/>
      <c r="H2204" s="10"/>
      <c r="I2204" s="11"/>
      <c r="J2204" s="11"/>
      <c r="K2204" s="16"/>
      <c r="L2204" s="1"/>
      <c r="N2204" s="1"/>
      <c r="O2204" s="13"/>
      <c r="P2204" s="13"/>
      <c r="Q2204" s="13" t="str">
        <f t="shared" si="201"/>
        <v/>
      </c>
      <c r="R2204" s="13" t="str">
        <f t="shared" si="202"/>
        <v/>
      </c>
    </row>
    <row r="2205" spans="1:18" x14ac:dyDescent="0.2">
      <c r="A2205" s="8"/>
      <c r="B2205" s="9"/>
      <c r="C2205" s="10"/>
      <c r="D2205" s="10"/>
      <c r="E2205" s="10"/>
      <c r="F2205" s="10"/>
      <c r="G2205" s="10"/>
      <c r="H2205" s="10"/>
      <c r="I2205" s="11"/>
      <c r="J2205" s="11"/>
      <c r="K2205" s="16"/>
      <c r="L2205" s="1"/>
      <c r="N2205" s="1"/>
      <c r="O2205" s="13"/>
      <c r="P2205" s="13"/>
      <c r="Q2205" s="13" t="str">
        <f t="shared" si="201"/>
        <v/>
      </c>
      <c r="R2205" s="13" t="str">
        <f t="shared" si="202"/>
        <v/>
      </c>
    </row>
    <row r="2206" spans="1:18" x14ac:dyDescent="0.2">
      <c r="A2206" s="8"/>
      <c r="B2206" s="9"/>
      <c r="C2206" s="10"/>
      <c r="D2206" s="10"/>
      <c r="E2206" s="10"/>
      <c r="F2206" s="10"/>
      <c r="G2206" s="10"/>
      <c r="H2206" s="10"/>
      <c r="I2206" s="11"/>
      <c r="J2206" s="11"/>
      <c r="K2206" s="16"/>
      <c r="L2206" s="1"/>
      <c r="N2206" s="1"/>
      <c r="O2206" s="13"/>
      <c r="P2206" s="13"/>
      <c r="Q2206" s="13" t="str">
        <f t="shared" si="201"/>
        <v/>
      </c>
      <c r="R2206" s="13" t="str">
        <f t="shared" si="202"/>
        <v/>
      </c>
    </row>
    <row r="2207" spans="1:18" x14ac:dyDescent="0.2">
      <c r="A2207" s="8"/>
      <c r="B2207" s="9"/>
      <c r="C2207" s="10"/>
      <c r="D2207" s="10"/>
      <c r="E2207" s="10"/>
      <c r="F2207" s="10"/>
      <c r="G2207" s="10"/>
      <c r="H2207" s="10"/>
      <c r="I2207" s="11"/>
      <c r="J2207" s="11"/>
      <c r="K2207" s="12"/>
      <c r="L2207" s="1"/>
      <c r="N2207" s="1"/>
      <c r="O2207" s="13"/>
      <c r="P2207" s="13"/>
      <c r="Q2207" s="13" t="str">
        <f t="shared" si="201"/>
        <v/>
      </c>
      <c r="R2207" s="13" t="str">
        <f t="shared" si="202"/>
        <v/>
      </c>
    </row>
    <row r="2208" spans="1:18" x14ac:dyDescent="0.2">
      <c r="A2208" s="8"/>
      <c r="B2208" s="9"/>
      <c r="C2208" s="10"/>
      <c r="D2208" s="10"/>
      <c r="E2208" s="10"/>
      <c r="F2208" s="10"/>
      <c r="G2208" s="10"/>
      <c r="H2208" s="10"/>
      <c r="I2208" s="11"/>
      <c r="J2208" s="11"/>
      <c r="K2208" s="16"/>
      <c r="L2208" s="1"/>
      <c r="N2208" s="1"/>
      <c r="O2208" s="13"/>
      <c r="P2208" s="13"/>
      <c r="Q2208" s="13" t="str">
        <f t="shared" si="201"/>
        <v/>
      </c>
      <c r="R2208" s="13" t="str">
        <f t="shared" si="202"/>
        <v/>
      </c>
    </row>
    <row r="2209" spans="1:18" x14ac:dyDescent="0.2">
      <c r="A2209" s="8"/>
      <c r="B2209" s="9"/>
      <c r="C2209" s="10"/>
      <c r="D2209" s="10"/>
      <c r="E2209" s="10"/>
      <c r="F2209" s="10"/>
      <c r="G2209" s="10"/>
      <c r="H2209" s="10"/>
      <c r="I2209" s="11"/>
      <c r="J2209" s="11"/>
      <c r="K2209" s="16"/>
      <c r="L2209" s="1"/>
      <c r="N2209" s="1"/>
      <c r="O2209" s="13"/>
      <c r="P2209" s="13"/>
      <c r="Q2209" s="13" t="str">
        <f t="shared" si="201"/>
        <v/>
      </c>
      <c r="R2209" s="13" t="str">
        <f t="shared" si="202"/>
        <v/>
      </c>
    </row>
    <row r="2210" spans="1:18" x14ac:dyDescent="0.2">
      <c r="A2210" s="8"/>
      <c r="B2210" s="9"/>
      <c r="C2210" s="10"/>
      <c r="D2210" s="10"/>
      <c r="E2210" s="10"/>
      <c r="F2210" s="10"/>
      <c r="G2210" s="10"/>
      <c r="H2210" s="10"/>
      <c r="I2210" s="11"/>
      <c r="J2210" s="11"/>
      <c r="K2210" s="12"/>
      <c r="L2210" s="1"/>
      <c r="N2210" s="1"/>
      <c r="O2210" s="13"/>
      <c r="P2210" s="13"/>
      <c r="Q2210" s="13" t="str">
        <f t="shared" si="201"/>
        <v/>
      </c>
      <c r="R2210" s="13" t="str">
        <f t="shared" si="202"/>
        <v/>
      </c>
    </row>
    <row r="2211" spans="1:18" x14ac:dyDescent="0.2">
      <c r="A2211" s="8"/>
      <c r="B2211" s="9"/>
      <c r="C2211" s="10"/>
      <c r="D2211" s="10"/>
      <c r="E2211" s="10"/>
      <c r="F2211" s="10"/>
      <c r="G2211" s="10"/>
      <c r="H2211" s="10"/>
      <c r="I2211" s="11"/>
      <c r="J2211" s="11"/>
      <c r="K2211" s="16"/>
      <c r="L2211" s="1"/>
      <c r="N2211" s="1"/>
      <c r="O2211" s="13"/>
      <c r="P2211" s="13"/>
      <c r="Q2211" s="13" t="str">
        <f t="shared" si="201"/>
        <v/>
      </c>
      <c r="R2211" s="13" t="str">
        <f t="shared" si="202"/>
        <v/>
      </c>
    </row>
    <row r="2212" spans="1:18" x14ac:dyDescent="0.2">
      <c r="A2212" s="8"/>
      <c r="B2212" s="9"/>
      <c r="C2212" s="10"/>
      <c r="D2212" s="10"/>
      <c r="E2212" s="10"/>
      <c r="F2212" s="10"/>
      <c r="G2212" s="10"/>
      <c r="H2212" s="10"/>
      <c r="I2212" s="11"/>
      <c r="J2212" s="11"/>
      <c r="K2212" s="16"/>
      <c r="L2212" s="1"/>
      <c r="N2212" s="1"/>
      <c r="O2212" s="13"/>
      <c r="P2212" s="13"/>
      <c r="Q2212" s="13" t="str">
        <f t="shared" si="201"/>
        <v/>
      </c>
      <c r="R2212" s="13" t="str">
        <f t="shared" si="202"/>
        <v/>
      </c>
    </row>
    <row r="2213" spans="1:18" x14ac:dyDescent="0.2">
      <c r="A2213" s="8"/>
      <c r="B2213" s="9"/>
      <c r="C2213" s="10"/>
      <c r="D2213" s="10"/>
      <c r="E2213" s="10"/>
      <c r="F2213" s="10"/>
      <c r="G2213" s="10"/>
      <c r="H2213" s="10"/>
      <c r="I2213" s="11"/>
      <c r="J2213" s="11"/>
      <c r="K2213" s="16"/>
      <c r="L2213" s="1"/>
      <c r="N2213" s="1"/>
      <c r="O2213" s="13"/>
      <c r="P2213" s="13"/>
      <c r="Q2213" s="13" t="str">
        <f t="shared" si="201"/>
        <v/>
      </c>
      <c r="R2213" s="13" t="str">
        <f t="shared" si="202"/>
        <v/>
      </c>
    </row>
    <row r="2214" spans="1:18" x14ac:dyDescent="0.2">
      <c r="A2214" s="8"/>
      <c r="B2214" s="9"/>
      <c r="C2214" s="10"/>
      <c r="D2214" s="10"/>
      <c r="E2214" s="10"/>
      <c r="F2214" s="10"/>
      <c r="G2214" s="10"/>
      <c r="H2214" s="10"/>
      <c r="I2214" s="11"/>
      <c r="J2214" s="11"/>
      <c r="K2214" s="12"/>
      <c r="L2214" s="1"/>
      <c r="N2214" s="1"/>
      <c r="O2214" s="13"/>
      <c r="P2214" s="13"/>
      <c r="Q2214" s="13" t="str">
        <f t="shared" si="201"/>
        <v/>
      </c>
      <c r="R2214" s="13" t="str">
        <f t="shared" si="202"/>
        <v/>
      </c>
    </row>
    <row r="2215" spans="1:18" x14ac:dyDescent="0.2">
      <c r="A2215" s="8"/>
      <c r="B2215" s="9"/>
      <c r="C2215" s="10"/>
      <c r="D2215" s="10"/>
      <c r="E2215" s="10"/>
      <c r="F2215" s="10"/>
      <c r="G2215" s="10"/>
      <c r="H2215" s="10"/>
      <c r="I2215" s="11"/>
      <c r="J2215" s="11"/>
      <c r="K2215" s="16"/>
      <c r="L2215" s="1"/>
      <c r="N2215" s="1"/>
      <c r="O2215" s="13"/>
      <c r="P2215" s="13"/>
      <c r="Q2215" s="13" t="str">
        <f t="shared" si="201"/>
        <v/>
      </c>
      <c r="R2215" s="13" t="str">
        <f t="shared" si="202"/>
        <v/>
      </c>
    </row>
    <row r="2216" spans="1:18" x14ac:dyDescent="0.2">
      <c r="A2216" s="8"/>
      <c r="B2216" s="9"/>
      <c r="C2216" s="10"/>
      <c r="D2216" s="10"/>
      <c r="E2216" s="10"/>
      <c r="F2216" s="10"/>
      <c r="G2216" s="10"/>
      <c r="H2216" s="10"/>
      <c r="I2216" s="11"/>
      <c r="J2216" s="11"/>
      <c r="K2216" s="16"/>
      <c r="L2216" s="1"/>
      <c r="N2216" s="1"/>
      <c r="O2216" s="13"/>
      <c r="P2216" s="13"/>
      <c r="Q2216" s="13" t="str">
        <f t="shared" si="201"/>
        <v/>
      </c>
      <c r="R2216" s="13" t="str">
        <f t="shared" si="202"/>
        <v/>
      </c>
    </row>
    <row r="2217" spans="1:18" x14ac:dyDescent="0.2">
      <c r="A2217" s="8"/>
      <c r="B2217" s="9"/>
      <c r="C2217" s="10"/>
      <c r="D2217" s="10"/>
      <c r="E2217" s="10"/>
      <c r="F2217" s="10"/>
      <c r="G2217" s="10"/>
      <c r="H2217" s="10"/>
      <c r="I2217" s="11"/>
      <c r="J2217" s="11"/>
      <c r="K2217" s="16"/>
      <c r="L2217" s="1"/>
      <c r="N2217" s="1"/>
      <c r="O2217" s="13"/>
      <c r="P2217" s="13"/>
      <c r="Q2217" s="13" t="str">
        <f t="shared" si="201"/>
        <v/>
      </c>
      <c r="R2217" s="13" t="str">
        <f t="shared" si="202"/>
        <v/>
      </c>
    </row>
    <row r="2218" spans="1:18" x14ac:dyDescent="0.2">
      <c r="A2218" s="8"/>
      <c r="B2218" s="9"/>
      <c r="C2218" s="10"/>
      <c r="D2218" s="10"/>
      <c r="E2218" s="10"/>
      <c r="F2218" s="10"/>
      <c r="G2218" s="10"/>
      <c r="H2218" s="10"/>
      <c r="I2218" s="11"/>
      <c r="J2218" s="11"/>
      <c r="K2218" s="12"/>
      <c r="L2218" s="1"/>
      <c r="N2218" s="1"/>
      <c r="O2218" s="13"/>
      <c r="P2218" s="13"/>
      <c r="Q2218" s="13" t="str">
        <f t="shared" si="201"/>
        <v/>
      </c>
      <c r="R2218" s="13" t="str">
        <f t="shared" si="202"/>
        <v/>
      </c>
    </row>
    <row r="2219" spans="1:18" x14ac:dyDescent="0.2">
      <c r="A2219" s="8"/>
      <c r="B2219" s="9"/>
      <c r="C2219" s="10"/>
      <c r="D2219" s="10"/>
      <c r="E2219" s="10"/>
      <c r="F2219" s="10"/>
      <c r="G2219" s="10"/>
      <c r="H2219" s="10"/>
      <c r="I2219" s="11"/>
      <c r="J2219" s="11"/>
      <c r="K2219" s="12"/>
      <c r="L2219" s="1"/>
      <c r="N2219" s="1"/>
      <c r="O2219" s="13"/>
      <c r="P2219" s="13"/>
      <c r="Q2219" s="13" t="str">
        <f t="shared" si="201"/>
        <v/>
      </c>
      <c r="R2219" s="13" t="str">
        <f t="shared" si="202"/>
        <v/>
      </c>
    </row>
    <row r="2220" spans="1:18" x14ac:dyDescent="0.2">
      <c r="A2220" s="8"/>
      <c r="B2220" s="9"/>
      <c r="C2220" s="10"/>
      <c r="D2220" s="10"/>
      <c r="E2220" s="10"/>
      <c r="F2220" s="10"/>
      <c r="G2220" s="10"/>
      <c r="H2220" s="10"/>
      <c r="I2220" s="11"/>
      <c r="J2220" s="11"/>
      <c r="K2220" s="12"/>
      <c r="L2220" s="1"/>
      <c r="N2220" s="1"/>
      <c r="O2220" s="13"/>
      <c r="P2220" s="13"/>
      <c r="Q2220" s="13" t="str">
        <f t="shared" si="201"/>
        <v/>
      </c>
      <c r="R2220" s="13" t="str">
        <f t="shared" si="202"/>
        <v/>
      </c>
    </row>
    <row r="2221" spans="1:18" x14ac:dyDescent="0.2">
      <c r="A2221" s="8"/>
      <c r="B2221" s="9"/>
      <c r="C2221" s="10"/>
      <c r="D2221" s="10"/>
      <c r="E2221" s="10"/>
      <c r="F2221" s="10"/>
      <c r="G2221" s="10"/>
      <c r="H2221" s="10"/>
      <c r="I2221" s="11"/>
      <c r="J2221" s="11"/>
      <c r="K2221" s="16"/>
      <c r="L2221" s="1"/>
      <c r="N2221" s="1"/>
      <c r="O2221" s="13"/>
      <c r="P2221" s="13"/>
      <c r="Q2221" s="13" t="str">
        <f t="shared" si="201"/>
        <v/>
      </c>
      <c r="R2221" s="13" t="str">
        <f t="shared" si="202"/>
        <v/>
      </c>
    </row>
    <row r="2222" spans="1:18" x14ac:dyDescent="0.2">
      <c r="A2222" s="8"/>
      <c r="B2222" s="9"/>
      <c r="C2222" s="10"/>
      <c r="D2222" s="10"/>
      <c r="E2222" s="10"/>
      <c r="F2222" s="10"/>
      <c r="G2222" s="10"/>
      <c r="H2222" s="10"/>
      <c r="I2222" s="11"/>
      <c r="J2222" s="11"/>
      <c r="K2222" s="16"/>
      <c r="L2222" s="1"/>
      <c r="N2222" s="1"/>
      <c r="O2222" s="13"/>
      <c r="P2222" s="13"/>
      <c r="Q2222" s="13" t="str">
        <f t="shared" si="201"/>
        <v/>
      </c>
      <c r="R2222" s="13" t="str">
        <f t="shared" si="202"/>
        <v/>
      </c>
    </row>
    <row r="2223" spans="1:18" x14ac:dyDescent="0.2">
      <c r="A2223" s="8"/>
      <c r="B2223" s="9"/>
      <c r="C2223" s="10"/>
      <c r="D2223" s="10"/>
      <c r="E2223" s="10"/>
      <c r="F2223" s="10"/>
      <c r="G2223" s="10"/>
      <c r="H2223" s="10"/>
      <c r="I2223" s="11"/>
      <c r="J2223" s="11"/>
      <c r="K2223" s="16"/>
      <c r="L2223" s="1"/>
      <c r="N2223" s="1"/>
      <c r="O2223" s="13"/>
      <c r="P2223" s="13"/>
      <c r="Q2223" s="13" t="str">
        <f t="shared" si="201"/>
        <v/>
      </c>
      <c r="R2223" s="13" t="str">
        <f t="shared" si="202"/>
        <v/>
      </c>
    </row>
    <row r="2224" spans="1:18" x14ac:dyDescent="0.2">
      <c r="A2224" s="8"/>
      <c r="B2224" s="9"/>
      <c r="C2224" s="10"/>
      <c r="D2224" s="10"/>
      <c r="E2224" s="10"/>
      <c r="F2224" s="10"/>
      <c r="G2224" s="10"/>
      <c r="H2224" s="10"/>
      <c r="I2224" s="11"/>
      <c r="J2224" s="11"/>
      <c r="K2224" s="12"/>
      <c r="L2224" s="1"/>
      <c r="N2224" s="1"/>
      <c r="O2224" s="13"/>
      <c r="P2224" s="13"/>
      <c r="Q2224" s="13" t="str">
        <f t="shared" si="201"/>
        <v/>
      </c>
      <c r="R2224" s="13" t="str">
        <f t="shared" si="202"/>
        <v/>
      </c>
    </row>
    <row r="2225" spans="1:18" x14ac:dyDescent="0.2">
      <c r="A2225" s="8"/>
      <c r="B2225" s="9"/>
      <c r="C2225" s="10"/>
      <c r="D2225" s="10"/>
      <c r="E2225" s="10"/>
      <c r="F2225" s="10"/>
      <c r="G2225" s="10"/>
      <c r="H2225" s="10"/>
      <c r="I2225" s="11"/>
      <c r="J2225" s="11"/>
      <c r="K2225" s="16"/>
      <c r="L2225" s="1"/>
      <c r="N2225" s="1"/>
      <c r="O2225" s="13"/>
      <c r="P2225" s="13"/>
      <c r="Q2225" s="13" t="str">
        <f t="shared" si="201"/>
        <v/>
      </c>
      <c r="R2225" s="13" t="str">
        <f t="shared" si="202"/>
        <v/>
      </c>
    </row>
    <row r="2226" spans="1:18" x14ac:dyDescent="0.2">
      <c r="A2226" s="8"/>
      <c r="B2226" s="9"/>
      <c r="C2226" s="10"/>
      <c r="D2226" s="10"/>
      <c r="E2226" s="10"/>
      <c r="F2226" s="10"/>
      <c r="G2226" s="10"/>
      <c r="H2226" s="10"/>
      <c r="I2226" s="11"/>
      <c r="J2226" s="11"/>
      <c r="K2226" s="16"/>
      <c r="L2226" s="1"/>
      <c r="N2226" s="1"/>
      <c r="O2226" s="13"/>
      <c r="P2226" s="13"/>
      <c r="Q2226" s="13" t="str">
        <f t="shared" si="201"/>
        <v/>
      </c>
      <c r="R2226" s="13" t="str">
        <f t="shared" si="202"/>
        <v/>
      </c>
    </row>
    <row r="2227" spans="1:18" x14ac:dyDescent="0.2">
      <c r="A2227" s="8"/>
      <c r="B2227" s="9"/>
      <c r="C2227" s="10"/>
      <c r="D2227" s="10"/>
      <c r="E2227" s="10"/>
      <c r="F2227" s="10"/>
      <c r="G2227" s="10"/>
      <c r="H2227" s="10"/>
      <c r="I2227" s="11"/>
      <c r="J2227" s="11"/>
      <c r="K2227" s="16"/>
      <c r="L2227" s="1"/>
      <c r="N2227" s="1"/>
      <c r="O2227" s="13"/>
      <c r="P2227" s="13"/>
      <c r="Q2227" s="13" t="str">
        <f t="shared" si="201"/>
        <v/>
      </c>
      <c r="R2227" s="13" t="str">
        <f t="shared" si="202"/>
        <v/>
      </c>
    </row>
    <row r="2228" spans="1:18" x14ac:dyDescent="0.2">
      <c r="A2228" s="8"/>
      <c r="B2228" s="9"/>
      <c r="C2228" s="10"/>
      <c r="D2228" s="10"/>
      <c r="E2228" s="10"/>
      <c r="F2228" s="10"/>
      <c r="G2228" s="10"/>
      <c r="H2228" s="10"/>
      <c r="I2228" s="11"/>
      <c r="J2228" s="11"/>
      <c r="K2228" s="12"/>
      <c r="L2228" s="1"/>
      <c r="N2228" s="1"/>
      <c r="O2228" s="13"/>
      <c r="P2228" s="13"/>
      <c r="Q2228" s="13" t="str">
        <f t="shared" si="201"/>
        <v/>
      </c>
      <c r="R2228" s="13" t="str">
        <f t="shared" si="202"/>
        <v/>
      </c>
    </row>
    <row r="2229" spans="1:18" x14ac:dyDescent="0.2">
      <c r="A2229" s="8"/>
      <c r="B2229" s="9"/>
      <c r="C2229" s="10"/>
      <c r="D2229" s="10"/>
      <c r="E2229" s="10"/>
      <c r="F2229" s="10"/>
      <c r="G2229" s="10"/>
      <c r="H2229" s="10"/>
      <c r="I2229" s="11"/>
      <c r="J2229" s="11"/>
      <c r="K2229" s="16"/>
      <c r="L2229" s="1"/>
      <c r="N2229" s="1"/>
      <c r="O2229" s="13"/>
      <c r="P2229" s="13"/>
      <c r="Q2229" s="13" t="str">
        <f t="shared" si="201"/>
        <v/>
      </c>
      <c r="R2229" s="13" t="str">
        <f t="shared" si="202"/>
        <v/>
      </c>
    </row>
    <row r="2230" spans="1:18" x14ac:dyDescent="0.2">
      <c r="A2230" s="8"/>
      <c r="B2230" s="9"/>
      <c r="C2230" s="10"/>
      <c r="D2230" s="10"/>
      <c r="E2230" s="10"/>
      <c r="F2230" s="10"/>
      <c r="G2230" s="10"/>
      <c r="H2230" s="10"/>
      <c r="I2230" s="11"/>
      <c r="J2230" s="11"/>
      <c r="K2230" s="12"/>
      <c r="L2230" s="1"/>
      <c r="N2230" s="1"/>
      <c r="O2230" s="13"/>
      <c r="P2230" s="13"/>
      <c r="Q2230" s="13" t="str">
        <f t="shared" si="201"/>
        <v/>
      </c>
      <c r="R2230" s="13" t="str">
        <f t="shared" si="202"/>
        <v/>
      </c>
    </row>
    <row r="2231" spans="1:18" x14ac:dyDescent="0.2">
      <c r="A2231" s="8"/>
      <c r="B2231" s="9"/>
      <c r="C2231" s="10"/>
      <c r="D2231" s="10"/>
      <c r="E2231" s="10"/>
      <c r="F2231" s="10"/>
      <c r="G2231" s="10"/>
      <c r="H2231" s="10"/>
      <c r="I2231" s="11"/>
      <c r="J2231" s="11"/>
      <c r="K2231" s="12"/>
      <c r="L2231" s="1"/>
      <c r="N2231" s="1"/>
      <c r="O2231" s="13"/>
      <c r="P2231" s="13"/>
      <c r="Q2231" s="13" t="str">
        <f t="shared" si="201"/>
        <v/>
      </c>
      <c r="R2231" s="13" t="str">
        <f t="shared" si="202"/>
        <v/>
      </c>
    </row>
    <row r="2232" spans="1:18" x14ac:dyDescent="0.2">
      <c r="A2232" s="8"/>
      <c r="B2232" s="9"/>
      <c r="C2232" s="10"/>
      <c r="D2232" s="10"/>
      <c r="E2232" s="10"/>
      <c r="F2232" s="10"/>
      <c r="G2232" s="10"/>
      <c r="H2232" s="10"/>
      <c r="I2232" s="11"/>
      <c r="J2232" s="11"/>
      <c r="K2232" s="12"/>
      <c r="L2232" s="1"/>
      <c r="N2232" s="1"/>
      <c r="O2232" s="13"/>
      <c r="P2232" s="13"/>
      <c r="Q2232" s="13" t="str">
        <f t="shared" si="201"/>
        <v/>
      </c>
      <c r="R2232" s="13" t="str">
        <f t="shared" si="202"/>
        <v/>
      </c>
    </row>
    <row r="2233" spans="1:18" x14ac:dyDescent="0.2">
      <c r="A2233" s="8"/>
      <c r="B2233" s="9"/>
      <c r="C2233" s="10"/>
      <c r="D2233" s="10"/>
      <c r="E2233" s="10"/>
      <c r="F2233" s="10"/>
      <c r="G2233" s="10"/>
      <c r="H2233" s="10"/>
      <c r="I2233" s="11"/>
      <c r="J2233" s="11"/>
      <c r="K2233" s="16"/>
      <c r="L2233" s="1"/>
      <c r="N2233" s="1"/>
      <c r="O2233" s="13"/>
      <c r="P2233" s="13"/>
      <c r="Q2233" s="13" t="str">
        <f t="shared" si="201"/>
        <v/>
      </c>
      <c r="R2233" s="13" t="str">
        <f t="shared" si="202"/>
        <v/>
      </c>
    </row>
    <row r="2234" spans="1:18" x14ac:dyDescent="0.2">
      <c r="A2234" s="8"/>
      <c r="B2234" s="9"/>
      <c r="C2234" s="10"/>
      <c r="D2234" s="10"/>
      <c r="E2234" s="10"/>
      <c r="F2234" s="10"/>
      <c r="G2234" s="10"/>
      <c r="H2234" s="10"/>
      <c r="I2234" s="11"/>
      <c r="J2234" s="11"/>
      <c r="K2234" s="16"/>
      <c r="L2234" s="1"/>
      <c r="N2234" s="1"/>
      <c r="O2234" s="13"/>
      <c r="P2234" s="13"/>
      <c r="Q2234" s="13" t="str">
        <f t="shared" si="201"/>
        <v/>
      </c>
      <c r="R2234" s="13" t="str">
        <f t="shared" si="202"/>
        <v/>
      </c>
    </row>
    <row r="2235" spans="1:18" x14ac:dyDescent="0.2">
      <c r="A2235" s="8"/>
      <c r="B2235" s="9"/>
      <c r="C2235" s="10"/>
      <c r="D2235" s="10"/>
      <c r="E2235" s="10"/>
      <c r="F2235" s="10"/>
      <c r="G2235" s="10"/>
      <c r="H2235" s="10"/>
      <c r="I2235" s="11"/>
      <c r="J2235" s="11"/>
      <c r="K2235" s="12"/>
      <c r="L2235" s="1"/>
      <c r="N2235" s="1"/>
      <c r="O2235" s="13"/>
      <c r="P2235" s="13"/>
      <c r="Q2235" s="13" t="str">
        <f t="shared" si="201"/>
        <v/>
      </c>
      <c r="R2235" s="13" t="str">
        <f t="shared" si="202"/>
        <v/>
      </c>
    </row>
    <row r="2236" spans="1:18" x14ac:dyDescent="0.2">
      <c r="A2236" s="8"/>
      <c r="B2236" s="9"/>
      <c r="C2236" s="10"/>
      <c r="D2236" s="10"/>
      <c r="E2236" s="10"/>
      <c r="F2236" s="10"/>
      <c r="G2236" s="10"/>
      <c r="H2236" s="10"/>
      <c r="I2236" s="11"/>
      <c r="J2236" s="11"/>
      <c r="K2236" s="16"/>
      <c r="L2236" s="1"/>
      <c r="N2236" s="1"/>
      <c r="O2236" s="13"/>
      <c r="P2236" s="13"/>
      <c r="Q2236" s="13" t="str">
        <f t="shared" si="201"/>
        <v/>
      </c>
      <c r="R2236" s="13" t="str">
        <f t="shared" si="202"/>
        <v/>
      </c>
    </row>
    <row r="2237" spans="1:18" x14ac:dyDescent="0.2">
      <c r="A2237" s="8"/>
      <c r="B2237" s="9"/>
      <c r="C2237" s="10"/>
      <c r="D2237" s="10"/>
      <c r="E2237" s="10"/>
      <c r="F2237" s="10"/>
      <c r="G2237" s="10"/>
      <c r="H2237" s="10"/>
      <c r="I2237" s="11"/>
      <c r="J2237" s="11"/>
      <c r="K2237" s="16"/>
      <c r="L2237" s="1"/>
      <c r="N2237" s="1"/>
      <c r="O2237" s="13"/>
      <c r="P2237" s="13"/>
      <c r="Q2237" s="13" t="str">
        <f t="shared" si="201"/>
        <v/>
      </c>
      <c r="R2237" s="13" t="str">
        <f t="shared" si="202"/>
        <v/>
      </c>
    </row>
    <row r="2238" spans="1:18" x14ac:dyDescent="0.2">
      <c r="A2238" s="8"/>
      <c r="B2238" s="9"/>
      <c r="C2238" s="10"/>
      <c r="D2238" s="10"/>
      <c r="E2238" s="10"/>
      <c r="F2238" s="10"/>
      <c r="G2238" s="10"/>
      <c r="H2238" s="10"/>
      <c r="I2238" s="11"/>
      <c r="J2238" s="11"/>
      <c r="K2238" s="16"/>
      <c r="L2238" s="1"/>
      <c r="N2238" s="1"/>
      <c r="O2238" s="13"/>
      <c r="P2238" s="13"/>
      <c r="Q2238" s="13" t="str">
        <f t="shared" si="201"/>
        <v/>
      </c>
      <c r="R2238" s="13" t="str">
        <f t="shared" si="202"/>
        <v/>
      </c>
    </row>
    <row r="2239" spans="1:18" x14ac:dyDescent="0.2">
      <c r="A2239" s="8"/>
      <c r="B2239" s="9"/>
      <c r="C2239" s="10"/>
      <c r="D2239" s="10"/>
      <c r="E2239" s="10"/>
      <c r="F2239" s="10"/>
      <c r="G2239" s="10"/>
      <c r="H2239" s="10"/>
      <c r="I2239" s="11"/>
      <c r="J2239" s="11"/>
      <c r="K2239" s="16"/>
      <c r="L2239" s="1"/>
      <c r="N2239" s="1"/>
      <c r="O2239" s="13"/>
      <c r="P2239" s="13"/>
      <c r="Q2239" s="13" t="str">
        <f t="shared" si="201"/>
        <v/>
      </c>
      <c r="R2239" s="13" t="str">
        <f t="shared" si="202"/>
        <v/>
      </c>
    </row>
    <row r="2240" spans="1:18" x14ac:dyDescent="0.2">
      <c r="A2240" s="8"/>
      <c r="B2240" s="9"/>
      <c r="C2240" s="10"/>
      <c r="D2240" s="10"/>
      <c r="E2240" s="10"/>
      <c r="F2240" s="10"/>
      <c r="G2240" s="10"/>
      <c r="H2240" s="10"/>
      <c r="I2240" s="11"/>
      <c r="J2240" s="11"/>
      <c r="K2240" s="16"/>
      <c r="L2240" s="1"/>
      <c r="N2240" s="1"/>
      <c r="O2240" s="13"/>
      <c r="P2240" s="13"/>
      <c r="Q2240" s="13" t="str">
        <f t="shared" si="201"/>
        <v/>
      </c>
      <c r="R2240" s="13" t="str">
        <f t="shared" si="202"/>
        <v/>
      </c>
    </row>
    <row r="2241" spans="1:18" x14ac:dyDescent="0.2">
      <c r="A2241" s="8"/>
      <c r="B2241" s="9"/>
      <c r="C2241" s="10"/>
      <c r="D2241" s="10"/>
      <c r="E2241" s="10"/>
      <c r="F2241" s="10"/>
      <c r="G2241" s="10"/>
      <c r="H2241" s="10"/>
      <c r="I2241" s="11"/>
      <c r="J2241" s="11"/>
      <c r="K2241" s="16"/>
      <c r="L2241" s="1"/>
      <c r="N2241" s="1"/>
      <c r="O2241" s="13"/>
      <c r="P2241" s="13"/>
      <c r="Q2241" s="13" t="str">
        <f t="shared" si="201"/>
        <v/>
      </c>
      <c r="R2241" s="13" t="str">
        <f t="shared" si="202"/>
        <v/>
      </c>
    </row>
    <row r="2242" spans="1:18" x14ac:dyDescent="0.2">
      <c r="A2242" s="8"/>
      <c r="B2242" s="9"/>
      <c r="C2242" s="10"/>
      <c r="D2242" s="10"/>
      <c r="E2242" s="10"/>
      <c r="F2242" s="10"/>
      <c r="G2242" s="10"/>
      <c r="H2242" s="10"/>
      <c r="I2242" s="11"/>
      <c r="J2242" s="11"/>
      <c r="K2242" s="16"/>
      <c r="L2242" s="1"/>
      <c r="N2242" s="1"/>
      <c r="O2242" s="13"/>
      <c r="P2242" s="13"/>
      <c r="Q2242" s="13" t="str">
        <f t="shared" si="201"/>
        <v/>
      </c>
      <c r="R2242" s="13" t="str">
        <f t="shared" si="202"/>
        <v/>
      </c>
    </row>
    <row r="2243" spans="1:18" x14ac:dyDescent="0.2">
      <c r="A2243" s="8"/>
      <c r="B2243" s="9"/>
      <c r="C2243" s="10"/>
      <c r="D2243" s="10"/>
      <c r="E2243" s="10"/>
      <c r="F2243" s="10"/>
      <c r="G2243" s="10"/>
      <c r="H2243" s="10"/>
      <c r="I2243" s="11"/>
      <c r="J2243" s="11"/>
      <c r="K2243" s="16"/>
      <c r="L2243" s="1"/>
      <c r="N2243" s="1"/>
      <c r="O2243" s="13"/>
      <c r="P2243" s="13"/>
      <c r="Q2243" s="13" t="str">
        <f t="shared" si="201"/>
        <v/>
      </c>
      <c r="R2243" s="13" t="str">
        <f t="shared" si="202"/>
        <v/>
      </c>
    </row>
    <row r="2244" spans="1:18" x14ac:dyDescent="0.2">
      <c r="A2244" s="8"/>
      <c r="B2244" s="9"/>
      <c r="C2244" s="10"/>
      <c r="D2244" s="10"/>
      <c r="E2244" s="10"/>
      <c r="F2244" s="10"/>
      <c r="G2244" s="10"/>
      <c r="H2244" s="10"/>
      <c r="I2244" s="11"/>
      <c r="J2244" s="11"/>
      <c r="K2244" s="12"/>
      <c r="L2244" s="1"/>
      <c r="N2244" s="1"/>
      <c r="O2244" s="13"/>
      <c r="P2244" s="13"/>
      <c r="Q2244" s="13" t="str">
        <f t="shared" si="201"/>
        <v/>
      </c>
      <c r="R2244" s="13" t="str">
        <f t="shared" si="202"/>
        <v/>
      </c>
    </row>
    <row r="2245" spans="1:18" x14ac:dyDescent="0.2">
      <c r="A2245" s="8"/>
      <c r="B2245" s="9"/>
      <c r="C2245" s="10"/>
      <c r="D2245" s="10"/>
      <c r="E2245" s="10"/>
      <c r="F2245" s="10"/>
      <c r="G2245" s="10"/>
      <c r="H2245" s="10"/>
      <c r="I2245" s="11"/>
      <c r="J2245" s="11"/>
      <c r="K2245" s="16"/>
      <c r="L2245" s="1"/>
      <c r="N2245" s="1"/>
      <c r="O2245" s="13"/>
      <c r="P2245" s="13"/>
      <c r="Q2245" s="13" t="str">
        <f t="shared" si="201"/>
        <v/>
      </c>
      <c r="R2245" s="13" t="str">
        <f t="shared" si="202"/>
        <v/>
      </c>
    </row>
    <row r="2246" spans="1:18" x14ac:dyDescent="0.2">
      <c r="A2246" s="8"/>
      <c r="B2246" s="9"/>
      <c r="C2246" s="10"/>
      <c r="D2246" s="10"/>
      <c r="E2246" s="10"/>
      <c r="F2246" s="10"/>
      <c r="G2246" s="10"/>
      <c r="H2246" s="10"/>
      <c r="I2246" s="11"/>
      <c r="J2246" s="11"/>
      <c r="K2246" s="12"/>
      <c r="L2246" s="1"/>
      <c r="N2246" s="1"/>
      <c r="O2246" s="13"/>
      <c r="P2246" s="13"/>
      <c r="Q2246" s="13" t="str">
        <f t="shared" si="201"/>
        <v/>
      </c>
      <c r="R2246" s="13" t="str">
        <f t="shared" si="202"/>
        <v/>
      </c>
    </row>
    <row r="2247" spans="1:18" x14ac:dyDescent="0.2">
      <c r="A2247" s="8"/>
      <c r="B2247" s="9"/>
      <c r="C2247" s="10"/>
      <c r="D2247" s="10"/>
      <c r="E2247" s="10"/>
      <c r="F2247" s="10"/>
      <c r="G2247" s="10"/>
      <c r="H2247" s="10"/>
      <c r="I2247" s="11"/>
      <c r="J2247" s="11"/>
      <c r="K2247" s="16"/>
      <c r="L2247" s="1"/>
      <c r="N2247" s="1"/>
      <c r="O2247" s="13"/>
      <c r="P2247" s="13"/>
      <c r="Q2247" s="13" t="str">
        <f t="shared" si="201"/>
        <v/>
      </c>
      <c r="R2247" s="13" t="str">
        <f t="shared" si="202"/>
        <v/>
      </c>
    </row>
    <row r="2248" spans="1:18" x14ac:dyDescent="0.2">
      <c r="A2248" s="8"/>
      <c r="B2248" s="9"/>
      <c r="C2248" s="10"/>
      <c r="D2248" s="10"/>
      <c r="E2248" s="10"/>
      <c r="F2248" s="10"/>
      <c r="G2248" s="10"/>
      <c r="H2248" s="10"/>
      <c r="I2248" s="11"/>
      <c r="J2248" s="11"/>
      <c r="K2248" s="12"/>
      <c r="L2248" s="1"/>
      <c r="N2248" s="1"/>
      <c r="O2248" s="13"/>
      <c r="P2248" s="13"/>
      <c r="Q2248" s="13" t="str">
        <f t="shared" ref="Q2248:Q2311" si="203">IF(AND(M2248="Natural Gas",K2248&lt;&gt;"NA"),K2248/100,"")</f>
        <v/>
      </c>
      <c r="R2248" s="13" t="str">
        <f t="shared" ref="R2248:R2311" si="204">IF(AND(M2248="Natural Gas",K2248&lt;&gt;"NA",L2248="YES"),K2248/100,"")</f>
        <v/>
      </c>
    </row>
    <row r="2249" spans="1:18" x14ac:dyDescent="0.2">
      <c r="A2249" s="8"/>
      <c r="B2249" s="9"/>
      <c r="C2249" s="10"/>
      <c r="D2249" s="10"/>
      <c r="E2249" s="10"/>
      <c r="F2249" s="10"/>
      <c r="G2249" s="10"/>
      <c r="H2249" s="10"/>
      <c r="I2249" s="11"/>
      <c r="J2249" s="11"/>
      <c r="K2249" s="16"/>
      <c r="L2249" s="1"/>
      <c r="N2249" s="1"/>
      <c r="O2249" s="13"/>
      <c r="P2249" s="13"/>
      <c r="Q2249" s="13" t="str">
        <f t="shared" si="203"/>
        <v/>
      </c>
      <c r="R2249" s="13" t="str">
        <f t="shared" si="204"/>
        <v/>
      </c>
    </row>
    <row r="2250" spans="1:18" x14ac:dyDescent="0.2">
      <c r="A2250" s="8"/>
      <c r="B2250" s="9"/>
      <c r="C2250" s="10"/>
      <c r="D2250" s="10"/>
      <c r="E2250" s="10"/>
      <c r="F2250" s="10"/>
      <c r="G2250" s="10"/>
      <c r="H2250" s="10"/>
      <c r="I2250" s="11"/>
      <c r="J2250" s="11"/>
      <c r="K2250" s="16"/>
      <c r="L2250" s="1"/>
      <c r="N2250" s="1"/>
      <c r="O2250" s="13"/>
      <c r="P2250" s="13"/>
      <c r="Q2250" s="13" t="str">
        <f t="shared" si="203"/>
        <v/>
      </c>
      <c r="R2250" s="13" t="str">
        <f t="shared" si="204"/>
        <v/>
      </c>
    </row>
    <row r="2251" spans="1:18" x14ac:dyDescent="0.2">
      <c r="A2251" s="8"/>
      <c r="B2251" s="9"/>
      <c r="C2251" s="10"/>
      <c r="D2251" s="10"/>
      <c r="E2251" s="10"/>
      <c r="F2251" s="10"/>
      <c r="G2251" s="10"/>
      <c r="H2251" s="10"/>
      <c r="I2251" s="11"/>
      <c r="J2251" s="11"/>
      <c r="K2251" s="12"/>
      <c r="L2251" s="1"/>
      <c r="N2251" s="1"/>
      <c r="O2251" s="13"/>
      <c r="P2251" s="13"/>
      <c r="Q2251" s="13" t="str">
        <f t="shared" si="203"/>
        <v/>
      </c>
      <c r="R2251" s="13" t="str">
        <f t="shared" si="204"/>
        <v/>
      </c>
    </row>
    <row r="2252" spans="1:18" x14ac:dyDescent="0.2">
      <c r="A2252" s="8"/>
      <c r="B2252" s="9"/>
      <c r="C2252" s="10"/>
      <c r="D2252" s="10"/>
      <c r="E2252" s="10"/>
      <c r="F2252" s="10"/>
      <c r="G2252" s="10"/>
      <c r="H2252" s="10"/>
      <c r="I2252" s="11"/>
      <c r="J2252" s="11"/>
      <c r="K2252" s="16"/>
      <c r="L2252" s="1"/>
      <c r="N2252" s="1"/>
      <c r="O2252" s="13"/>
      <c r="P2252" s="13"/>
      <c r="Q2252" s="13" t="str">
        <f t="shared" si="203"/>
        <v/>
      </c>
      <c r="R2252" s="13" t="str">
        <f t="shared" si="204"/>
        <v/>
      </c>
    </row>
    <row r="2253" spans="1:18" x14ac:dyDescent="0.2">
      <c r="A2253" s="8"/>
      <c r="B2253" s="9"/>
      <c r="C2253" s="10"/>
      <c r="D2253" s="10"/>
      <c r="E2253" s="10"/>
      <c r="F2253" s="10"/>
      <c r="G2253" s="10"/>
      <c r="H2253" s="10"/>
      <c r="I2253" s="11"/>
      <c r="J2253" s="11"/>
      <c r="K2253" s="16"/>
      <c r="L2253" s="1"/>
      <c r="N2253" s="1"/>
      <c r="O2253" s="13"/>
      <c r="P2253" s="13"/>
      <c r="Q2253" s="13" t="str">
        <f t="shared" si="203"/>
        <v/>
      </c>
      <c r="R2253" s="13" t="str">
        <f t="shared" si="204"/>
        <v/>
      </c>
    </row>
    <row r="2254" spans="1:18" x14ac:dyDescent="0.2">
      <c r="A2254" s="8"/>
      <c r="B2254" s="9"/>
      <c r="C2254" s="10"/>
      <c r="D2254" s="10"/>
      <c r="E2254" s="10"/>
      <c r="F2254" s="10"/>
      <c r="G2254" s="10"/>
      <c r="H2254" s="10"/>
      <c r="I2254" s="11"/>
      <c r="J2254" s="11"/>
      <c r="K2254" s="16"/>
      <c r="L2254" s="1"/>
      <c r="N2254" s="1"/>
      <c r="O2254" s="13"/>
      <c r="P2254" s="13"/>
      <c r="Q2254" s="13" t="str">
        <f t="shared" si="203"/>
        <v/>
      </c>
      <c r="R2254" s="13" t="str">
        <f t="shared" si="204"/>
        <v/>
      </c>
    </row>
    <row r="2255" spans="1:18" x14ac:dyDescent="0.2">
      <c r="A2255" s="8"/>
      <c r="B2255" s="9"/>
      <c r="C2255" s="10"/>
      <c r="D2255" s="10"/>
      <c r="E2255" s="10"/>
      <c r="F2255" s="10"/>
      <c r="G2255" s="10"/>
      <c r="H2255" s="10"/>
      <c r="I2255" s="11"/>
      <c r="J2255" s="11"/>
      <c r="K2255" s="16"/>
      <c r="L2255" s="1"/>
      <c r="N2255" s="1"/>
      <c r="O2255" s="13"/>
      <c r="P2255" s="13"/>
      <c r="Q2255" s="13" t="str">
        <f t="shared" si="203"/>
        <v/>
      </c>
      <c r="R2255" s="13" t="str">
        <f t="shared" si="204"/>
        <v/>
      </c>
    </row>
    <row r="2256" spans="1:18" x14ac:dyDescent="0.2">
      <c r="A2256" s="8"/>
      <c r="B2256" s="9"/>
      <c r="C2256" s="10"/>
      <c r="D2256" s="10"/>
      <c r="E2256" s="10"/>
      <c r="F2256" s="10"/>
      <c r="G2256" s="10"/>
      <c r="H2256" s="10"/>
      <c r="I2256" s="11"/>
      <c r="J2256" s="11"/>
      <c r="K2256" s="16"/>
      <c r="L2256" s="1"/>
      <c r="N2256" s="1"/>
      <c r="O2256" s="13"/>
      <c r="P2256" s="13"/>
      <c r="Q2256" s="13" t="str">
        <f t="shared" si="203"/>
        <v/>
      </c>
      <c r="R2256" s="13" t="str">
        <f t="shared" si="204"/>
        <v/>
      </c>
    </row>
    <row r="2257" spans="1:18" x14ac:dyDescent="0.2">
      <c r="A2257" s="8"/>
      <c r="B2257" s="9"/>
      <c r="C2257" s="10"/>
      <c r="D2257" s="10"/>
      <c r="E2257" s="10"/>
      <c r="F2257" s="10"/>
      <c r="G2257" s="10"/>
      <c r="H2257" s="10"/>
      <c r="I2257" s="11"/>
      <c r="J2257" s="11"/>
      <c r="K2257" s="16"/>
      <c r="L2257" s="1"/>
      <c r="N2257" s="1"/>
      <c r="O2257" s="13"/>
      <c r="P2257" s="13"/>
      <c r="Q2257" s="13" t="str">
        <f t="shared" si="203"/>
        <v/>
      </c>
      <c r="R2257" s="13" t="str">
        <f t="shared" si="204"/>
        <v/>
      </c>
    </row>
    <row r="2258" spans="1:18" x14ac:dyDescent="0.2">
      <c r="A2258" s="8"/>
      <c r="B2258" s="9"/>
      <c r="C2258" s="10"/>
      <c r="D2258" s="10"/>
      <c r="E2258" s="10"/>
      <c r="F2258" s="10"/>
      <c r="G2258" s="10"/>
      <c r="H2258" s="10"/>
      <c r="I2258" s="11"/>
      <c r="J2258" s="11"/>
      <c r="K2258" s="12"/>
      <c r="L2258" s="1"/>
      <c r="N2258" s="1"/>
      <c r="O2258" s="13"/>
      <c r="P2258" s="13"/>
      <c r="Q2258" s="13" t="str">
        <f t="shared" si="203"/>
        <v/>
      </c>
      <c r="R2258" s="13" t="str">
        <f t="shared" si="204"/>
        <v/>
      </c>
    </row>
    <row r="2259" spans="1:18" x14ac:dyDescent="0.2">
      <c r="A2259" s="8"/>
      <c r="B2259" s="9"/>
      <c r="C2259" s="10"/>
      <c r="D2259" s="10"/>
      <c r="E2259" s="10"/>
      <c r="F2259" s="10"/>
      <c r="G2259" s="10"/>
      <c r="H2259" s="10"/>
      <c r="I2259" s="11"/>
      <c r="J2259" s="11"/>
      <c r="K2259" s="16"/>
      <c r="L2259" s="1"/>
      <c r="N2259" s="1"/>
      <c r="O2259" s="13"/>
      <c r="P2259" s="13"/>
      <c r="Q2259" s="13" t="str">
        <f t="shared" si="203"/>
        <v/>
      </c>
      <c r="R2259" s="13" t="str">
        <f t="shared" si="204"/>
        <v/>
      </c>
    </row>
    <row r="2260" spans="1:18" x14ac:dyDescent="0.2">
      <c r="A2260" s="8"/>
      <c r="B2260" s="9"/>
      <c r="C2260" s="10"/>
      <c r="D2260" s="10"/>
      <c r="E2260" s="10"/>
      <c r="F2260" s="10"/>
      <c r="G2260" s="10"/>
      <c r="H2260" s="10"/>
      <c r="I2260" s="11"/>
      <c r="J2260" s="11"/>
      <c r="K2260" s="16"/>
      <c r="L2260" s="1"/>
      <c r="N2260" s="1"/>
      <c r="O2260" s="13"/>
      <c r="P2260" s="13"/>
      <c r="Q2260" s="13" t="str">
        <f t="shared" si="203"/>
        <v/>
      </c>
      <c r="R2260" s="13" t="str">
        <f t="shared" si="204"/>
        <v/>
      </c>
    </row>
    <row r="2261" spans="1:18" x14ac:dyDescent="0.2">
      <c r="A2261" s="8"/>
      <c r="B2261" s="9"/>
      <c r="C2261" s="10"/>
      <c r="D2261" s="10"/>
      <c r="E2261" s="10"/>
      <c r="F2261" s="10"/>
      <c r="G2261" s="10"/>
      <c r="H2261" s="10"/>
      <c r="I2261" s="11"/>
      <c r="J2261" s="11"/>
      <c r="K2261" s="16"/>
      <c r="L2261" s="1"/>
      <c r="N2261" s="1"/>
      <c r="O2261" s="13"/>
      <c r="P2261" s="13"/>
      <c r="Q2261" s="13" t="str">
        <f t="shared" si="203"/>
        <v/>
      </c>
      <c r="R2261" s="13" t="str">
        <f t="shared" si="204"/>
        <v/>
      </c>
    </row>
    <row r="2262" spans="1:18" x14ac:dyDescent="0.2">
      <c r="A2262" s="8"/>
      <c r="B2262" s="9"/>
      <c r="C2262" s="10"/>
      <c r="D2262" s="10"/>
      <c r="E2262" s="10"/>
      <c r="F2262" s="10"/>
      <c r="G2262" s="10"/>
      <c r="H2262" s="10"/>
      <c r="I2262" s="11"/>
      <c r="J2262" s="11"/>
      <c r="K2262" s="12"/>
      <c r="L2262" s="1"/>
      <c r="N2262" s="1"/>
      <c r="O2262" s="13"/>
      <c r="P2262" s="13"/>
      <c r="Q2262" s="13" t="str">
        <f t="shared" si="203"/>
        <v/>
      </c>
      <c r="R2262" s="13" t="str">
        <f t="shared" si="204"/>
        <v/>
      </c>
    </row>
    <row r="2263" spans="1:18" x14ac:dyDescent="0.2">
      <c r="A2263" s="8"/>
      <c r="B2263" s="9"/>
      <c r="C2263" s="10"/>
      <c r="D2263" s="10"/>
      <c r="E2263" s="10"/>
      <c r="F2263" s="10"/>
      <c r="G2263" s="10"/>
      <c r="H2263" s="10"/>
      <c r="I2263" s="11"/>
      <c r="J2263" s="11"/>
      <c r="K2263" s="12"/>
      <c r="L2263" s="1"/>
      <c r="N2263" s="1"/>
      <c r="O2263" s="13"/>
      <c r="P2263" s="13"/>
      <c r="Q2263" s="13" t="str">
        <f t="shared" si="203"/>
        <v/>
      </c>
      <c r="R2263" s="13" t="str">
        <f t="shared" si="204"/>
        <v/>
      </c>
    </row>
    <row r="2264" spans="1:18" x14ac:dyDescent="0.2">
      <c r="A2264" s="8"/>
      <c r="B2264" s="9"/>
      <c r="C2264" s="10"/>
      <c r="D2264" s="10"/>
      <c r="E2264" s="10"/>
      <c r="F2264" s="10"/>
      <c r="G2264" s="10"/>
      <c r="H2264" s="10"/>
      <c r="I2264" s="11"/>
      <c r="J2264" s="11"/>
      <c r="K2264" s="16"/>
      <c r="L2264" s="1"/>
      <c r="N2264" s="1"/>
      <c r="O2264" s="13"/>
      <c r="P2264" s="13"/>
      <c r="Q2264" s="13" t="str">
        <f t="shared" si="203"/>
        <v/>
      </c>
      <c r="R2264" s="13" t="str">
        <f t="shared" si="204"/>
        <v/>
      </c>
    </row>
    <row r="2265" spans="1:18" x14ac:dyDescent="0.2">
      <c r="A2265" s="8"/>
      <c r="B2265" s="9"/>
      <c r="C2265" s="10"/>
      <c r="D2265" s="10"/>
      <c r="E2265" s="10"/>
      <c r="F2265" s="10"/>
      <c r="G2265" s="10"/>
      <c r="H2265" s="10"/>
      <c r="I2265" s="11"/>
      <c r="J2265" s="11"/>
      <c r="K2265" s="12"/>
      <c r="L2265" s="1"/>
      <c r="N2265" s="1"/>
      <c r="O2265" s="13"/>
      <c r="P2265" s="13"/>
      <c r="Q2265" s="13" t="str">
        <f t="shared" si="203"/>
        <v/>
      </c>
      <c r="R2265" s="13" t="str">
        <f t="shared" si="204"/>
        <v/>
      </c>
    </row>
    <row r="2266" spans="1:18" x14ac:dyDescent="0.2">
      <c r="A2266" s="8"/>
      <c r="B2266" s="9"/>
      <c r="C2266" s="10"/>
      <c r="D2266" s="10"/>
      <c r="E2266" s="10"/>
      <c r="F2266" s="10"/>
      <c r="G2266" s="10"/>
      <c r="H2266" s="10"/>
      <c r="I2266" s="11"/>
      <c r="J2266" s="11"/>
      <c r="K2266" s="16"/>
      <c r="L2266" s="1"/>
      <c r="N2266" s="1"/>
      <c r="O2266" s="13"/>
      <c r="P2266" s="13"/>
      <c r="Q2266" s="13" t="str">
        <f t="shared" si="203"/>
        <v/>
      </c>
      <c r="R2266" s="13" t="str">
        <f t="shared" si="204"/>
        <v/>
      </c>
    </row>
    <row r="2267" spans="1:18" x14ac:dyDescent="0.2">
      <c r="A2267" s="8"/>
      <c r="B2267" s="9"/>
      <c r="C2267" s="10"/>
      <c r="D2267" s="10"/>
      <c r="E2267" s="10"/>
      <c r="F2267" s="10"/>
      <c r="G2267" s="10"/>
      <c r="H2267" s="10"/>
      <c r="I2267" s="11"/>
      <c r="J2267" s="11"/>
      <c r="K2267" s="12"/>
      <c r="L2267" s="1"/>
      <c r="N2267" s="1"/>
      <c r="O2267" s="13"/>
      <c r="P2267" s="13"/>
      <c r="Q2267" s="13" t="str">
        <f t="shared" si="203"/>
        <v/>
      </c>
      <c r="R2267" s="13" t="str">
        <f t="shared" si="204"/>
        <v/>
      </c>
    </row>
    <row r="2268" spans="1:18" x14ac:dyDescent="0.2">
      <c r="A2268" s="8"/>
      <c r="B2268" s="9"/>
      <c r="C2268" s="10"/>
      <c r="D2268" s="10"/>
      <c r="E2268" s="10"/>
      <c r="F2268" s="10"/>
      <c r="G2268" s="10"/>
      <c r="H2268" s="10"/>
      <c r="I2268" s="11"/>
      <c r="J2268" s="11"/>
      <c r="K2268" s="16"/>
      <c r="L2268" s="1"/>
      <c r="N2268" s="1"/>
      <c r="O2268" s="13"/>
      <c r="P2268" s="13"/>
      <c r="Q2268" s="13" t="str">
        <f t="shared" si="203"/>
        <v/>
      </c>
      <c r="R2268" s="13" t="str">
        <f t="shared" si="204"/>
        <v/>
      </c>
    </row>
    <row r="2269" spans="1:18" x14ac:dyDescent="0.2">
      <c r="A2269" s="8"/>
      <c r="B2269" s="9"/>
      <c r="C2269" s="10"/>
      <c r="D2269" s="10"/>
      <c r="E2269" s="10"/>
      <c r="F2269" s="10"/>
      <c r="G2269" s="10"/>
      <c r="H2269" s="10"/>
      <c r="I2269" s="11"/>
      <c r="J2269" s="11"/>
      <c r="K2269" s="16"/>
      <c r="L2269" s="1"/>
      <c r="N2269" s="1"/>
      <c r="O2269" s="13"/>
      <c r="P2269" s="13"/>
      <c r="Q2269" s="13" t="str">
        <f t="shared" si="203"/>
        <v/>
      </c>
      <c r="R2269" s="13" t="str">
        <f t="shared" si="204"/>
        <v/>
      </c>
    </row>
    <row r="2270" spans="1:18" x14ac:dyDescent="0.2">
      <c r="A2270" s="8"/>
      <c r="B2270" s="9"/>
      <c r="C2270" s="10"/>
      <c r="D2270" s="10"/>
      <c r="E2270" s="10"/>
      <c r="F2270" s="10"/>
      <c r="G2270" s="10"/>
      <c r="H2270" s="10"/>
      <c r="I2270" s="11"/>
      <c r="J2270" s="11"/>
      <c r="K2270" s="16"/>
      <c r="L2270" s="1"/>
      <c r="N2270" s="1"/>
      <c r="O2270" s="13"/>
      <c r="P2270" s="13"/>
      <c r="Q2270" s="13" t="str">
        <f t="shared" si="203"/>
        <v/>
      </c>
      <c r="R2270" s="13" t="str">
        <f t="shared" si="204"/>
        <v/>
      </c>
    </row>
    <row r="2271" spans="1:18" x14ac:dyDescent="0.2">
      <c r="A2271" s="8"/>
      <c r="B2271" s="9"/>
      <c r="C2271" s="10"/>
      <c r="D2271" s="10"/>
      <c r="E2271" s="10"/>
      <c r="F2271" s="10"/>
      <c r="G2271" s="10"/>
      <c r="H2271" s="10"/>
      <c r="I2271" s="11"/>
      <c r="J2271" s="11"/>
      <c r="K2271" s="16"/>
      <c r="L2271" s="1"/>
      <c r="N2271" s="1"/>
      <c r="O2271" s="13"/>
      <c r="P2271" s="13"/>
      <c r="Q2271" s="13" t="str">
        <f t="shared" si="203"/>
        <v/>
      </c>
      <c r="R2271" s="13" t="str">
        <f t="shared" si="204"/>
        <v/>
      </c>
    </row>
    <row r="2272" spans="1:18" x14ac:dyDescent="0.2">
      <c r="A2272" s="8"/>
      <c r="B2272" s="9"/>
      <c r="C2272" s="10"/>
      <c r="D2272" s="10"/>
      <c r="E2272" s="10"/>
      <c r="F2272" s="10"/>
      <c r="G2272" s="10"/>
      <c r="H2272" s="10"/>
      <c r="I2272" s="11"/>
      <c r="J2272" s="11"/>
      <c r="K2272" s="12"/>
      <c r="L2272" s="1"/>
      <c r="N2272" s="1"/>
      <c r="O2272" s="13"/>
      <c r="P2272" s="13"/>
      <c r="Q2272" s="13" t="str">
        <f t="shared" si="203"/>
        <v/>
      </c>
      <c r="R2272" s="13" t="str">
        <f t="shared" si="204"/>
        <v/>
      </c>
    </row>
    <row r="2273" spans="1:18" x14ac:dyDescent="0.2">
      <c r="A2273" s="8"/>
      <c r="B2273" s="9"/>
      <c r="C2273" s="10"/>
      <c r="D2273" s="10"/>
      <c r="E2273" s="10"/>
      <c r="F2273" s="10"/>
      <c r="G2273" s="10"/>
      <c r="H2273" s="10"/>
      <c r="I2273" s="11"/>
      <c r="J2273" s="11"/>
      <c r="K2273" s="16"/>
      <c r="L2273" s="1"/>
      <c r="N2273" s="1"/>
      <c r="O2273" s="13"/>
      <c r="P2273" s="13"/>
      <c r="Q2273" s="13" t="str">
        <f t="shared" si="203"/>
        <v/>
      </c>
      <c r="R2273" s="13" t="str">
        <f t="shared" si="204"/>
        <v/>
      </c>
    </row>
    <row r="2274" spans="1:18" x14ac:dyDescent="0.2">
      <c r="A2274" s="8"/>
      <c r="B2274" s="9"/>
      <c r="C2274" s="10"/>
      <c r="D2274" s="10"/>
      <c r="E2274" s="10"/>
      <c r="F2274" s="10"/>
      <c r="G2274" s="10"/>
      <c r="H2274" s="10"/>
      <c r="I2274" s="11"/>
      <c r="J2274" s="11"/>
      <c r="K2274" s="12"/>
      <c r="L2274" s="1"/>
      <c r="N2274" s="1"/>
      <c r="O2274" s="13"/>
      <c r="P2274" s="13"/>
      <c r="Q2274" s="13" t="str">
        <f t="shared" si="203"/>
        <v/>
      </c>
      <c r="R2274" s="13" t="str">
        <f t="shared" si="204"/>
        <v/>
      </c>
    </row>
    <row r="2275" spans="1:18" x14ac:dyDescent="0.2">
      <c r="A2275" s="8"/>
      <c r="B2275" s="9"/>
      <c r="C2275" s="10"/>
      <c r="D2275" s="10"/>
      <c r="E2275" s="10"/>
      <c r="F2275" s="10"/>
      <c r="G2275" s="10"/>
      <c r="H2275" s="10"/>
      <c r="I2275" s="11"/>
      <c r="J2275" s="11"/>
      <c r="K2275" s="12"/>
      <c r="L2275" s="1"/>
      <c r="N2275" s="1"/>
      <c r="O2275" s="13"/>
      <c r="P2275" s="13"/>
      <c r="Q2275" s="13" t="str">
        <f t="shared" si="203"/>
        <v/>
      </c>
      <c r="R2275" s="13" t="str">
        <f t="shared" si="204"/>
        <v/>
      </c>
    </row>
    <row r="2276" spans="1:18" x14ac:dyDescent="0.2">
      <c r="A2276" s="8"/>
      <c r="B2276" s="9"/>
      <c r="C2276" s="10"/>
      <c r="D2276" s="10"/>
      <c r="E2276" s="10"/>
      <c r="F2276" s="10"/>
      <c r="G2276" s="10"/>
      <c r="H2276" s="10"/>
      <c r="I2276" s="11"/>
      <c r="J2276" s="11"/>
      <c r="K2276" s="12"/>
      <c r="L2276" s="1"/>
      <c r="N2276" s="1"/>
      <c r="O2276" s="13"/>
      <c r="P2276" s="13"/>
      <c r="Q2276" s="13" t="str">
        <f t="shared" si="203"/>
        <v/>
      </c>
      <c r="R2276" s="13" t="str">
        <f t="shared" si="204"/>
        <v/>
      </c>
    </row>
    <row r="2277" spans="1:18" x14ac:dyDescent="0.2">
      <c r="A2277" s="8"/>
      <c r="B2277" s="9"/>
      <c r="C2277" s="10"/>
      <c r="D2277" s="10"/>
      <c r="E2277" s="10"/>
      <c r="F2277" s="10"/>
      <c r="G2277" s="10"/>
      <c r="H2277" s="10"/>
      <c r="I2277" s="11"/>
      <c r="J2277" s="11"/>
      <c r="K2277" s="16"/>
      <c r="L2277" s="1"/>
      <c r="N2277" s="1"/>
      <c r="O2277" s="13"/>
      <c r="P2277" s="13"/>
      <c r="Q2277" s="13" t="str">
        <f t="shared" si="203"/>
        <v/>
      </c>
      <c r="R2277" s="13" t="str">
        <f t="shared" si="204"/>
        <v/>
      </c>
    </row>
    <row r="2278" spans="1:18" x14ac:dyDescent="0.2">
      <c r="A2278" s="8"/>
      <c r="B2278" s="9"/>
      <c r="C2278" s="10"/>
      <c r="D2278" s="10"/>
      <c r="E2278" s="10"/>
      <c r="F2278" s="10"/>
      <c r="G2278" s="10"/>
      <c r="H2278" s="10"/>
      <c r="I2278" s="11"/>
      <c r="J2278" s="11"/>
      <c r="K2278" s="16"/>
      <c r="L2278" s="1"/>
      <c r="N2278" s="1"/>
      <c r="O2278" s="13"/>
      <c r="P2278" s="13"/>
      <c r="Q2278" s="13" t="str">
        <f t="shared" si="203"/>
        <v/>
      </c>
      <c r="R2278" s="13" t="str">
        <f t="shared" si="204"/>
        <v/>
      </c>
    </row>
    <row r="2279" spans="1:18" x14ac:dyDescent="0.2">
      <c r="A2279" s="8"/>
      <c r="B2279" s="9"/>
      <c r="C2279" s="10"/>
      <c r="D2279" s="10"/>
      <c r="E2279" s="10"/>
      <c r="F2279" s="10"/>
      <c r="G2279" s="10"/>
      <c r="H2279" s="10"/>
      <c r="I2279" s="11"/>
      <c r="J2279" s="11"/>
      <c r="K2279" s="12"/>
      <c r="L2279" s="1"/>
      <c r="N2279" s="1"/>
      <c r="O2279" s="13"/>
      <c r="P2279" s="13"/>
      <c r="Q2279" s="13" t="str">
        <f t="shared" si="203"/>
        <v/>
      </c>
      <c r="R2279" s="13" t="str">
        <f t="shared" si="204"/>
        <v/>
      </c>
    </row>
    <row r="2280" spans="1:18" x14ac:dyDescent="0.2">
      <c r="A2280" s="8"/>
      <c r="B2280" s="9"/>
      <c r="C2280" s="10"/>
      <c r="D2280" s="10"/>
      <c r="E2280" s="10"/>
      <c r="F2280" s="10"/>
      <c r="G2280" s="10"/>
      <c r="H2280" s="10"/>
      <c r="I2280" s="11"/>
      <c r="J2280" s="11"/>
      <c r="K2280" s="16"/>
      <c r="L2280" s="1"/>
      <c r="N2280" s="1"/>
      <c r="O2280" s="13"/>
      <c r="P2280" s="13"/>
      <c r="Q2280" s="13" t="str">
        <f t="shared" si="203"/>
        <v/>
      </c>
      <c r="R2280" s="13" t="str">
        <f t="shared" si="204"/>
        <v/>
      </c>
    </row>
    <row r="2281" spans="1:18" x14ac:dyDescent="0.2">
      <c r="A2281" s="8"/>
      <c r="B2281" s="9"/>
      <c r="C2281" s="10"/>
      <c r="D2281" s="10"/>
      <c r="E2281" s="10"/>
      <c r="F2281" s="10"/>
      <c r="G2281" s="10"/>
      <c r="H2281" s="10"/>
      <c r="I2281" s="11"/>
      <c r="J2281" s="11"/>
      <c r="K2281" s="16"/>
      <c r="L2281" s="1"/>
      <c r="N2281" s="1"/>
      <c r="O2281" s="13"/>
      <c r="P2281" s="13"/>
      <c r="Q2281" s="13" t="str">
        <f t="shared" si="203"/>
        <v/>
      </c>
      <c r="R2281" s="13" t="str">
        <f t="shared" si="204"/>
        <v/>
      </c>
    </row>
    <row r="2282" spans="1:18" x14ac:dyDescent="0.2">
      <c r="A2282" s="8"/>
      <c r="B2282" s="9"/>
      <c r="C2282" s="10"/>
      <c r="D2282" s="10"/>
      <c r="E2282" s="10"/>
      <c r="F2282" s="10"/>
      <c r="G2282" s="10"/>
      <c r="H2282" s="10"/>
      <c r="I2282" s="11"/>
      <c r="J2282" s="11"/>
      <c r="K2282" s="16"/>
      <c r="L2282" s="1"/>
      <c r="N2282" s="1"/>
      <c r="O2282" s="13"/>
      <c r="P2282" s="13"/>
      <c r="Q2282" s="13" t="str">
        <f t="shared" si="203"/>
        <v/>
      </c>
      <c r="R2282" s="13" t="str">
        <f t="shared" si="204"/>
        <v/>
      </c>
    </row>
    <row r="2283" spans="1:18" x14ac:dyDescent="0.2">
      <c r="A2283" s="8"/>
      <c r="B2283" s="9"/>
      <c r="C2283" s="10"/>
      <c r="D2283" s="10"/>
      <c r="E2283" s="10"/>
      <c r="F2283" s="10"/>
      <c r="G2283" s="10"/>
      <c r="H2283" s="10"/>
      <c r="I2283" s="11"/>
      <c r="J2283" s="11"/>
      <c r="K2283" s="16"/>
      <c r="L2283" s="1"/>
      <c r="N2283" s="1"/>
      <c r="O2283" s="13"/>
      <c r="P2283" s="13"/>
      <c r="Q2283" s="13" t="str">
        <f t="shared" si="203"/>
        <v/>
      </c>
      <c r="R2283" s="13" t="str">
        <f t="shared" si="204"/>
        <v/>
      </c>
    </row>
    <row r="2284" spans="1:18" x14ac:dyDescent="0.2">
      <c r="A2284" s="8"/>
      <c r="B2284" s="9"/>
      <c r="C2284" s="10"/>
      <c r="D2284" s="10"/>
      <c r="E2284" s="10"/>
      <c r="F2284" s="10"/>
      <c r="G2284" s="10"/>
      <c r="H2284" s="10"/>
      <c r="I2284" s="11"/>
      <c r="J2284" s="11"/>
      <c r="K2284" s="16"/>
      <c r="L2284" s="1"/>
      <c r="N2284" s="1"/>
      <c r="O2284" s="13"/>
      <c r="P2284" s="13"/>
      <c r="Q2284" s="13" t="str">
        <f t="shared" si="203"/>
        <v/>
      </c>
      <c r="R2284" s="13" t="str">
        <f t="shared" si="204"/>
        <v/>
      </c>
    </row>
    <row r="2285" spans="1:18" x14ac:dyDescent="0.2">
      <c r="A2285" s="8"/>
      <c r="B2285" s="9"/>
      <c r="C2285" s="10"/>
      <c r="D2285" s="10"/>
      <c r="E2285" s="10"/>
      <c r="F2285" s="10"/>
      <c r="G2285" s="10"/>
      <c r="H2285" s="10"/>
      <c r="I2285" s="11"/>
      <c r="J2285" s="11"/>
      <c r="K2285" s="16"/>
      <c r="L2285" s="1"/>
      <c r="N2285" s="1"/>
      <c r="O2285" s="13"/>
      <c r="P2285" s="13"/>
      <c r="Q2285" s="13" t="str">
        <f t="shared" si="203"/>
        <v/>
      </c>
      <c r="R2285" s="13" t="str">
        <f t="shared" si="204"/>
        <v/>
      </c>
    </row>
    <row r="2286" spans="1:18" x14ac:dyDescent="0.2">
      <c r="A2286" s="8"/>
      <c r="B2286" s="9"/>
      <c r="C2286" s="10"/>
      <c r="D2286" s="10"/>
      <c r="E2286" s="10"/>
      <c r="F2286" s="10"/>
      <c r="G2286" s="10"/>
      <c r="H2286" s="10"/>
      <c r="I2286" s="11"/>
      <c r="J2286" s="11"/>
      <c r="K2286" s="16"/>
      <c r="L2286" s="1"/>
      <c r="N2286" s="1"/>
      <c r="O2286" s="13"/>
      <c r="P2286" s="13"/>
      <c r="Q2286" s="13" t="str">
        <f t="shared" si="203"/>
        <v/>
      </c>
      <c r="R2286" s="13" t="str">
        <f t="shared" si="204"/>
        <v/>
      </c>
    </row>
    <row r="2287" spans="1:18" x14ac:dyDescent="0.2">
      <c r="A2287" s="8"/>
      <c r="B2287" s="9"/>
      <c r="C2287" s="10"/>
      <c r="D2287" s="10"/>
      <c r="E2287" s="10"/>
      <c r="F2287" s="10"/>
      <c r="G2287" s="10"/>
      <c r="H2287" s="10"/>
      <c r="I2287" s="11"/>
      <c r="J2287" s="11"/>
      <c r="K2287" s="16"/>
      <c r="L2287" s="1"/>
      <c r="N2287" s="1"/>
      <c r="O2287" s="13"/>
      <c r="P2287" s="13"/>
      <c r="Q2287" s="13" t="str">
        <f t="shared" si="203"/>
        <v/>
      </c>
      <c r="R2287" s="13" t="str">
        <f t="shared" si="204"/>
        <v/>
      </c>
    </row>
    <row r="2288" spans="1:18" x14ac:dyDescent="0.2">
      <c r="A2288" s="8"/>
      <c r="B2288" s="9"/>
      <c r="C2288" s="10"/>
      <c r="D2288" s="10"/>
      <c r="E2288" s="10"/>
      <c r="F2288" s="10"/>
      <c r="G2288" s="10"/>
      <c r="H2288" s="10"/>
      <c r="I2288" s="11"/>
      <c r="J2288" s="11"/>
      <c r="K2288" s="16"/>
      <c r="L2288" s="1"/>
      <c r="N2288" s="1"/>
      <c r="O2288" s="13"/>
      <c r="P2288" s="13"/>
      <c r="Q2288" s="13" t="str">
        <f t="shared" si="203"/>
        <v/>
      </c>
      <c r="R2288" s="13" t="str">
        <f t="shared" si="204"/>
        <v/>
      </c>
    </row>
    <row r="2289" spans="1:18" x14ac:dyDescent="0.2">
      <c r="A2289" s="8"/>
      <c r="B2289" s="9"/>
      <c r="C2289" s="10"/>
      <c r="D2289" s="10"/>
      <c r="E2289" s="10"/>
      <c r="F2289" s="10"/>
      <c r="G2289" s="10"/>
      <c r="H2289" s="10"/>
      <c r="I2289" s="11"/>
      <c r="J2289" s="11"/>
      <c r="K2289" s="16"/>
      <c r="L2289" s="1"/>
      <c r="N2289" s="1"/>
      <c r="O2289" s="13"/>
      <c r="P2289" s="13"/>
      <c r="Q2289" s="13" t="str">
        <f t="shared" si="203"/>
        <v/>
      </c>
      <c r="R2289" s="13" t="str">
        <f t="shared" si="204"/>
        <v/>
      </c>
    </row>
    <row r="2290" spans="1:18" x14ac:dyDescent="0.2">
      <c r="A2290" s="8"/>
      <c r="B2290" s="9"/>
      <c r="C2290" s="10"/>
      <c r="D2290" s="10"/>
      <c r="E2290" s="10"/>
      <c r="F2290" s="10"/>
      <c r="G2290" s="10"/>
      <c r="H2290" s="10"/>
      <c r="I2290" s="11"/>
      <c r="J2290" s="11"/>
      <c r="K2290" s="16"/>
      <c r="L2290" s="1"/>
      <c r="N2290" s="1"/>
      <c r="O2290" s="13"/>
      <c r="P2290" s="13"/>
      <c r="Q2290" s="13" t="str">
        <f t="shared" si="203"/>
        <v/>
      </c>
      <c r="R2290" s="13" t="str">
        <f t="shared" si="204"/>
        <v/>
      </c>
    </row>
    <row r="2291" spans="1:18" x14ac:dyDescent="0.2">
      <c r="A2291" s="8"/>
      <c r="B2291" s="9"/>
      <c r="C2291" s="10"/>
      <c r="D2291" s="10"/>
      <c r="E2291" s="10"/>
      <c r="F2291" s="10"/>
      <c r="G2291" s="10"/>
      <c r="H2291" s="10"/>
      <c r="I2291" s="11"/>
      <c r="J2291" s="11"/>
      <c r="K2291" s="12"/>
      <c r="L2291" s="1"/>
      <c r="N2291" s="1"/>
      <c r="O2291" s="13"/>
      <c r="P2291" s="13"/>
      <c r="Q2291" s="13" t="str">
        <f t="shared" si="203"/>
        <v/>
      </c>
      <c r="R2291" s="13" t="str">
        <f t="shared" si="204"/>
        <v/>
      </c>
    </row>
    <row r="2292" spans="1:18" x14ac:dyDescent="0.2">
      <c r="A2292" s="8"/>
      <c r="B2292" s="9"/>
      <c r="C2292" s="10"/>
      <c r="D2292" s="10"/>
      <c r="E2292" s="10"/>
      <c r="F2292" s="10"/>
      <c r="G2292" s="10"/>
      <c r="H2292" s="10"/>
      <c r="I2292" s="11"/>
      <c r="J2292" s="11"/>
      <c r="K2292" s="16"/>
      <c r="L2292" s="1"/>
      <c r="N2292" s="1"/>
      <c r="O2292" s="13"/>
      <c r="P2292" s="13"/>
      <c r="Q2292" s="13" t="str">
        <f t="shared" si="203"/>
        <v/>
      </c>
      <c r="R2292" s="13" t="str">
        <f t="shared" si="204"/>
        <v/>
      </c>
    </row>
    <row r="2293" spans="1:18" x14ac:dyDescent="0.2">
      <c r="A2293" s="8"/>
      <c r="B2293" s="9"/>
      <c r="C2293" s="10"/>
      <c r="D2293" s="10"/>
      <c r="E2293" s="10"/>
      <c r="F2293" s="10"/>
      <c r="G2293" s="10"/>
      <c r="H2293" s="10"/>
      <c r="I2293" s="11"/>
      <c r="J2293" s="11"/>
      <c r="K2293" s="12"/>
      <c r="L2293" s="1"/>
      <c r="N2293" s="1"/>
      <c r="O2293" s="13"/>
      <c r="P2293" s="13"/>
      <c r="Q2293" s="13" t="str">
        <f t="shared" si="203"/>
        <v/>
      </c>
      <c r="R2293" s="13" t="str">
        <f t="shared" si="204"/>
        <v/>
      </c>
    </row>
    <row r="2294" spans="1:18" x14ac:dyDescent="0.2">
      <c r="A2294" s="8"/>
      <c r="B2294" s="9"/>
      <c r="C2294" s="10"/>
      <c r="D2294" s="10"/>
      <c r="E2294" s="10"/>
      <c r="F2294" s="10"/>
      <c r="G2294" s="10"/>
      <c r="H2294" s="10"/>
      <c r="I2294" s="11"/>
      <c r="J2294" s="11"/>
      <c r="K2294" s="12"/>
      <c r="L2294" s="1"/>
      <c r="N2294" s="1"/>
      <c r="O2294" s="13"/>
      <c r="P2294" s="13"/>
      <c r="Q2294" s="13" t="str">
        <f t="shared" si="203"/>
        <v/>
      </c>
      <c r="R2294" s="13" t="str">
        <f t="shared" si="204"/>
        <v/>
      </c>
    </row>
    <row r="2295" spans="1:18" x14ac:dyDescent="0.2">
      <c r="A2295" s="8"/>
      <c r="B2295" s="9"/>
      <c r="C2295" s="10"/>
      <c r="D2295" s="10"/>
      <c r="E2295" s="10"/>
      <c r="F2295" s="10"/>
      <c r="G2295" s="10"/>
      <c r="H2295" s="10"/>
      <c r="I2295" s="11"/>
      <c r="J2295" s="11"/>
      <c r="K2295" s="12"/>
      <c r="L2295" s="1"/>
      <c r="N2295" s="1"/>
      <c r="O2295" s="13"/>
      <c r="P2295" s="13"/>
      <c r="Q2295" s="13" t="str">
        <f t="shared" si="203"/>
        <v/>
      </c>
      <c r="R2295" s="13" t="str">
        <f t="shared" si="204"/>
        <v/>
      </c>
    </row>
    <row r="2296" spans="1:18" x14ac:dyDescent="0.2">
      <c r="A2296" s="8"/>
      <c r="B2296" s="9"/>
      <c r="C2296" s="10"/>
      <c r="D2296" s="10"/>
      <c r="E2296" s="10"/>
      <c r="F2296" s="10"/>
      <c r="G2296" s="10"/>
      <c r="H2296" s="10"/>
      <c r="I2296" s="11"/>
      <c r="J2296" s="11"/>
      <c r="K2296" s="16"/>
      <c r="L2296" s="1"/>
      <c r="N2296" s="1"/>
      <c r="O2296" s="13"/>
      <c r="P2296" s="13"/>
      <c r="Q2296" s="13" t="str">
        <f t="shared" si="203"/>
        <v/>
      </c>
      <c r="R2296" s="13" t="str">
        <f t="shared" si="204"/>
        <v/>
      </c>
    </row>
    <row r="2297" spans="1:18" x14ac:dyDescent="0.2">
      <c r="A2297" s="8"/>
      <c r="B2297" s="9"/>
      <c r="C2297" s="10"/>
      <c r="D2297" s="10"/>
      <c r="E2297" s="10"/>
      <c r="F2297" s="10"/>
      <c r="G2297" s="10"/>
      <c r="H2297" s="10"/>
      <c r="I2297" s="11"/>
      <c r="J2297" s="11"/>
      <c r="K2297" s="16"/>
      <c r="L2297" s="1"/>
      <c r="N2297" s="1"/>
      <c r="O2297" s="13"/>
      <c r="P2297" s="13"/>
      <c r="Q2297" s="13" t="str">
        <f t="shared" si="203"/>
        <v/>
      </c>
      <c r="R2297" s="13" t="str">
        <f t="shared" si="204"/>
        <v/>
      </c>
    </row>
    <row r="2298" spans="1:18" x14ac:dyDescent="0.2">
      <c r="A2298" s="8"/>
      <c r="B2298" s="9"/>
      <c r="C2298" s="10"/>
      <c r="D2298" s="10"/>
      <c r="E2298" s="10"/>
      <c r="F2298" s="10"/>
      <c r="G2298" s="10"/>
      <c r="H2298" s="10"/>
      <c r="I2298" s="11"/>
      <c r="J2298" s="11"/>
      <c r="K2298" s="12"/>
      <c r="L2298" s="1"/>
      <c r="N2298" s="1"/>
      <c r="O2298" s="13"/>
      <c r="P2298" s="13"/>
      <c r="Q2298" s="13" t="str">
        <f t="shared" si="203"/>
        <v/>
      </c>
      <c r="R2298" s="13" t="str">
        <f t="shared" si="204"/>
        <v/>
      </c>
    </row>
    <row r="2299" spans="1:18" x14ac:dyDescent="0.2">
      <c r="A2299" s="8"/>
      <c r="B2299" s="9"/>
      <c r="C2299" s="10"/>
      <c r="D2299" s="10"/>
      <c r="E2299" s="10"/>
      <c r="F2299" s="10"/>
      <c r="G2299" s="10"/>
      <c r="H2299" s="10"/>
      <c r="I2299" s="11"/>
      <c r="J2299" s="11"/>
      <c r="K2299" s="16"/>
      <c r="L2299" s="1"/>
      <c r="N2299" s="1"/>
      <c r="O2299" s="13"/>
      <c r="P2299" s="13"/>
      <c r="Q2299" s="13" t="str">
        <f t="shared" si="203"/>
        <v/>
      </c>
      <c r="R2299" s="13" t="str">
        <f t="shared" si="204"/>
        <v/>
      </c>
    </row>
    <row r="2300" spans="1:18" x14ac:dyDescent="0.2">
      <c r="A2300" s="8"/>
      <c r="B2300" s="9"/>
      <c r="C2300" s="10"/>
      <c r="D2300" s="10"/>
      <c r="E2300" s="10"/>
      <c r="F2300" s="10"/>
      <c r="G2300" s="10"/>
      <c r="H2300" s="10"/>
      <c r="I2300" s="11"/>
      <c r="J2300" s="11"/>
      <c r="K2300" s="16"/>
      <c r="L2300" s="1"/>
      <c r="N2300" s="1"/>
      <c r="O2300" s="13"/>
      <c r="P2300" s="13"/>
      <c r="Q2300" s="13" t="str">
        <f t="shared" si="203"/>
        <v/>
      </c>
      <c r="R2300" s="13" t="str">
        <f t="shared" si="204"/>
        <v/>
      </c>
    </row>
    <row r="2301" spans="1:18" x14ac:dyDescent="0.2">
      <c r="A2301" s="8"/>
      <c r="B2301" s="9"/>
      <c r="C2301" s="10"/>
      <c r="D2301" s="10"/>
      <c r="E2301" s="10"/>
      <c r="F2301" s="10"/>
      <c r="G2301" s="10"/>
      <c r="H2301" s="10"/>
      <c r="I2301" s="11"/>
      <c r="J2301" s="11"/>
      <c r="K2301" s="16"/>
      <c r="L2301" s="1"/>
      <c r="N2301" s="1"/>
      <c r="O2301" s="13"/>
      <c r="P2301" s="13"/>
      <c r="Q2301" s="13" t="str">
        <f t="shared" si="203"/>
        <v/>
      </c>
      <c r="R2301" s="13" t="str">
        <f t="shared" si="204"/>
        <v/>
      </c>
    </row>
    <row r="2302" spans="1:18" x14ac:dyDescent="0.2">
      <c r="A2302" s="8"/>
      <c r="B2302" s="9"/>
      <c r="C2302" s="10"/>
      <c r="D2302" s="10"/>
      <c r="E2302" s="10"/>
      <c r="F2302" s="10"/>
      <c r="G2302" s="10"/>
      <c r="H2302" s="10"/>
      <c r="I2302" s="11"/>
      <c r="J2302" s="11"/>
      <c r="K2302" s="16"/>
      <c r="L2302" s="1"/>
      <c r="N2302" s="1"/>
      <c r="O2302" s="13"/>
      <c r="P2302" s="13"/>
      <c r="Q2302" s="13" t="str">
        <f t="shared" si="203"/>
        <v/>
      </c>
      <c r="R2302" s="13" t="str">
        <f t="shared" si="204"/>
        <v/>
      </c>
    </row>
    <row r="2303" spans="1:18" x14ac:dyDescent="0.2">
      <c r="A2303" s="8"/>
      <c r="B2303" s="9"/>
      <c r="C2303" s="10"/>
      <c r="D2303" s="10"/>
      <c r="E2303" s="10"/>
      <c r="F2303" s="10"/>
      <c r="G2303" s="10"/>
      <c r="H2303" s="10"/>
      <c r="I2303" s="11"/>
      <c r="J2303" s="11"/>
      <c r="K2303" s="12"/>
      <c r="L2303" s="1"/>
      <c r="N2303" s="1"/>
      <c r="O2303" s="13"/>
      <c r="P2303" s="13"/>
      <c r="Q2303" s="13" t="str">
        <f t="shared" si="203"/>
        <v/>
      </c>
      <c r="R2303" s="13" t="str">
        <f t="shared" si="204"/>
        <v/>
      </c>
    </row>
    <row r="2304" spans="1:18" x14ac:dyDescent="0.2">
      <c r="A2304" s="8"/>
      <c r="B2304" s="9"/>
      <c r="C2304" s="10"/>
      <c r="D2304" s="10"/>
      <c r="E2304" s="10"/>
      <c r="F2304" s="10"/>
      <c r="G2304" s="10"/>
      <c r="H2304" s="10"/>
      <c r="I2304" s="11"/>
      <c r="J2304" s="11"/>
      <c r="K2304" s="16"/>
      <c r="L2304" s="1"/>
      <c r="N2304" s="1"/>
      <c r="O2304" s="13"/>
      <c r="P2304" s="13"/>
      <c r="Q2304" s="13" t="str">
        <f t="shared" si="203"/>
        <v/>
      </c>
      <c r="R2304" s="13" t="str">
        <f t="shared" si="204"/>
        <v/>
      </c>
    </row>
    <row r="2305" spans="1:18" x14ac:dyDescent="0.2">
      <c r="A2305" s="8"/>
      <c r="B2305" s="9"/>
      <c r="C2305" s="10"/>
      <c r="D2305" s="10"/>
      <c r="E2305" s="10"/>
      <c r="F2305" s="10"/>
      <c r="G2305" s="10"/>
      <c r="H2305" s="10"/>
      <c r="I2305" s="11"/>
      <c r="J2305" s="11"/>
      <c r="K2305" s="16"/>
      <c r="L2305" s="1"/>
      <c r="N2305" s="1"/>
      <c r="O2305" s="13"/>
      <c r="P2305" s="13"/>
      <c r="Q2305" s="13" t="str">
        <f t="shared" si="203"/>
        <v/>
      </c>
      <c r="R2305" s="13" t="str">
        <f t="shared" si="204"/>
        <v/>
      </c>
    </row>
    <row r="2306" spans="1:18" x14ac:dyDescent="0.2">
      <c r="A2306" s="8"/>
      <c r="B2306" s="9"/>
      <c r="C2306" s="10"/>
      <c r="D2306" s="10"/>
      <c r="E2306" s="10"/>
      <c r="F2306" s="10"/>
      <c r="G2306" s="10"/>
      <c r="H2306" s="10"/>
      <c r="I2306" s="11"/>
      <c r="J2306" s="11"/>
      <c r="K2306" s="16"/>
      <c r="L2306" s="1"/>
      <c r="N2306" s="1"/>
      <c r="O2306" s="13"/>
      <c r="P2306" s="13"/>
      <c r="Q2306" s="13" t="str">
        <f t="shared" si="203"/>
        <v/>
      </c>
      <c r="R2306" s="13" t="str">
        <f t="shared" si="204"/>
        <v/>
      </c>
    </row>
    <row r="2307" spans="1:18" x14ac:dyDescent="0.2">
      <c r="A2307" s="8"/>
      <c r="B2307" s="9"/>
      <c r="C2307" s="10"/>
      <c r="D2307" s="10"/>
      <c r="E2307" s="10"/>
      <c r="F2307" s="10"/>
      <c r="G2307" s="10"/>
      <c r="H2307" s="10"/>
      <c r="I2307" s="11"/>
      <c r="J2307" s="11"/>
      <c r="K2307" s="16"/>
      <c r="L2307" s="1"/>
      <c r="N2307" s="1"/>
      <c r="O2307" s="13"/>
      <c r="P2307" s="13"/>
      <c r="Q2307" s="13" t="str">
        <f t="shared" si="203"/>
        <v/>
      </c>
      <c r="R2307" s="13" t="str">
        <f t="shared" si="204"/>
        <v/>
      </c>
    </row>
    <row r="2308" spans="1:18" x14ac:dyDescent="0.2">
      <c r="A2308" s="8"/>
      <c r="B2308" s="9"/>
      <c r="C2308" s="10"/>
      <c r="D2308" s="10"/>
      <c r="E2308" s="10"/>
      <c r="F2308" s="10"/>
      <c r="G2308" s="10"/>
      <c r="H2308" s="10"/>
      <c r="I2308" s="11"/>
      <c r="J2308" s="11"/>
      <c r="K2308" s="16"/>
      <c r="L2308" s="1"/>
      <c r="N2308" s="1"/>
      <c r="O2308" s="13"/>
      <c r="P2308" s="13"/>
      <c r="Q2308" s="13" t="str">
        <f t="shared" si="203"/>
        <v/>
      </c>
      <c r="R2308" s="13" t="str">
        <f t="shared" si="204"/>
        <v/>
      </c>
    </row>
    <row r="2309" spans="1:18" x14ac:dyDescent="0.2">
      <c r="A2309" s="8"/>
      <c r="B2309" s="9"/>
      <c r="C2309" s="10"/>
      <c r="D2309" s="10"/>
      <c r="E2309" s="10"/>
      <c r="F2309" s="10"/>
      <c r="G2309" s="10"/>
      <c r="H2309" s="10"/>
      <c r="I2309" s="11"/>
      <c r="J2309" s="11"/>
      <c r="K2309" s="16"/>
      <c r="L2309" s="1"/>
      <c r="N2309" s="1"/>
      <c r="O2309" s="13"/>
      <c r="P2309" s="13"/>
      <c r="Q2309" s="13" t="str">
        <f t="shared" si="203"/>
        <v/>
      </c>
      <c r="R2309" s="13" t="str">
        <f t="shared" si="204"/>
        <v/>
      </c>
    </row>
    <row r="2310" spans="1:18" x14ac:dyDescent="0.2">
      <c r="A2310" s="8"/>
      <c r="B2310" s="9"/>
      <c r="C2310" s="10"/>
      <c r="D2310" s="10"/>
      <c r="E2310" s="10"/>
      <c r="F2310" s="10"/>
      <c r="G2310" s="10"/>
      <c r="H2310" s="10"/>
      <c r="I2310" s="11"/>
      <c r="J2310" s="11"/>
      <c r="K2310" s="16"/>
      <c r="L2310" s="1"/>
      <c r="N2310" s="1"/>
      <c r="O2310" s="13"/>
      <c r="P2310" s="13"/>
      <c r="Q2310" s="13" t="str">
        <f t="shared" si="203"/>
        <v/>
      </c>
      <c r="R2310" s="13" t="str">
        <f t="shared" si="204"/>
        <v/>
      </c>
    </row>
    <row r="2311" spans="1:18" x14ac:dyDescent="0.2">
      <c r="A2311" s="8"/>
      <c r="B2311" s="9"/>
      <c r="C2311" s="10"/>
      <c r="D2311" s="10"/>
      <c r="E2311" s="10"/>
      <c r="F2311" s="10"/>
      <c r="G2311" s="10"/>
      <c r="H2311" s="10"/>
      <c r="I2311" s="11"/>
      <c r="J2311" s="11"/>
      <c r="K2311" s="16"/>
      <c r="L2311" s="1"/>
      <c r="N2311" s="1"/>
      <c r="O2311" s="13"/>
      <c r="P2311" s="13"/>
      <c r="Q2311" s="13" t="str">
        <f t="shared" si="203"/>
        <v/>
      </c>
      <c r="R2311" s="13" t="str">
        <f t="shared" si="204"/>
        <v/>
      </c>
    </row>
    <row r="2312" spans="1:18" x14ac:dyDescent="0.2">
      <c r="A2312" s="8"/>
      <c r="B2312" s="9"/>
      <c r="C2312" s="10"/>
      <c r="D2312" s="10"/>
      <c r="E2312" s="10"/>
      <c r="F2312" s="10"/>
      <c r="G2312" s="10"/>
      <c r="H2312" s="10"/>
      <c r="I2312" s="11"/>
      <c r="J2312" s="11"/>
      <c r="K2312" s="12"/>
      <c r="L2312" s="1"/>
      <c r="N2312" s="1"/>
      <c r="O2312" s="13"/>
      <c r="P2312" s="13"/>
      <c r="Q2312" s="13" t="str">
        <f t="shared" ref="Q2312:Q2375" si="205">IF(AND(M2312="Natural Gas",K2312&lt;&gt;"NA"),K2312/100,"")</f>
        <v/>
      </c>
      <c r="R2312" s="13" t="str">
        <f t="shared" ref="R2312:R2375" si="206">IF(AND(M2312="Natural Gas",K2312&lt;&gt;"NA",L2312="YES"),K2312/100,"")</f>
        <v/>
      </c>
    </row>
    <row r="2313" spans="1:18" x14ac:dyDescent="0.2">
      <c r="A2313" s="8"/>
      <c r="B2313" s="9"/>
      <c r="C2313" s="10"/>
      <c r="D2313" s="10"/>
      <c r="E2313" s="10"/>
      <c r="F2313" s="10"/>
      <c r="G2313" s="10"/>
      <c r="H2313" s="10"/>
      <c r="I2313" s="11"/>
      <c r="J2313" s="11"/>
      <c r="K2313" s="12"/>
      <c r="L2313" s="1"/>
      <c r="N2313" s="1"/>
      <c r="O2313" s="13"/>
      <c r="P2313" s="13"/>
      <c r="Q2313" s="13" t="str">
        <f t="shared" si="205"/>
        <v/>
      </c>
      <c r="R2313" s="13" t="str">
        <f t="shared" si="206"/>
        <v/>
      </c>
    </row>
    <row r="2314" spans="1:18" x14ac:dyDescent="0.2">
      <c r="A2314" s="8"/>
      <c r="B2314" s="9"/>
      <c r="C2314" s="10"/>
      <c r="D2314" s="10"/>
      <c r="E2314" s="10"/>
      <c r="F2314" s="10"/>
      <c r="G2314" s="10"/>
      <c r="H2314" s="10"/>
      <c r="I2314" s="11"/>
      <c r="J2314" s="11"/>
      <c r="K2314" s="16"/>
      <c r="L2314" s="1"/>
      <c r="N2314" s="1"/>
      <c r="O2314" s="13"/>
      <c r="P2314" s="13"/>
      <c r="Q2314" s="13" t="str">
        <f t="shared" si="205"/>
        <v/>
      </c>
      <c r="R2314" s="13" t="str">
        <f t="shared" si="206"/>
        <v/>
      </c>
    </row>
    <row r="2315" spans="1:18" x14ac:dyDescent="0.2">
      <c r="A2315" s="8"/>
      <c r="B2315" s="9"/>
      <c r="C2315" s="10"/>
      <c r="D2315" s="10"/>
      <c r="E2315" s="10"/>
      <c r="F2315" s="10"/>
      <c r="G2315" s="10"/>
      <c r="H2315" s="10"/>
      <c r="I2315" s="11"/>
      <c r="J2315" s="11"/>
      <c r="K2315" s="16"/>
      <c r="L2315" s="1"/>
      <c r="N2315" s="1"/>
      <c r="O2315" s="13"/>
      <c r="P2315" s="13"/>
      <c r="Q2315" s="13" t="str">
        <f t="shared" si="205"/>
        <v/>
      </c>
      <c r="R2315" s="13" t="str">
        <f t="shared" si="206"/>
        <v/>
      </c>
    </row>
    <row r="2316" spans="1:18" x14ac:dyDescent="0.2">
      <c r="A2316" s="8"/>
      <c r="B2316" s="9"/>
      <c r="C2316" s="10"/>
      <c r="D2316" s="10"/>
      <c r="E2316" s="10"/>
      <c r="F2316" s="10"/>
      <c r="G2316" s="10"/>
      <c r="H2316" s="10"/>
      <c r="I2316" s="11"/>
      <c r="J2316" s="11"/>
      <c r="K2316" s="16"/>
      <c r="L2316" s="1"/>
      <c r="N2316" s="1"/>
      <c r="O2316" s="13"/>
      <c r="P2316" s="13"/>
      <c r="Q2316" s="13" t="str">
        <f t="shared" si="205"/>
        <v/>
      </c>
      <c r="R2316" s="13" t="str">
        <f t="shared" si="206"/>
        <v/>
      </c>
    </row>
    <row r="2317" spans="1:18" x14ac:dyDescent="0.2">
      <c r="A2317" s="8"/>
      <c r="B2317" s="9"/>
      <c r="C2317" s="10"/>
      <c r="D2317" s="10"/>
      <c r="E2317" s="10"/>
      <c r="F2317" s="10"/>
      <c r="G2317" s="10"/>
      <c r="H2317" s="10"/>
      <c r="I2317" s="11"/>
      <c r="J2317" s="11"/>
      <c r="K2317" s="16"/>
      <c r="L2317" s="1"/>
      <c r="N2317" s="1"/>
      <c r="O2317" s="13"/>
      <c r="P2317" s="13"/>
      <c r="Q2317" s="13" t="str">
        <f t="shared" si="205"/>
        <v/>
      </c>
      <c r="R2317" s="13" t="str">
        <f t="shared" si="206"/>
        <v/>
      </c>
    </row>
    <row r="2318" spans="1:18" x14ac:dyDescent="0.2">
      <c r="A2318" s="8"/>
      <c r="B2318" s="9"/>
      <c r="C2318" s="10"/>
      <c r="D2318" s="10"/>
      <c r="E2318" s="10"/>
      <c r="F2318" s="10"/>
      <c r="G2318" s="10"/>
      <c r="H2318" s="10"/>
      <c r="I2318" s="11"/>
      <c r="J2318" s="11"/>
      <c r="K2318" s="12"/>
      <c r="L2318" s="1"/>
      <c r="N2318" s="1"/>
      <c r="O2318" s="13"/>
      <c r="P2318" s="13"/>
      <c r="Q2318" s="13" t="str">
        <f t="shared" si="205"/>
        <v/>
      </c>
      <c r="R2318" s="13" t="str">
        <f t="shared" si="206"/>
        <v/>
      </c>
    </row>
    <row r="2319" spans="1:18" x14ac:dyDescent="0.2">
      <c r="A2319" s="8"/>
      <c r="B2319" s="9"/>
      <c r="C2319" s="10"/>
      <c r="D2319" s="10"/>
      <c r="E2319" s="10"/>
      <c r="F2319" s="10"/>
      <c r="G2319" s="10"/>
      <c r="H2319" s="10"/>
      <c r="I2319" s="11"/>
      <c r="J2319" s="11"/>
      <c r="K2319" s="16"/>
      <c r="L2319" s="1"/>
      <c r="N2319" s="1"/>
      <c r="O2319" s="13"/>
      <c r="P2319" s="13"/>
      <c r="Q2319" s="13" t="str">
        <f t="shared" si="205"/>
        <v/>
      </c>
      <c r="R2319" s="13" t="str">
        <f t="shared" si="206"/>
        <v/>
      </c>
    </row>
    <row r="2320" spans="1:18" x14ac:dyDescent="0.2">
      <c r="A2320" s="8"/>
      <c r="B2320" s="9"/>
      <c r="C2320" s="10"/>
      <c r="D2320" s="10"/>
      <c r="E2320" s="10"/>
      <c r="F2320" s="10"/>
      <c r="G2320" s="10"/>
      <c r="H2320" s="10"/>
      <c r="I2320" s="11"/>
      <c r="J2320" s="11"/>
      <c r="K2320" s="16"/>
      <c r="L2320" s="1"/>
      <c r="N2320" s="1"/>
      <c r="O2320" s="13"/>
      <c r="P2320" s="13"/>
      <c r="Q2320" s="13" t="str">
        <f t="shared" si="205"/>
        <v/>
      </c>
      <c r="R2320" s="13" t="str">
        <f t="shared" si="206"/>
        <v/>
      </c>
    </row>
    <row r="2321" spans="1:18" x14ac:dyDescent="0.2">
      <c r="A2321" s="8"/>
      <c r="B2321" s="9"/>
      <c r="C2321" s="10"/>
      <c r="D2321" s="10"/>
      <c r="E2321" s="10"/>
      <c r="F2321" s="10"/>
      <c r="G2321" s="10"/>
      <c r="H2321" s="10"/>
      <c r="I2321" s="11"/>
      <c r="J2321" s="11"/>
      <c r="K2321" s="16"/>
      <c r="L2321" s="1"/>
      <c r="N2321" s="1"/>
      <c r="O2321" s="13"/>
      <c r="P2321" s="13"/>
      <c r="Q2321" s="13" t="str">
        <f t="shared" si="205"/>
        <v/>
      </c>
      <c r="R2321" s="13" t="str">
        <f t="shared" si="206"/>
        <v/>
      </c>
    </row>
    <row r="2322" spans="1:18" x14ac:dyDescent="0.2">
      <c r="A2322" s="8"/>
      <c r="B2322" s="9"/>
      <c r="C2322" s="10"/>
      <c r="D2322" s="10"/>
      <c r="E2322" s="10"/>
      <c r="F2322" s="10"/>
      <c r="G2322" s="10"/>
      <c r="H2322" s="10"/>
      <c r="I2322" s="11"/>
      <c r="J2322" s="11"/>
      <c r="K2322" s="12"/>
      <c r="L2322" s="1"/>
      <c r="N2322" s="1"/>
      <c r="O2322" s="13"/>
      <c r="P2322" s="13"/>
      <c r="Q2322" s="13" t="str">
        <f t="shared" si="205"/>
        <v/>
      </c>
      <c r="R2322" s="13" t="str">
        <f t="shared" si="206"/>
        <v/>
      </c>
    </row>
    <row r="2323" spans="1:18" x14ac:dyDescent="0.2">
      <c r="A2323" s="8"/>
      <c r="B2323" s="9"/>
      <c r="C2323" s="10"/>
      <c r="D2323" s="10"/>
      <c r="E2323" s="10"/>
      <c r="F2323" s="10"/>
      <c r="G2323" s="10"/>
      <c r="H2323" s="10"/>
      <c r="I2323" s="11"/>
      <c r="J2323" s="11"/>
      <c r="K2323" s="12"/>
      <c r="L2323" s="1"/>
      <c r="N2323" s="1"/>
      <c r="O2323" s="13"/>
      <c r="P2323" s="13"/>
      <c r="Q2323" s="13" t="str">
        <f t="shared" si="205"/>
        <v/>
      </c>
      <c r="R2323" s="13" t="str">
        <f t="shared" si="206"/>
        <v/>
      </c>
    </row>
    <row r="2324" spans="1:18" x14ac:dyDescent="0.2">
      <c r="A2324" s="8"/>
      <c r="B2324" s="9"/>
      <c r="C2324" s="10"/>
      <c r="D2324" s="10"/>
      <c r="E2324" s="10"/>
      <c r="F2324" s="10"/>
      <c r="G2324" s="10"/>
      <c r="H2324" s="10"/>
      <c r="I2324" s="11"/>
      <c r="J2324" s="11"/>
      <c r="K2324" s="12"/>
      <c r="L2324" s="1"/>
      <c r="N2324" s="1"/>
      <c r="O2324" s="13"/>
      <c r="P2324" s="13"/>
      <c r="Q2324" s="13" t="str">
        <f t="shared" si="205"/>
        <v/>
      </c>
      <c r="R2324" s="13" t="str">
        <f t="shared" si="206"/>
        <v/>
      </c>
    </row>
    <row r="2325" spans="1:18" x14ac:dyDescent="0.2">
      <c r="A2325" s="8"/>
      <c r="B2325" s="9"/>
      <c r="C2325" s="10"/>
      <c r="D2325" s="10"/>
      <c r="E2325" s="10"/>
      <c r="F2325" s="10"/>
      <c r="G2325" s="10"/>
      <c r="H2325" s="10"/>
      <c r="I2325" s="11"/>
      <c r="J2325" s="11"/>
      <c r="K2325" s="16"/>
      <c r="L2325" s="1"/>
      <c r="N2325" s="1"/>
      <c r="O2325" s="13"/>
      <c r="P2325" s="13"/>
      <c r="Q2325" s="13" t="str">
        <f t="shared" si="205"/>
        <v/>
      </c>
      <c r="R2325" s="13" t="str">
        <f t="shared" si="206"/>
        <v/>
      </c>
    </row>
    <row r="2326" spans="1:18" x14ac:dyDescent="0.2">
      <c r="A2326" s="8"/>
      <c r="B2326" s="9"/>
      <c r="C2326" s="10"/>
      <c r="D2326" s="10"/>
      <c r="E2326" s="10"/>
      <c r="F2326" s="10"/>
      <c r="G2326" s="10"/>
      <c r="H2326" s="10"/>
      <c r="I2326" s="11"/>
      <c r="J2326" s="11"/>
      <c r="K2326" s="16"/>
      <c r="L2326" s="1"/>
      <c r="N2326" s="1"/>
      <c r="O2326" s="13"/>
      <c r="P2326" s="13"/>
      <c r="Q2326" s="13" t="str">
        <f t="shared" si="205"/>
        <v/>
      </c>
      <c r="R2326" s="13" t="str">
        <f t="shared" si="206"/>
        <v/>
      </c>
    </row>
    <row r="2327" spans="1:18" x14ac:dyDescent="0.2">
      <c r="A2327" s="8"/>
      <c r="B2327" s="9"/>
      <c r="C2327" s="10"/>
      <c r="D2327" s="10"/>
      <c r="E2327" s="10"/>
      <c r="F2327" s="10"/>
      <c r="G2327" s="10"/>
      <c r="H2327" s="10"/>
      <c r="I2327" s="11"/>
      <c r="J2327" s="11"/>
      <c r="K2327" s="12"/>
      <c r="L2327" s="1"/>
      <c r="N2327" s="1"/>
      <c r="O2327" s="13"/>
      <c r="P2327" s="13"/>
      <c r="Q2327" s="13" t="str">
        <f t="shared" si="205"/>
        <v/>
      </c>
      <c r="R2327" s="13" t="str">
        <f t="shared" si="206"/>
        <v/>
      </c>
    </row>
    <row r="2328" spans="1:18" x14ac:dyDescent="0.2">
      <c r="A2328" s="8"/>
      <c r="B2328" s="9"/>
      <c r="C2328" s="10"/>
      <c r="D2328" s="10"/>
      <c r="E2328" s="10"/>
      <c r="F2328" s="10"/>
      <c r="G2328" s="10"/>
      <c r="H2328" s="10"/>
      <c r="I2328" s="11"/>
      <c r="J2328" s="11"/>
      <c r="K2328" s="16"/>
      <c r="L2328" s="1"/>
      <c r="N2328" s="1"/>
      <c r="O2328" s="13"/>
      <c r="P2328" s="13"/>
      <c r="Q2328" s="13" t="str">
        <f t="shared" si="205"/>
        <v/>
      </c>
      <c r="R2328" s="13" t="str">
        <f t="shared" si="206"/>
        <v/>
      </c>
    </row>
    <row r="2329" spans="1:18" x14ac:dyDescent="0.2">
      <c r="A2329" s="8"/>
      <c r="B2329" s="9"/>
      <c r="C2329" s="10"/>
      <c r="D2329" s="10"/>
      <c r="E2329" s="10"/>
      <c r="F2329" s="10"/>
      <c r="G2329" s="10"/>
      <c r="H2329" s="10"/>
      <c r="I2329" s="11"/>
      <c r="J2329" s="11"/>
      <c r="K2329" s="16"/>
      <c r="L2329" s="1"/>
      <c r="N2329" s="1"/>
      <c r="O2329" s="13"/>
      <c r="P2329" s="13"/>
      <c r="Q2329" s="13" t="str">
        <f t="shared" si="205"/>
        <v/>
      </c>
      <c r="R2329" s="13" t="str">
        <f t="shared" si="206"/>
        <v/>
      </c>
    </row>
    <row r="2330" spans="1:18" x14ac:dyDescent="0.2">
      <c r="A2330" s="8"/>
      <c r="B2330" s="9"/>
      <c r="C2330" s="10"/>
      <c r="D2330" s="10"/>
      <c r="E2330" s="10"/>
      <c r="F2330" s="10"/>
      <c r="G2330" s="10"/>
      <c r="H2330" s="10"/>
      <c r="I2330" s="11"/>
      <c r="J2330" s="11"/>
      <c r="K2330" s="16"/>
      <c r="L2330" s="1"/>
      <c r="N2330" s="1"/>
      <c r="O2330" s="13"/>
      <c r="P2330" s="13"/>
      <c r="Q2330" s="13" t="str">
        <f t="shared" si="205"/>
        <v/>
      </c>
      <c r="R2330" s="13" t="str">
        <f t="shared" si="206"/>
        <v/>
      </c>
    </row>
    <row r="2331" spans="1:18" x14ac:dyDescent="0.2">
      <c r="A2331" s="8"/>
      <c r="B2331" s="9"/>
      <c r="C2331" s="10"/>
      <c r="D2331" s="10"/>
      <c r="E2331" s="10"/>
      <c r="F2331" s="10"/>
      <c r="G2331" s="10"/>
      <c r="H2331" s="10"/>
      <c r="I2331" s="11"/>
      <c r="J2331" s="11"/>
      <c r="K2331" s="16"/>
      <c r="L2331" s="1"/>
      <c r="N2331" s="1"/>
      <c r="O2331" s="13"/>
      <c r="P2331" s="13"/>
      <c r="Q2331" s="13" t="str">
        <f t="shared" si="205"/>
        <v/>
      </c>
      <c r="R2331" s="13" t="str">
        <f t="shared" si="206"/>
        <v/>
      </c>
    </row>
    <row r="2332" spans="1:18" x14ac:dyDescent="0.2">
      <c r="A2332" s="8"/>
      <c r="B2332" s="9"/>
      <c r="C2332" s="10"/>
      <c r="D2332" s="10"/>
      <c r="E2332" s="10"/>
      <c r="F2332" s="10"/>
      <c r="G2332" s="10"/>
      <c r="H2332" s="10"/>
      <c r="I2332" s="11"/>
      <c r="J2332" s="11"/>
      <c r="K2332" s="16"/>
      <c r="L2332" s="1"/>
      <c r="N2332" s="1"/>
      <c r="O2332" s="13"/>
      <c r="P2332" s="13"/>
      <c r="Q2332" s="13" t="str">
        <f t="shared" si="205"/>
        <v/>
      </c>
      <c r="R2332" s="13" t="str">
        <f t="shared" si="206"/>
        <v/>
      </c>
    </row>
    <row r="2333" spans="1:18" x14ac:dyDescent="0.2">
      <c r="A2333" s="8"/>
      <c r="B2333" s="9"/>
      <c r="C2333" s="10"/>
      <c r="D2333" s="10"/>
      <c r="E2333" s="10"/>
      <c r="F2333" s="10"/>
      <c r="G2333" s="10"/>
      <c r="H2333" s="10"/>
      <c r="I2333" s="11"/>
      <c r="J2333" s="11"/>
      <c r="K2333" s="16"/>
      <c r="L2333" s="1"/>
      <c r="N2333" s="1"/>
      <c r="O2333" s="13"/>
      <c r="P2333" s="13"/>
      <c r="Q2333" s="13" t="str">
        <f t="shared" si="205"/>
        <v/>
      </c>
      <c r="R2333" s="13" t="str">
        <f t="shared" si="206"/>
        <v/>
      </c>
    </row>
    <row r="2334" spans="1:18" x14ac:dyDescent="0.2">
      <c r="A2334" s="8"/>
      <c r="B2334" s="9"/>
      <c r="C2334" s="10"/>
      <c r="D2334" s="10"/>
      <c r="E2334" s="10"/>
      <c r="F2334" s="10"/>
      <c r="G2334" s="10"/>
      <c r="H2334" s="10"/>
      <c r="I2334" s="11"/>
      <c r="J2334" s="11"/>
      <c r="K2334" s="12"/>
      <c r="L2334" s="1"/>
      <c r="N2334" s="1"/>
      <c r="O2334" s="13"/>
      <c r="P2334" s="13"/>
      <c r="Q2334" s="13" t="str">
        <f t="shared" si="205"/>
        <v/>
      </c>
      <c r="R2334" s="13" t="str">
        <f t="shared" si="206"/>
        <v/>
      </c>
    </row>
    <row r="2335" spans="1:18" x14ac:dyDescent="0.2">
      <c r="A2335" s="8"/>
      <c r="B2335" s="9"/>
      <c r="C2335" s="10"/>
      <c r="D2335" s="10"/>
      <c r="E2335" s="10"/>
      <c r="F2335" s="10"/>
      <c r="G2335" s="10"/>
      <c r="H2335" s="10"/>
      <c r="I2335" s="11"/>
      <c r="J2335" s="11"/>
      <c r="K2335" s="16"/>
      <c r="L2335" s="1"/>
      <c r="N2335" s="1"/>
      <c r="O2335" s="13"/>
      <c r="P2335" s="13"/>
      <c r="Q2335" s="13" t="str">
        <f t="shared" si="205"/>
        <v/>
      </c>
      <c r="R2335" s="13" t="str">
        <f t="shared" si="206"/>
        <v/>
      </c>
    </row>
    <row r="2336" spans="1:18" x14ac:dyDescent="0.2">
      <c r="A2336" s="8"/>
      <c r="B2336" s="9"/>
      <c r="C2336" s="10"/>
      <c r="D2336" s="10"/>
      <c r="E2336" s="10"/>
      <c r="F2336" s="10"/>
      <c r="G2336" s="10"/>
      <c r="H2336" s="10"/>
      <c r="I2336" s="11"/>
      <c r="J2336" s="11"/>
      <c r="K2336" s="16"/>
      <c r="L2336" s="1"/>
      <c r="N2336" s="1"/>
      <c r="O2336" s="13"/>
      <c r="P2336" s="13"/>
      <c r="Q2336" s="13" t="str">
        <f t="shared" si="205"/>
        <v/>
      </c>
      <c r="R2336" s="13" t="str">
        <f t="shared" si="206"/>
        <v/>
      </c>
    </row>
    <row r="2337" spans="1:18" x14ac:dyDescent="0.2">
      <c r="A2337" s="8"/>
      <c r="B2337" s="9"/>
      <c r="C2337" s="10"/>
      <c r="D2337" s="10"/>
      <c r="E2337" s="10"/>
      <c r="F2337" s="10"/>
      <c r="G2337" s="10"/>
      <c r="H2337" s="10"/>
      <c r="I2337" s="11"/>
      <c r="J2337" s="11"/>
      <c r="K2337" s="12"/>
      <c r="L2337" s="1"/>
      <c r="N2337" s="1"/>
      <c r="O2337" s="13"/>
      <c r="P2337" s="13"/>
      <c r="Q2337" s="13" t="str">
        <f t="shared" si="205"/>
        <v/>
      </c>
      <c r="R2337" s="13" t="str">
        <f t="shared" si="206"/>
        <v/>
      </c>
    </row>
    <row r="2338" spans="1:18" x14ac:dyDescent="0.2">
      <c r="A2338" s="8"/>
      <c r="B2338" s="9"/>
      <c r="C2338" s="10"/>
      <c r="D2338" s="10"/>
      <c r="E2338" s="10"/>
      <c r="F2338" s="10"/>
      <c r="G2338" s="10"/>
      <c r="H2338" s="10"/>
      <c r="I2338" s="11"/>
      <c r="J2338" s="11"/>
      <c r="K2338" s="12"/>
      <c r="L2338" s="1"/>
      <c r="N2338" s="1"/>
      <c r="O2338" s="13"/>
      <c r="P2338" s="13"/>
      <c r="Q2338" s="13" t="str">
        <f t="shared" si="205"/>
        <v/>
      </c>
      <c r="R2338" s="13" t="str">
        <f t="shared" si="206"/>
        <v/>
      </c>
    </row>
    <row r="2339" spans="1:18" x14ac:dyDescent="0.2">
      <c r="A2339" s="8"/>
      <c r="B2339" s="9"/>
      <c r="C2339" s="10"/>
      <c r="D2339" s="10"/>
      <c r="E2339" s="10"/>
      <c r="F2339" s="10"/>
      <c r="G2339" s="10"/>
      <c r="H2339" s="10"/>
      <c r="I2339" s="11"/>
      <c r="J2339" s="11"/>
      <c r="K2339" s="16"/>
      <c r="L2339" s="1"/>
      <c r="N2339" s="1"/>
      <c r="O2339" s="13"/>
      <c r="P2339" s="13"/>
      <c r="Q2339" s="13" t="str">
        <f t="shared" si="205"/>
        <v/>
      </c>
      <c r="R2339" s="13" t="str">
        <f t="shared" si="206"/>
        <v/>
      </c>
    </row>
    <row r="2340" spans="1:18" x14ac:dyDescent="0.2">
      <c r="A2340" s="8"/>
      <c r="B2340" s="9"/>
      <c r="C2340" s="10"/>
      <c r="D2340" s="10"/>
      <c r="E2340" s="10"/>
      <c r="F2340" s="10"/>
      <c r="G2340" s="10"/>
      <c r="H2340" s="10"/>
      <c r="I2340" s="11"/>
      <c r="J2340" s="11"/>
      <c r="K2340" s="16"/>
      <c r="L2340" s="1"/>
      <c r="N2340" s="1"/>
      <c r="O2340" s="13"/>
      <c r="P2340" s="13"/>
      <c r="Q2340" s="13" t="str">
        <f t="shared" si="205"/>
        <v/>
      </c>
      <c r="R2340" s="13" t="str">
        <f t="shared" si="206"/>
        <v/>
      </c>
    </row>
    <row r="2341" spans="1:18" x14ac:dyDescent="0.2">
      <c r="A2341" s="8"/>
      <c r="B2341" s="9"/>
      <c r="C2341" s="10"/>
      <c r="D2341" s="10"/>
      <c r="E2341" s="10"/>
      <c r="F2341" s="10"/>
      <c r="G2341" s="10"/>
      <c r="H2341" s="10"/>
      <c r="I2341" s="11"/>
      <c r="J2341" s="11"/>
      <c r="K2341" s="16"/>
      <c r="L2341" s="1"/>
      <c r="N2341" s="1"/>
      <c r="O2341" s="13"/>
      <c r="P2341" s="13"/>
      <c r="Q2341" s="13" t="str">
        <f t="shared" si="205"/>
        <v/>
      </c>
      <c r="R2341" s="13" t="str">
        <f t="shared" si="206"/>
        <v/>
      </c>
    </row>
    <row r="2342" spans="1:18" x14ac:dyDescent="0.2">
      <c r="A2342" s="8"/>
      <c r="B2342" s="9"/>
      <c r="C2342" s="10"/>
      <c r="D2342" s="10"/>
      <c r="E2342" s="10"/>
      <c r="F2342" s="10"/>
      <c r="G2342" s="10"/>
      <c r="H2342" s="10"/>
      <c r="I2342" s="11"/>
      <c r="J2342" s="11"/>
      <c r="K2342" s="12"/>
      <c r="L2342" s="1"/>
      <c r="N2342" s="1"/>
      <c r="O2342" s="13"/>
      <c r="P2342" s="13"/>
      <c r="Q2342" s="13" t="str">
        <f t="shared" si="205"/>
        <v/>
      </c>
      <c r="R2342" s="13" t="str">
        <f t="shared" si="206"/>
        <v/>
      </c>
    </row>
    <row r="2343" spans="1:18" x14ac:dyDescent="0.2">
      <c r="A2343" s="8"/>
      <c r="B2343" s="9"/>
      <c r="C2343" s="10"/>
      <c r="D2343" s="10"/>
      <c r="E2343" s="10"/>
      <c r="F2343" s="10"/>
      <c r="G2343" s="10"/>
      <c r="H2343" s="10"/>
      <c r="I2343" s="11"/>
      <c r="J2343" s="11"/>
      <c r="K2343" s="16"/>
      <c r="L2343" s="1"/>
      <c r="N2343" s="1"/>
      <c r="O2343" s="13"/>
      <c r="P2343" s="13"/>
      <c r="Q2343" s="13" t="str">
        <f t="shared" si="205"/>
        <v/>
      </c>
      <c r="R2343" s="13" t="str">
        <f t="shared" si="206"/>
        <v/>
      </c>
    </row>
    <row r="2344" spans="1:18" x14ac:dyDescent="0.2">
      <c r="A2344" s="8"/>
      <c r="B2344" s="9"/>
      <c r="C2344" s="10"/>
      <c r="D2344" s="10"/>
      <c r="E2344" s="10"/>
      <c r="F2344" s="10"/>
      <c r="G2344" s="10"/>
      <c r="H2344" s="10"/>
      <c r="I2344" s="11"/>
      <c r="J2344" s="11"/>
      <c r="K2344" s="16"/>
      <c r="L2344" s="1"/>
      <c r="N2344" s="1"/>
      <c r="O2344" s="13"/>
      <c r="P2344" s="13"/>
      <c r="Q2344" s="13" t="str">
        <f t="shared" si="205"/>
        <v/>
      </c>
      <c r="R2344" s="13" t="str">
        <f t="shared" si="206"/>
        <v/>
      </c>
    </row>
    <row r="2345" spans="1:18" x14ac:dyDescent="0.2">
      <c r="A2345" s="8"/>
      <c r="B2345" s="9"/>
      <c r="C2345" s="10"/>
      <c r="D2345" s="10"/>
      <c r="E2345" s="10"/>
      <c r="F2345" s="10"/>
      <c r="G2345" s="10"/>
      <c r="H2345" s="10"/>
      <c r="I2345" s="11"/>
      <c r="J2345" s="11"/>
      <c r="K2345" s="16"/>
      <c r="L2345" s="1"/>
      <c r="N2345" s="1"/>
      <c r="O2345" s="13"/>
      <c r="P2345" s="13"/>
      <c r="Q2345" s="13" t="str">
        <f t="shared" si="205"/>
        <v/>
      </c>
      <c r="R2345" s="13" t="str">
        <f t="shared" si="206"/>
        <v/>
      </c>
    </row>
    <row r="2346" spans="1:18" x14ac:dyDescent="0.2">
      <c r="A2346" s="8"/>
      <c r="B2346" s="9"/>
      <c r="C2346" s="10"/>
      <c r="D2346" s="10"/>
      <c r="E2346" s="10"/>
      <c r="F2346" s="10"/>
      <c r="G2346" s="10"/>
      <c r="H2346" s="10"/>
      <c r="I2346" s="11"/>
      <c r="J2346" s="11"/>
      <c r="K2346" s="16"/>
      <c r="L2346" s="1"/>
      <c r="N2346" s="1"/>
      <c r="O2346" s="13"/>
      <c r="P2346" s="13"/>
      <c r="Q2346" s="13" t="str">
        <f t="shared" si="205"/>
        <v/>
      </c>
      <c r="R2346" s="13" t="str">
        <f t="shared" si="206"/>
        <v/>
      </c>
    </row>
    <row r="2347" spans="1:18" x14ac:dyDescent="0.2">
      <c r="A2347" s="8"/>
      <c r="B2347" s="9"/>
      <c r="C2347" s="10"/>
      <c r="D2347" s="10"/>
      <c r="E2347" s="10"/>
      <c r="F2347" s="10"/>
      <c r="G2347" s="10"/>
      <c r="H2347" s="10"/>
      <c r="I2347" s="11"/>
      <c r="J2347" s="11"/>
      <c r="K2347" s="16"/>
      <c r="L2347" s="1"/>
      <c r="N2347" s="1"/>
      <c r="O2347" s="13"/>
      <c r="P2347" s="13"/>
      <c r="Q2347" s="13" t="str">
        <f t="shared" si="205"/>
        <v/>
      </c>
      <c r="R2347" s="13" t="str">
        <f t="shared" si="206"/>
        <v/>
      </c>
    </row>
    <row r="2348" spans="1:18" x14ac:dyDescent="0.2">
      <c r="A2348" s="8"/>
      <c r="B2348" s="9"/>
      <c r="C2348" s="10"/>
      <c r="D2348" s="10"/>
      <c r="E2348" s="10"/>
      <c r="F2348" s="10"/>
      <c r="G2348" s="10"/>
      <c r="H2348" s="10"/>
      <c r="I2348" s="11"/>
      <c r="J2348" s="11"/>
      <c r="K2348" s="16"/>
      <c r="L2348" s="1"/>
      <c r="N2348" s="1"/>
      <c r="O2348" s="13"/>
      <c r="P2348" s="13"/>
      <c r="Q2348" s="13" t="str">
        <f t="shared" si="205"/>
        <v/>
      </c>
      <c r="R2348" s="13" t="str">
        <f t="shared" si="206"/>
        <v/>
      </c>
    </row>
    <row r="2349" spans="1:18" x14ac:dyDescent="0.2">
      <c r="A2349" s="8"/>
      <c r="B2349" s="9"/>
      <c r="C2349" s="10"/>
      <c r="D2349" s="10"/>
      <c r="E2349" s="10"/>
      <c r="F2349" s="10"/>
      <c r="G2349" s="10"/>
      <c r="H2349" s="10"/>
      <c r="I2349" s="11"/>
      <c r="J2349" s="11"/>
      <c r="K2349" s="16"/>
      <c r="L2349" s="1"/>
      <c r="N2349" s="1"/>
      <c r="O2349" s="13"/>
      <c r="P2349" s="13"/>
      <c r="Q2349" s="13" t="str">
        <f t="shared" si="205"/>
        <v/>
      </c>
      <c r="R2349" s="13" t="str">
        <f t="shared" si="206"/>
        <v/>
      </c>
    </row>
    <row r="2350" spans="1:18" x14ac:dyDescent="0.2">
      <c r="A2350" s="8"/>
      <c r="B2350" s="9"/>
      <c r="C2350" s="10"/>
      <c r="D2350" s="10"/>
      <c r="E2350" s="10"/>
      <c r="F2350" s="10"/>
      <c r="G2350" s="10"/>
      <c r="H2350" s="10"/>
      <c r="I2350" s="11"/>
      <c r="J2350" s="11"/>
      <c r="K2350" s="16"/>
      <c r="L2350" s="1"/>
      <c r="N2350" s="1"/>
      <c r="O2350" s="13"/>
      <c r="P2350" s="13"/>
      <c r="Q2350" s="13" t="str">
        <f t="shared" si="205"/>
        <v/>
      </c>
      <c r="R2350" s="13" t="str">
        <f t="shared" si="206"/>
        <v/>
      </c>
    </row>
    <row r="2351" spans="1:18" x14ac:dyDescent="0.2">
      <c r="A2351" s="8"/>
      <c r="B2351" s="9"/>
      <c r="C2351" s="10"/>
      <c r="D2351" s="10"/>
      <c r="E2351" s="10"/>
      <c r="F2351" s="10"/>
      <c r="G2351" s="10"/>
      <c r="H2351" s="10"/>
      <c r="I2351" s="11"/>
      <c r="J2351" s="11"/>
      <c r="K2351" s="16"/>
      <c r="L2351" s="1"/>
      <c r="N2351" s="1"/>
      <c r="O2351" s="13"/>
      <c r="P2351" s="13"/>
      <c r="Q2351" s="13" t="str">
        <f t="shared" si="205"/>
        <v/>
      </c>
      <c r="R2351" s="13" t="str">
        <f t="shared" si="206"/>
        <v/>
      </c>
    </row>
    <row r="2352" spans="1:18" x14ac:dyDescent="0.2">
      <c r="A2352" s="8"/>
      <c r="B2352" s="9"/>
      <c r="C2352" s="10"/>
      <c r="D2352" s="10"/>
      <c r="E2352" s="10"/>
      <c r="F2352" s="10"/>
      <c r="G2352" s="10"/>
      <c r="H2352" s="10"/>
      <c r="I2352" s="11"/>
      <c r="J2352" s="11"/>
      <c r="K2352" s="12"/>
      <c r="L2352" s="1"/>
      <c r="N2352" s="1"/>
      <c r="O2352" s="13"/>
      <c r="P2352" s="13"/>
      <c r="Q2352" s="13" t="str">
        <f t="shared" si="205"/>
        <v/>
      </c>
      <c r="R2352" s="13" t="str">
        <f t="shared" si="206"/>
        <v/>
      </c>
    </row>
    <row r="2353" spans="1:18" x14ac:dyDescent="0.2">
      <c r="A2353" s="8"/>
      <c r="B2353" s="9"/>
      <c r="C2353" s="10"/>
      <c r="D2353" s="10"/>
      <c r="E2353" s="10"/>
      <c r="F2353" s="10"/>
      <c r="G2353" s="10"/>
      <c r="H2353" s="10"/>
      <c r="I2353" s="11"/>
      <c r="J2353" s="11"/>
      <c r="K2353" s="12"/>
      <c r="L2353" s="1"/>
      <c r="N2353" s="1"/>
      <c r="O2353" s="13"/>
      <c r="P2353" s="13"/>
      <c r="Q2353" s="13" t="str">
        <f t="shared" si="205"/>
        <v/>
      </c>
      <c r="R2353" s="13" t="str">
        <f t="shared" si="206"/>
        <v/>
      </c>
    </row>
    <row r="2354" spans="1:18" x14ac:dyDescent="0.2">
      <c r="A2354" s="8"/>
      <c r="B2354" s="9"/>
      <c r="C2354" s="10"/>
      <c r="D2354" s="10"/>
      <c r="E2354" s="10"/>
      <c r="F2354" s="10"/>
      <c r="G2354" s="10"/>
      <c r="H2354" s="10"/>
      <c r="I2354" s="11"/>
      <c r="J2354" s="11"/>
      <c r="K2354" s="16"/>
      <c r="L2354" s="1"/>
      <c r="N2354" s="1"/>
      <c r="O2354" s="13"/>
      <c r="P2354" s="13"/>
      <c r="Q2354" s="13" t="str">
        <f t="shared" si="205"/>
        <v/>
      </c>
      <c r="R2354" s="13" t="str">
        <f t="shared" si="206"/>
        <v/>
      </c>
    </row>
    <row r="2355" spans="1:18" x14ac:dyDescent="0.2">
      <c r="A2355" s="8"/>
      <c r="B2355" s="9"/>
      <c r="C2355" s="10"/>
      <c r="D2355" s="10"/>
      <c r="E2355" s="10"/>
      <c r="F2355" s="10"/>
      <c r="G2355" s="10"/>
      <c r="H2355" s="10"/>
      <c r="I2355" s="11"/>
      <c r="J2355" s="11"/>
      <c r="K2355" s="16"/>
      <c r="L2355" s="1"/>
      <c r="N2355" s="1"/>
      <c r="O2355" s="13"/>
      <c r="P2355" s="13"/>
      <c r="Q2355" s="13" t="str">
        <f t="shared" si="205"/>
        <v/>
      </c>
      <c r="R2355" s="13" t="str">
        <f t="shared" si="206"/>
        <v/>
      </c>
    </row>
    <row r="2356" spans="1:18" x14ac:dyDescent="0.2">
      <c r="A2356" s="8"/>
      <c r="B2356" s="9"/>
      <c r="C2356" s="10"/>
      <c r="D2356" s="10"/>
      <c r="E2356" s="10"/>
      <c r="F2356" s="10"/>
      <c r="G2356" s="10"/>
      <c r="H2356" s="10"/>
      <c r="I2356" s="11"/>
      <c r="J2356" s="11"/>
      <c r="K2356" s="12"/>
      <c r="L2356" s="1"/>
      <c r="N2356" s="1"/>
      <c r="O2356" s="13"/>
      <c r="P2356" s="13"/>
      <c r="Q2356" s="13" t="str">
        <f t="shared" si="205"/>
        <v/>
      </c>
      <c r="R2356" s="13" t="str">
        <f t="shared" si="206"/>
        <v/>
      </c>
    </row>
    <row r="2357" spans="1:18" x14ac:dyDescent="0.2">
      <c r="A2357" s="8"/>
      <c r="B2357" s="9"/>
      <c r="C2357" s="10"/>
      <c r="D2357" s="10"/>
      <c r="E2357" s="10"/>
      <c r="F2357" s="10"/>
      <c r="G2357" s="10"/>
      <c r="H2357" s="10"/>
      <c r="I2357" s="11"/>
      <c r="J2357" s="11"/>
      <c r="K2357" s="12"/>
      <c r="L2357" s="1"/>
      <c r="N2357" s="1"/>
      <c r="O2357" s="13"/>
      <c r="P2357" s="13"/>
      <c r="Q2357" s="13" t="str">
        <f t="shared" si="205"/>
        <v/>
      </c>
      <c r="R2357" s="13" t="str">
        <f t="shared" si="206"/>
        <v/>
      </c>
    </row>
    <row r="2358" spans="1:18" x14ac:dyDescent="0.2">
      <c r="A2358" s="8"/>
      <c r="B2358" s="9"/>
      <c r="C2358" s="10"/>
      <c r="D2358" s="10"/>
      <c r="E2358" s="10"/>
      <c r="F2358" s="10"/>
      <c r="G2358" s="10"/>
      <c r="H2358" s="10"/>
      <c r="I2358" s="11"/>
      <c r="J2358" s="11"/>
      <c r="K2358" s="16"/>
      <c r="L2358" s="1"/>
      <c r="N2358" s="1"/>
      <c r="O2358" s="13"/>
      <c r="P2358" s="13"/>
      <c r="Q2358" s="13" t="str">
        <f t="shared" si="205"/>
        <v/>
      </c>
      <c r="R2358" s="13" t="str">
        <f t="shared" si="206"/>
        <v/>
      </c>
    </row>
    <row r="2359" spans="1:18" x14ac:dyDescent="0.2">
      <c r="A2359" s="8"/>
      <c r="B2359" s="9"/>
      <c r="C2359" s="10"/>
      <c r="D2359" s="10"/>
      <c r="E2359" s="10"/>
      <c r="F2359" s="10"/>
      <c r="G2359" s="10"/>
      <c r="H2359" s="10"/>
      <c r="I2359" s="11"/>
      <c r="J2359" s="11"/>
      <c r="K2359" s="16"/>
      <c r="L2359" s="1"/>
      <c r="N2359" s="1"/>
      <c r="O2359" s="13"/>
      <c r="P2359" s="13"/>
      <c r="Q2359" s="13" t="str">
        <f t="shared" si="205"/>
        <v/>
      </c>
      <c r="R2359" s="13" t="str">
        <f t="shared" si="206"/>
        <v/>
      </c>
    </row>
    <row r="2360" spans="1:18" x14ac:dyDescent="0.2">
      <c r="A2360" s="8"/>
      <c r="B2360" s="9"/>
      <c r="C2360" s="10"/>
      <c r="D2360" s="10"/>
      <c r="E2360" s="10"/>
      <c r="F2360" s="10"/>
      <c r="G2360" s="10"/>
      <c r="H2360" s="10"/>
      <c r="I2360" s="11"/>
      <c r="J2360" s="11"/>
      <c r="K2360" s="12"/>
      <c r="L2360" s="1"/>
      <c r="N2360" s="1"/>
      <c r="O2360" s="13"/>
      <c r="P2360" s="13"/>
      <c r="Q2360" s="13" t="str">
        <f t="shared" si="205"/>
        <v/>
      </c>
      <c r="R2360" s="13" t="str">
        <f t="shared" si="206"/>
        <v/>
      </c>
    </row>
    <row r="2361" spans="1:18" x14ac:dyDescent="0.2">
      <c r="A2361" s="8"/>
      <c r="B2361" s="9"/>
      <c r="C2361" s="10"/>
      <c r="D2361" s="10"/>
      <c r="E2361" s="10"/>
      <c r="F2361" s="10"/>
      <c r="G2361" s="10"/>
      <c r="H2361" s="10"/>
      <c r="I2361" s="11"/>
      <c r="J2361" s="11"/>
      <c r="K2361" s="16"/>
      <c r="L2361" s="1"/>
      <c r="N2361" s="1"/>
      <c r="O2361" s="13"/>
      <c r="P2361" s="13"/>
      <c r="Q2361" s="13" t="str">
        <f t="shared" si="205"/>
        <v/>
      </c>
      <c r="R2361" s="13" t="str">
        <f t="shared" si="206"/>
        <v/>
      </c>
    </row>
    <row r="2362" spans="1:18" x14ac:dyDescent="0.2">
      <c r="A2362" s="8"/>
      <c r="B2362" s="9"/>
      <c r="C2362" s="10"/>
      <c r="D2362" s="10"/>
      <c r="E2362" s="10"/>
      <c r="F2362" s="10"/>
      <c r="G2362" s="10"/>
      <c r="H2362" s="10"/>
      <c r="I2362" s="11"/>
      <c r="J2362" s="11"/>
      <c r="K2362" s="16"/>
      <c r="L2362" s="1"/>
      <c r="N2362" s="1"/>
      <c r="O2362" s="13"/>
      <c r="P2362" s="13"/>
      <c r="Q2362" s="13" t="str">
        <f t="shared" si="205"/>
        <v/>
      </c>
      <c r="R2362" s="13" t="str">
        <f t="shared" si="206"/>
        <v/>
      </c>
    </row>
    <row r="2363" spans="1:18" x14ac:dyDescent="0.2">
      <c r="A2363" s="8"/>
      <c r="B2363" s="9"/>
      <c r="C2363" s="10"/>
      <c r="D2363" s="10"/>
      <c r="E2363" s="10"/>
      <c r="F2363" s="10"/>
      <c r="G2363" s="10"/>
      <c r="H2363" s="10"/>
      <c r="I2363" s="11"/>
      <c r="J2363" s="11"/>
      <c r="K2363" s="16"/>
      <c r="L2363" s="1"/>
      <c r="N2363" s="1"/>
      <c r="O2363" s="13"/>
      <c r="P2363" s="13"/>
      <c r="Q2363" s="13" t="str">
        <f t="shared" si="205"/>
        <v/>
      </c>
      <c r="R2363" s="13" t="str">
        <f t="shared" si="206"/>
        <v/>
      </c>
    </row>
    <row r="2364" spans="1:18" x14ac:dyDescent="0.2">
      <c r="A2364" s="8"/>
      <c r="B2364" s="9"/>
      <c r="C2364" s="10"/>
      <c r="D2364" s="10"/>
      <c r="E2364" s="10"/>
      <c r="F2364" s="10"/>
      <c r="G2364" s="10"/>
      <c r="H2364" s="10"/>
      <c r="I2364" s="11"/>
      <c r="J2364" s="11"/>
      <c r="K2364" s="16"/>
      <c r="L2364" s="1"/>
      <c r="N2364" s="1"/>
      <c r="O2364" s="13"/>
      <c r="P2364" s="13"/>
      <c r="Q2364" s="13" t="str">
        <f t="shared" si="205"/>
        <v/>
      </c>
      <c r="R2364" s="13" t="str">
        <f t="shared" si="206"/>
        <v/>
      </c>
    </row>
    <row r="2365" spans="1:18" x14ac:dyDescent="0.2">
      <c r="A2365" s="8"/>
      <c r="B2365" s="9"/>
      <c r="C2365" s="10"/>
      <c r="D2365" s="10"/>
      <c r="E2365" s="10"/>
      <c r="F2365" s="10"/>
      <c r="G2365" s="10"/>
      <c r="H2365" s="10"/>
      <c r="I2365" s="11"/>
      <c r="J2365" s="11"/>
      <c r="K2365" s="16"/>
      <c r="L2365" s="1"/>
      <c r="N2365" s="1"/>
      <c r="O2365" s="13"/>
      <c r="P2365" s="13"/>
      <c r="Q2365" s="13" t="str">
        <f t="shared" si="205"/>
        <v/>
      </c>
      <c r="R2365" s="13" t="str">
        <f t="shared" si="206"/>
        <v/>
      </c>
    </row>
    <row r="2366" spans="1:18" x14ac:dyDescent="0.2">
      <c r="A2366" s="8"/>
      <c r="B2366" s="9"/>
      <c r="C2366" s="10"/>
      <c r="D2366" s="10"/>
      <c r="E2366" s="10"/>
      <c r="F2366" s="10"/>
      <c r="G2366" s="10"/>
      <c r="H2366" s="10"/>
      <c r="I2366" s="11"/>
      <c r="J2366" s="11"/>
      <c r="K2366" s="16"/>
      <c r="L2366" s="1"/>
      <c r="N2366" s="1"/>
      <c r="O2366" s="13"/>
      <c r="P2366" s="13"/>
      <c r="Q2366" s="13" t="str">
        <f t="shared" si="205"/>
        <v/>
      </c>
      <c r="R2366" s="13" t="str">
        <f t="shared" si="206"/>
        <v/>
      </c>
    </row>
    <row r="2367" spans="1:18" x14ac:dyDescent="0.2">
      <c r="A2367" s="8"/>
      <c r="B2367" s="9"/>
      <c r="C2367" s="10"/>
      <c r="D2367" s="10"/>
      <c r="E2367" s="10"/>
      <c r="F2367" s="10"/>
      <c r="G2367" s="10"/>
      <c r="H2367" s="10"/>
      <c r="I2367" s="11"/>
      <c r="J2367" s="11"/>
      <c r="K2367" s="16"/>
      <c r="L2367" s="1"/>
      <c r="N2367" s="1"/>
      <c r="O2367" s="13"/>
      <c r="P2367" s="13"/>
      <c r="Q2367" s="13" t="str">
        <f t="shared" si="205"/>
        <v/>
      </c>
      <c r="R2367" s="13" t="str">
        <f t="shared" si="206"/>
        <v/>
      </c>
    </row>
    <row r="2368" spans="1:18" x14ac:dyDescent="0.2">
      <c r="A2368" s="8"/>
      <c r="B2368" s="9"/>
      <c r="C2368" s="10"/>
      <c r="D2368" s="10"/>
      <c r="E2368" s="10"/>
      <c r="F2368" s="10"/>
      <c r="G2368" s="10"/>
      <c r="H2368" s="10"/>
      <c r="I2368" s="11"/>
      <c r="J2368" s="11"/>
      <c r="K2368" s="16"/>
      <c r="L2368" s="1"/>
      <c r="N2368" s="1"/>
      <c r="O2368" s="13"/>
      <c r="P2368" s="13"/>
      <c r="Q2368" s="13" t="str">
        <f t="shared" si="205"/>
        <v/>
      </c>
      <c r="R2368" s="13" t="str">
        <f t="shared" si="206"/>
        <v/>
      </c>
    </row>
    <row r="2369" spans="1:18" x14ac:dyDescent="0.2">
      <c r="A2369" s="8"/>
      <c r="B2369" s="9"/>
      <c r="C2369" s="10"/>
      <c r="D2369" s="10"/>
      <c r="E2369" s="10"/>
      <c r="F2369" s="10"/>
      <c r="G2369" s="10"/>
      <c r="H2369" s="10"/>
      <c r="I2369" s="11"/>
      <c r="J2369" s="11"/>
      <c r="K2369" s="16"/>
      <c r="L2369" s="1"/>
      <c r="N2369" s="1"/>
      <c r="O2369" s="13"/>
      <c r="P2369" s="13"/>
      <c r="Q2369" s="13" t="str">
        <f t="shared" si="205"/>
        <v/>
      </c>
      <c r="R2369" s="13" t="str">
        <f t="shared" si="206"/>
        <v/>
      </c>
    </row>
    <row r="2370" spans="1:18" x14ac:dyDescent="0.2">
      <c r="A2370" s="8"/>
      <c r="B2370" s="9"/>
      <c r="C2370" s="10"/>
      <c r="D2370" s="10"/>
      <c r="E2370" s="10"/>
      <c r="F2370" s="10"/>
      <c r="G2370" s="10"/>
      <c r="H2370" s="10"/>
      <c r="I2370" s="11"/>
      <c r="J2370" s="11"/>
      <c r="K2370" s="16"/>
      <c r="L2370" s="1"/>
      <c r="N2370" s="1"/>
      <c r="O2370" s="13"/>
      <c r="P2370" s="13"/>
      <c r="Q2370" s="13" t="str">
        <f t="shared" si="205"/>
        <v/>
      </c>
      <c r="R2370" s="13" t="str">
        <f t="shared" si="206"/>
        <v/>
      </c>
    </row>
    <row r="2371" spans="1:18" x14ac:dyDescent="0.2">
      <c r="A2371" s="8"/>
      <c r="B2371" s="9"/>
      <c r="C2371" s="10"/>
      <c r="D2371" s="10"/>
      <c r="E2371" s="10"/>
      <c r="F2371" s="10"/>
      <c r="G2371" s="10"/>
      <c r="H2371" s="10"/>
      <c r="I2371" s="11"/>
      <c r="J2371" s="11"/>
      <c r="K2371" s="16"/>
      <c r="L2371" s="1"/>
      <c r="N2371" s="1"/>
      <c r="O2371" s="13"/>
      <c r="P2371" s="13"/>
      <c r="Q2371" s="13" t="str">
        <f t="shared" si="205"/>
        <v/>
      </c>
      <c r="R2371" s="13" t="str">
        <f t="shared" si="206"/>
        <v/>
      </c>
    </row>
    <row r="2372" spans="1:18" x14ac:dyDescent="0.2">
      <c r="A2372" s="8"/>
      <c r="B2372" s="9"/>
      <c r="C2372" s="10"/>
      <c r="D2372" s="10"/>
      <c r="E2372" s="10"/>
      <c r="F2372" s="10"/>
      <c r="G2372" s="10"/>
      <c r="H2372" s="10"/>
      <c r="I2372" s="11"/>
      <c r="J2372" s="11"/>
      <c r="K2372" s="16"/>
      <c r="L2372" s="1"/>
      <c r="N2372" s="1"/>
      <c r="O2372" s="13"/>
      <c r="P2372" s="13"/>
      <c r="Q2372" s="13" t="str">
        <f t="shared" si="205"/>
        <v/>
      </c>
      <c r="R2372" s="13" t="str">
        <f t="shared" si="206"/>
        <v/>
      </c>
    </row>
    <row r="2373" spans="1:18" x14ac:dyDescent="0.2">
      <c r="A2373" s="8"/>
      <c r="B2373" s="9"/>
      <c r="C2373" s="10"/>
      <c r="D2373" s="10"/>
      <c r="E2373" s="10"/>
      <c r="F2373" s="10"/>
      <c r="G2373" s="10"/>
      <c r="H2373" s="10"/>
      <c r="I2373" s="11"/>
      <c r="J2373" s="11"/>
      <c r="K2373" s="16"/>
      <c r="L2373" s="1"/>
      <c r="N2373" s="1"/>
      <c r="O2373" s="13"/>
      <c r="P2373" s="13"/>
      <c r="Q2373" s="13" t="str">
        <f t="shared" si="205"/>
        <v/>
      </c>
      <c r="R2373" s="13" t="str">
        <f t="shared" si="206"/>
        <v/>
      </c>
    </row>
    <row r="2374" spans="1:18" x14ac:dyDescent="0.2">
      <c r="A2374" s="8"/>
      <c r="B2374" s="9"/>
      <c r="C2374" s="10"/>
      <c r="D2374" s="10"/>
      <c r="E2374" s="10"/>
      <c r="F2374" s="10"/>
      <c r="G2374" s="10"/>
      <c r="H2374" s="10"/>
      <c r="I2374" s="11"/>
      <c r="J2374" s="11"/>
      <c r="K2374" s="16"/>
      <c r="L2374" s="1"/>
      <c r="N2374" s="1"/>
      <c r="O2374" s="13"/>
      <c r="P2374" s="13"/>
      <c r="Q2374" s="13" t="str">
        <f t="shared" si="205"/>
        <v/>
      </c>
      <c r="R2374" s="13" t="str">
        <f t="shared" si="206"/>
        <v/>
      </c>
    </row>
    <row r="2375" spans="1:18" x14ac:dyDescent="0.2">
      <c r="A2375" s="8"/>
      <c r="B2375" s="9"/>
      <c r="C2375" s="10"/>
      <c r="D2375" s="10"/>
      <c r="E2375" s="10"/>
      <c r="F2375" s="10"/>
      <c r="G2375" s="10"/>
      <c r="H2375" s="10"/>
      <c r="I2375" s="11"/>
      <c r="J2375" s="11"/>
      <c r="K2375" s="16"/>
      <c r="L2375" s="1"/>
      <c r="N2375" s="1"/>
      <c r="O2375" s="13"/>
      <c r="P2375" s="13"/>
      <c r="Q2375" s="13" t="str">
        <f t="shared" si="205"/>
        <v/>
      </c>
      <c r="R2375" s="13" t="str">
        <f t="shared" si="206"/>
        <v/>
      </c>
    </row>
    <row r="2376" spans="1:18" x14ac:dyDescent="0.2">
      <c r="A2376" s="8"/>
      <c r="B2376" s="9"/>
      <c r="C2376" s="10"/>
      <c r="D2376" s="10"/>
      <c r="E2376" s="10"/>
      <c r="F2376" s="10"/>
      <c r="G2376" s="10"/>
      <c r="H2376" s="10"/>
      <c r="I2376" s="11"/>
      <c r="J2376" s="11"/>
      <c r="K2376" s="16"/>
      <c r="L2376" s="1"/>
      <c r="N2376" s="1"/>
      <c r="O2376" s="13"/>
      <c r="P2376" s="13"/>
      <c r="Q2376" s="13" t="str">
        <f t="shared" ref="Q2376:Q2439" si="207">IF(AND(M2376="Natural Gas",K2376&lt;&gt;"NA"),K2376/100,"")</f>
        <v/>
      </c>
      <c r="R2376" s="13" t="str">
        <f t="shared" ref="R2376:R2439" si="208">IF(AND(M2376="Natural Gas",K2376&lt;&gt;"NA",L2376="YES"),K2376/100,"")</f>
        <v/>
      </c>
    </row>
    <row r="2377" spans="1:18" x14ac:dyDescent="0.2">
      <c r="A2377" s="8"/>
      <c r="B2377" s="9"/>
      <c r="C2377" s="10"/>
      <c r="D2377" s="10"/>
      <c r="E2377" s="10"/>
      <c r="F2377" s="10"/>
      <c r="G2377" s="10"/>
      <c r="H2377" s="10"/>
      <c r="I2377" s="11"/>
      <c r="J2377" s="11"/>
      <c r="K2377" s="12"/>
      <c r="L2377" s="1"/>
      <c r="N2377" s="1"/>
      <c r="O2377" s="13"/>
      <c r="P2377" s="13"/>
      <c r="Q2377" s="13" t="str">
        <f t="shared" si="207"/>
        <v/>
      </c>
      <c r="R2377" s="13" t="str">
        <f t="shared" si="208"/>
        <v/>
      </c>
    </row>
    <row r="2378" spans="1:18" x14ac:dyDescent="0.2">
      <c r="A2378" s="8"/>
      <c r="B2378" s="9"/>
      <c r="C2378" s="10"/>
      <c r="D2378" s="10"/>
      <c r="E2378" s="10"/>
      <c r="F2378" s="10"/>
      <c r="G2378" s="10"/>
      <c r="H2378" s="10"/>
      <c r="I2378" s="11"/>
      <c r="J2378" s="11"/>
      <c r="K2378" s="12"/>
      <c r="L2378" s="1"/>
      <c r="N2378" s="1"/>
      <c r="O2378" s="13"/>
      <c r="P2378" s="13"/>
      <c r="Q2378" s="13" t="str">
        <f t="shared" si="207"/>
        <v/>
      </c>
      <c r="R2378" s="13" t="str">
        <f t="shared" si="208"/>
        <v/>
      </c>
    </row>
    <row r="2379" spans="1:18" x14ac:dyDescent="0.2">
      <c r="A2379" s="8"/>
      <c r="B2379" s="9"/>
      <c r="C2379" s="10"/>
      <c r="D2379" s="10"/>
      <c r="E2379" s="10"/>
      <c r="F2379" s="10"/>
      <c r="G2379" s="10"/>
      <c r="H2379" s="10"/>
      <c r="I2379" s="11"/>
      <c r="J2379" s="11"/>
      <c r="K2379" s="16"/>
      <c r="L2379" s="1"/>
      <c r="N2379" s="1"/>
      <c r="O2379" s="13"/>
      <c r="P2379" s="13"/>
      <c r="Q2379" s="13" t="str">
        <f t="shared" si="207"/>
        <v/>
      </c>
      <c r="R2379" s="13" t="str">
        <f t="shared" si="208"/>
        <v/>
      </c>
    </row>
    <row r="2380" spans="1:18" x14ac:dyDescent="0.2">
      <c r="A2380" s="8"/>
      <c r="B2380" s="9"/>
      <c r="C2380" s="10"/>
      <c r="D2380" s="10"/>
      <c r="E2380" s="10"/>
      <c r="F2380" s="10"/>
      <c r="G2380" s="10"/>
      <c r="H2380" s="10"/>
      <c r="I2380" s="11"/>
      <c r="J2380" s="11"/>
      <c r="K2380" s="12"/>
      <c r="L2380" s="1"/>
      <c r="N2380" s="1"/>
      <c r="O2380" s="13"/>
      <c r="P2380" s="13"/>
      <c r="Q2380" s="13" t="str">
        <f t="shared" si="207"/>
        <v/>
      </c>
      <c r="R2380" s="13" t="str">
        <f t="shared" si="208"/>
        <v/>
      </c>
    </row>
    <row r="2381" spans="1:18" x14ac:dyDescent="0.2">
      <c r="A2381" s="8"/>
      <c r="B2381" s="9"/>
      <c r="C2381" s="10"/>
      <c r="D2381" s="10"/>
      <c r="E2381" s="10"/>
      <c r="F2381" s="10"/>
      <c r="G2381" s="10"/>
      <c r="H2381" s="10"/>
      <c r="I2381" s="11"/>
      <c r="J2381" s="11"/>
      <c r="K2381" s="12"/>
      <c r="L2381" s="1"/>
      <c r="N2381" s="1"/>
      <c r="O2381" s="13"/>
      <c r="P2381" s="13"/>
      <c r="Q2381" s="13" t="str">
        <f t="shared" si="207"/>
        <v/>
      </c>
      <c r="R2381" s="13" t="str">
        <f t="shared" si="208"/>
        <v/>
      </c>
    </row>
    <row r="2382" spans="1:18" x14ac:dyDescent="0.2">
      <c r="A2382" s="8"/>
      <c r="B2382" s="9"/>
      <c r="C2382" s="10"/>
      <c r="D2382" s="10"/>
      <c r="E2382" s="10"/>
      <c r="F2382" s="10"/>
      <c r="G2382" s="10"/>
      <c r="H2382" s="10"/>
      <c r="I2382" s="11"/>
      <c r="J2382" s="11"/>
      <c r="K2382" s="12"/>
      <c r="L2382" s="1"/>
      <c r="N2382" s="1"/>
      <c r="O2382" s="13"/>
      <c r="P2382" s="13"/>
      <c r="Q2382" s="13" t="str">
        <f t="shared" si="207"/>
        <v/>
      </c>
      <c r="R2382" s="13" t="str">
        <f t="shared" si="208"/>
        <v/>
      </c>
    </row>
    <row r="2383" spans="1:18" x14ac:dyDescent="0.2">
      <c r="A2383" s="8"/>
      <c r="B2383" s="9"/>
      <c r="C2383" s="10"/>
      <c r="D2383" s="10"/>
      <c r="E2383" s="10"/>
      <c r="F2383" s="10"/>
      <c r="G2383" s="10"/>
      <c r="H2383" s="10"/>
      <c r="I2383" s="11"/>
      <c r="J2383" s="11"/>
      <c r="K2383" s="12"/>
      <c r="L2383" s="1"/>
      <c r="N2383" s="1"/>
      <c r="O2383" s="13"/>
      <c r="P2383" s="13"/>
      <c r="Q2383" s="13" t="str">
        <f t="shared" si="207"/>
        <v/>
      </c>
      <c r="R2383" s="13" t="str">
        <f t="shared" si="208"/>
        <v/>
      </c>
    </row>
    <row r="2384" spans="1:18" x14ac:dyDescent="0.2">
      <c r="A2384" s="8"/>
      <c r="B2384" s="9"/>
      <c r="C2384" s="10"/>
      <c r="D2384" s="10"/>
      <c r="E2384" s="10"/>
      <c r="F2384" s="10"/>
      <c r="G2384" s="10"/>
      <c r="H2384" s="10"/>
      <c r="I2384" s="11"/>
      <c r="J2384" s="11"/>
      <c r="K2384" s="16"/>
      <c r="L2384" s="1"/>
      <c r="N2384" s="1"/>
      <c r="O2384" s="13"/>
      <c r="P2384" s="13"/>
      <c r="Q2384" s="13" t="str">
        <f t="shared" si="207"/>
        <v/>
      </c>
      <c r="R2384" s="13" t="str">
        <f t="shared" si="208"/>
        <v/>
      </c>
    </row>
    <row r="2385" spans="1:18" x14ac:dyDescent="0.2">
      <c r="A2385" s="8"/>
      <c r="B2385" s="9"/>
      <c r="C2385" s="10"/>
      <c r="D2385" s="10"/>
      <c r="E2385" s="10"/>
      <c r="F2385" s="10"/>
      <c r="G2385" s="10"/>
      <c r="H2385" s="10"/>
      <c r="I2385" s="11"/>
      <c r="J2385" s="11"/>
      <c r="K2385" s="16"/>
      <c r="L2385" s="1"/>
      <c r="N2385" s="1"/>
      <c r="O2385" s="13"/>
      <c r="P2385" s="13"/>
      <c r="Q2385" s="13" t="str">
        <f t="shared" si="207"/>
        <v/>
      </c>
      <c r="R2385" s="13" t="str">
        <f t="shared" si="208"/>
        <v/>
      </c>
    </row>
    <row r="2386" spans="1:18" x14ac:dyDescent="0.2">
      <c r="A2386" s="8"/>
      <c r="B2386" s="9"/>
      <c r="C2386" s="10"/>
      <c r="D2386" s="10"/>
      <c r="E2386" s="10"/>
      <c r="F2386" s="10"/>
      <c r="G2386" s="10"/>
      <c r="H2386" s="10"/>
      <c r="I2386" s="11"/>
      <c r="J2386" s="11"/>
      <c r="K2386" s="16"/>
      <c r="L2386" s="1"/>
      <c r="N2386" s="1"/>
      <c r="O2386" s="13"/>
      <c r="P2386" s="13"/>
      <c r="Q2386" s="13" t="str">
        <f t="shared" si="207"/>
        <v/>
      </c>
      <c r="R2386" s="13" t="str">
        <f t="shared" si="208"/>
        <v/>
      </c>
    </row>
    <row r="2387" spans="1:18" x14ac:dyDescent="0.2">
      <c r="A2387" s="8"/>
      <c r="B2387" s="9"/>
      <c r="C2387" s="10"/>
      <c r="D2387" s="10"/>
      <c r="E2387" s="10"/>
      <c r="F2387" s="10"/>
      <c r="G2387" s="10"/>
      <c r="H2387" s="10"/>
      <c r="I2387" s="11"/>
      <c r="J2387" s="11"/>
      <c r="K2387" s="16"/>
      <c r="L2387" s="1"/>
      <c r="N2387" s="1"/>
      <c r="O2387" s="13"/>
      <c r="P2387" s="13"/>
      <c r="Q2387" s="13" t="str">
        <f t="shared" si="207"/>
        <v/>
      </c>
      <c r="R2387" s="13" t="str">
        <f t="shared" si="208"/>
        <v/>
      </c>
    </row>
    <row r="2388" spans="1:18" x14ac:dyDescent="0.2">
      <c r="A2388" s="8"/>
      <c r="B2388" s="9"/>
      <c r="C2388" s="10"/>
      <c r="D2388" s="10"/>
      <c r="E2388" s="10"/>
      <c r="F2388" s="10"/>
      <c r="G2388" s="10"/>
      <c r="H2388" s="10"/>
      <c r="I2388" s="11"/>
      <c r="J2388" s="11"/>
      <c r="K2388" s="12"/>
      <c r="L2388" s="1"/>
      <c r="N2388" s="1"/>
      <c r="O2388" s="13"/>
      <c r="P2388" s="13"/>
      <c r="Q2388" s="13" t="str">
        <f t="shared" si="207"/>
        <v/>
      </c>
      <c r="R2388" s="13" t="str">
        <f t="shared" si="208"/>
        <v/>
      </c>
    </row>
    <row r="2389" spans="1:18" x14ac:dyDescent="0.2">
      <c r="A2389" s="8"/>
      <c r="B2389" s="9"/>
      <c r="C2389" s="10"/>
      <c r="D2389" s="10"/>
      <c r="E2389" s="10"/>
      <c r="F2389" s="10"/>
      <c r="G2389" s="10"/>
      <c r="H2389" s="10"/>
      <c r="I2389" s="11"/>
      <c r="J2389" s="11"/>
      <c r="K2389" s="16"/>
      <c r="L2389" s="1"/>
      <c r="N2389" s="1"/>
      <c r="O2389" s="13"/>
      <c r="P2389" s="13"/>
      <c r="Q2389" s="13" t="str">
        <f t="shared" si="207"/>
        <v/>
      </c>
      <c r="R2389" s="13" t="str">
        <f t="shared" si="208"/>
        <v/>
      </c>
    </row>
    <row r="2390" spans="1:18" x14ac:dyDescent="0.2">
      <c r="A2390" s="8"/>
      <c r="B2390" s="9"/>
      <c r="C2390" s="10"/>
      <c r="D2390" s="10"/>
      <c r="E2390" s="10"/>
      <c r="F2390" s="10"/>
      <c r="G2390" s="10"/>
      <c r="H2390" s="10"/>
      <c r="I2390" s="11"/>
      <c r="J2390" s="11"/>
      <c r="K2390" s="12"/>
      <c r="L2390" s="1"/>
      <c r="N2390" s="1"/>
      <c r="O2390" s="13"/>
      <c r="P2390" s="13"/>
      <c r="Q2390" s="13" t="str">
        <f t="shared" si="207"/>
        <v/>
      </c>
      <c r="R2390" s="13" t="str">
        <f t="shared" si="208"/>
        <v/>
      </c>
    </row>
    <row r="2391" spans="1:18" x14ac:dyDescent="0.2">
      <c r="A2391" s="8"/>
      <c r="B2391" s="9"/>
      <c r="C2391" s="10"/>
      <c r="D2391" s="10"/>
      <c r="E2391" s="10"/>
      <c r="F2391" s="10"/>
      <c r="G2391" s="10"/>
      <c r="H2391" s="10"/>
      <c r="I2391" s="11"/>
      <c r="J2391" s="11"/>
      <c r="K2391" s="12"/>
      <c r="L2391" s="1"/>
      <c r="N2391" s="1"/>
      <c r="O2391" s="13"/>
      <c r="P2391" s="13"/>
      <c r="Q2391" s="13" t="str">
        <f t="shared" si="207"/>
        <v/>
      </c>
      <c r="R2391" s="13" t="str">
        <f t="shared" si="208"/>
        <v/>
      </c>
    </row>
    <row r="2392" spans="1:18" x14ac:dyDescent="0.2">
      <c r="A2392" s="8"/>
      <c r="B2392" s="9"/>
      <c r="C2392" s="10"/>
      <c r="D2392" s="10"/>
      <c r="E2392" s="10"/>
      <c r="F2392" s="10"/>
      <c r="G2392" s="10"/>
      <c r="H2392" s="10"/>
      <c r="I2392" s="11"/>
      <c r="J2392" s="11"/>
      <c r="K2392" s="16"/>
      <c r="L2392" s="1"/>
      <c r="N2392" s="1"/>
      <c r="O2392" s="13"/>
      <c r="P2392" s="13"/>
      <c r="Q2392" s="13" t="str">
        <f t="shared" si="207"/>
        <v/>
      </c>
      <c r="R2392" s="13" t="str">
        <f t="shared" si="208"/>
        <v/>
      </c>
    </row>
    <row r="2393" spans="1:18" x14ac:dyDescent="0.2">
      <c r="A2393" s="8"/>
      <c r="B2393" s="9"/>
      <c r="C2393" s="10"/>
      <c r="D2393" s="10"/>
      <c r="E2393" s="10"/>
      <c r="F2393" s="10"/>
      <c r="G2393" s="10"/>
      <c r="H2393" s="10"/>
      <c r="I2393" s="11"/>
      <c r="J2393" s="11"/>
      <c r="K2393" s="16"/>
      <c r="L2393" s="1"/>
      <c r="N2393" s="1"/>
      <c r="O2393" s="13"/>
      <c r="P2393" s="13"/>
      <c r="Q2393" s="13" t="str">
        <f t="shared" si="207"/>
        <v/>
      </c>
      <c r="R2393" s="13" t="str">
        <f t="shared" si="208"/>
        <v/>
      </c>
    </row>
    <row r="2394" spans="1:18" x14ac:dyDescent="0.2">
      <c r="A2394" s="8"/>
      <c r="B2394" s="9"/>
      <c r="C2394" s="10"/>
      <c r="D2394" s="10"/>
      <c r="E2394" s="10"/>
      <c r="F2394" s="10"/>
      <c r="G2394" s="10"/>
      <c r="H2394" s="10"/>
      <c r="I2394" s="11"/>
      <c r="J2394" s="11"/>
      <c r="K2394" s="16"/>
      <c r="L2394" s="1"/>
      <c r="N2394" s="1"/>
      <c r="O2394" s="13"/>
      <c r="P2394" s="13"/>
      <c r="Q2394" s="13" t="str">
        <f t="shared" si="207"/>
        <v/>
      </c>
      <c r="R2394" s="13" t="str">
        <f t="shared" si="208"/>
        <v/>
      </c>
    </row>
    <row r="2395" spans="1:18" x14ac:dyDescent="0.2">
      <c r="A2395" s="8"/>
      <c r="B2395" s="9"/>
      <c r="C2395" s="10"/>
      <c r="D2395" s="10"/>
      <c r="E2395" s="10"/>
      <c r="F2395" s="10"/>
      <c r="G2395" s="10"/>
      <c r="H2395" s="10"/>
      <c r="I2395" s="11"/>
      <c r="J2395" s="11"/>
      <c r="K2395" s="16"/>
      <c r="L2395" s="1"/>
      <c r="N2395" s="1"/>
      <c r="O2395" s="13"/>
      <c r="P2395" s="13"/>
      <c r="Q2395" s="13" t="str">
        <f t="shared" si="207"/>
        <v/>
      </c>
      <c r="R2395" s="13" t="str">
        <f t="shared" si="208"/>
        <v/>
      </c>
    </row>
    <row r="2396" spans="1:18" x14ac:dyDescent="0.2">
      <c r="A2396" s="8"/>
      <c r="B2396" s="9"/>
      <c r="C2396" s="10"/>
      <c r="D2396" s="10"/>
      <c r="E2396" s="10"/>
      <c r="F2396" s="10"/>
      <c r="G2396" s="10"/>
      <c r="H2396" s="10"/>
      <c r="I2396" s="11"/>
      <c r="J2396" s="11"/>
      <c r="K2396" s="16"/>
      <c r="L2396" s="1"/>
      <c r="N2396" s="1"/>
      <c r="O2396" s="13"/>
      <c r="P2396" s="13"/>
      <c r="Q2396" s="13" t="str">
        <f t="shared" si="207"/>
        <v/>
      </c>
      <c r="R2396" s="13" t="str">
        <f t="shared" si="208"/>
        <v/>
      </c>
    </row>
    <row r="2397" spans="1:18" x14ac:dyDescent="0.2">
      <c r="A2397" s="8"/>
      <c r="B2397" s="9"/>
      <c r="C2397" s="10"/>
      <c r="D2397" s="10"/>
      <c r="E2397" s="10"/>
      <c r="F2397" s="10"/>
      <c r="G2397" s="10"/>
      <c r="H2397" s="10"/>
      <c r="I2397" s="11"/>
      <c r="J2397" s="11"/>
      <c r="K2397" s="12"/>
      <c r="L2397" s="1"/>
      <c r="N2397" s="1"/>
      <c r="O2397" s="13"/>
      <c r="P2397" s="13"/>
      <c r="Q2397" s="13" t="str">
        <f t="shared" si="207"/>
        <v/>
      </c>
      <c r="R2397" s="13" t="str">
        <f t="shared" si="208"/>
        <v/>
      </c>
    </row>
    <row r="2398" spans="1:18" x14ac:dyDescent="0.2">
      <c r="A2398" s="8"/>
      <c r="B2398" s="9"/>
      <c r="C2398" s="10"/>
      <c r="D2398" s="10"/>
      <c r="E2398" s="10"/>
      <c r="F2398" s="10"/>
      <c r="G2398" s="10"/>
      <c r="H2398" s="10"/>
      <c r="I2398" s="11"/>
      <c r="J2398" s="11"/>
      <c r="K2398" s="12"/>
      <c r="L2398" s="1"/>
      <c r="N2398" s="1"/>
      <c r="O2398" s="13"/>
      <c r="P2398" s="13"/>
      <c r="Q2398" s="13" t="str">
        <f t="shared" si="207"/>
        <v/>
      </c>
      <c r="R2398" s="13" t="str">
        <f t="shared" si="208"/>
        <v/>
      </c>
    </row>
    <row r="2399" spans="1:18" x14ac:dyDescent="0.2">
      <c r="A2399" s="8"/>
      <c r="B2399" s="9"/>
      <c r="C2399" s="10"/>
      <c r="D2399" s="10"/>
      <c r="E2399" s="10"/>
      <c r="F2399" s="10"/>
      <c r="G2399" s="10"/>
      <c r="H2399" s="10"/>
      <c r="I2399" s="11"/>
      <c r="J2399" s="11"/>
      <c r="K2399" s="12"/>
      <c r="L2399" s="1"/>
      <c r="N2399" s="1"/>
      <c r="O2399" s="13"/>
      <c r="P2399" s="13"/>
      <c r="Q2399" s="13" t="str">
        <f t="shared" si="207"/>
        <v/>
      </c>
      <c r="R2399" s="13" t="str">
        <f t="shared" si="208"/>
        <v/>
      </c>
    </row>
    <row r="2400" spans="1:18" x14ac:dyDescent="0.2">
      <c r="A2400" s="8"/>
      <c r="B2400" s="9"/>
      <c r="C2400" s="10"/>
      <c r="D2400" s="10"/>
      <c r="E2400" s="10"/>
      <c r="F2400" s="10"/>
      <c r="G2400" s="10"/>
      <c r="H2400" s="10"/>
      <c r="I2400" s="11"/>
      <c r="J2400" s="11"/>
      <c r="K2400" s="16"/>
      <c r="L2400" s="1"/>
      <c r="N2400" s="1"/>
      <c r="O2400" s="13"/>
      <c r="P2400" s="13"/>
      <c r="Q2400" s="13" t="str">
        <f t="shared" si="207"/>
        <v/>
      </c>
      <c r="R2400" s="13" t="str">
        <f t="shared" si="208"/>
        <v/>
      </c>
    </row>
    <row r="2401" spans="1:18" x14ac:dyDescent="0.2">
      <c r="A2401" s="8"/>
      <c r="B2401" s="9"/>
      <c r="C2401" s="10"/>
      <c r="D2401" s="10"/>
      <c r="E2401" s="10"/>
      <c r="F2401" s="10"/>
      <c r="G2401" s="10"/>
      <c r="H2401" s="10"/>
      <c r="I2401" s="11"/>
      <c r="J2401" s="11"/>
      <c r="K2401" s="16"/>
      <c r="L2401" s="1"/>
      <c r="N2401" s="1"/>
      <c r="O2401" s="13"/>
      <c r="P2401" s="13"/>
      <c r="Q2401" s="13" t="str">
        <f t="shared" si="207"/>
        <v/>
      </c>
      <c r="R2401" s="13" t="str">
        <f t="shared" si="208"/>
        <v/>
      </c>
    </row>
    <row r="2402" spans="1:18" x14ac:dyDescent="0.2">
      <c r="A2402" s="8"/>
      <c r="B2402" s="9"/>
      <c r="C2402" s="10"/>
      <c r="D2402" s="10"/>
      <c r="E2402" s="10"/>
      <c r="F2402" s="10"/>
      <c r="G2402" s="10"/>
      <c r="H2402" s="10"/>
      <c r="I2402" s="11"/>
      <c r="J2402" s="11"/>
      <c r="K2402" s="16"/>
      <c r="L2402" s="1"/>
      <c r="N2402" s="1"/>
      <c r="O2402" s="13"/>
      <c r="P2402" s="13"/>
      <c r="Q2402" s="13" t="str">
        <f t="shared" si="207"/>
        <v/>
      </c>
      <c r="R2402" s="13" t="str">
        <f t="shared" si="208"/>
        <v/>
      </c>
    </row>
    <row r="2403" spans="1:18" x14ac:dyDescent="0.2">
      <c r="A2403" s="8"/>
      <c r="B2403" s="9"/>
      <c r="C2403" s="10"/>
      <c r="D2403" s="10"/>
      <c r="E2403" s="10"/>
      <c r="F2403" s="10"/>
      <c r="G2403" s="10"/>
      <c r="H2403" s="10"/>
      <c r="I2403" s="11"/>
      <c r="J2403" s="11"/>
      <c r="K2403" s="12"/>
      <c r="L2403" s="1"/>
      <c r="N2403" s="1"/>
      <c r="O2403" s="13"/>
      <c r="P2403" s="13"/>
      <c r="Q2403" s="13" t="str">
        <f t="shared" si="207"/>
        <v/>
      </c>
      <c r="R2403" s="13" t="str">
        <f t="shared" si="208"/>
        <v/>
      </c>
    </row>
    <row r="2404" spans="1:18" x14ac:dyDescent="0.2">
      <c r="A2404" s="8"/>
      <c r="B2404" s="9"/>
      <c r="C2404" s="10"/>
      <c r="D2404" s="10"/>
      <c r="E2404" s="10"/>
      <c r="F2404" s="10"/>
      <c r="G2404" s="10"/>
      <c r="H2404" s="10"/>
      <c r="I2404" s="11"/>
      <c r="J2404" s="11"/>
      <c r="K2404" s="16"/>
      <c r="L2404" s="1"/>
      <c r="N2404" s="1"/>
      <c r="O2404" s="13"/>
      <c r="P2404" s="13"/>
      <c r="Q2404" s="13" t="str">
        <f t="shared" si="207"/>
        <v/>
      </c>
      <c r="R2404" s="13" t="str">
        <f t="shared" si="208"/>
        <v/>
      </c>
    </row>
    <row r="2405" spans="1:18" x14ac:dyDescent="0.2">
      <c r="A2405" s="8"/>
      <c r="B2405" s="9"/>
      <c r="C2405" s="10"/>
      <c r="D2405" s="10"/>
      <c r="E2405" s="10"/>
      <c r="F2405" s="10"/>
      <c r="G2405" s="10"/>
      <c r="H2405" s="10"/>
      <c r="I2405" s="11"/>
      <c r="J2405" s="11"/>
      <c r="K2405" s="16"/>
      <c r="L2405" s="1"/>
      <c r="N2405" s="1"/>
      <c r="O2405" s="13"/>
      <c r="P2405" s="13"/>
      <c r="Q2405" s="13" t="str">
        <f t="shared" si="207"/>
        <v/>
      </c>
      <c r="R2405" s="13" t="str">
        <f t="shared" si="208"/>
        <v/>
      </c>
    </row>
    <row r="2406" spans="1:18" x14ac:dyDescent="0.2">
      <c r="A2406" s="8"/>
      <c r="B2406" s="9"/>
      <c r="C2406" s="10"/>
      <c r="D2406" s="10"/>
      <c r="E2406" s="10"/>
      <c r="F2406" s="10"/>
      <c r="G2406" s="10"/>
      <c r="H2406" s="10"/>
      <c r="I2406" s="11"/>
      <c r="J2406" s="11"/>
      <c r="K2406" s="12"/>
      <c r="L2406" s="1"/>
      <c r="N2406" s="1"/>
      <c r="O2406" s="13"/>
      <c r="P2406" s="13"/>
      <c r="Q2406" s="13" t="str">
        <f t="shared" si="207"/>
        <v/>
      </c>
      <c r="R2406" s="13" t="str">
        <f t="shared" si="208"/>
        <v/>
      </c>
    </row>
    <row r="2407" spans="1:18" x14ac:dyDescent="0.2">
      <c r="A2407" s="8"/>
      <c r="B2407" s="9"/>
      <c r="C2407" s="10"/>
      <c r="D2407" s="10"/>
      <c r="E2407" s="10"/>
      <c r="F2407" s="10"/>
      <c r="G2407" s="10"/>
      <c r="H2407" s="10"/>
      <c r="I2407" s="11"/>
      <c r="J2407" s="11"/>
      <c r="K2407" s="12"/>
      <c r="L2407" s="1"/>
      <c r="N2407" s="1"/>
      <c r="O2407" s="13"/>
      <c r="P2407" s="13"/>
      <c r="Q2407" s="13" t="str">
        <f t="shared" si="207"/>
        <v/>
      </c>
      <c r="R2407" s="13" t="str">
        <f t="shared" si="208"/>
        <v/>
      </c>
    </row>
    <row r="2408" spans="1:18" x14ac:dyDescent="0.2">
      <c r="A2408" s="8"/>
      <c r="B2408" s="9"/>
      <c r="C2408" s="10"/>
      <c r="D2408" s="10"/>
      <c r="E2408" s="10"/>
      <c r="F2408" s="10"/>
      <c r="G2408" s="10"/>
      <c r="H2408" s="10"/>
      <c r="I2408" s="11"/>
      <c r="J2408" s="11"/>
      <c r="K2408" s="16"/>
      <c r="L2408" s="1"/>
      <c r="N2408" s="1"/>
      <c r="O2408" s="13"/>
      <c r="P2408" s="13"/>
      <c r="Q2408" s="13" t="str">
        <f t="shared" si="207"/>
        <v/>
      </c>
      <c r="R2408" s="13" t="str">
        <f t="shared" si="208"/>
        <v/>
      </c>
    </row>
    <row r="2409" spans="1:18" x14ac:dyDescent="0.2">
      <c r="A2409" s="8"/>
      <c r="B2409" s="9"/>
      <c r="C2409" s="10"/>
      <c r="D2409" s="10"/>
      <c r="E2409" s="10"/>
      <c r="F2409" s="10"/>
      <c r="G2409" s="10"/>
      <c r="H2409" s="10"/>
      <c r="I2409" s="11"/>
      <c r="J2409" s="11"/>
      <c r="K2409" s="16"/>
      <c r="L2409" s="1"/>
      <c r="N2409" s="1"/>
      <c r="O2409" s="13"/>
      <c r="P2409" s="13"/>
      <c r="Q2409" s="13" t="str">
        <f t="shared" si="207"/>
        <v/>
      </c>
      <c r="R2409" s="13" t="str">
        <f t="shared" si="208"/>
        <v/>
      </c>
    </row>
    <row r="2410" spans="1:18" x14ac:dyDescent="0.2">
      <c r="A2410" s="8"/>
      <c r="B2410" s="9"/>
      <c r="C2410" s="10"/>
      <c r="D2410" s="10"/>
      <c r="E2410" s="10"/>
      <c r="F2410" s="10"/>
      <c r="G2410" s="10"/>
      <c r="H2410" s="10"/>
      <c r="I2410" s="11"/>
      <c r="J2410" s="11"/>
      <c r="K2410" s="12"/>
      <c r="L2410" s="1"/>
      <c r="N2410" s="1"/>
      <c r="O2410" s="13"/>
      <c r="P2410" s="13"/>
      <c r="Q2410" s="13" t="str">
        <f t="shared" si="207"/>
        <v/>
      </c>
      <c r="R2410" s="13" t="str">
        <f t="shared" si="208"/>
        <v/>
      </c>
    </row>
    <row r="2411" spans="1:18" x14ac:dyDescent="0.2">
      <c r="A2411" s="8"/>
      <c r="B2411" s="9"/>
      <c r="C2411" s="10"/>
      <c r="D2411" s="10"/>
      <c r="E2411" s="10"/>
      <c r="F2411" s="10"/>
      <c r="G2411" s="10"/>
      <c r="H2411" s="10"/>
      <c r="I2411" s="11"/>
      <c r="J2411" s="11"/>
      <c r="K2411" s="12"/>
      <c r="L2411" s="1"/>
      <c r="N2411" s="1"/>
      <c r="O2411" s="13"/>
      <c r="P2411" s="13"/>
      <c r="Q2411" s="13" t="str">
        <f t="shared" si="207"/>
        <v/>
      </c>
      <c r="R2411" s="13" t="str">
        <f t="shared" si="208"/>
        <v/>
      </c>
    </row>
    <row r="2412" spans="1:18" x14ac:dyDescent="0.2">
      <c r="A2412" s="8"/>
      <c r="B2412" s="9"/>
      <c r="C2412" s="10"/>
      <c r="D2412" s="10"/>
      <c r="E2412" s="10"/>
      <c r="F2412" s="10"/>
      <c r="G2412" s="10"/>
      <c r="H2412" s="10"/>
      <c r="I2412" s="11"/>
      <c r="J2412" s="11"/>
      <c r="K2412" s="12"/>
      <c r="L2412" s="1"/>
      <c r="N2412" s="1"/>
      <c r="O2412" s="13"/>
      <c r="P2412" s="13"/>
      <c r="Q2412" s="13" t="str">
        <f t="shared" si="207"/>
        <v/>
      </c>
      <c r="R2412" s="13" t="str">
        <f t="shared" si="208"/>
        <v/>
      </c>
    </row>
    <row r="2413" spans="1:18" x14ac:dyDescent="0.2">
      <c r="A2413" s="8"/>
      <c r="B2413" s="9"/>
      <c r="C2413" s="10"/>
      <c r="D2413" s="10"/>
      <c r="E2413" s="10"/>
      <c r="F2413" s="10"/>
      <c r="G2413" s="10"/>
      <c r="H2413" s="10"/>
      <c r="I2413" s="11"/>
      <c r="J2413" s="11"/>
      <c r="K2413" s="16"/>
      <c r="L2413" s="1"/>
      <c r="N2413" s="1"/>
      <c r="O2413" s="13"/>
      <c r="P2413" s="13"/>
      <c r="Q2413" s="13" t="str">
        <f t="shared" si="207"/>
        <v/>
      </c>
      <c r="R2413" s="13" t="str">
        <f t="shared" si="208"/>
        <v/>
      </c>
    </row>
    <row r="2414" spans="1:18" x14ac:dyDescent="0.2">
      <c r="A2414" s="8"/>
      <c r="B2414" s="9"/>
      <c r="C2414" s="10"/>
      <c r="D2414" s="10"/>
      <c r="E2414" s="10"/>
      <c r="F2414" s="10"/>
      <c r="G2414" s="10"/>
      <c r="H2414" s="10"/>
      <c r="I2414" s="11"/>
      <c r="J2414" s="11"/>
      <c r="K2414" s="12"/>
      <c r="L2414" s="1"/>
      <c r="N2414" s="1"/>
      <c r="O2414" s="13"/>
      <c r="P2414" s="13"/>
      <c r="Q2414" s="13" t="str">
        <f t="shared" si="207"/>
        <v/>
      </c>
      <c r="R2414" s="13" t="str">
        <f t="shared" si="208"/>
        <v/>
      </c>
    </row>
    <row r="2415" spans="1:18" x14ac:dyDescent="0.2">
      <c r="A2415" s="8"/>
      <c r="B2415" s="9"/>
      <c r="C2415" s="10"/>
      <c r="D2415" s="10"/>
      <c r="E2415" s="10"/>
      <c r="F2415" s="10"/>
      <c r="G2415" s="10"/>
      <c r="H2415" s="10"/>
      <c r="I2415" s="11"/>
      <c r="J2415" s="11"/>
      <c r="K2415" s="16"/>
      <c r="L2415" s="1"/>
      <c r="N2415" s="1"/>
      <c r="O2415" s="13"/>
      <c r="P2415" s="13"/>
      <c r="Q2415" s="13" t="str">
        <f t="shared" si="207"/>
        <v/>
      </c>
      <c r="R2415" s="13" t="str">
        <f t="shared" si="208"/>
        <v/>
      </c>
    </row>
    <row r="2416" spans="1:18" x14ac:dyDescent="0.2">
      <c r="A2416" s="8"/>
      <c r="B2416" s="9"/>
      <c r="C2416" s="10"/>
      <c r="D2416" s="10"/>
      <c r="E2416" s="10"/>
      <c r="F2416" s="10"/>
      <c r="G2416" s="10"/>
      <c r="H2416" s="10"/>
      <c r="I2416" s="11"/>
      <c r="J2416" s="11"/>
      <c r="K2416" s="16"/>
      <c r="L2416" s="1"/>
      <c r="N2416" s="1"/>
      <c r="O2416" s="13"/>
      <c r="P2416" s="13"/>
      <c r="Q2416" s="13" t="str">
        <f t="shared" si="207"/>
        <v/>
      </c>
      <c r="R2416" s="13" t="str">
        <f t="shared" si="208"/>
        <v/>
      </c>
    </row>
    <row r="2417" spans="1:18" x14ac:dyDescent="0.2">
      <c r="A2417" s="8"/>
      <c r="B2417" s="9"/>
      <c r="C2417" s="10"/>
      <c r="D2417" s="10"/>
      <c r="E2417" s="10"/>
      <c r="F2417" s="10"/>
      <c r="G2417" s="10"/>
      <c r="H2417" s="10"/>
      <c r="I2417" s="11"/>
      <c r="J2417" s="11"/>
      <c r="K2417" s="16"/>
      <c r="L2417" s="1"/>
      <c r="N2417" s="1"/>
      <c r="O2417" s="13"/>
      <c r="P2417" s="13"/>
      <c r="Q2417" s="13" t="str">
        <f t="shared" si="207"/>
        <v/>
      </c>
      <c r="R2417" s="13" t="str">
        <f t="shared" si="208"/>
        <v/>
      </c>
    </row>
    <row r="2418" spans="1:18" x14ac:dyDescent="0.2">
      <c r="A2418" s="8"/>
      <c r="B2418" s="9"/>
      <c r="C2418" s="10"/>
      <c r="D2418" s="10"/>
      <c r="E2418" s="10"/>
      <c r="F2418" s="10"/>
      <c r="G2418" s="10"/>
      <c r="H2418" s="10"/>
      <c r="I2418" s="11"/>
      <c r="J2418" s="11"/>
      <c r="K2418" s="16"/>
      <c r="L2418" s="1"/>
      <c r="N2418" s="1"/>
      <c r="O2418" s="13"/>
      <c r="P2418" s="13"/>
      <c r="Q2418" s="13" t="str">
        <f t="shared" si="207"/>
        <v/>
      </c>
      <c r="R2418" s="13" t="str">
        <f t="shared" si="208"/>
        <v/>
      </c>
    </row>
    <row r="2419" spans="1:18" x14ac:dyDescent="0.2">
      <c r="A2419" s="8"/>
      <c r="B2419" s="9"/>
      <c r="C2419" s="10"/>
      <c r="D2419" s="10"/>
      <c r="E2419" s="10"/>
      <c r="F2419" s="10"/>
      <c r="G2419" s="10"/>
      <c r="H2419" s="10"/>
      <c r="I2419" s="11"/>
      <c r="J2419" s="11"/>
      <c r="K2419" s="16"/>
      <c r="L2419" s="1"/>
      <c r="N2419" s="1"/>
      <c r="O2419" s="13"/>
      <c r="P2419" s="13"/>
      <c r="Q2419" s="13" t="str">
        <f t="shared" si="207"/>
        <v/>
      </c>
      <c r="R2419" s="13" t="str">
        <f t="shared" si="208"/>
        <v/>
      </c>
    </row>
    <row r="2420" spans="1:18" x14ac:dyDescent="0.2">
      <c r="A2420" s="8"/>
      <c r="B2420" s="9"/>
      <c r="C2420" s="10"/>
      <c r="D2420" s="10"/>
      <c r="E2420" s="10"/>
      <c r="F2420" s="10"/>
      <c r="G2420" s="10"/>
      <c r="H2420" s="10"/>
      <c r="I2420" s="11"/>
      <c r="J2420" s="11"/>
      <c r="K2420" s="12"/>
      <c r="L2420" s="1"/>
      <c r="N2420" s="1"/>
      <c r="O2420" s="13"/>
      <c r="P2420" s="13"/>
      <c r="Q2420" s="13" t="str">
        <f t="shared" si="207"/>
        <v/>
      </c>
      <c r="R2420" s="13" t="str">
        <f t="shared" si="208"/>
        <v/>
      </c>
    </row>
    <row r="2421" spans="1:18" x14ac:dyDescent="0.2">
      <c r="A2421" s="8"/>
      <c r="B2421" s="9"/>
      <c r="C2421" s="10"/>
      <c r="D2421" s="10"/>
      <c r="E2421" s="10"/>
      <c r="F2421" s="10"/>
      <c r="G2421" s="10"/>
      <c r="H2421" s="10"/>
      <c r="I2421" s="11"/>
      <c r="J2421" s="11"/>
      <c r="K2421" s="12"/>
      <c r="L2421" s="1"/>
      <c r="N2421" s="1"/>
      <c r="O2421" s="13"/>
      <c r="P2421" s="13"/>
      <c r="Q2421" s="13" t="str">
        <f t="shared" si="207"/>
        <v/>
      </c>
      <c r="R2421" s="13" t="str">
        <f t="shared" si="208"/>
        <v/>
      </c>
    </row>
    <row r="2422" spans="1:18" x14ac:dyDescent="0.2">
      <c r="A2422" s="8"/>
      <c r="B2422" s="9"/>
      <c r="C2422" s="10"/>
      <c r="D2422" s="10"/>
      <c r="E2422" s="10"/>
      <c r="F2422" s="10"/>
      <c r="G2422" s="10"/>
      <c r="H2422" s="10"/>
      <c r="I2422" s="11"/>
      <c r="J2422" s="11"/>
      <c r="K2422" s="12"/>
      <c r="L2422" s="1"/>
      <c r="N2422" s="1"/>
      <c r="O2422" s="13"/>
      <c r="P2422" s="13"/>
      <c r="Q2422" s="13" t="str">
        <f t="shared" si="207"/>
        <v/>
      </c>
      <c r="R2422" s="13" t="str">
        <f t="shared" si="208"/>
        <v/>
      </c>
    </row>
    <row r="2423" spans="1:18" x14ac:dyDescent="0.2">
      <c r="A2423" s="8"/>
      <c r="B2423" s="9"/>
      <c r="C2423" s="10"/>
      <c r="D2423" s="10"/>
      <c r="E2423" s="10"/>
      <c r="F2423" s="10"/>
      <c r="G2423" s="10"/>
      <c r="H2423" s="10"/>
      <c r="I2423" s="11"/>
      <c r="J2423" s="11"/>
      <c r="K2423" s="16"/>
      <c r="L2423" s="1"/>
      <c r="N2423" s="1"/>
      <c r="O2423" s="13"/>
      <c r="P2423" s="13"/>
      <c r="Q2423" s="13" t="str">
        <f t="shared" si="207"/>
        <v/>
      </c>
      <c r="R2423" s="13" t="str">
        <f t="shared" si="208"/>
        <v/>
      </c>
    </row>
    <row r="2424" spans="1:18" x14ac:dyDescent="0.2">
      <c r="A2424" s="8"/>
      <c r="B2424" s="9"/>
      <c r="C2424" s="10"/>
      <c r="D2424" s="10"/>
      <c r="E2424" s="10"/>
      <c r="F2424" s="10"/>
      <c r="G2424" s="10"/>
      <c r="H2424" s="10"/>
      <c r="I2424" s="11"/>
      <c r="J2424" s="11"/>
      <c r="K2424" s="16"/>
      <c r="L2424" s="1"/>
      <c r="N2424" s="1"/>
      <c r="O2424" s="13"/>
      <c r="P2424" s="13"/>
      <c r="Q2424" s="13" t="str">
        <f t="shared" si="207"/>
        <v/>
      </c>
      <c r="R2424" s="13" t="str">
        <f t="shared" si="208"/>
        <v/>
      </c>
    </row>
    <row r="2425" spans="1:18" x14ac:dyDescent="0.2">
      <c r="A2425" s="8"/>
      <c r="B2425" s="9"/>
      <c r="C2425" s="10"/>
      <c r="D2425" s="10"/>
      <c r="E2425" s="10"/>
      <c r="F2425" s="10"/>
      <c r="G2425" s="10"/>
      <c r="H2425" s="10"/>
      <c r="I2425" s="11"/>
      <c r="J2425" s="11"/>
      <c r="K2425" s="16"/>
      <c r="L2425" s="1"/>
      <c r="N2425" s="1"/>
      <c r="O2425" s="13"/>
      <c r="P2425" s="13"/>
      <c r="Q2425" s="13" t="str">
        <f t="shared" si="207"/>
        <v/>
      </c>
      <c r="R2425" s="13" t="str">
        <f t="shared" si="208"/>
        <v/>
      </c>
    </row>
    <row r="2426" spans="1:18" x14ac:dyDescent="0.2">
      <c r="A2426" s="8"/>
      <c r="B2426" s="9"/>
      <c r="C2426" s="10"/>
      <c r="D2426" s="10"/>
      <c r="E2426" s="10"/>
      <c r="F2426" s="10"/>
      <c r="G2426" s="10"/>
      <c r="H2426" s="10"/>
      <c r="I2426" s="11"/>
      <c r="J2426" s="11"/>
      <c r="K2426" s="16"/>
      <c r="L2426" s="1"/>
      <c r="N2426" s="1"/>
      <c r="O2426" s="13"/>
      <c r="P2426" s="13"/>
      <c r="Q2426" s="13" t="str">
        <f t="shared" si="207"/>
        <v/>
      </c>
      <c r="R2426" s="13" t="str">
        <f t="shared" si="208"/>
        <v/>
      </c>
    </row>
    <row r="2427" spans="1:18" x14ac:dyDescent="0.2">
      <c r="A2427" s="8"/>
      <c r="B2427" s="9"/>
      <c r="C2427" s="10"/>
      <c r="D2427" s="10"/>
      <c r="E2427" s="10"/>
      <c r="F2427" s="10"/>
      <c r="G2427" s="10"/>
      <c r="H2427" s="10"/>
      <c r="I2427" s="11"/>
      <c r="J2427" s="11"/>
      <c r="K2427" s="16"/>
      <c r="L2427" s="1"/>
      <c r="N2427" s="1"/>
      <c r="O2427" s="13"/>
      <c r="P2427" s="13"/>
      <c r="Q2427" s="13" t="str">
        <f t="shared" si="207"/>
        <v/>
      </c>
      <c r="R2427" s="13" t="str">
        <f t="shared" si="208"/>
        <v/>
      </c>
    </row>
    <row r="2428" spans="1:18" x14ac:dyDescent="0.2">
      <c r="A2428" s="8"/>
      <c r="B2428" s="9"/>
      <c r="C2428" s="10"/>
      <c r="D2428" s="10"/>
      <c r="E2428" s="10"/>
      <c r="F2428" s="10"/>
      <c r="G2428" s="10"/>
      <c r="H2428" s="10"/>
      <c r="I2428" s="11"/>
      <c r="J2428" s="11"/>
      <c r="K2428" s="16"/>
      <c r="L2428" s="1"/>
      <c r="N2428" s="1"/>
      <c r="O2428" s="13"/>
      <c r="P2428" s="13"/>
      <c r="Q2428" s="13" t="str">
        <f t="shared" si="207"/>
        <v/>
      </c>
      <c r="R2428" s="13" t="str">
        <f t="shared" si="208"/>
        <v/>
      </c>
    </row>
    <row r="2429" spans="1:18" x14ac:dyDescent="0.2">
      <c r="A2429" s="8"/>
      <c r="B2429" s="9"/>
      <c r="C2429" s="10"/>
      <c r="D2429" s="10"/>
      <c r="E2429" s="10"/>
      <c r="F2429" s="10"/>
      <c r="G2429" s="10"/>
      <c r="H2429" s="10"/>
      <c r="I2429" s="11"/>
      <c r="J2429" s="11"/>
      <c r="K2429" s="16"/>
      <c r="L2429" s="1"/>
      <c r="N2429" s="1"/>
      <c r="O2429" s="13"/>
      <c r="P2429" s="13"/>
      <c r="Q2429" s="13" t="str">
        <f t="shared" si="207"/>
        <v/>
      </c>
      <c r="R2429" s="13" t="str">
        <f t="shared" si="208"/>
        <v/>
      </c>
    </row>
    <row r="2430" spans="1:18" x14ac:dyDescent="0.2">
      <c r="A2430" s="8"/>
      <c r="B2430" s="9"/>
      <c r="C2430" s="10"/>
      <c r="D2430" s="10"/>
      <c r="E2430" s="10"/>
      <c r="F2430" s="10"/>
      <c r="G2430" s="10"/>
      <c r="H2430" s="10"/>
      <c r="I2430" s="11"/>
      <c r="J2430" s="11"/>
      <c r="K2430" s="12"/>
      <c r="L2430" s="1"/>
      <c r="N2430" s="1"/>
      <c r="O2430" s="13"/>
      <c r="P2430" s="13"/>
      <c r="Q2430" s="13" t="str">
        <f t="shared" si="207"/>
        <v/>
      </c>
      <c r="R2430" s="13" t="str">
        <f t="shared" si="208"/>
        <v/>
      </c>
    </row>
    <row r="2431" spans="1:18" x14ac:dyDescent="0.2">
      <c r="A2431" s="8"/>
      <c r="B2431" s="9"/>
      <c r="C2431" s="10"/>
      <c r="D2431" s="10"/>
      <c r="E2431" s="10"/>
      <c r="F2431" s="10"/>
      <c r="G2431" s="10"/>
      <c r="H2431" s="10"/>
      <c r="I2431" s="11"/>
      <c r="J2431" s="11"/>
      <c r="K2431" s="16"/>
      <c r="L2431" s="1"/>
      <c r="N2431" s="1"/>
      <c r="O2431" s="13"/>
      <c r="P2431" s="13"/>
      <c r="Q2431" s="13" t="str">
        <f t="shared" si="207"/>
        <v/>
      </c>
      <c r="R2431" s="13" t="str">
        <f t="shared" si="208"/>
        <v/>
      </c>
    </row>
    <row r="2432" spans="1:18" x14ac:dyDescent="0.2">
      <c r="A2432" s="8"/>
      <c r="B2432" s="9"/>
      <c r="C2432" s="10"/>
      <c r="D2432" s="10"/>
      <c r="E2432" s="10"/>
      <c r="F2432" s="10"/>
      <c r="G2432" s="10"/>
      <c r="H2432" s="10"/>
      <c r="I2432" s="11"/>
      <c r="J2432" s="11"/>
      <c r="K2432" s="16"/>
      <c r="L2432" s="1"/>
      <c r="N2432" s="1"/>
      <c r="O2432" s="13"/>
      <c r="P2432" s="13"/>
      <c r="Q2432" s="13" t="str">
        <f t="shared" si="207"/>
        <v/>
      </c>
      <c r="R2432" s="13" t="str">
        <f t="shared" si="208"/>
        <v/>
      </c>
    </row>
    <row r="2433" spans="1:18" x14ac:dyDescent="0.2">
      <c r="A2433" s="8"/>
      <c r="B2433" s="9"/>
      <c r="C2433" s="10"/>
      <c r="D2433" s="10"/>
      <c r="E2433" s="10"/>
      <c r="F2433" s="10"/>
      <c r="G2433" s="10"/>
      <c r="H2433" s="10"/>
      <c r="I2433" s="11"/>
      <c r="J2433" s="11"/>
      <c r="K2433" s="12"/>
      <c r="L2433" s="1"/>
      <c r="N2433" s="1"/>
      <c r="O2433" s="13"/>
      <c r="P2433" s="13"/>
      <c r="Q2433" s="13" t="str">
        <f t="shared" si="207"/>
        <v/>
      </c>
      <c r="R2433" s="13" t="str">
        <f t="shared" si="208"/>
        <v/>
      </c>
    </row>
    <row r="2434" spans="1:18" x14ac:dyDescent="0.2">
      <c r="A2434" s="8"/>
      <c r="B2434" s="9"/>
      <c r="C2434" s="10"/>
      <c r="D2434" s="10"/>
      <c r="E2434" s="10"/>
      <c r="F2434" s="10"/>
      <c r="G2434" s="10"/>
      <c r="H2434" s="10"/>
      <c r="I2434" s="11"/>
      <c r="J2434" s="11"/>
      <c r="K2434" s="12"/>
      <c r="L2434" s="1"/>
      <c r="N2434" s="1"/>
      <c r="O2434" s="13"/>
      <c r="P2434" s="13"/>
      <c r="Q2434" s="13" t="str">
        <f t="shared" si="207"/>
        <v/>
      </c>
      <c r="R2434" s="13" t="str">
        <f t="shared" si="208"/>
        <v/>
      </c>
    </row>
    <row r="2435" spans="1:18" x14ac:dyDescent="0.2">
      <c r="A2435" s="8"/>
      <c r="B2435" s="9"/>
      <c r="C2435" s="10"/>
      <c r="D2435" s="10"/>
      <c r="E2435" s="10"/>
      <c r="F2435" s="10"/>
      <c r="G2435" s="10"/>
      <c r="H2435" s="10"/>
      <c r="I2435" s="11"/>
      <c r="J2435" s="11"/>
      <c r="K2435" s="16"/>
      <c r="L2435" s="1"/>
      <c r="N2435" s="1"/>
      <c r="O2435" s="13"/>
      <c r="P2435" s="13"/>
      <c r="Q2435" s="13" t="str">
        <f t="shared" si="207"/>
        <v/>
      </c>
      <c r="R2435" s="13" t="str">
        <f t="shared" si="208"/>
        <v/>
      </c>
    </row>
    <row r="2436" spans="1:18" x14ac:dyDescent="0.2">
      <c r="A2436" s="8"/>
      <c r="B2436" s="9"/>
      <c r="C2436" s="10"/>
      <c r="D2436" s="10"/>
      <c r="E2436" s="10"/>
      <c r="F2436" s="10"/>
      <c r="G2436" s="10"/>
      <c r="H2436" s="10"/>
      <c r="I2436" s="11"/>
      <c r="J2436" s="11"/>
      <c r="K2436" s="12"/>
      <c r="L2436" s="1"/>
      <c r="N2436" s="1"/>
      <c r="O2436" s="13"/>
      <c r="P2436" s="13"/>
      <c r="Q2436" s="13" t="str">
        <f t="shared" si="207"/>
        <v/>
      </c>
      <c r="R2436" s="13" t="str">
        <f t="shared" si="208"/>
        <v/>
      </c>
    </row>
    <row r="2437" spans="1:18" x14ac:dyDescent="0.2">
      <c r="A2437" s="8"/>
      <c r="B2437" s="9"/>
      <c r="C2437" s="10"/>
      <c r="D2437" s="10"/>
      <c r="E2437" s="10"/>
      <c r="F2437" s="10"/>
      <c r="G2437" s="10"/>
      <c r="H2437" s="10"/>
      <c r="I2437" s="11"/>
      <c r="J2437" s="11"/>
      <c r="K2437" s="16"/>
      <c r="L2437" s="1"/>
      <c r="N2437" s="1"/>
      <c r="O2437" s="13"/>
      <c r="P2437" s="13"/>
      <c r="Q2437" s="13" t="str">
        <f t="shared" si="207"/>
        <v/>
      </c>
      <c r="R2437" s="13" t="str">
        <f t="shared" si="208"/>
        <v/>
      </c>
    </row>
    <row r="2438" spans="1:18" x14ac:dyDescent="0.2">
      <c r="A2438" s="8"/>
      <c r="B2438" s="9"/>
      <c r="C2438" s="10"/>
      <c r="D2438" s="10"/>
      <c r="E2438" s="10"/>
      <c r="F2438" s="10"/>
      <c r="G2438" s="10"/>
      <c r="H2438" s="10"/>
      <c r="I2438" s="11"/>
      <c r="J2438" s="11"/>
      <c r="K2438" s="16"/>
      <c r="L2438" s="1"/>
      <c r="N2438" s="1"/>
      <c r="O2438" s="13"/>
      <c r="P2438" s="13"/>
      <c r="Q2438" s="13" t="str">
        <f t="shared" si="207"/>
        <v/>
      </c>
      <c r="R2438" s="13" t="str">
        <f t="shared" si="208"/>
        <v/>
      </c>
    </row>
    <row r="2439" spans="1:18" x14ac:dyDescent="0.2">
      <c r="A2439" s="8"/>
      <c r="B2439" s="9"/>
      <c r="C2439" s="10"/>
      <c r="D2439" s="10"/>
      <c r="E2439" s="10"/>
      <c r="F2439" s="10"/>
      <c r="G2439" s="10"/>
      <c r="H2439" s="10"/>
      <c r="I2439" s="11"/>
      <c r="J2439" s="11"/>
      <c r="K2439" s="16"/>
      <c r="L2439" s="1"/>
      <c r="N2439" s="1"/>
      <c r="O2439" s="13"/>
      <c r="P2439" s="13"/>
      <c r="Q2439" s="13" t="str">
        <f t="shared" si="207"/>
        <v/>
      </c>
      <c r="R2439" s="13" t="str">
        <f t="shared" si="208"/>
        <v/>
      </c>
    </row>
    <row r="2440" spans="1:18" x14ac:dyDescent="0.2">
      <c r="A2440" s="8"/>
      <c r="B2440" s="9"/>
      <c r="C2440" s="10"/>
      <c r="D2440" s="10"/>
      <c r="E2440" s="10"/>
      <c r="F2440" s="10"/>
      <c r="G2440" s="10"/>
      <c r="H2440" s="10"/>
      <c r="I2440" s="11"/>
      <c r="J2440" s="11"/>
      <c r="K2440" s="12"/>
      <c r="L2440" s="1"/>
      <c r="N2440" s="1"/>
      <c r="O2440" s="13"/>
      <c r="P2440" s="13"/>
      <c r="Q2440" s="13" t="str">
        <f t="shared" ref="Q2440:Q2503" si="209">IF(AND(M2440="Natural Gas",K2440&lt;&gt;"NA"),K2440/100,"")</f>
        <v/>
      </c>
      <c r="R2440" s="13" t="str">
        <f t="shared" ref="R2440:R2503" si="210">IF(AND(M2440="Natural Gas",K2440&lt;&gt;"NA",L2440="YES"),K2440/100,"")</f>
        <v/>
      </c>
    </row>
    <row r="2441" spans="1:18" x14ac:dyDescent="0.2">
      <c r="A2441" s="8"/>
      <c r="B2441" s="9"/>
      <c r="C2441" s="10"/>
      <c r="D2441" s="10"/>
      <c r="E2441" s="10"/>
      <c r="F2441" s="10"/>
      <c r="G2441" s="10"/>
      <c r="H2441" s="10"/>
      <c r="I2441" s="11"/>
      <c r="J2441" s="11"/>
      <c r="K2441" s="16"/>
      <c r="L2441" s="1"/>
      <c r="N2441" s="1"/>
      <c r="O2441" s="13"/>
      <c r="P2441" s="13"/>
      <c r="Q2441" s="13" t="str">
        <f t="shared" si="209"/>
        <v/>
      </c>
      <c r="R2441" s="13" t="str">
        <f t="shared" si="210"/>
        <v/>
      </c>
    </row>
    <row r="2442" spans="1:18" x14ac:dyDescent="0.2">
      <c r="A2442" s="8"/>
      <c r="B2442" s="9"/>
      <c r="C2442" s="10"/>
      <c r="D2442" s="10"/>
      <c r="E2442" s="10"/>
      <c r="F2442" s="10"/>
      <c r="G2442" s="10"/>
      <c r="H2442" s="10"/>
      <c r="I2442" s="11"/>
      <c r="J2442" s="11"/>
      <c r="K2442" s="16"/>
      <c r="L2442" s="1"/>
      <c r="N2442" s="1"/>
      <c r="O2442" s="13"/>
      <c r="P2442" s="13"/>
      <c r="Q2442" s="13" t="str">
        <f t="shared" si="209"/>
        <v/>
      </c>
      <c r="R2442" s="13" t="str">
        <f t="shared" si="210"/>
        <v/>
      </c>
    </row>
    <row r="2443" spans="1:18" x14ac:dyDescent="0.2">
      <c r="A2443" s="8"/>
      <c r="B2443" s="9"/>
      <c r="C2443" s="10"/>
      <c r="D2443" s="10"/>
      <c r="E2443" s="10"/>
      <c r="F2443" s="10"/>
      <c r="G2443" s="10"/>
      <c r="H2443" s="10"/>
      <c r="I2443" s="11"/>
      <c r="J2443" s="11"/>
      <c r="K2443" s="16"/>
      <c r="L2443" s="1"/>
      <c r="N2443" s="1"/>
      <c r="O2443" s="13"/>
      <c r="P2443" s="13"/>
      <c r="Q2443" s="13" t="str">
        <f t="shared" si="209"/>
        <v/>
      </c>
      <c r="R2443" s="13" t="str">
        <f t="shared" si="210"/>
        <v/>
      </c>
    </row>
    <row r="2444" spans="1:18" x14ac:dyDescent="0.2">
      <c r="A2444" s="8"/>
      <c r="B2444" s="9"/>
      <c r="C2444" s="10"/>
      <c r="D2444" s="10"/>
      <c r="E2444" s="10"/>
      <c r="F2444" s="10"/>
      <c r="G2444" s="10"/>
      <c r="H2444" s="10"/>
      <c r="I2444" s="11"/>
      <c r="J2444" s="11"/>
      <c r="K2444" s="16"/>
      <c r="L2444" s="1"/>
      <c r="N2444" s="1"/>
      <c r="O2444" s="13"/>
      <c r="P2444" s="13"/>
      <c r="Q2444" s="13" t="str">
        <f t="shared" si="209"/>
        <v/>
      </c>
      <c r="R2444" s="13" t="str">
        <f t="shared" si="210"/>
        <v/>
      </c>
    </row>
    <row r="2445" spans="1:18" x14ac:dyDescent="0.2">
      <c r="A2445" s="8"/>
      <c r="B2445" s="9"/>
      <c r="C2445" s="10"/>
      <c r="D2445" s="10"/>
      <c r="E2445" s="10"/>
      <c r="F2445" s="10"/>
      <c r="G2445" s="10"/>
      <c r="H2445" s="10"/>
      <c r="I2445" s="11"/>
      <c r="J2445" s="11"/>
      <c r="K2445" s="12"/>
      <c r="L2445" s="1"/>
      <c r="N2445" s="1"/>
      <c r="O2445" s="13"/>
      <c r="P2445" s="13"/>
      <c r="Q2445" s="13" t="str">
        <f t="shared" si="209"/>
        <v/>
      </c>
      <c r="R2445" s="13" t="str">
        <f t="shared" si="210"/>
        <v/>
      </c>
    </row>
    <row r="2446" spans="1:18" x14ac:dyDescent="0.2">
      <c r="A2446" s="8"/>
      <c r="B2446" s="9"/>
      <c r="C2446" s="10"/>
      <c r="D2446" s="10"/>
      <c r="E2446" s="10"/>
      <c r="F2446" s="10"/>
      <c r="G2446" s="10"/>
      <c r="H2446" s="10"/>
      <c r="I2446" s="11"/>
      <c r="J2446" s="11"/>
      <c r="K2446" s="16"/>
      <c r="L2446" s="1"/>
      <c r="N2446" s="1"/>
      <c r="O2446" s="13"/>
      <c r="P2446" s="13"/>
      <c r="Q2446" s="13" t="str">
        <f t="shared" si="209"/>
        <v/>
      </c>
      <c r="R2446" s="13" t="str">
        <f t="shared" si="210"/>
        <v/>
      </c>
    </row>
    <row r="2447" spans="1:18" x14ac:dyDescent="0.2">
      <c r="A2447" s="8"/>
      <c r="B2447" s="9"/>
      <c r="C2447" s="10"/>
      <c r="D2447" s="10"/>
      <c r="E2447" s="10"/>
      <c r="F2447" s="10"/>
      <c r="G2447" s="10"/>
      <c r="H2447" s="10"/>
      <c r="I2447" s="11"/>
      <c r="J2447" s="11"/>
      <c r="K2447" s="16"/>
      <c r="L2447" s="1"/>
      <c r="N2447" s="1"/>
      <c r="O2447" s="13"/>
      <c r="P2447" s="13"/>
      <c r="Q2447" s="13" t="str">
        <f t="shared" si="209"/>
        <v/>
      </c>
      <c r="R2447" s="13" t="str">
        <f t="shared" si="210"/>
        <v/>
      </c>
    </row>
    <row r="2448" spans="1:18" x14ac:dyDescent="0.2">
      <c r="A2448" s="8"/>
      <c r="B2448" s="9"/>
      <c r="C2448" s="10"/>
      <c r="D2448" s="10"/>
      <c r="E2448" s="10"/>
      <c r="F2448" s="10"/>
      <c r="G2448" s="10"/>
      <c r="H2448" s="10"/>
      <c r="I2448" s="11"/>
      <c r="J2448" s="11"/>
      <c r="K2448" s="12"/>
      <c r="L2448" s="1"/>
      <c r="N2448" s="1"/>
      <c r="O2448" s="13"/>
      <c r="P2448" s="13"/>
      <c r="Q2448" s="13" t="str">
        <f t="shared" si="209"/>
        <v/>
      </c>
      <c r="R2448" s="13" t="str">
        <f t="shared" si="210"/>
        <v/>
      </c>
    </row>
    <row r="2449" spans="1:18" x14ac:dyDescent="0.2">
      <c r="A2449" s="8"/>
      <c r="B2449" s="9"/>
      <c r="C2449" s="10"/>
      <c r="D2449" s="10"/>
      <c r="E2449" s="10"/>
      <c r="F2449" s="10"/>
      <c r="G2449" s="10"/>
      <c r="H2449" s="10"/>
      <c r="I2449" s="11"/>
      <c r="J2449" s="11"/>
      <c r="K2449" s="16"/>
      <c r="L2449" s="1"/>
      <c r="N2449" s="1"/>
      <c r="O2449" s="13"/>
      <c r="P2449" s="13"/>
      <c r="Q2449" s="13" t="str">
        <f t="shared" si="209"/>
        <v/>
      </c>
      <c r="R2449" s="13" t="str">
        <f t="shared" si="210"/>
        <v/>
      </c>
    </row>
    <row r="2450" spans="1:18" x14ac:dyDescent="0.2">
      <c r="A2450" s="8"/>
      <c r="B2450" s="9"/>
      <c r="C2450" s="10"/>
      <c r="D2450" s="10"/>
      <c r="E2450" s="10"/>
      <c r="F2450" s="10"/>
      <c r="G2450" s="10"/>
      <c r="H2450" s="10"/>
      <c r="I2450" s="11"/>
      <c r="J2450" s="11"/>
      <c r="K2450" s="16"/>
      <c r="L2450" s="1"/>
      <c r="N2450" s="1"/>
      <c r="O2450" s="13"/>
      <c r="P2450" s="13"/>
      <c r="Q2450" s="13" t="str">
        <f t="shared" si="209"/>
        <v/>
      </c>
      <c r="R2450" s="13" t="str">
        <f t="shared" si="210"/>
        <v/>
      </c>
    </row>
    <row r="2451" spans="1:18" x14ac:dyDescent="0.2">
      <c r="A2451" s="8"/>
      <c r="B2451" s="9"/>
      <c r="C2451" s="10"/>
      <c r="D2451" s="10"/>
      <c r="E2451" s="10"/>
      <c r="F2451" s="10"/>
      <c r="G2451" s="10"/>
      <c r="H2451" s="10"/>
      <c r="I2451" s="11"/>
      <c r="J2451" s="11"/>
      <c r="K2451" s="16"/>
      <c r="L2451" s="1"/>
      <c r="N2451" s="1"/>
      <c r="O2451" s="13"/>
      <c r="P2451" s="13"/>
      <c r="Q2451" s="13" t="str">
        <f t="shared" si="209"/>
        <v/>
      </c>
      <c r="R2451" s="13" t="str">
        <f t="shared" si="210"/>
        <v/>
      </c>
    </row>
    <row r="2452" spans="1:18" x14ac:dyDescent="0.2">
      <c r="A2452" s="8"/>
      <c r="B2452" s="9"/>
      <c r="C2452" s="10"/>
      <c r="D2452" s="10"/>
      <c r="E2452" s="10"/>
      <c r="F2452" s="10"/>
      <c r="G2452" s="10"/>
      <c r="H2452" s="10"/>
      <c r="I2452" s="11"/>
      <c r="J2452" s="11"/>
      <c r="K2452" s="16"/>
      <c r="L2452" s="1"/>
      <c r="N2452" s="1"/>
      <c r="O2452" s="13"/>
      <c r="P2452" s="13"/>
      <c r="Q2452" s="13" t="str">
        <f t="shared" si="209"/>
        <v/>
      </c>
      <c r="R2452" s="13" t="str">
        <f t="shared" si="210"/>
        <v/>
      </c>
    </row>
    <row r="2453" spans="1:18" x14ac:dyDescent="0.2">
      <c r="A2453" s="8"/>
      <c r="B2453" s="9"/>
      <c r="C2453" s="10"/>
      <c r="D2453" s="10"/>
      <c r="E2453" s="10"/>
      <c r="F2453" s="10"/>
      <c r="G2453" s="10"/>
      <c r="H2453" s="10"/>
      <c r="I2453" s="11"/>
      <c r="J2453" s="11"/>
      <c r="K2453" s="12"/>
      <c r="L2453" s="1"/>
      <c r="N2453" s="1"/>
      <c r="O2453" s="13"/>
      <c r="P2453" s="13"/>
      <c r="Q2453" s="13" t="str">
        <f t="shared" si="209"/>
        <v/>
      </c>
      <c r="R2453" s="13" t="str">
        <f t="shared" si="210"/>
        <v/>
      </c>
    </row>
    <row r="2454" spans="1:18" x14ac:dyDescent="0.2">
      <c r="A2454" s="8"/>
      <c r="B2454" s="9"/>
      <c r="C2454" s="10"/>
      <c r="D2454" s="10"/>
      <c r="E2454" s="10"/>
      <c r="F2454" s="10"/>
      <c r="G2454" s="10"/>
      <c r="H2454" s="10"/>
      <c r="I2454" s="11"/>
      <c r="J2454" s="11"/>
      <c r="K2454" s="12"/>
      <c r="L2454" s="1"/>
      <c r="N2454" s="1"/>
      <c r="O2454" s="13"/>
      <c r="P2454" s="13"/>
      <c r="Q2454" s="13" t="str">
        <f t="shared" si="209"/>
        <v/>
      </c>
      <c r="R2454" s="13" t="str">
        <f t="shared" si="210"/>
        <v/>
      </c>
    </row>
    <row r="2455" spans="1:18" x14ac:dyDescent="0.2">
      <c r="A2455" s="8"/>
      <c r="B2455" s="9"/>
      <c r="C2455" s="10"/>
      <c r="D2455" s="10"/>
      <c r="E2455" s="10"/>
      <c r="F2455" s="10"/>
      <c r="G2455" s="10"/>
      <c r="H2455" s="10"/>
      <c r="I2455" s="11"/>
      <c r="J2455" s="11"/>
      <c r="K2455" s="16"/>
      <c r="L2455" s="1"/>
      <c r="N2455" s="1"/>
      <c r="O2455" s="13"/>
      <c r="P2455" s="13"/>
      <c r="Q2455" s="13" t="str">
        <f t="shared" si="209"/>
        <v/>
      </c>
      <c r="R2455" s="13" t="str">
        <f t="shared" si="210"/>
        <v/>
      </c>
    </row>
    <row r="2456" spans="1:18" x14ac:dyDescent="0.2">
      <c r="A2456" s="8"/>
      <c r="B2456" s="9"/>
      <c r="C2456" s="10"/>
      <c r="D2456" s="10"/>
      <c r="E2456" s="10"/>
      <c r="F2456" s="10"/>
      <c r="G2456" s="10"/>
      <c r="H2456" s="10"/>
      <c r="I2456" s="11"/>
      <c r="J2456" s="11"/>
      <c r="K2456" s="16"/>
      <c r="L2456" s="1"/>
      <c r="N2456" s="1"/>
      <c r="O2456" s="13"/>
      <c r="P2456" s="13"/>
      <c r="Q2456" s="13" t="str">
        <f t="shared" si="209"/>
        <v/>
      </c>
      <c r="R2456" s="13" t="str">
        <f t="shared" si="210"/>
        <v/>
      </c>
    </row>
    <row r="2457" spans="1:18" x14ac:dyDescent="0.2">
      <c r="A2457" s="8"/>
      <c r="B2457" s="9"/>
      <c r="C2457" s="10"/>
      <c r="D2457" s="10"/>
      <c r="E2457" s="10"/>
      <c r="F2457" s="10"/>
      <c r="G2457" s="10"/>
      <c r="H2457" s="10"/>
      <c r="I2457" s="11"/>
      <c r="J2457" s="11"/>
      <c r="K2457" s="16"/>
      <c r="L2457" s="1"/>
      <c r="N2457" s="1"/>
      <c r="O2457" s="13"/>
      <c r="P2457" s="13"/>
      <c r="Q2457" s="13" t="str">
        <f t="shared" si="209"/>
        <v/>
      </c>
      <c r="R2457" s="13" t="str">
        <f t="shared" si="210"/>
        <v/>
      </c>
    </row>
    <row r="2458" spans="1:18" x14ac:dyDescent="0.2">
      <c r="A2458" s="8"/>
      <c r="B2458" s="9"/>
      <c r="C2458" s="10"/>
      <c r="D2458" s="10"/>
      <c r="E2458" s="10"/>
      <c r="F2458" s="10"/>
      <c r="G2458" s="10"/>
      <c r="H2458" s="10"/>
      <c r="I2458" s="11"/>
      <c r="J2458" s="11"/>
      <c r="K2458" s="12"/>
      <c r="L2458" s="1"/>
      <c r="N2458" s="1"/>
      <c r="O2458" s="13"/>
      <c r="P2458" s="13"/>
      <c r="Q2458" s="13" t="str">
        <f t="shared" si="209"/>
        <v/>
      </c>
      <c r="R2458" s="13" t="str">
        <f t="shared" si="210"/>
        <v/>
      </c>
    </row>
    <row r="2459" spans="1:18" x14ac:dyDescent="0.2">
      <c r="A2459" s="8"/>
      <c r="B2459" s="9"/>
      <c r="C2459" s="10"/>
      <c r="D2459" s="10"/>
      <c r="E2459" s="10"/>
      <c r="F2459" s="10"/>
      <c r="G2459" s="10"/>
      <c r="H2459" s="10"/>
      <c r="I2459" s="11"/>
      <c r="J2459" s="11"/>
      <c r="K2459" s="16"/>
      <c r="L2459" s="1"/>
      <c r="N2459" s="1"/>
      <c r="O2459" s="13"/>
      <c r="P2459" s="13"/>
      <c r="Q2459" s="13" t="str">
        <f t="shared" si="209"/>
        <v/>
      </c>
      <c r="R2459" s="13" t="str">
        <f t="shared" si="210"/>
        <v/>
      </c>
    </row>
    <row r="2460" spans="1:18" x14ac:dyDescent="0.2">
      <c r="A2460" s="8"/>
      <c r="B2460" s="9"/>
      <c r="C2460" s="10"/>
      <c r="D2460" s="10"/>
      <c r="E2460" s="10"/>
      <c r="F2460" s="10"/>
      <c r="G2460" s="10"/>
      <c r="H2460" s="10"/>
      <c r="I2460" s="11"/>
      <c r="J2460" s="11"/>
      <c r="K2460" s="16"/>
      <c r="L2460" s="1"/>
      <c r="N2460" s="1"/>
      <c r="O2460" s="13"/>
      <c r="P2460" s="13"/>
      <c r="Q2460" s="13" t="str">
        <f t="shared" si="209"/>
        <v/>
      </c>
      <c r="R2460" s="13" t="str">
        <f t="shared" si="210"/>
        <v/>
      </c>
    </row>
    <row r="2461" spans="1:18" x14ac:dyDescent="0.2">
      <c r="A2461" s="8"/>
      <c r="B2461" s="9"/>
      <c r="C2461" s="10"/>
      <c r="D2461" s="10"/>
      <c r="E2461" s="10"/>
      <c r="F2461" s="10"/>
      <c r="G2461" s="10"/>
      <c r="H2461" s="10"/>
      <c r="I2461" s="11"/>
      <c r="J2461" s="11"/>
      <c r="K2461" s="16"/>
      <c r="L2461" s="1"/>
      <c r="N2461" s="1"/>
      <c r="O2461" s="13"/>
      <c r="P2461" s="13"/>
      <c r="Q2461" s="13" t="str">
        <f t="shared" si="209"/>
        <v/>
      </c>
      <c r="R2461" s="13" t="str">
        <f t="shared" si="210"/>
        <v/>
      </c>
    </row>
    <row r="2462" spans="1:18" x14ac:dyDescent="0.2">
      <c r="A2462" s="8"/>
      <c r="B2462" s="9"/>
      <c r="C2462" s="10"/>
      <c r="D2462" s="10"/>
      <c r="E2462" s="10"/>
      <c r="F2462" s="10"/>
      <c r="G2462" s="10"/>
      <c r="H2462" s="10"/>
      <c r="I2462" s="11"/>
      <c r="J2462" s="11"/>
      <c r="K2462" s="16"/>
      <c r="L2462" s="1"/>
      <c r="N2462" s="1"/>
      <c r="O2462" s="13"/>
      <c r="P2462" s="13"/>
      <c r="Q2462" s="13" t="str">
        <f t="shared" si="209"/>
        <v/>
      </c>
      <c r="R2462" s="13" t="str">
        <f t="shared" si="210"/>
        <v/>
      </c>
    </row>
    <row r="2463" spans="1:18" x14ac:dyDescent="0.2">
      <c r="A2463" s="8"/>
      <c r="B2463" s="9"/>
      <c r="C2463" s="10"/>
      <c r="D2463" s="10"/>
      <c r="E2463" s="10"/>
      <c r="F2463" s="10"/>
      <c r="G2463" s="10"/>
      <c r="H2463" s="10"/>
      <c r="I2463" s="11"/>
      <c r="J2463" s="11"/>
      <c r="K2463" s="16"/>
      <c r="L2463" s="1"/>
      <c r="N2463" s="1"/>
      <c r="O2463" s="13"/>
      <c r="P2463" s="13"/>
      <c r="Q2463" s="13" t="str">
        <f t="shared" si="209"/>
        <v/>
      </c>
      <c r="R2463" s="13" t="str">
        <f t="shared" si="210"/>
        <v/>
      </c>
    </row>
    <row r="2464" spans="1:18" x14ac:dyDescent="0.2">
      <c r="A2464" s="8"/>
      <c r="B2464" s="9"/>
      <c r="C2464" s="10"/>
      <c r="D2464" s="10"/>
      <c r="E2464" s="10"/>
      <c r="F2464" s="10"/>
      <c r="G2464" s="10"/>
      <c r="H2464" s="10"/>
      <c r="I2464" s="11"/>
      <c r="J2464" s="11"/>
      <c r="K2464" s="12"/>
      <c r="L2464" s="1"/>
      <c r="N2464" s="1"/>
      <c r="O2464" s="13"/>
      <c r="P2464" s="13"/>
      <c r="Q2464" s="13" t="str">
        <f t="shared" si="209"/>
        <v/>
      </c>
      <c r="R2464" s="13" t="str">
        <f t="shared" si="210"/>
        <v/>
      </c>
    </row>
    <row r="2465" spans="1:18" x14ac:dyDescent="0.2">
      <c r="A2465" s="8"/>
      <c r="B2465" s="9"/>
      <c r="C2465" s="10"/>
      <c r="D2465" s="10"/>
      <c r="E2465" s="10"/>
      <c r="F2465" s="10"/>
      <c r="G2465" s="10"/>
      <c r="H2465" s="10"/>
      <c r="I2465" s="11"/>
      <c r="J2465" s="11"/>
      <c r="K2465" s="16"/>
      <c r="L2465" s="1"/>
      <c r="N2465" s="1"/>
      <c r="O2465" s="13"/>
      <c r="P2465" s="13"/>
      <c r="Q2465" s="13" t="str">
        <f t="shared" si="209"/>
        <v/>
      </c>
      <c r="R2465" s="13" t="str">
        <f t="shared" si="210"/>
        <v/>
      </c>
    </row>
    <row r="2466" spans="1:18" x14ac:dyDescent="0.2">
      <c r="A2466" s="8"/>
      <c r="B2466" s="9"/>
      <c r="C2466" s="10"/>
      <c r="D2466" s="10"/>
      <c r="E2466" s="10"/>
      <c r="F2466" s="10"/>
      <c r="G2466" s="10"/>
      <c r="H2466" s="10"/>
      <c r="I2466" s="11"/>
      <c r="J2466" s="11"/>
      <c r="K2466" s="16"/>
      <c r="L2466" s="1"/>
      <c r="N2466" s="1"/>
      <c r="O2466" s="13"/>
      <c r="P2466" s="13"/>
      <c r="Q2466" s="13" t="str">
        <f t="shared" si="209"/>
        <v/>
      </c>
      <c r="R2466" s="13" t="str">
        <f t="shared" si="210"/>
        <v/>
      </c>
    </row>
    <row r="2467" spans="1:18" x14ac:dyDescent="0.2">
      <c r="A2467" s="8"/>
      <c r="B2467" s="9"/>
      <c r="C2467" s="10"/>
      <c r="D2467" s="10"/>
      <c r="E2467" s="10"/>
      <c r="F2467" s="10"/>
      <c r="G2467" s="10"/>
      <c r="H2467" s="10"/>
      <c r="I2467" s="11"/>
      <c r="J2467" s="11"/>
      <c r="K2467" s="16"/>
      <c r="L2467" s="1"/>
      <c r="N2467" s="1"/>
      <c r="O2467" s="13"/>
      <c r="P2467" s="13"/>
      <c r="Q2467" s="13" t="str">
        <f t="shared" si="209"/>
        <v/>
      </c>
      <c r="R2467" s="13" t="str">
        <f t="shared" si="210"/>
        <v/>
      </c>
    </row>
    <row r="2468" spans="1:18" x14ac:dyDescent="0.2">
      <c r="A2468" s="8"/>
      <c r="B2468" s="9"/>
      <c r="C2468" s="10"/>
      <c r="D2468" s="10"/>
      <c r="E2468" s="10"/>
      <c r="F2468" s="10"/>
      <c r="G2468" s="10"/>
      <c r="H2468" s="10"/>
      <c r="I2468" s="11"/>
      <c r="J2468" s="11"/>
      <c r="K2468" s="16"/>
      <c r="L2468" s="1"/>
      <c r="N2468" s="1"/>
      <c r="O2468" s="13"/>
      <c r="P2468" s="13"/>
      <c r="Q2468" s="13" t="str">
        <f t="shared" si="209"/>
        <v/>
      </c>
      <c r="R2468" s="13" t="str">
        <f t="shared" si="210"/>
        <v/>
      </c>
    </row>
    <row r="2469" spans="1:18" x14ac:dyDescent="0.2">
      <c r="A2469" s="8"/>
      <c r="B2469" s="9"/>
      <c r="C2469" s="10"/>
      <c r="D2469" s="10"/>
      <c r="E2469" s="10"/>
      <c r="F2469" s="10"/>
      <c r="G2469" s="10"/>
      <c r="H2469" s="10"/>
      <c r="I2469" s="11"/>
      <c r="J2469" s="11"/>
      <c r="K2469" s="16"/>
      <c r="L2469" s="1"/>
      <c r="N2469" s="1"/>
      <c r="O2469" s="13"/>
      <c r="P2469" s="13"/>
      <c r="Q2469" s="13" t="str">
        <f t="shared" si="209"/>
        <v/>
      </c>
      <c r="R2469" s="13" t="str">
        <f t="shared" si="210"/>
        <v/>
      </c>
    </row>
    <row r="2470" spans="1:18" x14ac:dyDescent="0.2">
      <c r="A2470" s="8"/>
      <c r="B2470" s="9"/>
      <c r="C2470" s="10"/>
      <c r="D2470" s="10"/>
      <c r="E2470" s="10"/>
      <c r="F2470" s="10"/>
      <c r="G2470" s="10"/>
      <c r="H2470" s="10"/>
      <c r="I2470" s="11"/>
      <c r="J2470" s="11"/>
      <c r="K2470" s="12"/>
      <c r="L2470" s="1"/>
      <c r="N2470" s="1"/>
      <c r="O2470" s="13"/>
      <c r="P2470" s="13"/>
      <c r="Q2470" s="13" t="str">
        <f t="shared" si="209"/>
        <v/>
      </c>
      <c r="R2470" s="13" t="str">
        <f t="shared" si="210"/>
        <v/>
      </c>
    </row>
    <row r="2471" spans="1:18" x14ac:dyDescent="0.2">
      <c r="A2471" s="8"/>
      <c r="B2471" s="9"/>
      <c r="C2471" s="10"/>
      <c r="D2471" s="10"/>
      <c r="E2471" s="10"/>
      <c r="F2471" s="10"/>
      <c r="G2471" s="10"/>
      <c r="H2471" s="10"/>
      <c r="I2471" s="11"/>
      <c r="J2471" s="11"/>
      <c r="K2471" s="12"/>
      <c r="L2471" s="1"/>
      <c r="N2471" s="1"/>
      <c r="O2471" s="13"/>
      <c r="P2471" s="13"/>
      <c r="Q2471" s="13" t="str">
        <f t="shared" si="209"/>
        <v/>
      </c>
      <c r="R2471" s="13" t="str">
        <f t="shared" si="210"/>
        <v/>
      </c>
    </row>
    <row r="2472" spans="1:18" x14ac:dyDescent="0.2">
      <c r="A2472" s="8"/>
      <c r="B2472" s="9"/>
      <c r="C2472" s="10"/>
      <c r="D2472" s="10"/>
      <c r="E2472" s="10"/>
      <c r="F2472" s="10"/>
      <c r="G2472" s="10"/>
      <c r="H2472" s="10"/>
      <c r="I2472" s="11"/>
      <c r="J2472" s="11"/>
      <c r="K2472" s="16"/>
      <c r="L2472" s="1"/>
      <c r="N2472" s="1"/>
      <c r="O2472" s="13"/>
      <c r="P2472" s="13"/>
      <c r="Q2472" s="13" t="str">
        <f t="shared" si="209"/>
        <v/>
      </c>
      <c r="R2472" s="13" t="str">
        <f t="shared" si="210"/>
        <v/>
      </c>
    </row>
    <row r="2473" spans="1:18" x14ac:dyDescent="0.2">
      <c r="A2473" s="8"/>
      <c r="B2473" s="9"/>
      <c r="C2473" s="10"/>
      <c r="D2473" s="10"/>
      <c r="E2473" s="10"/>
      <c r="F2473" s="10"/>
      <c r="G2473" s="10"/>
      <c r="H2473" s="10"/>
      <c r="I2473" s="11"/>
      <c r="J2473" s="11"/>
      <c r="K2473" s="16"/>
      <c r="L2473" s="1"/>
      <c r="N2473" s="1"/>
      <c r="O2473" s="13"/>
      <c r="P2473" s="13"/>
      <c r="Q2473" s="13" t="str">
        <f t="shared" si="209"/>
        <v/>
      </c>
      <c r="R2473" s="13" t="str">
        <f t="shared" si="210"/>
        <v/>
      </c>
    </row>
    <row r="2474" spans="1:18" x14ac:dyDescent="0.2">
      <c r="A2474" s="8"/>
      <c r="B2474" s="9"/>
      <c r="C2474" s="10"/>
      <c r="D2474" s="10"/>
      <c r="E2474" s="10"/>
      <c r="F2474" s="10"/>
      <c r="G2474" s="10"/>
      <c r="H2474" s="10"/>
      <c r="I2474" s="11"/>
      <c r="J2474" s="11"/>
      <c r="K2474" s="16"/>
      <c r="L2474" s="1"/>
      <c r="N2474" s="1"/>
      <c r="O2474" s="13"/>
      <c r="P2474" s="13"/>
      <c r="Q2474" s="13" t="str">
        <f t="shared" si="209"/>
        <v/>
      </c>
      <c r="R2474" s="13" t="str">
        <f t="shared" si="210"/>
        <v/>
      </c>
    </row>
    <row r="2475" spans="1:18" x14ac:dyDescent="0.2">
      <c r="A2475" s="8"/>
      <c r="B2475" s="9"/>
      <c r="C2475" s="10"/>
      <c r="D2475" s="10"/>
      <c r="E2475" s="10"/>
      <c r="F2475" s="10"/>
      <c r="G2475" s="10"/>
      <c r="H2475" s="10"/>
      <c r="I2475" s="11"/>
      <c r="J2475" s="11"/>
      <c r="K2475" s="16"/>
      <c r="L2475" s="1"/>
      <c r="N2475" s="1"/>
      <c r="O2475" s="13"/>
      <c r="P2475" s="13"/>
      <c r="Q2475" s="13" t="str">
        <f t="shared" si="209"/>
        <v/>
      </c>
      <c r="R2475" s="13" t="str">
        <f t="shared" si="210"/>
        <v/>
      </c>
    </row>
    <row r="2476" spans="1:18" x14ac:dyDescent="0.2">
      <c r="A2476" s="8"/>
      <c r="B2476" s="9"/>
      <c r="C2476" s="10"/>
      <c r="D2476" s="10"/>
      <c r="E2476" s="10"/>
      <c r="F2476" s="10"/>
      <c r="G2476" s="10"/>
      <c r="H2476" s="10"/>
      <c r="I2476" s="11"/>
      <c r="J2476" s="11"/>
      <c r="K2476" s="16"/>
      <c r="L2476" s="1"/>
      <c r="N2476" s="1"/>
      <c r="O2476" s="13"/>
      <c r="P2476" s="13"/>
      <c r="Q2476" s="13" t="str">
        <f t="shared" si="209"/>
        <v/>
      </c>
      <c r="R2476" s="13" t="str">
        <f t="shared" si="210"/>
        <v/>
      </c>
    </row>
    <row r="2477" spans="1:18" x14ac:dyDescent="0.2">
      <c r="A2477" s="8"/>
      <c r="B2477" s="9"/>
      <c r="C2477" s="10"/>
      <c r="D2477" s="10"/>
      <c r="E2477" s="10"/>
      <c r="F2477" s="10"/>
      <c r="G2477" s="10"/>
      <c r="H2477" s="10"/>
      <c r="I2477" s="11"/>
      <c r="J2477" s="11"/>
      <c r="K2477" s="16"/>
      <c r="L2477" s="1"/>
      <c r="N2477" s="1"/>
      <c r="O2477" s="13"/>
      <c r="P2477" s="13"/>
      <c r="Q2477" s="13" t="str">
        <f t="shared" si="209"/>
        <v/>
      </c>
      <c r="R2477" s="13" t="str">
        <f t="shared" si="210"/>
        <v/>
      </c>
    </row>
    <row r="2478" spans="1:18" x14ac:dyDescent="0.2">
      <c r="A2478" s="8"/>
      <c r="B2478" s="9"/>
      <c r="C2478" s="10"/>
      <c r="D2478" s="10"/>
      <c r="E2478" s="10"/>
      <c r="F2478" s="10"/>
      <c r="G2478" s="10"/>
      <c r="H2478" s="10"/>
      <c r="I2478" s="11"/>
      <c r="J2478" s="11"/>
      <c r="K2478" s="12"/>
      <c r="L2478" s="1"/>
      <c r="N2478" s="1"/>
      <c r="O2478" s="13"/>
      <c r="P2478" s="13"/>
      <c r="Q2478" s="13" t="str">
        <f t="shared" si="209"/>
        <v/>
      </c>
      <c r="R2478" s="13" t="str">
        <f t="shared" si="210"/>
        <v/>
      </c>
    </row>
    <row r="2479" spans="1:18" x14ac:dyDescent="0.2">
      <c r="A2479" s="8"/>
      <c r="B2479" s="9"/>
      <c r="C2479" s="10"/>
      <c r="D2479" s="10"/>
      <c r="E2479" s="10"/>
      <c r="F2479" s="10"/>
      <c r="G2479" s="10"/>
      <c r="H2479" s="10"/>
      <c r="I2479" s="11"/>
      <c r="J2479" s="11"/>
      <c r="K2479" s="12"/>
      <c r="L2479" s="1"/>
      <c r="N2479" s="1"/>
      <c r="O2479" s="13"/>
      <c r="P2479" s="13"/>
      <c r="Q2479" s="13" t="str">
        <f t="shared" si="209"/>
        <v/>
      </c>
      <c r="R2479" s="13" t="str">
        <f t="shared" si="210"/>
        <v/>
      </c>
    </row>
    <row r="2480" spans="1:18" x14ac:dyDescent="0.2">
      <c r="A2480" s="8"/>
      <c r="B2480" s="9"/>
      <c r="C2480" s="10"/>
      <c r="D2480" s="10"/>
      <c r="E2480" s="10"/>
      <c r="F2480" s="10"/>
      <c r="G2480" s="10"/>
      <c r="H2480" s="10"/>
      <c r="I2480" s="11"/>
      <c r="J2480" s="11"/>
      <c r="K2480" s="12"/>
      <c r="L2480" s="1"/>
      <c r="N2480" s="1"/>
      <c r="O2480" s="13"/>
      <c r="P2480" s="13"/>
      <c r="Q2480" s="13" t="str">
        <f t="shared" si="209"/>
        <v/>
      </c>
      <c r="R2480" s="13" t="str">
        <f t="shared" si="210"/>
        <v/>
      </c>
    </row>
    <row r="2481" spans="1:18" x14ac:dyDescent="0.2">
      <c r="A2481" s="8"/>
      <c r="B2481" s="9"/>
      <c r="C2481" s="10"/>
      <c r="D2481" s="10"/>
      <c r="E2481" s="10"/>
      <c r="F2481" s="10"/>
      <c r="G2481" s="10"/>
      <c r="H2481" s="10"/>
      <c r="I2481" s="11"/>
      <c r="J2481" s="11"/>
      <c r="K2481" s="16"/>
      <c r="L2481" s="1"/>
      <c r="N2481" s="1"/>
      <c r="O2481" s="13"/>
      <c r="P2481" s="13"/>
      <c r="Q2481" s="13" t="str">
        <f t="shared" si="209"/>
        <v/>
      </c>
      <c r="R2481" s="13" t="str">
        <f t="shared" si="210"/>
        <v/>
      </c>
    </row>
    <row r="2482" spans="1:18" x14ac:dyDescent="0.2">
      <c r="A2482" s="8"/>
      <c r="B2482" s="9"/>
      <c r="C2482" s="10"/>
      <c r="D2482" s="10"/>
      <c r="E2482" s="10"/>
      <c r="F2482" s="10"/>
      <c r="G2482" s="10"/>
      <c r="H2482" s="10"/>
      <c r="I2482" s="11"/>
      <c r="J2482" s="11"/>
      <c r="K2482" s="12"/>
      <c r="L2482" s="1"/>
      <c r="N2482" s="1"/>
      <c r="O2482" s="13"/>
      <c r="P2482" s="13"/>
      <c r="Q2482" s="13" t="str">
        <f t="shared" si="209"/>
        <v/>
      </c>
      <c r="R2482" s="13" t="str">
        <f t="shared" si="210"/>
        <v/>
      </c>
    </row>
    <row r="2483" spans="1:18" x14ac:dyDescent="0.2">
      <c r="A2483" s="8"/>
      <c r="B2483" s="9"/>
      <c r="C2483" s="10"/>
      <c r="D2483" s="10"/>
      <c r="E2483" s="10"/>
      <c r="F2483" s="10"/>
      <c r="G2483" s="10"/>
      <c r="H2483" s="10"/>
      <c r="I2483" s="11"/>
      <c r="J2483" s="11"/>
      <c r="K2483" s="16"/>
      <c r="L2483" s="1"/>
      <c r="N2483" s="1"/>
      <c r="O2483" s="13"/>
      <c r="P2483" s="13"/>
      <c r="Q2483" s="13" t="str">
        <f t="shared" si="209"/>
        <v/>
      </c>
      <c r="R2483" s="13" t="str">
        <f t="shared" si="210"/>
        <v/>
      </c>
    </row>
    <row r="2484" spans="1:18" x14ac:dyDescent="0.2">
      <c r="A2484" s="8"/>
      <c r="B2484" s="9"/>
      <c r="C2484" s="10"/>
      <c r="D2484" s="10"/>
      <c r="E2484" s="10"/>
      <c r="F2484" s="10"/>
      <c r="G2484" s="10"/>
      <c r="H2484" s="10"/>
      <c r="I2484" s="11"/>
      <c r="J2484" s="11"/>
      <c r="K2484" s="16"/>
      <c r="L2484" s="1"/>
      <c r="N2484" s="1"/>
      <c r="O2484" s="13"/>
      <c r="P2484" s="13"/>
      <c r="Q2484" s="13" t="str">
        <f t="shared" si="209"/>
        <v/>
      </c>
      <c r="R2484" s="13" t="str">
        <f t="shared" si="210"/>
        <v/>
      </c>
    </row>
    <row r="2485" spans="1:18" x14ac:dyDescent="0.2">
      <c r="A2485" s="8"/>
      <c r="B2485" s="9"/>
      <c r="C2485" s="10"/>
      <c r="D2485" s="10"/>
      <c r="E2485" s="10"/>
      <c r="F2485" s="10"/>
      <c r="G2485" s="10"/>
      <c r="H2485" s="10"/>
      <c r="I2485" s="11"/>
      <c r="J2485" s="11"/>
      <c r="K2485" s="12"/>
      <c r="L2485" s="1"/>
      <c r="N2485" s="1"/>
      <c r="O2485" s="13"/>
      <c r="P2485" s="13"/>
      <c r="Q2485" s="13" t="str">
        <f t="shared" si="209"/>
        <v/>
      </c>
      <c r="R2485" s="13" t="str">
        <f t="shared" si="210"/>
        <v/>
      </c>
    </row>
    <row r="2486" spans="1:18" x14ac:dyDescent="0.2">
      <c r="A2486" s="8"/>
      <c r="B2486" s="9"/>
      <c r="C2486" s="10"/>
      <c r="D2486" s="10"/>
      <c r="E2486" s="10"/>
      <c r="F2486" s="10"/>
      <c r="G2486" s="10"/>
      <c r="H2486" s="10"/>
      <c r="I2486" s="11"/>
      <c r="J2486" s="11"/>
      <c r="K2486" s="12"/>
      <c r="L2486" s="1"/>
      <c r="N2486" s="1"/>
      <c r="O2486" s="13"/>
      <c r="P2486" s="13"/>
      <c r="Q2486" s="13" t="str">
        <f t="shared" si="209"/>
        <v/>
      </c>
      <c r="R2486" s="13" t="str">
        <f t="shared" si="210"/>
        <v/>
      </c>
    </row>
    <row r="2487" spans="1:18" x14ac:dyDescent="0.2">
      <c r="A2487" s="8"/>
      <c r="B2487" s="9"/>
      <c r="C2487" s="10"/>
      <c r="D2487" s="10"/>
      <c r="E2487" s="10"/>
      <c r="F2487" s="10"/>
      <c r="G2487" s="10"/>
      <c r="H2487" s="10"/>
      <c r="I2487" s="11"/>
      <c r="J2487" s="11"/>
      <c r="K2487" s="12"/>
      <c r="L2487" s="1"/>
      <c r="N2487" s="1"/>
      <c r="O2487" s="13"/>
      <c r="P2487" s="13"/>
      <c r="Q2487" s="13" t="str">
        <f t="shared" si="209"/>
        <v/>
      </c>
      <c r="R2487" s="13" t="str">
        <f t="shared" si="210"/>
        <v/>
      </c>
    </row>
    <row r="2488" spans="1:18" x14ac:dyDescent="0.2">
      <c r="A2488" s="8"/>
      <c r="B2488" s="9"/>
      <c r="C2488" s="10"/>
      <c r="D2488" s="10"/>
      <c r="E2488" s="10"/>
      <c r="F2488" s="10"/>
      <c r="G2488" s="10"/>
      <c r="H2488" s="10"/>
      <c r="I2488" s="11"/>
      <c r="J2488" s="11"/>
      <c r="K2488" s="16"/>
      <c r="L2488" s="1"/>
      <c r="N2488" s="1"/>
      <c r="O2488" s="13"/>
      <c r="P2488" s="13"/>
      <c r="Q2488" s="13" t="str">
        <f t="shared" si="209"/>
        <v/>
      </c>
      <c r="R2488" s="13" t="str">
        <f t="shared" si="210"/>
        <v/>
      </c>
    </row>
    <row r="2489" spans="1:18" x14ac:dyDescent="0.2">
      <c r="A2489" s="8"/>
      <c r="B2489" s="9"/>
      <c r="C2489" s="10"/>
      <c r="D2489" s="10"/>
      <c r="E2489" s="10"/>
      <c r="F2489" s="10"/>
      <c r="G2489" s="10"/>
      <c r="H2489" s="10"/>
      <c r="I2489" s="11"/>
      <c r="J2489" s="11"/>
      <c r="K2489" s="12"/>
      <c r="L2489" s="1"/>
      <c r="N2489" s="1"/>
      <c r="O2489" s="13"/>
      <c r="P2489" s="13"/>
      <c r="Q2489" s="13" t="str">
        <f t="shared" si="209"/>
        <v/>
      </c>
      <c r="R2489" s="13" t="str">
        <f t="shared" si="210"/>
        <v/>
      </c>
    </row>
    <row r="2490" spans="1:18" x14ac:dyDescent="0.2">
      <c r="A2490" s="8"/>
      <c r="B2490" s="9"/>
      <c r="C2490" s="10"/>
      <c r="D2490" s="10"/>
      <c r="E2490" s="10"/>
      <c r="F2490" s="10"/>
      <c r="G2490" s="10"/>
      <c r="H2490" s="10"/>
      <c r="I2490" s="11"/>
      <c r="J2490" s="11"/>
      <c r="K2490" s="16"/>
      <c r="L2490" s="1"/>
      <c r="N2490" s="1"/>
      <c r="O2490" s="13"/>
      <c r="P2490" s="13"/>
      <c r="Q2490" s="13" t="str">
        <f t="shared" si="209"/>
        <v/>
      </c>
      <c r="R2490" s="13" t="str">
        <f t="shared" si="210"/>
        <v/>
      </c>
    </row>
    <row r="2491" spans="1:18" x14ac:dyDescent="0.2">
      <c r="A2491" s="8"/>
      <c r="B2491" s="9"/>
      <c r="C2491" s="10"/>
      <c r="D2491" s="10"/>
      <c r="E2491" s="10"/>
      <c r="F2491" s="10"/>
      <c r="G2491" s="10"/>
      <c r="H2491" s="10"/>
      <c r="I2491" s="11"/>
      <c r="J2491" s="11"/>
      <c r="K2491" s="16"/>
      <c r="L2491" s="1"/>
      <c r="N2491" s="1"/>
      <c r="O2491" s="13"/>
      <c r="P2491" s="13"/>
      <c r="Q2491" s="13" t="str">
        <f t="shared" si="209"/>
        <v/>
      </c>
      <c r="R2491" s="13" t="str">
        <f t="shared" si="210"/>
        <v/>
      </c>
    </row>
    <row r="2492" spans="1:18" x14ac:dyDescent="0.2">
      <c r="A2492" s="8"/>
      <c r="B2492" s="9"/>
      <c r="C2492" s="10"/>
      <c r="D2492" s="10"/>
      <c r="E2492" s="10"/>
      <c r="F2492" s="10"/>
      <c r="G2492" s="10"/>
      <c r="H2492" s="10"/>
      <c r="I2492" s="11"/>
      <c r="J2492" s="11"/>
      <c r="K2492" s="16"/>
      <c r="L2492" s="1"/>
      <c r="N2492" s="1"/>
      <c r="O2492" s="13"/>
      <c r="P2492" s="13"/>
      <c r="Q2492" s="13" t="str">
        <f t="shared" si="209"/>
        <v/>
      </c>
      <c r="R2492" s="13" t="str">
        <f t="shared" si="210"/>
        <v/>
      </c>
    </row>
    <row r="2493" spans="1:18" x14ac:dyDescent="0.2">
      <c r="A2493" s="8"/>
      <c r="B2493" s="9"/>
      <c r="C2493" s="10"/>
      <c r="D2493" s="10"/>
      <c r="E2493" s="10"/>
      <c r="F2493" s="10"/>
      <c r="G2493" s="10"/>
      <c r="H2493" s="10"/>
      <c r="I2493" s="11"/>
      <c r="J2493" s="11"/>
      <c r="K2493" s="16"/>
      <c r="L2493" s="1"/>
      <c r="N2493" s="1"/>
      <c r="O2493" s="13"/>
      <c r="P2493" s="13"/>
      <c r="Q2493" s="13" t="str">
        <f t="shared" si="209"/>
        <v/>
      </c>
      <c r="R2493" s="13" t="str">
        <f t="shared" si="210"/>
        <v/>
      </c>
    </row>
    <row r="2494" spans="1:18" x14ac:dyDescent="0.2">
      <c r="A2494" s="8"/>
      <c r="B2494" s="9"/>
      <c r="C2494" s="10"/>
      <c r="D2494" s="10"/>
      <c r="E2494" s="10"/>
      <c r="F2494" s="10"/>
      <c r="G2494" s="10"/>
      <c r="H2494" s="10"/>
      <c r="I2494" s="11"/>
      <c r="J2494" s="11"/>
      <c r="K2494" s="16"/>
      <c r="L2494" s="1"/>
      <c r="N2494" s="1"/>
      <c r="O2494" s="13"/>
      <c r="P2494" s="13"/>
      <c r="Q2494" s="13" t="str">
        <f t="shared" si="209"/>
        <v/>
      </c>
      <c r="R2494" s="13" t="str">
        <f t="shared" si="210"/>
        <v/>
      </c>
    </row>
    <row r="2495" spans="1:18" x14ac:dyDescent="0.2">
      <c r="A2495" s="8"/>
      <c r="B2495" s="9"/>
      <c r="C2495" s="10"/>
      <c r="D2495" s="10"/>
      <c r="E2495" s="10"/>
      <c r="F2495" s="10"/>
      <c r="G2495" s="10"/>
      <c r="H2495" s="10"/>
      <c r="I2495" s="11"/>
      <c r="J2495" s="11"/>
      <c r="K2495" s="16"/>
      <c r="L2495" s="1"/>
      <c r="N2495" s="1"/>
      <c r="O2495" s="13"/>
      <c r="P2495" s="13"/>
      <c r="Q2495" s="13" t="str">
        <f t="shared" si="209"/>
        <v/>
      </c>
      <c r="R2495" s="13" t="str">
        <f t="shared" si="210"/>
        <v/>
      </c>
    </row>
    <row r="2496" spans="1:18" x14ac:dyDescent="0.2">
      <c r="A2496" s="8"/>
      <c r="B2496" s="9"/>
      <c r="C2496" s="10"/>
      <c r="D2496" s="10"/>
      <c r="E2496" s="10"/>
      <c r="F2496" s="10"/>
      <c r="G2496" s="10"/>
      <c r="H2496" s="10"/>
      <c r="I2496" s="11"/>
      <c r="J2496" s="11"/>
      <c r="K2496" s="16"/>
      <c r="L2496" s="1"/>
      <c r="N2496" s="1"/>
      <c r="O2496" s="13"/>
      <c r="P2496" s="13"/>
      <c r="Q2496" s="13" t="str">
        <f t="shared" si="209"/>
        <v/>
      </c>
      <c r="R2496" s="13" t="str">
        <f t="shared" si="210"/>
        <v/>
      </c>
    </row>
    <row r="2497" spans="1:18" x14ac:dyDescent="0.2">
      <c r="A2497" s="8"/>
      <c r="B2497" s="9"/>
      <c r="C2497" s="10"/>
      <c r="D2497" s="10"/>
      <c r="E2497" s="10"/>
      <c r="F2497" s="10"/>
      <c r="G2497" s="10"/>
      <c r="H2497" s="10"/>
      <c r="I2497" s="11"/>
      <c r="J2497" s="11"/>
      <c r="K2497" s="16"/>
      <c r="L2497" s="1"/>
      <c r="N2497" s="1"/>
      <c r="O2497" s="13"/>
      <c r="P2497" s="13"/>
      <c r="Q2497" s="13" t="str">
        <f t="shared" si="209"/>
        <v/>
      </c>
      <c r="R2497" s="13" t="str">
        <f t="shared" si="210"/>
        <v/>
      </c>
    </row>
    <row r="2498" spans="1:18" x14ac:dyDescent="0.2">
      <c r="A2498" s="8"/>
      <c r="B2498" s="9"/>
      <c r="C2498" s="10"/>
      <c r="D2498" s="10"/>
      <c r="E2498" s="10"/>
      <c r="F2498" s="10"/>
      <c r="G2498" s="10"/>
      <c r="H2498" s="10"/>
      <c r="I2498" s="11"/>
      <c r="J2498" s="11"/>
      <c r="K2498" s="12"/>
      <c r="L2498" s="1"/>
      <c r="N2498" s="1"/>
      <c r="O2498" s="13"/>
      <c r="P2498" s="13"/>
      <c r="Q2498" s="13" t="str">
        <f t="shared" si="209"/>
        <v/>
      </c>
      <c r="R2498" s="13" t="str">
        <f t="shared" si="210"/>
        <v/>
      </c>
    </row>
    <row r="2499" spans="1:18" x14ac:dyDescent="0.2">
      <c r="A2499" s="8"/>
      <c r="B2499" s="9"/>
      <c r="C2499" s="10"/>
      <c r="D2499" s="10"/>
      <c r="E2499" s="10"/>
      <c r="F2499" s="10"/>
      <c r="G2499" s="10"/>
      <c r="H2499" s="10"/>
      <c r="I2499" s="11"/>
      <c r="J2499" s="11"/>
      <c r="K2499" s="16"/>
      <c r="L2499" s="1"/>
      <c r="N2499" s="1"/>
      <c r="O2499" s="13"/>
      <c r="P2499" s="13"/>
      <c r="Q2499" s="13" t="str">
        <f t="shared" si="209"/>
        <v/>
      </c>
      <c r="R2499" s="13" t="str">
        <f t="shared" si="210"/>
        <v/>
      </c>
    </row>
    <row r="2500" spans="1:18" x14ac:dyDescent="0.2">
      <c r="A2500" s="8"/>
      <c r="B2500" s="9"/>
      <c r="C2500" s="10"/>
      <c r="D2500" s="10"/>
      <c r="E2500" s="10"/>
      <c r="F2500" s="10"/>
      <c r="G2500" s="10"/>
      <c r="H2500" s="10"/>
      <c r="I2500" s="11"/>
      <c r="J2500" s="11"/>
      <c r="K2500" s="16"/>
      <c r="L2500" s="1"/>
      <c r="N2500" s="1"/>
      <c r="O2500" s="13"/>
      <c r="P2500" s="13"/>
      <c r="Q2500" s="13" t="str">
        <f t="shared" si="209"/>
        <v/>
      </c>
      <c r="R2500" s="13" t="str">
        <f t="shared" si="210"/>
        <v/>
      </c>
    </row>
    <row r="2501" spans="1:18" x14ac:dyDescent="0.2">
      <c r="A2501" s="8"/>
      <c r="B2501" s="9"/>
      <c r="C2501" s="10"/>
      <c r="D2501" s="10"/>
      <c r="E2501" s="10"/>
      <c r="F2501" s="10"/>
      <c r="G2501" s="10"/>
      <c r="H2501" s="10"/>
      <c r="I2501" s="11"/>
      <c r="J2501" s="11"/>
      <c r="K2501" s="12"/>
      <c r="L2501" s="1"/>
      <c r="N2501" s="1"/>
      <c r="O2501" s="13"/>
      <c r="P2501" s="13"/>
      <c r="Q2501" s="13" t="str">
        <f t="shared" si="209"/>
        <v/>
      </c>
      <c r="R2501" s="13" t="str">
        <f t="shared" si="210"/>
        <v/>
      </c>
    </row>
    <row r="2502" spans="1:18" x14ac:dyDescent="0.2">
      <c r="A2502" s="8"/>
      <c r="B2502" s="9"/>
      <c r="C2502" s="10"/>
      <c r="D2502" s="10"/>
      <c r="E2502" s="10"/>
      <c r="F2502" s="10"/>
      <c r="G2502" s="10"/>
      <c r="H2502" s="10"/>
      <c r="I2502" s="11"/>
      <c r="J2502" s="11"/>
      <c r="K2502" s="16"/>
      <c r="L2502" s="1"/>
      <c r="N2502" s="1"/>
      <c r="O2502" s="13"/>
      <c r="P2502" s="13"/>
      <c r="Q2502" s="13" t="str">
        <f t="shared" si="209"/>
        <v/>
      </c>
      <c r="R2502" s="13" t="str">
        <f t="shared" si="210"/>
        <v/>
      </c>
    </row>
    <row r="2503" spans="1:18" x14ac:dyDescent="0.2">
      <c r="A2503" s="8"/>
      <c r="B2503" s="9"/>
      <c r="C2503" s="10"/>
      <c r="D2503" s="10"/>
      <c r="E2503" s="10"/>
      <c r="F2503" s="10"/>
      <c r="G2503" s="10"/>
      <c r="H2503" s="10"/>
      <c r="I2503" s="11"/>
      <c r="J2503" s="11"/>
      <c r="K2503" s="12"/>
      <c r="L2503" s="1"/>
      <c r="N2503" s="1"/>
      <c r="O2503" s="13"/>
      <c r="P2503" s="13"/>
      <c r="Q2503" s="13" t="str">
        <f t="shared" si="209"/>
        <v/>
      </c>
      <c r="R2503" s="13" t="str">
        <f t="shared" si="210"/>
        <v/>
      </c>
    </row>
    <row r="2504" spans="1:18" x14ac:dyDescent="0.2">
      <c r="A2504" s="8"/>
      <c r="B2504" s="9"/>
      <c r="C2504" s="10"/>
      <c r="D2504" s="10"/>
      <c r="E2504" s="10"/>
      <c r="F2504" s="10"/>
      <c r="G2504" s="10"/>
      <c r="H2504" s="10"/>
      <c r="I2504" s="11"/>
      <c r="J2504" s="11"/>
      <c r="K2504" s="16"/>
      <c r="L2504" s="1"/>
      <c r="N2504" s="1"/>
      <c r="O2504" s="13"/>
      <c r="P2504" s="13"/>
      <c r="Q2504" s="13" t="str">
        <f t="shared" ref="Q2504:Q2567" si="211">IF(AND(M2504="Natural Gas",K2504&lt;&gt;"NA"),K2504/100,"")</f>
        <v/>
      </c>
      <c r="R2504" s="13" t="str">
        <f t="shared" ref="R2504:R2567" si="212">IF(AND(M2504="Natural Gas",K2504&lt;&gt;"NA",L2504="YES"),K2504/100,"")</f>
        <v/>
      </c>
    </row>
    <row r="2505" spans="1:18" x14ac:dyDescent="0.2">
      <c r="A2505" s="8"/>
      <c r="B2505" s="9"/>
      <c r="C2505" s="10"/>
      <c r="D2505" s="10"/>
      <c r="E2505" s="10"/>
      <c r="F2505" s="10"/>
      <c r="G2505" s="10"/>
      <c r="H2505" s="10"/>
      <c r="I2505" s="11"/>
      <c r="J2505" s="11"/>
      <c r="K2505" s="16"/>
      <c r="L2505" s="1"/>
      <c r="N2505" s="1"/>
      <c r="O2505" s="13"/>
      <c r="P2505" s="13"/>
      <c r="Q2505" s="13" t="str">
        <f t="shared" si="211"/>
        <v/>
      </c>
      <c r="R2505" s="13" t="str">
        <f t="shared" si="212"/>
        <v/>
      </c>
    </row>
    <row r="2506" spans="1:18" x14ac:dyDescent="0.2">
      <c r="A2506" s="8"/>
      <c r="B2506" s="9"/>
      <c r="C2506" s="10"/>
      <c r="D2506" s="10"/>
      <c r="E2506" s="10"/>
      <c r="F2506" s="10"/>
      <c r="G2506" s="10"/>
      <c r="H2506" s="10"/>
      <c r="I2506" s="11"/>
      <c r="J2506" s="11"/>
      <c r="K2506" s="16"/>
      <c r="L2506" s="1"/>
      <c r="N2506" s="1"/>
      <c r="O2506" s="13"/>
      <c r="P2506" s="13"/>
      <c r="Q2506" s="13" t="str">
        <f t="shared" si="211"/>
        <v/>
      </c>
      <c r="R2506" s="13" t="str">
        <f t="shared" si="212"/>
        <v/>
      </c>
    </row>
    <row r="2507" spans="1:18" x14ac:dyDescent="0.2">
      <c r="A2507" s="8"/>
      <c r="B2507" s="9"/>
      <c r="C2507" s="10"/>
      <c r="D2507" s="10"/>
      <c r="E2507" s="10"/>
      <c r="F2507" s="10"/>
      <c r="G2507" s="10"/>
      <c r="H2507" s="10"/>
      <c r="I2507" s="11"/>
      <c r="J2507" s="11"/>
      <c r="K2507" s="16"/>
      <c r="L2507" s="1"/>
      <c r="N2507" s="1"/>
      <c r="O2507" s="13"/>
      <c r="P2507" s="13"/>
      <c r="Q2507" s="13" t="str">
        <f t="shared" si="211"/>
        <v/>
      </c>
      <c r="R2507" s="13" t="str">
        <f t="shared" si="212"/>
        <v/>
      </c>
    </row>
    <row r="2508" spans="1:18" x14ac:dyDescent="0.2">
      <c r="A2508" s="8"/>
      <c r="B2508" s="9"/>
      <c r="C2508" s="10"/>
      <c r="D2508" s="10"/>
      <c r="E2508" s="10"/>
      <c r="F2508" s="10"/>
      <c r="G2508" s="10"/>
      <c r="H2508" s="10"/>
      <c r="I2508" s="11"/>
      <c r="J2508" s="11"/>
      <c r="K2508" s="16"/>
      <c r="L2508" s="1"/>
      <c r="N2508" s="1"/>
      <c r="O2508" s="13"/>
      <c r="P2508" s="13"/>
      <c r="Q2508" s="13" t="str">
        <f t="shared" si="211"/>
        <v/>
      </c>
      <c r="R2508" s="13" t="str">
        <f t="shared" si="212"/>
        <v/>
      </c>
    </row>
    <row r="2509" spans="1:18" x14ac:dyDescent="0.2">
      <c r="A2509" s="8"/>
      <c r="B2509" s="9"/>
      <c r="C2509" s="10"/>
      <c r="D2509" s="10"/>
      <c r="E2509" s="10"/>
      <c r="F2509" s="10"/>
      <c r="G2509" s="10"/>
      <c r="H2509" s="10"/>
      <c r="I2509" s="11"/>
      <c r="J2509" s="11"/>
      <c r="K2509" s="16"/>
      <c r="L2509" s="1"/>
      <c r="N2509" s="1"/>
      <c r="O2509" s="13"/>
      <c r="P2509" s="13"/>
      <c r="Q2509" s="13" t="str">
        <f t="shared" si="211"/>
        <v/>
      </c>
      <c r="R2509" s="13" t="str">
        <f t="shared" si="212"/>
        <v/>
      </c>
    </row>
    <row r="2510" spans="1:18" x14ac:dyDescent="0.2">
      <c r="A2510" s="8"/>
      <c r="B2510" s="9"/>
      <c r="C2510" s="10"/>
      <c r="D2510" s="10"/>
      <c r="E2510" s="10"/>
      <c r="F2510" s="10"/>
      <c r="G2510" s="10"/>
      <c r="H2510" s="10"/>
      <c r="I2510" s="11"/>
      <c r="J2510" s="11"/>
      <c r="K2510" s="16"/>
      <c r="L2510" s="1"/>
      <c r="N2510" s="1"/>
      <c r="O2510" s="13"/>
      <c r="P2510" s="13"/>
      <c r="Q2510" s="13" t="str">
        <f t="shared" si="211"/>
        <v/>
      </c>
      <c r="R2510" s="13" t="str">
        <f t="shared" si="212"/>
        <v/>
      </c>
    </row>
    <row r="2511" spans="1:18" x14ac:dyDescent="0.2">
      <c r="A2511" s="8"/>
      <c r="B2511" s="9"/>
      <c r="C2511" s="10"/>
      <c r="D2511" s="10"/>
      <c r="E2511" s="10"/>
      <c r="F2511" s="10"/>
      <c r="G2511" s="10"/>
      <c r="H2511" s="10"/>
      <c r="I2511" s="11"/>
      <c r="J2511" s="11"/>
      <c r="K2511" s="16"/>
      <c r="L2511" s="1"/>
      <c r="N2511" s="1"/>
      <c r="O2511" s="13"/>
      <c r="P2511" s="13"/>
      <c r="Q2511" s="13" t="str">
        <f t="shared" si="211"/>
        <v/>
      </c>
      <c r="R2511" s="13" t="str">
        <f t="shared" si="212"/>
        <v/>
      </c>
    </row>
    <row r="2512" spans="1:18" x14ac:dyDescent="0.2">
      <c r="A2512" s="8"/>
      <c r="B2512" s="9"/>
      <c r="C2512" s="10"/>
      <c r="D2512" s="10"/>
      <c r="E2512" s="10"/>
      <c r="F2512" s="10"/>
      <c r="G2512" s="10"/>
      <c r="H2512" s="10"/>
      <c r="I2512" s="11"/>
      <c r="J2512" s="11"/>
      <c r="K2512" s="16"/>
      <c r="L2512" s="1"/>
      <c r="N2512" s="1"/>
      <c r="O2512" s="13"/>
      <c r="P2512" s="13"/>
      <c r="Q2512" s="13" t="str">
        <f t="shared" si="211"/>
        <v/>
      </c>
      <c r="R2512" s="13" t="str">
        <f t="shared" si="212"/>
        <v/>
      </c>
    </row>
    <row r="2513" spans="1:18" x14ac:dyDescent="0.2">
      <c r="A2513" s="8"/>
      <c r="B2513" s="9"/>
      <c r="C2513" s="10"/>
      <c r="D2513" s="10"/>
      <c r="E2513" s="10"/>
      <c r="F2513" s="10"/>
      <c r="G2513" s="10"/>
      <c r="H2513" s="10"/>
      <c r="I2513" s="11"/>
      <c r="J2513" s="11"/>
      <c r="K2513" s="16"/>
      <c r="L2513" s="1"/>
      <c r="N2513" s="1"/>
      <c r="O2513" s="13"/>
      <c r="P2513" s="13"/>
      <c r="Q2513" s="13" t="str">
        <f t="shared" si="211"/>
        <v/>
      </c>
      <c r="R2513" s="13" t="str">
        <f t="shared" si="212"/>
        <v/>
      </c>
    </row>
    <row r="2514" spans="1:18" x14ac:dyDescent="0.2">
      <c r="A2514" s="8"/>
      <c r="B2514" s="9"/>
      <c r="C2514" s="10"/>
      <c r="D2514" s="10"/>
      <c r="E2514" s="10"/>
      <c r="F2514" s="10"/>
      <c r="G2514" s="10"/>
      <c r="H2514" s="10"/>
      <c r="I2514" s="11"/>
      <c r="J2514" s="11"/>
      <c r="K2514" s="12"/>
      <c r="L2514" s="1"/>
      <c r="N2514" s="1"/>
      <c r="O2514" s="13"/>
      <c r="P2514" s="13"/>
      <c r="Q2514" s="13" t="str">
        <f t="shared" si="211"/>
        <v/>
      </c>
      <c r="R2514" s="13" t="str">
        <f t="shared" si="212"/>
        <v/>
      </c>
    </row>
    <row r="2515" spans="1:18" x14ac:dyDescent="0.2">
      <c r="A2515" s="8"/>
      <c r="B2515" s="9"/>
      <c r="C2515" s="10"/>
      <c r="D2515" s="10"/>
      <c r="E2515" s="10"/>
      <c r="F2515" s="10"/>
      <c r="G2515" s="10"/>
      <c r="H2515" s="10"/>
      <c r="I2515" s="11"/>
      <c r="J2515" s="11"/>
      <c r="K2515" s="16"/>
      <c r="L2515" s="1"/>
      <c r="N2515" s="1"/>
      <c r="O2515" s="13"/>
      <c r="P2515" s="13"/>
      <c r="Q2515" s="13" t="str">
        <f t="shared" si="211"/>
        <v/>
      </c>
      <c r="R2515" s="13" t="str">
        <f t="shared" si="212"/>
        <v/>
      </c>
    </row>
    <row r="2516" spans="1:18" x14ac:dyDescent="0.2">
      <c r="A2516" s="8"/>
      <c r="B2516" s="9"/>
      <c r="C2516" s="10"/>
      <c r="D2516" s="10"/>
      <c r="E2516" s="10"/>
      <c r="F2516" s="10"/>
      <c r="G2516" s="10"/>
      <c r="H2516" s="10"/>
      <c r="I2516" s="11"/>
      <c r="J2516" s="11"/>
      <c r="K2516" s="12"/>
      <c r="L2516" s="1"/>
      <c r="N2516" s="1"/>
      <c r="O2516" s="13"/>
      <c r="P2516" s="13"/>
      <c r="Q2516" s="13" t="str">
        <f t="shared" si="211"/>
        <v/>
      </c>
      <c r="R2516" s="13" t="str">
        <f t="shared" si="212"/>
        <v/>
      </c>
    </row>
    <row r="2517" spans="1:18" x14ac:dyDescent="0.2">
      <c r="A2517" s="8"/>
      <c r="B2517" s="9"/>
      <c r="C2517" s="10"/>
      <c r="D2517" s="10"/>
      <c r="E2517" s="10"/>
      <c r="F2517" s="10"/>
      <c r="G2517" s="10"/>
      <c r="H2517" s="10"/>
      <c r="I2517" s="11"/>
      <c r="J2517" s="11"/>
      <c r="K2517" s="16"/>
      <c r="L2517" s="1"/>
      <c r="N2517" s="1"/>
      <c r="O2517" s="13"/>
      <c r="P2517" s="13"/>
      <c r="Q2517" s="13" t="str">
        <f t="shared" si="211"/>
        <v/>
      </c>
      <c r="R2517" s="13" t="str">
        <f t="shared" si="212"/>
        <v/>
      </c>
    </row>
    <row r="2518" spans="1:18" x14ac:dyDescent="0.2">
      <c r="A2518" s="8"/>
      <c r="B2518" s="9"/>
      <c r="C2518" s="10"/>
      <c r="D2518" s="10"/>
      <c r="E2518" s="10"/>
      <c r="F2518" s="10"/>
      <c r="G2518" s="10"/>
      <c r="H2518" s="10"/>
      <c r="I2518" s="11"/>
      <c r="J2518" s="11"/>
      <c r="K2518" s="12"/>
      <c r="L2518" s="1"/>
      <c r="N2518" s="1"/>
      <c r="O2518" s="13"/>
      <c r="P2518" s="13"/>
      <c r="Q2518" s="13" t="str">
        <f t="shared" si="211"/>
        <v/>
      </c>
      <c r="R2518" s="13" t="str">
        <f t="shared" si="212"/>
        <v/>
      </c>
    </row>
    <row r="2519" spans="1:18" x14ac:dyDescent="0.2">
      <c r="A2519" s="8"/>
      <c r="B2519" s="9"/>
      <c r="C2519" s="10"/>
      <c r="D2519" s="10"/>
      <c r="E2519" s="10"/>
      <c r="F2519" s="10"/>
      <c r="G2519" s="10"/>
      <c r="H2519" s="10"/>
      <c r="I2519" s="11"/>
      <c r="J2519" s="11"/>
      <c r="K2519" s="16"/>
      <c r="L2519" s="1"/>
      <c r="N2519" s="1"/>
      <c r="O2519" s="13"/>
      <c r="P2519" s="13"/>
      <c r="Q2519" s="13" t="str">
        <f t="shared" si="211"/>
        <v/>
      </c>
      <c r="R2519" s="13" t="str">
        <f t="shared" si="212"/>
        <v/>
      </c>
    </row>
    <row r="2520" spans="1:18" x14ac:dyDescent="0.2">
      <c r="A2520" s="8"/>
      <c r="B2520" s="9"/>
      <c r="C2520" s="10"/>
      <c r="D2520" s="10"/>
      <c r="E2520" s="10"/>
      <c r="F2520" s="10"/>
      <c r="G2520" s="10"/>
      <c r="H2520" s="10"/>
      <c r="I2520" s="11"/>
      <c r="J2520" s="11"/>
      <c r="K2520" s="12"/>
      <c r="L2520" s="1"/>
      <c r="N2520" s="1"/>
      <c r="O2520" s="13"/>
      <c r="P2520" s="13"/>
      <c r="Q2520" s="13" t="str">
        <f t="shared" si="211"/>
        <v/>
      </c>
      <c r="R2520" s="13" t="str">
        <f t="shared" si="212"/>
        <v/>
      </c>
    </row>
    <row r="2521" spans="1:18" x14ac:dyDescent="0.2">
      <c r="A2521" s="8"/>
      <c r="B2521" s="9"/>
      <c r="C2521" s="10"/>
      <c r="D2521" s="10"/>
      <c r="E2521" s="10"/>
      <c r="F2521" s="10"/>
      <c r="G2521" s="10"/>
      <c r="H2521" s="10"/>
      <c r="I2521" s="11"/>
      <c r="J2521" s="11"/>
      <c r="K2521" s="16"/>
      <c r="L2521" s="1"/>
      <c r="N2521" s="1"/>
      <c r="O2521" s="13"/>
      <c r="P2521" s="13"/>
      <c r="Q2521" s="13" t="str">
        <f t="shared" si="211"/>
        <v/>
      </c>
      <c r="R2521" s="13" t="str">
        <f t="shared" si="212"/>
        <v/>
      </c>
    </row>
    <row r="2522" spans="1:18" x14ac:dyDescent="0.2">
      <c r="A2522" s="8"/>
      <c r="B2522" s="9"/>
      <c r="C2522" s="10"/>
      <c r="D2522" s="10"/>
      <c r="E2522" s="10"/>
      <c r="F2522" s="10"/>
      <c r="G2522" s="10"/>
      <c r="H2522" s="10"/>
      <c r="I2522" s="11"/>
      <c r="J2522" s="11"/>
      <c r="K2522" s="16"/>
      <c r="L2522" s="1"/>
      <c r="N2522" s="1"/>
      <c r="O2522" s="13"/>
      <c r="P2522" s="13"/>
      <c r="Q2522" s="13" t="str">
        <f t="shared" si="211"/>
        <v/>
      </c>
      <c r="R2522" s="13" t="str">
        <f t="shared" si="212"/>
        <v/>
      </c>
    </row>
    <row r="2523" spans="1:18" x14ac:dyDescent="0.2">
      <c r="A2523" s="8"/>
      <c r="B2523" s="9"/>
      <c r="C2523" s="10"/>
      <c r="D2523" s="10"/>
      <c r="E2523" s="10"/>
      <c r="F2523" s="10"/>
      <c r="G2523" s="10"/>
      <c r="H2523" s="10"/>
      <c r="I2523" s="11"/>
      <c r="J2523" s="11"/>
      <c r="K2523" s="16"/>
      <c r="L2523" s="1"/>
      <c r="N2523" s="1"/>
      <c r="O2523" s="13"/>
      <c r="P2523" s="13"/>
      <c r="Q2523" s="13" t="str">
        <f t="shared" si="211"/>
        <v/>
      </c>
      <c r="R2523" s="13" t="str">
        <f t="shared" si="212"/>
        <v/>
      </c>
    </row>
    <row r="2524" spans="1:18" x14ac:dyDescent="0.2">
      <c r="A2524" s="8"/>
      <c r="B2524" s="9"/>
      <c r="C2524" s="10"/>
      <c r="D2524" s="10"/>
      <c r="E2524" s="10"/>
      <c r="F2524" s="10"/>
      <c r="G2524" s="10"/>
      <c r="H2524" s="10"/>
      <c r="I2524" s="11"/>
      <c r="J2524" s="11"/>
      <c r="K2524" s="16"/>
      <c r="L2524" s="1"/>
      <c r="N2524" s="1"/>
      <c r="O2524" s="13"/>
      <c r="P2524" s="13"/>
      <c r="Q2524" s="13" t="str">
        <f t="shared" si="211"/>
        <v/>
      </c>
      <c r="R2524" s="13" t="str">
        <f t="shared" si="212"/>
        <v/>
      </c>
    </row>
    <row r="2525" spans="1:18" x14ac:dyDescent="0.2">
      <c r="A2525" s="8"/>
      <c r="B2525" s="9"/>
      <c r="C2525" s="10"/>
      <c r="D2525" s="10"/>
      <c r="E2525" s="10"/>
      <c r="F2525" s="10"/>
      <c r="G2525" s="10"/>
      <c r="H2525" s="10"/>
      <c r="I2525" s="11"/>
      <c r="J2525" s="11"/>
      <c r="K2525" s="16"/>
      <c r="L2525" s="1"/>
      <c r="N2525" s="1"/>
      <c r="O2525" s="13"/>
      <c r="P2525" s="13"/>
      <c r="Q2525" s="13" t="str">
        <f t="shared" si="211"/>
        <v/>
      </c>
      <c r="R2525" s="13" t="str">
        <f t="shared" si="212"/>
        <v/>
      </c>
    </row>
    <row r="2526" spans="1:18" x14ac:dyDescent="0.2">
      <c r="A2526" s="8"/>
      <c r="B2526" s="9"/>
      <c r="C2526" s="10"/>
      <c r="D2526" s="10"/>
      <c r="E2526" s="10"/>
      <c r="F2526" s="10"/>
      <c r="G2526" s="10"/>
      <c r="H2526" s="10"/>
      <c r="I2526" s="11"/>
      <c r="J2526" s="11"/>
      <c r="K2526" s="16"/>
      <c r="L2526" s="1"/>
      <c r="N2526" s="1"/>
      <c r="O2526" s="13"/>
      <c r="P2526" s="13"/>
      <c r="Q2526" s="13" t="str">
        <f t="shared" si="211"/>
        <v/>
      </c>
      <c r="R2526" s="13" t="str">
        <f t="shared" si="212"/>
        <v/>
      </c>
    </row>
    <row r="2527" spans="1:18" x14ac:dyDescent="0.2">
      <c r="A2527" s="8"/>
      <c r="B2527" s="9"/>
      <c r="C2527" s="10"/>
      <c r="D2527" s="10"/>
      <c r="E2527" s="10"/>
      <c r="F2527" s="10"/>
      <c r="G2527" s="10"/>
      <c r="H2527" s="10"/>
      <c r="I2527" s="11"/>
      <c r="J2527" s="11"/>
      <c r="K2527" s="12"/>
      <c r="L2527" s="1"/>
      <c r="N2527" s="1"/>
      <c r="O2527" s="13"/>
      <c r="P2527" s="13"/>
      <c r="Q2527" s="13" t="str">
        <f t="shared" si="211"/>
        <v/>
      </c>
      <c r="R2527" s="13" t="str">
        <f t="shared" si="212"/>
        <v/>
      </c>
    </row>
    <row r="2528" spans="1:18" x14ac:dyDescent="0.2">
      <c r="A2528" s="8"/>
      <c r="B2528" s="9"/>
      <c r="C2528" s="10"/>
      <c r="D2528" s="10"/>
      <c r="E2528" s="10"/>
      <c r="F2528" s="10"/>
      <c r="G2528" s="10"/>
      <c r="H2528" s="10"/>
      <c r="I2528" s="11"/>
      <c r="J2528" s="11"/>
      <c r="K2528" s="12"/>
      <c r="L2528" s="1"/>
      <c r="N2528" s="1"/>
      <c r="O2528" s="13"/>
      <c r="P2528" s="13"/>
      <c r="Q2528" s="13" t="str">
        <f t="shared" si="211"/>
        <v/>
      </c>
      <c r="R2528" s="13" t="str">
        <f t="shared" si="212"/>
        <v/>
      </c>
    </row>
    <row r="2529" spans="1:18" x14ac:dyDescent="0.2">
      <c r="A2529" s="8"/>
      <c r="B2529" s="9"/>
      <c r="C2529" s="10"/>
      <c r="D2529" s="10"/>
      <c r="E2529" s="10"/>
      <c r="F2529" s="10"/>
      <c r="G2529" s="10"/>
      <c r="H2529" s="10"/>
      <c r="I2529" s="11"/>
      <c r="J2529" s="11"/>
      <c r="K2529" s="16"/>
      <c r="L2529" s="1"/>
      <c r="N2529" s="1"/>
      <c r="O2529" s="13"/>
      <c r="P2529" s="13"/>
      <c r="Q2529" s="13" t="str">
        <f t="shared" si="211"/>
        <v/>
      </c>
      <c r="R2529" s="13" t="str">
        <f t="shared" si="212"/>
        <v/>
      </c>
    </row>
    <row r="2530" spans="1:18" x14ac:dyDescent="0.2">
      <c r="A2530" s="8"/>
      <c r="B2530" s="9"/>
      <c r="C2530" s="10"/>
      <c r="D2530" s="10"/>
      <c r="E2530" s="10"/>
      <c r="F2530" s="10"/>
      <c r="G2530" s="10"/>
      <c r="H2530" s="10"/>
      <c r="I2530" s="11"/>
      <c r="J2530" s="11"/>
      <c r="K2530" s="16"/>
      <c r="L2530" s="1"/>
      <c r="N2530" s="1"/>
      <c r="O2530" s="13"/>
      <c r="P2530" s="13"/>
      <c r="Q2530" s="13" t="str">
        <f t="shared" si="211"/>
        <v/>
      </c>
      <c r="R2530" s="13" t="str">
        <f t="shared" si="212"/>
        <v/>
      </c>
    </row>
    <row r="2531" spans="1:18" x14ac:dyDescent="0.2">
      <c r="A2531" s="8"/>
      <c r="B2531" s="9"/>
      <c r="C2531" s="10"/>
      <c r="D2531" s="10"/>
      <c r="E2531" s="10"/>
      <c r="F2531" s="10"/>
      <c r="G2531" s="10"/>
      <c r="H2531" s="10"/>
      <c r="I2531" s="11"/>
      <c r="J2531" s="11"/>
      <c r="K2531" s="12"/>
      <c r="L2531" s="1"/>
      <c r="N2531" s="1"/>
      <c r="O2531" s="13"/>
      <c r="P2531" s="13"/>
      <c r="Q2531" s="13" t="str">
        <f t="shared" si="211"/>
        <v/>
      </c>
      <c r="R2531" s="13" t="str">
        <f t="shared" si="212"/>
        <v/>
      </c>
    </row>
    <row r="2532" spans="1:18" x14ac:dyDescent="0.2">
      <c r="A2532" s="8"/>
      <c r="B2532" s="9"/>
      <c r="C2532" s="10"/>
      <c r="D2532" s="10"/>
      <c r="E2532" s="10"/>
      <c r="F2532" s="10"/>
      <c r="G2532" s="10"/>
      <c r="H2532" s="10"/>
      <c r="I2532" s="11"/>
      <c r="J2532" s="11"/>
      <c r="K2532" s="16"/>
      <c r="L2532" s="1"/>
      <c r="N2532" s="1"/>
      <c r="O2532" s="13"/>
      <c r="P2532" s="13"/>
      <c r="Q2532" s="13" t="str">
        <f t="shared" si="211"/>
        <v/>
      </c>
      <c r="R2532" s="13" t="str">
        <f t="shared" si="212"/>
        <v/>
      </c>
    </row>
    <row r="2533" spans="1:18" x14ac:dyDescent="0.2">
      <c r="A2533" s="8"/>
      <c r="B2533" s="9"/>
      <c r="C2533" s="10"/>
      <c r="D2533" s="10"/>
      <c r="E2533" s="10"/>
      <c r="F2533" s="10"/>
      <c r="G2533" s="10"/>
      <c r="H2533" s="10"/>
      <c r="I2533" s="11"/>
      <c r="J2533" s="11"/>
      <c r="K2533" s="16"/>
      <c r="L2533" s="1"/>
      <c r="N2533" s="1"/>
      <c r="O2533" s="13"/>
      <c r="P2533" s="13"/>
      <c r="Q2533" s="13" t="str">
        <f t="shared" si="211"/>
        <v/>
      </c>
      <c r="R2533" s="13" t="str">
        <f t="shared" si="212"/>
        <v/>
      </c>
    </row>
    <row r="2534" spans="1:18" x14ac:dyDescent="0.2">
      <c r="A2534" s="8"/>
      <c r="B2534" s="9"/>
      <c r="C2534" s="10"/>
      <c r="D2534" s="10"/>
      <c r="E2534" s="10"/>
      <c r="F2534" s="10"/>
      <c r="G2534" s="10"/>
      <c r="H2534" s="10"/>
      <c r="I2534" s="11"/>
      <c r="J2534" s="11"/>
      <c r="K2534" s="12"/>
      <c r="L2534" s="1"/>
      <c r="N2534" s="1"/>
      <c r="O2534" s="13"/>
      <c r="P2534" s="13"/>
      <c r="Q2534" s="13" t="str">
        <f t="shared" si="211"/>
        <v/>
      </c>
      <c r="R2534" s="13" t="str">
        <f t="shared" si="212"/>
        <v/>
      </c>
    </row>
    <row r="2535" spans="1:18" x14ac:dyDescent="0.2">
      <c r="A2535" s="8"/>
      <c r="B2535" s="9"/>
      <c r="C2535" s="10"/>
      <c r="D2535" s="10"/>
      <c r="E2535" s="10"/>
      <c r="F2535" s="10"/>
      <c r="G2535" s="10"/>
      <c r="H2535" s="10"/>
      <c r="I2535" s="11"/>
      <c r="J2535" s="11"/>
      <c r="K2535" s="16"/>
      <c r="L2535" s="1"/>
      <c r="N2535" s="1"/>
      <c r="O2535" s="13"/>
      <c r="P2535" s="13"/>
      <c r="Q2535" s="13" t="str">
        <f t="shared" si="211"/>
        <v/>
      </c>
      <c r="R2535" s="13" t="str">
        <f t="shared" si="212"/>
        <v/>
      </c>
    </row>
    <row r="2536" spans="1:18" x14ac:dyDescent="0.2">
      <c r="A2536" s="8"/>
      <c r="B2536" s="9"/>
      <c r="C2536" s="10"/>
      <c r="D2536" s="10"/>
      <c r="E2536" s="10"/>
      <c r="F2536" s="10"/>
      <c r="G2536" s="10"/>
      <c r="H2536" s="10"/>
      <c r="I2536" s="11"/>
      <c r="J2536" s="11"/>
      <c r="K2536" s="16"/>
      <c r="L2536" s="1"/>
      <c r="N2536" s="1"/>
      <c r="O2536" s="13"/>
      <c r="P2536" s="13"/>
      <c r="Q2536" s="13" t="str">
        <f t="shared" si="211"/>
        <v/>
      </c>
      <c r="R2536" s="13" t="str">
        <f t="shared" si="212"/>
        <v/>
      </c>
    </row>
    <row r="2537" spans="1:18" x14ac:dyDescent="0.2">
      <c r="A2537" s="8"/>
      <c r="B2537" s="9"/>
      <c r="C2537" s="10"/>
      <c r="D2537" s="10"/>
      <c r="E2537" s="10"/>
      <c r="F2537" s="10"/>
      <c r="G2537" s="10"/>
      <c r="H2537" s="10"/>
      <c r="I2537" s="11"/>
      <c r="J2537" s="11"/>
      <c r="K2537" s="12"/>
      <c r="L2537" s="1"/>
      <c r="N2537" s="1"/>
      <c r="O2537" s="13"/>
      <c r="P2537" s="13"/>
      <c r="Q2537" s="13" t="str">
        <f t="shared" si="211"/>
        <v/>
      </c>
      <c r="R2537" s="13" t="str">
        <f t="shared" si="212"/>
        <v/>
      </c>
    </row>
    <row r="2538" spans="1:18" x14ac:dyDescent="0.2">
      <c r="A2538" s="8"/>
      <c r="B2538" s="9"/>
      <c r="C2538" s="10"/>
      <c r="D2538" s="10"/>
      <c r="E2538" s="10"/>
      <c r="F2538" s="10"/>
      <c r="G2538" s="10"/>
      <c r="H2538" s="10"/>
      <c r="I2538" s="11"/>
      <c r="J2538" s="11"/>
      <c r="K2538" s="12"/>
      <c r="L2538" s="1"/>
      <c r="N2538" s="1"/>
      <c r="O2538" s="13"/>
      <c r="P2538" s="13"/>
      <c r="Q2538" s="13" t="str">
        <f t="shared" si="211"/>
        <v/>
      </c>
      <c r="R2538" s="13" t="str">
        <f t="shared" si="212"/>
        <v/>
      </c>
    </row>
    <row r="2539" spans="1:18" x14ac:dyDescent="0.2">
      <c r="A2539" s="8"/>
      <c r="B2539" s="9"/>
      <c r="C2539" s="10"/>
      <c r="D2539" s="10"/>
      <c r="E2539" s="10"/>
      <c r="F2539" s="10"/>
      <c r="G2539" s="10"/>
      <c r="H2539" s="10"/>
      <c r="I2539" s="11"/>
      <c r="J2539" s="11"/>
      <c r="K2539" s="12"/>
      <c r="L2539" s="1"/>
      <c r="N2539" s="1"/>
      <c r="O2539" s="13"/>
      <c r="P2539" s="13"/>
      <c r="Q2539" s="13" t="str">
        <f t="shared" si="211"/>
        <v/>
      </c>
      <c r="R2539" s="13" t="str">
        <f t="shared" si="212"/>
        <v/>
      </c>
    </row>
    <row r="2540" spans="1:18" x14ac:dyDescent="0.2">
      <c r="A2540" s="8"/>
      <c r="B2540" s="9"/>
      <c r="C2540" s="10"/>
      <c r="D2540" s="10"/>
      <c r="E2540" s="10"/>
      <c r="F2540" s="10"/>
      <c r="G2540" s="10"/>
      <c r="H2540" s="10"/>
      <c r="I2540" s="11"/>
      <c r="J2540" s="11"/>
      <c r="K2540" s="16"/>
      <c r="L2540" s="1"/>
      <c r="N2540" s="1"/>
      <c r="O2540" s="13"/>
      <c r="P2540" s="13"/>
      <c r="Q2540" s="13" t="str">
        <f t="shared" si="211"/>
        <v/>
      </c>
      <c r="R2540" s="13" t="str">
        <f t="shared" si="212"/>
        <v/>
      </c>
    </row>
    <row r="2541" spans="1:18" x14ac:dyDescent="0.2">
      <c r="A2541" s="8"/>
      <c r="B2541" s="9"/>
      <c r="C2541" s="10"/>
      <c r="D2541" s="10"/>
      <c r="E2541" s="10"/>
      <c r="F2541" s="10"/>
      <c r="G2541" s="10"/>
      <c r="H2541" s="10"/>
      <c r="I2541" s="11"/>
      <c r="J2541" s="11"/>
      <c r="K2541" s="16"/>
      <c r="L2541" s="1"/>
      <c r="N2541" s="1"/>
      <c r="O2541" s="13"/>
      <c r="P2541" s="13"/>
      <c r="Q2541" s="13" t="str">
        <f t="shared" si="211"/>
        <v/>
      </c>
      <c r="R2541" s="13" t="str">
        <f t="shared" si="212"/>
        <v/>
      </c>
    </row>
    <row r="2542" spans="1:18" x14ac:dyDescent="0.2">
      <c r="A2542" s="8"/>
      <c r="B2542" s="9"/>
      <c r="C2542" s="10"/>
      <c r="D2542" s="10"/>
      <c r="E2542" s="10"/>
      <c r="F2542" s="10"/>
      <c r="G2542" s="10"/>
      <c r="H2542" s="10"/>
      <c r="I2542" s="11"/>
      <c r="J2542" s="11"/>
      <c r="K2542" s="16"/>
      <c r="L2542" s="1"/>
      <c r="N2542" s="1"/>
      <c r="O2542" s="13"/>
      <c r="P2542" s="13"/>
      <c r="Q2542" s="13" t="str">
        <f t="shared" si="211"/>
        <v/>
      </c>
      <c r="R2542" s="13" t="str">
        <f t="shared" si="212"/>
        <v/>
      </c>
    </row>
    <row r="2543" spans="1:18" x14ac:dyDescent="0.2">
      <c r="A2543" s="8"/>
      <c r="B2543" s="9"/>
      <c r="C2543" s="10"/>
      <c r="D2543" s="10"/>
      <c r="E2543" s="10"/>
      <c r="F2543" s="10"/>
      <c r="G2543" s="10"/>
      <c r="H2543" s="10"/>
      <c r="I2543" s="11"/>
      <c r="J2543" s="11"/>
      <c r="K2543" s="16"/>
      <c r="L2543" s="1"/>
      <c r="N2543" s="1"/>
      <c r="O2543" s="13"/>
      <c r="P2543" s="13"/>
      <c r="Q2543" s="13" t="str">
        <f t="shared" si="211"/>
        <v/>
      </c>
      <c r="R2543" s="13" t="str">
        <f t="shared" si="212"/>
        <v/>
      </c>
    </row>
    <row r="2544" spans="1:18" x14ac:dyDescent="0.2">
      <c r="A2544" s="8"/>
      <c r="B2544" s="9"/>
      <c r="C2544" s="10"/>
      <c r="D2544" s="10"/>
      <c r="E2544" s="10"/>
      <c r="F2544" s="10"/>
      <c r="G2544" s="10"/>
      <c r="H2544" s="10"/>
      <c r="I2544" s="11"/>
      <c r="J2544" s="11"/>
      <c r="K2544" s="16"/>
      <c r="L2544" s="1"/>
      <c r="N2544" s="1"/>
      <c r="O2544" s="13"/>
      <c r="P2544" s="13"/>
      <c r="Q2544" s="13" t="str">
        <f t="shared" si="211"/>
        <v/>
      </c>
      <c r="R2544" s="13" t="str">
        <f t="shared" si="212"/>
        <v/>
      </c>
    </row>
    <row r="2545" spans="1:18" x14ac:dyDescent="0.2">
      <c r="A2545" s="8"/>
      <c r="B2545" s="9"/>
      <c r="C2545" s="10"/>
      <c r="D2545" s="10"/>
      <c r="E2545" s="10"/>
      <c r="F2545" s="10"/>
      <c r="G2545" s="10"/>
      <c r="H2545" s="10"/>
      <c r="I2545" s="11"/>
      <c r="J2545" s="11"/>
      <c r="K2545" s="16"/>
      <c r="L2545" s="1"/>
      <c r="N2545" s="1"/>
      <c r="O2545" s="13"/>
      <c r="P2545" s="13"/>
      <c r="Q2545" s="13" t="str">
        <f t="shared" si="211"/>
        <v/>
      </c>
      <c r="R2545" s="13" t="str">
        <f t="shared" si="212"/>
        <v/>
      </c>
    </row>
    <row r="2546" spans="1:18" x14ac:dyDescent="0.2">
      <c r="A2546" s="8"/>
      <c r="B2546" s="9"/>
      <c r="C2546" s="10"/>
      <c r="D2546" s="10"/>
      <c r="E2546" s="10"/>
      <c r="F2546" s="10"/>
      <c r="G2546" s="10"/>
      <c r="H2546" s="10"/>
      <c r="I2546" s="11"/>
      <c r="J2546" s="11"/>
      <c r="K2546" s="16"/>
      <c r="L2546" s="1"/>
      <c r="N2546" s="1"/>
      <c r="O2546" s="13"/>
      <c r="P2546" s="13"/>
      <c r="Q2546" s="13" t="str">
        <f t="shared" si="211"/>
        <v/>
      </c>
      <c r="R2546" s="13" t="str">
        <f t="shared" si="212"/>
        <v/>
      </c>
    </row>
    <row r="2547" spans="1:18" x14ac:dyDescent="0.2">
      <c r="A2547" s="8"/>
      <c r="B2547" s="9"/>
      <c r="C2547" s="10"/>
      <c r="D2547" s="10"/>
      <c r="E2547" s="10"/>
      <c r="F2547" s="10"/>
      <c r="G2547" s="10"/>
      <c r="H2547" s="10"/>
      <c r="I2547" s="11"/>
      <c r="J2547" s="11"/>
      <c r="K2547" s="12"/>
      <c r="L2547" s="1"/>
      <c r="N2547" s="1"/>
      <c r="O2547" s="13"/>
      <c r="P2547" s="13"/>
      <c r="Q2547" s="13" t="str">
        <f t="shared" si="211"/>
        <v/>
      </c>
      <c r="R2547" s="13" t="str">
        <f t="shared" si="212"/>
        <v/>
      </c>
    </row>
    <row r="2548" spans="1:18" x14ac:dyDescent="0.2">
      <c r="A2548" s="8"/>
      <c r="B2548" s="9"/>
      <c r="C2548" s="10"/>
      <c r="D2548" s="10"/>
      <c r="E2548" s="10"/>
      <c r="F2548" s="10"/>
      <c r="G2548" s="10"/>
      <c r="H2548" s="10"/>
      <c r="I2548" s="11"/>
      <c r="J2548" s="11"/>
      <c r="K2548" s="16"/>
      <c r="L2548" s="1"/>
      <c r="N2548" s="1"/>
      <c r="O2548" s="13"/>
      <c r="P2548" s="13"/>
      <c r="Q2548" s="13" t="str">
        <f t="shared" si="211"/>
        <v/>
      </c>
      <c r="R2548" s="13" t="str">
        <f t="shared" si="212"/>
        <v/>
      </c>
    </row>
    <row r="2549" spans="1:18" x14ac:dyDescent="0.2">
      <c r="A2549" s="8"/>
      <c r="B2549" s="9"/>
      <c r="C2549" s="10"/>
      <c r="D2549" s="10"/>
      <c r="E2549" s="10"/>
      <c r="F2549" s="10"/>
      <c r="G2549" s="10"/>
      <c r="H2549" s="10"/>
      <c r="I2549" s="11"/>
      <c r="J2549" s="11"/>
      <c r="K2549" s="16"/>
      <c r="L2549" s="1"/>
      <c r="N2549" s="1"/>
      <c r="O2549" s="13"/>
      <c r="P2549" s="13"/>
      <c r="Q2549" s="13" t="str">
        <f t="shared" si="211"/>
        <v/>
      </c>
      <c r="R2549" s="13" t="str">
        <f t="shared" si="212"/>
        <v/>
      </c>
    </row>
    <row r="2550" spans="1:18" x14ac:dyDescent="0.2">
      <c r="A2550" s="8"/>
      <c r="B2550" s="9"/>
      <c r="C2550" s="10"/>
      <c r="D2550" s="10"/>
      <c r="E2550" s="10"/>
      <c r="F2550" s="10"/>
      <c r="G2550" s="10"/>
      <c r="H2550" s="10"/>
      <c r="I2550" s="11"/>
      <c r="J2550" s="11"/>
      <c r="K2550" s="12"/>
      <c r="L2550" s="1"/>
      <c r="N2550" s="1"/>
      <c r="O2550" s="13"/>
      <c r="P2550" s="13"/>
      <c r="Q2550" s="13" t="str">
        <f t="shared" si="211"/>
        <v/>
      </c>
      <c r="R2550" s="13" t="str">
        <f t="shared" si="212"/>
        <v/>
      </c>
    </row>
    <row r="2551" spans="1:18" x14ac:dyDescent="0.2">
      <c r="A2551" s="8"/>
      <c r="B2551" s="9"/>
      <c r="C2551" s="10"/>
      <c r="D2551" s="10"/>
      <c r="E2551" s="10"/>
      <c r="F2551" s="10"/>
      <c r="G2551" s="10"/>
      <c r="H2551" s="10"/>
      <c r="I2551" s="11"/>
      <c r="J2551" s="11"/>
      <c r="K2551" s="12"/>
      <c r="L2551" s="1"/>
      <c r="N2551" s="1"/>
      <c r="O2551" s="13"/>
      <c r="P2551" s="13"/>
      <c r="Q2551" s="13" t="str">
        <f t="shared" si="211"/>
        <v/>
      </c>
      <c r="R2551" s="13" t="str">
        <f t="shared" si="212"/>
        <v/>
      </c>
    </row>
    <row r="2552" spans="1:18" x14ac:dyDescent="0.2">
      <c r="A2552" s="8"/>
      <c r="B2552" s="9"/>
      <c r="C2552" s="10"/>
      <c r="D2552" s="10"/>
      <c r="E2552" s="10"/>
      <c r="F2552" s="10"/>
      <c r="G2552" s="10"/>
      <c r="H2552" s="10"/>
      <c r="I2552" s="11"/>
      <c r="J2552" s="11"/>
      <c r="K2552" s="12"/>
      <c r="L2552" s="1"/>
      <c r="N2552" s="1"/>
      <c r="O2552" s="13"/>
      <c r="P2552" s="13"/>
      <c r="Q2552" s="13" t="str">
        <f t="shared" si="211"/>
        <v/>
      </c>
      <c r="R2552" s="13" t="str">
        <f t="shared" si="212"/>
        <v/>
      </c>
    </row>
    <row r="2553" spans="1:18" x14ac:dyDescent="0.2">
      <c r="A2553" s="8"/>
      <c r="B2553" s="9"/>
      <c r="C2553" s="10"/>
      <c r="D2553" s="10"/>
      <c r="E2553" s="10"/>
      <c r="F2553" s="10"/>
      <c r="G2553" s="10"/>
      <c r="H2553" s="10"/>
      <c r="I2553" s="11"/>
      <c r="J2553" s="11"/>
      <c r="K2553" s="12"/>
      <c r="L2553" s="1"/>
      <c r="N2553" s="1"/>
      <c r="O2553" s="13"/>
      <c r="P2553" s="13"/>
      <c r="Q2553" s="13" t="str">
        <f t="shared" si="211"/>
        <v/>
      </c>
      <c r="R2553" s="13" t="str">
        <f t="shared" si="212"/>
        <v/>
      </c>
    </row>
    <row r="2554" spans="1:18" x14ac:dyDescent="0.2">
      <c r="A2554" s="8"/>
      <c r="B2554" s="9"/>
      <c r="C2554" s="10"/>
      <c r="D2554" s="10"/>
      <c r="E2554" s="10"/>
      <c r="F2554" s="10"/>
      <c r="G2554" s="10"/>
      <c r="H2554" s="10"/>
      <c r="I2554" s="11"/>
      <c r="J2554" s="11"/>
      <c r="K2554" s="12"/>
      <c r="L2554" s="1"/>
      <c r="N2554" s="1"/>
      <c r="O2554" s="13"/>
      <c r="P2554" s="13"/>
      <c r="Q2554" s="13" t="str">
        <f t="shared" si="211"/>
        <v/>
      </c>
      <c r="R2554" s="13" t="str">
        <f t="shared" si="212"/>
        <v/>
      </c>
    </row>
    <row r="2555" spans="1:18" x14ac:dyDescent="0.2">
      <c r="A2555" s="8"/>
      <c r="B2555" s="9"/>
      <c r="C2555" s="10"/>
      <c r="D2555" s="10"/>
      <c r="E2555" s="10"/>
      <c r="F2555" s="10"/>
      <c r="G2555" s="10"/>
      <c r="H2555" s="10"/>
      <c r="I2555" s="11"/>
      <c r="J2555" s="11"/>
      <c r="K2555" s="16"/>
      <c r="L2555" s="1"/>
      <c r="N2555" s="1"/>
      <c r="O2555" s="13"/>
      <c r="P2555" s="13"/>
      <c r="Q2555" s="13" t="str">
        <f t="shared" si="211"/>
        <v/>
      </c>
      <c r="R2555" s="13" t="str">
        <f t="shared" si="212"/>
        <v/>
      </c>
    </row>
    <row r="2556" spans="1:18" x14ac:dyDescent="0.2">
      <c r="A2556" s="8"/>
      <c r="B2556" s="9"/>
      <c r="C2556" s="10"/>
      <c r="D2556" s="10"/>
      <c r="E2556" s="10"/>
      <c r="F2556" s="10"/>
      <c r="G2556" s="10"/>
      <c r="H2556" s="10"/>
      <c r="I2556" s="11"/>
      <c r="J2556" s="11"/>
      <c r="K2556" s="16"/>
      <c r="L2556" s="1"/>
      <c r="N2556" s="1"/>
      <c r="O2556" s="13"/>
      <c r="P2556" s="13"/>
      <c r="Q2556" s="13" t="str">
        <f t="shared" si="211"/>
        <v/>
      </c>
      <c r="R2556" s="13" t="str">
        <f t="shared" si="212"/>
        <v/>
      </c>
    </row>
    <row r="2557" spans="1:18" x14ac:dyDescent="0.2">
      <c r="A2557" s="8"/>
      <c r="B2557" s="9"/>
      <c r="C2557" s="10"/>
      <c r="D2557" s="10"/>
      <c r="E2557" s="10"/>
      <c r="F2557" s="10"/>
      <c r="G2557" s="10"/>
      <c r="H2557" s="10"/>
      <c r="I2557" s="11"/>
      <c r="J2557" s="11"/>
      <c r="K2557" s="16"/>
      <c r="L2557" s="1"/>
      <c r="N2557" s="1"/>
      <c r="O2557" s="13"/>
      <c r="P2557" s="13"/>
      <c r="Q2557" s="13" t="str">
        <f t="shared" si="211"/>
        <v/>
      </c>
      <c r="R2557" s="13" t="str">
        <f t="shared" si="212"/>
        <v/>
      </c>
    </row>
    <row r="2558" spans="1:18" x14ac:dyDescent="0.2">
      <c r="A2558" s="8"/>
      <c r="B2558" s="9"/>
      <c r="C2558" s="10"/>
      <c r="D2558" s="10"/>
      <c r="E2558" s="10"/>
      <c r="F2558" s="10"/>
      <c r="G2558" s="10"/>
      <c r="H2558" s="10"/>
      <c r="I2558" s="11"/>
      <c r="J2558" s="11"/>
      <c r="K2558" s="16"/>
      <c r="L2558" s="1"/>
      <c r="N2558" s="1"/>
      <c r="O2558" s="13"/>
      <c r="P2558" s="13"/>
      <c r="Q2558" s="13" t="str">
        <f t="shared" si="211"/>
        <v/>
      </c>
      <c r="R2558" s="13" t="str">
        <f t="shared" si="212"/>
        <v/>
      </c>
    </row>
    <row r="2559" spans="1:18" x14ac:dyDescent="0.2">
      <c r="A2559" s="8"/>
      <c r="B2559" s="9"/>
      <c r="C2559" s="10"/>
      <c r="D2559" s="10"/>
      <c r="E2559" s="10"/>
      <c r="F2559" s="10"/>
      <c r="G2559" s="10"/>
      <c r="H2559" s="10"/>
      <c r="I2559" s="11"/>
      <c r="J2559" s="11"/>
      <c r="K2559" s="16"/>
      <c r="L2559" s="1"/>
      <c r="N2559" s="1"/>
      <c r="O2559" s="13"/>
      <c r="P2559" s="13"/>
      <c r="Q2559" s="13" t="str">
        <f t="shared" si="211"/>
        <v/>
      </c>
      <c r="R2559" s="13" t="str">
        <f t="shared" si="212"/>
        <v/>
      </c>
    </row>
    <row r="2560" spans="1:18" x14ac:dyDescent="0.2">
      <c r="A2560" s="8"/>
      <c r="B2560" s="9"/>
      <c r="C2560" s="10"/>
      <c r="D2560" s="10"/>
      <c r="E2560" s="10"/>
      <c r="F2560" s="10"/>
      <c r="G2560" s="10"/>
      <c r="H2560" s="10"/>
      <c r="I2560" s="11"/>
      <c r="J2560" s="11"/>
      <c r="K2560" s="16"/>
      <c r="L2560" s="1"/>
      <c r="N2560" s="1"/>
      <c r="O2560" s="13"/>
      <c r="P2560" s="13"/>
      <c r="Q2560" s="13" t="str">
        <f t="shared" si="211"/>
        <v/>
      </c>
      <c r="R2560" s="13" t="str">
        <f t="shared" si="212"/>
        <v/>
      </c>
    </row>
    <row r="2561" spans="1:18" x14ac:dyDescent="0.2">
      <c r="A2561" s="8"/>
      <c r="B2561" s="9"/>
      <c r="C2561" s="10"/>
      <c r="D2561" s="10"/>
      <c r="E2561" s="10"/>
      <c r="F2561" s="10"/>
      <c r="G2561" s="10"/>
      <c r="H2561" s="10"/>
      <c r="I2561" s="11"/>
      <c r="J2561" s="11"/>
      <c r="K2561" s="16"/>
      <c r="L2561" s="1"/>
      <c r="N2561" s="1"/>
      <c r="O2561" s="13"/>
      <c r="P2561" s="13"/>
      <c r="Q2561" s="13" t="str">
        <f t="shared" si="211"/>
        <v/>
      </c>
      <c r="R2561" s="13" t="str">
        <f t="shared" si="212"/>
        <v/>
      </c>
    </row>
    <row r="2562" spans="1:18" x14ac:dyDescent="0.2">
      <c r="A2562" s="8"/>
      <c r="B2562" s="9"/>
      <c r="C2562" s="10"/>
      <c r="D2562" s="10"/>
      <c r="E2562" s="10"/>
      <c r="F2562" s="10"/>
      <c r="G2562" s="10"/>
      <c r="H2562" s="10"/>
      <c r="I2562" s="11"/>
      <c r="J2562" s="11"/>
      <c r="K2562" s="16"/>
      <c r="L2562" s="1"/>
      <c r="N2562" s="1"/>
      <c r="O2562" s="13"/>
      <c r="P2562" s="13"/>
      <c r="Q2562" s="13" t="str">
        <f t="shared" si="211"/>
        <v/>
      </c>
      <c r="R2562" s="13" t="str">
        <f t="shared" si="212"/>
        <v/>
      </c>
    </row>
    <row r="2563" spans="1:18" x14ac:dyDescent="0.2">
      <c r="A2563" s="8"/>
      <c r="B2563" s="9"/>
      <c r="C2563" s="10"/>
      <c r="D2563" s="10"/>
      <c r="E2563" s="10"/>
      <c r="F2563" s="10"/>
      <c r="G2563" s="10"/>
      <c r="H2563" s="10"/>
      <c r="I2563" s="11"/>
      <c r="J2563" s="11"/>
      <c r="K2563" s="16"/>
      <c r="L2563" s="1"/>
      <c r="N2563" s="1"/>
      <c r="O2563" s="13"/>
      <c r="P2563" s="13"/>
      <c r="Q2563" s="13" t="str">
        <f t="shared" si="211"/>
        <v/>
      </c>
      <c r="R2563" s="13" t="str">
        <f t="shared" si="212"/>
        <v/>
      </c>
    </row>
    <row r="2564" spans="1:18" x14ac:dyDescent="0.2">
      <c r="A2564" s="8"/>
      <c r="B2564" s="9"/>
      <c r="C2564" s="10"/>
      <c r="D2564" s="10"/>
      <c r="E2564" s="10"/>
      <c r="F2564" s="10"/>
      <c r="G2564" s="10"/>
      <c r="H2564" s="10"/>
      <c r="I2564" s="11"/>
      <c r="J2564" s="11"/>
      <c r="K2564" s="16"/>
      <c r="L2564" s="1"/>
      <c r="N2564" s="1"/>
      <c r="O2564" s="13"/>
      <c r="P2564" s="13"/>
      <c r="Q2564" s="13" t="str">
        <f t="shared" si="211"/>
        <v/>
      </c>
      <c r="R2564" s="13" t="str">
        <f t="shared" si="212"/>
        <v/>
      </c>
    </row>
    <row r="2565" spans="1:18" x14ac:dyDescent="0.2">
      <c r="A2565" s="8"/>
      <c r="B2565" s="9"/>
      <c r="C2565" s="10"/>
      <c r="D2565" s="10"/>
      <c r="E2565" s="10"/>
      <c r="F2565" s="10"/>
      <c r="G2565" s="10"/>
      <c r="H2565" s="10"/>
      <c r="I2565" s="11"/>
      <c r="J2565" s="11"/>
      <c r="K2565" s="12"/>
      <c r="L2565" s="1"/>
      <c r="N2565" s="1"/>
      <c r="O2565" s="13"/>
      <c r="P2565" s="13"/>
      <c r="Q2565" s="13" t="str">
        <f t="shared" si="211"/>
        <v/>
      </c>
      <c r="R2565" s="13" t="str">
        <f t="shared" si="212"/>
        <v/>
      </c>
    </row>
    <row r="2566" spans="1:18" x14ac:dyDescent="0.2">
      <c r="A2566" s="8"/>
      <c r="B2566" s="9"/>
      <c r="C2566" s="10"/>
      <c r="D2566" s="10"/>
      <c r="E2566" s="10"/>
      <c r="F2566" s="10"/>
      <c r="G2566" s="10"/>
      <c r="H2566" s="10"/>
      <c r="I2566" s="11"/>
      <c r="J2566" s="11"/>
      <c r="K2566" s="16"/>
      <c r="L2566" s="1"/>
      <c r="N2566" s="1"/>
      <c r="O2566" s="13"/>
      <c r="P2566" s="13"/>
      <c r="Q2566" s="13" t="str">
        <f t="shared" si="211"/>
        <v/>
      </c>
      <c r="R2566" s="13" t="str">
        <f t="shared" si="212"/>
        <v/>
      </c>
    </row>
    <row r="2567" spans="1:18" x14ac:dyDescent="0.2">
      <c r="A2567" s="8"/>
      <c r="B2567" s="9"/>
      <c r="C2567" s="10"/>
      <c r="D2567" s="10"/>
      <c r="E2567" s="10"/>
      <c r="F2567" s="10"/>
      <c r="G2567" s="10"/>
      <c r="H2567" s="10"/>
      <c r="I2567" s="11"/>
      <c r="J2567" s="11"/>
      <c r="K2567" s="16"/>
      <c r="L2567" s="1"/>
      <c r="N2567" s="1"/>
      <c r="O2567" s="13"/>
      <c r="P2567" s="13"/>
      <c r="Q2567" s="13" t="str">
        <f t="shared" si="211"/>
        <v/>
      </c>
      <c r="R2567" s="13" t="str">
        <f t="shared" si="212"/>
        <v/>
      </c>
    </row>
    <row r="2568" spans="1:18" x14ac:dyDescent="0.2">
      <c r="A2568" s="8"/>
      <c r="B2568" s="9"/>
      <c r="C2568" s="10"/>
      <c r="D2568" s="10"/>
      <c r="E2568" s="10"/>
      <c r="F2568" s="10"/>
      <c r="G2568" s="10"/>
      <c r="H2568" s="10"/>
      <c r="I2568" s="11"/>
      <c r="J2568" s="11"/>
      <c r="K2568" s="16"/>
      <c r="L2568" s="1"/>
      <c r="N2568" s="1"/>
      <c r="O2568" s="13"/>
      <c r="P2568" s="13"/>
      <c r="Q2568" s="13" t="str">
        <f t="shared" ref="Q2568:Q2631" si="213">IF(AND(M2568="Natural Gas",K2568&lt;&gt;"NA"),K2568/100,"")</f>
        <v/>
      </c>
      <c r="R2568" s="13" t="str">
        <f t="shared" ref="R2568:R2631" si="214">IF(AND(M2568="Natural Gas",K2568&lt;&gt;"NA",L2568="YES"),K2568/100,"")</f>
        <v/>
      </c>
    </row>
    <row r="2569" spans="1:18" x14ac:dyDescent="0.2">
      <c r="A2569" s="8"/>
      <c r="B2569" s="9"/>
      <c r="C2569" s="10"/>
      <c r="D2569" s="10"/>
      <c r="E2569" s="10"/>
      <c r="F2569" s="10"/>
      <c r="G2569" s="10"/>
      <c r="H2569" s="10"/>
      <c r="I2569" s="11"/>
      <c r="J2569" s="11"/>
      <c r="K2569" s="16"/>
      <c r="L2569" s="1"/>
      <c r="N2569" s="1"/>
      <c r="O2569" s="13"/>
      <c r="P2569" s="13"/>
      <c r="Q2569" s="13" t="str">
        <f t="shared" si="213"/>
        <v/>
      </c>
      <c r="R2569" s="13" t="str">
        <f t="shared" si="214"/>
        <v/>
      </c>
    </row>
    <row r="2570" spans="1:18" x14ac:dyDescent="0.2">
      <c r="A2570" s="8"/>
      <c r="B2570" s="9"/>
      <c r="C2570" s="10"/>
      <c r="D2570" s="10"/>
      <c r="E2570" s="10"/>
      <c r="F2570" s="10"/>
      <c r="G2570" s="10"/>
      <c r="H2570" s="10"/>
      <c r="I2570" s="11"/>
      <c r="J2570" s="11"/>
      <c r="K2570" s="16"/>
      <c r="L2570" s="1"/>
      <c r="N2570" s="1"/>
      <c r="O2570" s="13"/>
      <c r="P2570" s="13"/>
      <c r="Q2570" s="13" t="str">
        <f t="shared" si="213"/>
        <v/>
      </c>
      <c r="R2570" s="13" t="str">
        <f t="shared" si="214"/>
        <v/>
      </c>
    </row>
    <row r="2571" spans="1:18" x14ac:dyDescent="0.2">
      <c r="A2571" s="8"/>
      <c r="B2571" s="9"/>
      <c r="C2571" s="10"/>
      <c r="D2571" s="10"/>
      <c r="E2571" s="10"/>
      <c r="F2571" s="10"/>
      <c r="G2571" s="10"/>
      <c r="H2571" s="10"/>
      <c r="I2571" s="11"/>
      <c r="J2571" s="11"/>
      <c r="K2571" s="16"/>
      <c r="L2571" s="1"/>
      <c r="N2571" s="1"/>
      <c r="O2571" s="13"/>
      <c r="P2571" s="13"/>
      <c r="Q2571" s="13" t="str">
        <f t="shared" si="213"/>
        <v/>
      </c>
      <c r="R2571" s="13" t="str">
        <f t="shared" si="214"/>
        <v/>
      </c>
    </row>
    <row r="2572" spans="1:18" x14ac:dyDescent="0.2">
      <c r="A2572" s="8"/>
      <c r="B2572" s="9"/>
      <c r="C2572" s="10"/>
      <c r="D2572" s="10"/>
      <c r="E2572" s="10"/>
      <c r="F2572" s="10"/>
      <c r="G2572" s="10"/>
      <c r="H2572" s="10"/>
      <c r="I2572" s="11"/>
      <c r="J2572" s="11"/>
      <c r="K2572" s="16"/>
      <c r="L2572" s="1"/>
      <c r="N2572" s="1"/>
      <c r="O2572" s="13"/>
      <c r="P2572" s="13"/>
      <c r="Q2572" s="13" t="str">
        <f t="shared" si="213"/>
        <v/>
      </c>
      <c r="R2572" s="13" t="str">
        <f t="shared" si="214"/>
        <v/>
      </c>
    </row>
    <row r="2573" spans="1:18" x14ac:dyDescent="0.2">
      <c r="A2573" s="8"/>
      <c r="B2573" s="9"/>
      <c r="C2573" s="10"/>
      <c r="D2573" s="10"/>
      <c r="E2573" s="10"/>
      <c r="F2573" s="10"/>
      <c r="G2573" s="10"/>
      <c r="H2573" s="10"/>
      <c r="I2573" s="11"/>
      <c r="J2573" s="11"/>
      <c r="K2573" s="12"/>
      <c r="L2573" s="1"/>
      <c r="N2573" s="1"/>
      <c r="O2573" s="13"/>
      <c r="P2573" s="13"/>
      <c r="Q2573" s="13" t="str">
        <f t="shared" si="213"/>
        <v/>
      </c>
      <c r="R2573" s="13" t="str">
        <f t="shared" si="214"/>
        <v/>
      </c>
    </row>
    <row r="2574" spans="1:18" x14ac:dyDescent="0.2">
      <c r="A2574" s="8"/>
      <c r="B2574" s="9"/>
      <c r="C2574" s="10"/>
      <c r="D2574" s="10"/>
      <c r="E2574" s="10"/>
      <c r="F2574" s="10"/>
      <c r="G2574" s="10"/>
      <c r="H2574" s="10"/>
      <c r="I2574" s="11"/>
      <c r="J2574" s="11"/>
      <c r="K2574" s="16"/>
      <c r="L2574" s="1"/>
      <c r="N2574" s="1"/>
      <c r="O2574" s="13"/>
      <c r="P2574" s="13"/>
      <c r="Q2574" s="13" t="str">
        <f t="shared" si="213"/>
        <v/>
      </c>
      <c r="R2574" s="13" t="str">
        <f t="shared" si="214"/>
        <v/>
      </c>
    </row>
    <row r="2575" spans="1:18" x14ac:dyDescent="0.2">
      <c r="A2575" s="8"/>
      <c r="B2575" s="9"/>
      <c r="C2575" s="10"/>
      <c r="D2575" s="10"/>
      <c r="E2575" s="10"/>
      <c r="F2575" s="10"/>
      <c r="G2575" s="10"/>
      <c r="H2575" s="10"/>
      <c r="I2575" s="11"/>
      <c r="J2575" s="11"/>
      <c r="K2575" s="12"/>
      <c r="L2575" s="1"/>
      <c r="N2575" s="1"/>
      <c r="O2575" s="13"/>
      <c r="P2575" s="13"/>
      <c r="Q2575" s="13" t="str">
        <f t="shared" si="213"/>
        <v/>
      </c>
      <c r="R2575" s="13" t="str">
        <f t="shared" si="214"/>
        <v/>
      </c>
    </row>
    <row r="2576" spans="1:18" x14ac:dyDescent="0.2">
      <c r="A2576" s="8"/>
      <c r="B2576" s="9"/>
      <c r="C2576" s="10"/>
      <c r="D2576" s="10"/>
      <c r="E2576" s="10"/>
      <c r="F2576" s="10"/>
      <c r="G2576" s="10"/>
      <c r="H2576" s="10"/>
      <c r="I2576" s="11"/>
      <c r="J2576" s="11"/>
      <c r="K2576" s="12"/>
      <c r="L2576" s="1"/>
      <c r="N2576" s="1"/>
      <c r="O2576" s="13"/>
      <c r="P2576" s="13"/>
      <c r="Q2576" s="13" t="str">
        <f t="shared" si="213"/>
        <v/>
      </c>
      <c r="R2576" s="13" t="str">
        <f t="shared" si="214"/>
        <v/>
      </c>
    </row>
    <row r="2577" spans="1:18" x14ac:dyDescent="0.2">
      <c r="A2577" s="8"/>
      <c r="B2577" s="9"/>
      <c r="C2577" s="10"/>
      <c r="D2577" s="10"/>
      <c r="E2577" s="10"/>
      <c r="F2577" s="10"/>
      <c r="G2577" s="10"/>
      <c r="H2577" s="10"/>
      <c r="I2577" s="11"/>
      <c r="J2577" s="11"/>
      <c r="K2577" s="12"/>
      <c r="L2577" s="1"/>
      <c r="N2577" s="1"/>
      <c r="O2577" s="13"/>
      <c r="P2577" s="13"/>
      <c r="Q2577" s="13" t="str">
        <f t="shared" si="213"/>
        <v/>
      </c>
      <c r="R2577" s="13" t="str">
        <f t="shared" si="214"/>
        <v/>
      </c>
    </row>
    <row r="2578" spans="1:18" x14ac:dyDescent="0.2">
      <c r="A2578" s="8"/>
      <c r="B2578" s="9"/>
      <c r="C2578" s="10"/>
      <c r="D2578" s="10"/>
      <c r="E2578" s="10"/>
      <c r="F2578" s="10"/>
      <c r="G2578" s="10"/>
      <c r="H2578" s="10"/>
      <c r="I2578" s="11"/>
      <c r="J2578" s="11"/>
      <c r="K2578" s="16"/>
      <c r="L2578" s="1"/>
      <c r="N2578" s="1"/>
      <c r="O2578" s="13"/>
      <c r="P2578" s="13"/>
      <c r="Q2578" s="13" t="str">
        <f t="shared" si="213"/>
        <v/>
      </c>
      <c r="R2578" s="13" t="str">
        <f t="shared" si="214"/>
        <v/>
      </c>
    </row>
    <row r="2579" spans="1:18" x14ac:dyDescent="0.2">
      <c r="A2579" s="8"/>
      <c r="B2579" s="9"/>
      <c r="C2579" s="10"/>
      <c r="D2579" s="10"/>
      <c r="E2579" s="10"/>
      <c r="F2579" s="10"/>
      <c r="G2579" s="10"/>
      <c r="H2579" s="10"/>
      <c r="I2579" s="11"/>
      <c r="J2579" s="11"/>
      <c r="K2579" s="16"/>
      <c r="L2579" s="1"/>
      <c r="N2579" s="1"/>
      <c r="O2579" s="13"/>
      <c r="P2579" s="13"/>
      <c r="Q2579" s="13" t="str">
        <f t="shared" si="213"/>
        <v/>
      </c>
      <c r="R2579" s="13" t="str">
        <f t="shared" si="214"/>
        <v/>
      </c>
    </row>
    <row r="2580" spans="1:18" x14ac:dyDescent="0.2">
      <c r="A2580" s="8"/>
      <c r="B2580" s="9"/>
      <c r="C2580" s="10"/>
      <c r="D2580" s="10"/>
      <c r="E2580" s="10"/>
      <c r="F2580" s="10"/>
      <c r="G2580" s="10"/>
      <c r="H2580" s="10"/>
      <c r="I2580" s="11"/>
      <c r="J2580" s="11"/>
      <c r="K2580" s="12"/>
      <c r="L2580" s="1"/>
      <c r="N2580" s="1"/>
      <c r="O2580" s="13"/>
      <c r="P2580" s="13"/>
      <c r="Q2580" s="13" t="str">
        <f t="shared" si="213"/>
        <v/>
      </c>
      <c r="R2580" s="13" t="str">
        <f t="shared" si="214"/>
        <v/>
      </c>
    </row>
    <row r="2581" spans="1:18" x14ac:dyDescent="0.2">
      <c r="A2581" s="8"/>
      <c r="B2581" s="9"/>
      <c r="C2581" s="10"/>
      <c r="D2581" s="10"/>
      <c r="E2581" s="10"/>
      <c r="F2581" s="10"/>
      <c r="G2581" s="10"/>
      <c r="H2581" s="10"/>
      <c r="I2581" s="11"/>
      <c r="J2581" s="11"/>
      <c r="K2581" s="16"/>
      <c r="L2581" s="1"/>
      <c r="N2581" s="1"/>
      <c r="O2581" s="13"/>
      <c r="P2581" s="13"/>
      <c r="Q2581" s="13" t="str">
        <f t="shared" si="213"/>
        <v/>
      </c>
      <c r="R2581" s="13" t="str">
        <f t="shared" si="214"/>
        <v/>
      </c>
    </row>
    <row r="2582" spans="1:18" x14ac:dyDescent="0.2">
      <c r="A2582" s="8"/>
      <c r="B2582" s="9"/>
      <c r="C2582" s="10"/>
      <c r="D2582" s="10"/>
      <c r="E2582" s="10"/>
      <c r="F2582" s="10"/>
      <c r="G2582" s="10"/>
      <c r="H2582" s="10"/>
      <c r="I2582" s="11"/>
      <c r="J2582" s="11"/>
      <c r="K2582" s="12"/>
      <c r="L2582" s="1"/>
      <c r="N2582" s="1"/>
      <c r="O2582" s="13"/>
      <c r="P2582" s="13"/>
      <c r="Q2582" s="13" t="str">
        <f t="shared" si="213"/>
        <v/>
      </c>
      <c r="R2582" s="13" t="str">
        <f t="shared" si="214"/>
        <v/>
      </c>
    </row>
    <row r="2583" spans="1:18" x14ac:dyDescent="0.2">
      <c r="A2583" s="8"/>
      <c r="B2583" s="9"/>
      <c r="C2583" s="10"/>
      <c r="D2583" s="10"/>
      <c r="E2583" s="10"/>
      <c r="F2583" s="10"/>
      <c r="G2583" s="10"/>
      <c r="H2583" s="10"/>
      <c r="I2583" s="11"/>
      <c r="J2583" s="11"/>
      <c r="K2583" s="16"/>
      <c r="L2583" s="1"/>
      <c r="N2583" s="1"/>
      <c r="O2583" s="13"/>
      <c r="P2583" s="13"/>
      <c r="Q2583" s="13" t="str">
        <f t="shared" si="213"/>
        <v/>
      </c>
      <c r="R2583" s="13" t="str">
        <f t="shared" si="214"/>
        <v/>
      </c>
    </row>
    <row r="2584" spans="1:18" x14ac:dyDescent="0.2">
      <c r="A2584" s="8"/>
      <c r="B2584" s="9"/>
      <c r="C2584" s="10"/>
      <c r="D2584" s="10"/>
      <c r="E2584" s="10"/>
      <c r="F2584" s="10"/>
      <c r="G2584" s="10"/>
      <c r="H2584" s="10"/>
      <c r="I2584" s="11"/>
      <c r="J2584" s="11"/>
      <c r="K2584" s="16"/>
      <c r="L2584" s="1"/>
      <c r="N2584" s="1"/>
      <c r="O2584" s="13"/>
      <c r="P2584" s="13"/>
      <c r="Q2584" s="13" t="str">
        <f t="shared" si="213"/>
        <v/>
      </c>
      <c r="R2584" s="13" t="str">
        <f t="shared" si="214"/>
        <v/>
      </c>
    </row>
    <row r="2585" spans="1:18" x14ac:dyDescent="0.2">
      <c r="A2585" s="8"/>
      <c r="B2585" s="9"/>
      <c r="C2585" s="10"/>
      <c r="D2585" s="10"/>
      <c r="E2585" s="10"/>
      <c r="F2585" s="10"/>
      <c r="G2585" s="10"/>
      <c r="H2585" s="10"/>
      <c r="I2585" s="11"/>
      <c r="J2585" s="11"/>
      <c r="K2585" s="16"/>
      <c r="L2585" s="1"/>
      <c r="N2585" s="1"/>
      <c r="O2585" s="13"/>
      <c r="P2585" s="13"/>
      <c r="Q2585" s="13" t="str">
        <f t="shared" si="213"/>
        <v/>
      </c>
      <c r="R2585" s="13" t="str">
        <f t="shared" si="214"/>
        <v/>
      </c>
    </row>
    <row r="2586" spans="1:18" x14ac:dyDescent="0.2">
      <c r="A2586" s="8"/>
      <c r="B2586" s="9"/>
      <c r="C2586" s="10"/>
      <c r="D2586" s="10"/>
      <c r="E2586" s="10"/>
      <c r="F2586" s="10"/>
      <c r="G2586" s="10"/>
      <c r="H2586" s="10"/>
      <c r="I2586" s="11"/>
      <c r="J2586" s="11"/>
      <c r="K2586" s="16"/>
      <c r="L2586" s="1"/>
      <c r="N2586" s="1"/>
      <c r="O2586" s="13"/>
      <c r="P2586" s="13"/>
      <c r="Q2586" s="13" t="str">
        <f t="shared" si="213"/>
        <v/>
      </c>
      <c r="R2586" s="13" t="str">
        <f t="shared" si="214"/>
        <v/>
      </c>
    </row>
    <row r="2587" spans="1:18" x14ac:dyDescent="0.2">
      <c r="A2587" s="8"/>
      <c r="B2587" s="9"/>
      <c r="C2587" s="10"/>
      <c r="D2587" s="10"/>
      <c r="E2587" s="10"/>
      <c r="F2587" s="10"/>
      <c r="G2587" s="10"/>
      <c r="H2587" s="10"/>
      <c r="I2587" s="11"/>
      <c r="J2587" s="11"/>
      <c r="K2587" s="16"/>
      <c r="L2587" s="1"/>
      <c r="N2587" s="1"/>
      <c r="O2587" s="13"/>
      <c r="P2587" s="13"/>
      <c r="Q2587" s="13" t="str">
        <f t="shared" si="213"/>
        <v/>
      </c>
      <c r="R2587" s="13" t="str">
        <f t="shared" si="214"/>
        <v/>
      </c>
    </row>
    <row r="2588" spans="1:18" x14ac:dyDescent="0.2">
      <c r="A2588" s="8"/>
      <c r="B2588" s="9"/>
      <c r="C2588" s="10"/>
      <c r="D2588" s="10"/>
      <c r="E2588" s="10"/>
      <c r="F2588" s="10"/>
      <c r="G2588" s="10"/>
      <c r="H2588" s="10"/>
      <c r="I2588" s="11"/>
      <c r="J2588" s="11"/>
      <c r="K2588" s="16"/>
      <c r="L2588" s="1"/>
      <c r="N2588" s="1"/>
      <c r="O2588" s="13"/>
      <c r="P2588" s="13"/>
      <c r="Q2588" s="13" t="str">
        <f t="shared" si="213"/>
        <v/>
      </c>
      <c r="R2588" s="13" t="str">
        <f t="shared" si="214"/>
        <v/>
      </c>
    </row>
    <row r="2589" spans="1:18" x14ac:dyDescent="0.2">
      <c r="A2589" s="8"/>
      <c r="B2589" s="9"/>
      <c r="C2589" s="10"/>
      <c r="D2589" s="10"/>
      <c r="E2589" s="10"/>
      <c r="F2589" s="10"/>
      <c r="G2589" s="10"/>
      <c r="H2589" s="10"/>
      <c r="I2589" s="11"/>
      <c r="J2589" s="11"/>
      <c r="K2589" s="16"/>
      <c r="L2589" s="1"/>
      <c r="N2589" s="1"/>
      <c r="O2589" s="13"/>
      <c r="P2589" s="13"/>
      <c r="Q2589" s="13" t="str">
        <f t="shared" si="213"/>
        <v/>
      </c>
      <c r="R2589" s="13" t="str">
        <f t="shared" si="214"/>
        <v/>
      </c>
    </row>
    <row r="2590" spans="1:18" x14ac:dyDescent="0.2">
      <c r="A2590" s="8"/>
      <c r="B2590" s="9"/>
      <c r="C2590" s="10"/>
      <c r="D2590" s="10"/>
      <c r="E2590" s="10"/>
      <c r="F2590" s="10"/>
      <c r="G2590" s="10"/>
      <c r="H2590" s="10"/>
      <c r="I2590" s="11"/>
      <c r="J2590" s="11"/>
      <c r="K2590" s="16"/>
      <c r="L2590" s="1"/>
      <c r="N2590" s="1"/>
      <c r="O2590" s="13"/>
      <c r="P2590" s="13"/>
      <c r="Q2590" s="13" t="str">
        <f t="shared" si="213"/>
        <v/>
      </c>
      <c r="R2590" s="13" t="str">
        <f t="shared" si="214"/>
        <v/>
      </c>
    </row>
    <row r="2591" spans="1:18" x14ac:dyDescent="0.2">
      <c r="A2591" s="8"/>
      <c r="B2591" s="9"/>
      <c r="C2591" s="10"/>
      <c r="D2591" s="10"/>
      <c r="E2591" s="10"/>
      <c r="F2591" s="10"/>
      <c r="G2591" s="10"/>
      <c r="H2591" s="10"/>
      <c r="I2591" s="11"/>
      <c r="J2591" s="11"/>
      <c r="K2591" s="16"/>
      <c r="L2591" s="1"/>
      <c r="N2591" s="1"/>
      <c r="O2591" s="13"/>
      <c r="P2591" s="13"/>
      <c r="Q2591" s="13" t="str">
        <f t="shared" si="213"/>
        <v/>
      </c>
      <c r="R2591" s="13" t="str">
        <f t="shared" si="214"/>
        <v/>
      </c>
    </row>
    <row r="2592" spans="1:18" x14ac:dyDescent="0.2">
      <c r="A2592" s="8"/>
      <c r="B2592" s="9"/>
      <c r="C2592" s="10"/>
      <c r="D2592" s="10"/>
      <c r="E2592" s="10"/>
      <c r="F2592" s="10"/>
      <c r="G2592" s="10"/>
      <c r="H2592" s="10"/>
      <c r="I2592" s="11"/>
      <c r="J2592" s="11"/>
      <c r="K2592" s="16"/>
      <c r="L2592" s="1"/>
      <c r="N2592" s="1"/>
      <c r="O2592" s="13"/>
      <c r="P2592" s="13"/>
      <c r="Q2592" s="13" t="str">
        <f t="shared" si="213"/>
        <v/>
      </c>
      <c r="R2592" s="13" t="str">
        <f t="shared" si="214"/>
        <v/>
      </c>
    </row>
    <row r="2593" spans="1:18" x14ac:dyDescent="0.2">
      <c r="A2593" s="8"/>
      <c r="B2593" s="9"/>
      <c r="C2593" s="10"/>
      <c r="D2593" s="10"/>
      <c r="E2593" s="10"/>
      <c r="F2593" s="10"/>
      <c r="G2593" s="10"/>
      <c r="H2593" s="10"/>
      <c r="I2593" s="11"/>
      <c r="J2593" s="11"/>
      <c r="K2593" s="12"/>
      <c r="L2593" s="1"/>
      <c r="N2593" s="1"/>
      <c r="O2593" s="13"/>
      <c r="P2593" s="13"/>
      <c r="Q2593" s="13" t="str">
        <f t="shared" si="213"/>
        <v/>
      </c>
      <c r="R2593" s="13" t="str">
        <f t="shared" si="214"/>
        <v/>
      </c>
    </row>
    <row r="2594" spans="1:18" x14ac:dyDescent="0.2">
      <c r="A2594" s="8"/>
      <c r="B2594" s="9"/>
      <c r="C2594" s="10"/>
      <c r="D2594" s="10"/>
      <c r="E2594" s="10"/>
      <c r="F2594" s="10"/>
      <c r="G2594" s="10"/>
      <c r="H2594" s="10"/>
      <c r="I2594" s="11"/>
      <c r="J2594" s="11"/>
      <c r="K2594" s="16"/>
      <c r="L2594" s="1"/>
      <c r="N2594" s="1"/>
      <c r="O2594" s="13"/>
      <c r="P2594" s="13"/>
      <c r="Q2594" s="13" t="str">
        <f t="shared" si="213"/>
        <v/>
      </c>
      <c r="R2594" s="13" t="str">
        <f t="shared" si="214"/>
        <v/>
      </c>
    </row>
    <row r="2595" spans="1:18" x14ac:dyDescent="0.2">
      <c r="A2595" s="8"/>
      <c r="B2595" s="9"/>
      <c r="C2595" s="10"/>
      <c r="D2595" s="10"/>
      <c r="E2595" s="10"/>
      <c r="F2595" s="10"/>
      <c r="G2595" s="10"/>
      <c r="H2595" s="10"/>
      <c r="I2595" s="11"/>
      <c r="J2595" s="11"/>
      <c r="K2595" s="12"/>
      <c r="L2595" s="1"/>
      <c r="N2595" s="1"/>
      <c r="O2595" s="13"/>
      <c r="P2595" s="13"/>
      <c r="Q2595" s="13" t="str">
        <f t="shared" si="213"/>
        <v/>
      </c>
      <c r="R2595" s="13" t="str">
        <f t="shared" si="214"/>
        <v/>
      </c>
    </row>
    <row r="2596" spans="1:18" x14ac:dyDescent="0.2">
      <c r="A2596" s="8"/>
      <c r="B2596" s="9"/>
      <c r="C2596" s="10"/>
      <c r="D2596" s="10"/>
      <c r="E2596" s="10"/>
      <c r="F2596" s="10"/>
      <c r="G2596" s="10"/>
      <c r="H2596" s="10"/>
      <c r="I2596" s="11"/>
      <c r="J2596" s="11"/>
      <c r="K2596" s="12"/>
      <c r="L2596" s="1"/>
      <c r="N2596" s="1"/>
      <c r="O2596" s="13"/>
      <c r="P2596" s="13"/>
      <c r="Q2596" s="13" t="str">
        <f t="shared" si="213"/>
        <v/>
      </c>
      <c r="R2596" s="13" t="str">
        <f t="shared" si="214"/>
        <v/>
      </c>
    </row>
    <row r="2597" spans="1:18" x14ac:dyDescent="0.2">
      <c r="A2597" s="8"/>
      <c r="B2597" s="9"/>
      <c r="C2597" s="10"/>
      <c r="D2597" s="10"/>
      <c r="E2597" s="10"/>
      <c r="F2597" s="10"/>
      <c r="G2597" s="10"/>
      <c r="H2597" s="10"/>
      <c r="I2597" s="11"/>
      <c r="J2597" s="11"/>
      <c r="K2597" s="16"/>
      <c r="L2597" s="1"/>
      <c r="N2597" s="1"/>
      <c r="O2597" s="13"/>
      <c r="P2597" s="13"/>
      <c r="Q2597" s="13" t="str">
        <f t="shared" si="213"/>
        <v/>
      </c>
      <c r="R2597" s="13" t="str">
        <f t="shared" si="214"/>
        <v/>
      </c>
    </row>
    <row r="2598" spans="1:18" x14ac:dyDescent="0.2">
      <c r="A2598" s="8"/>
      <c r="B2598" s="9"/>
      <c r="C2598" s="10"/>
      <c r="D2598" s="10"/>
      <c r="E2598" s="10"/>
      <c r="F2598" s="10"/>
      <c r="G2598" s="10"/>
      <c r="H2598" s="10"/>
      <c r="I2598" s="11"/>
      <c r="J2598" s="11"/>
      <c r="K2598" s="16"/>
      <c r="L2598" s="1"/>
      <c r="N2598" s="1"/>
      <c r="O2598" s="13"/>
      <c r="P2598" s="13"/>
      <c r="Q2598" s="13" t="str">
        <f t="shared" si="213"/>
        <v/>
      </c>
      <c r="R2598" s="13" t="str">
        <f t="shared" si="214"/>
        <v/>
      </c>
    </row>
    <row r="2599" spans="1:18" x14ac:dyDescent="0.2">
      <c r="A2599" s="8"/>
      <c r="B2599" s="9"/>
      <c r="C2599" s="10"/>
      <c r="D2599" s="10"/>
      <c r="E2599" s="10"/>
      <c r="F2599" s="10"/>
      <c r="G2599" s="10"/>
      <c r="H2599" s="10"/>
      <c r="I2599" s="11"/>
      <c r="J2599" s="11"/>
      <c r="K2599" s="16"/>
      <c r="L2599" s="1"/>
      <c r="N2599" s="1"/>
      <c r="O2599" s="13"/>
      <c r="P2599" s="13"/>
      <c r="Q2599" s="13" t="str">
        <f t="shared" si="213"/>
        <v/>
      </c>
      <c r="R2599" s="13" t="str">
        <f t="shared" si="214"/>
        <v/>
      </c>
    </row>
    <row r="2600" spans="1:18" x14ac:dyDescent="0.2">
      <c r="A2600" s="8"/>
      <c r="B2600" s="9"/>
      <c r="C2600" s="10"/>
      <c r="D2600" s="10"/>
      <c r="E2600" s="10"/>
      <c r="F2600" s="10"/>
      <c r="G2600" s="10"/>
      <c r="H2600" s="10"/>
      <c r="I2600" s="11"/>
      <c r="J2600" s="11"/>
      <c r="K2600" s="16"/>
      <c r="L2600" s="1"/>
      <c r="N2600" s="1"/>
      <c r="O2600" s="13"/>
      <c r="P2600" s="13"/>
      <c r="Q2600" s="13" t="str">
        <f t="shared" si="213"/>
        <v/>
      </c>
      <c r="R2600" s="13" t="str">
        <f t="shared" si="214"/>
        <v/>
      </c>
    </row>
    <row r="2601" spans="1:18" x14ac:dyDescent="0.2">
      <c r="A2601" s="8"/>
      <c r="B2601" s="9"/>
      <c r="C2601" s="10"/>
      <c r="D2601" s="10"/>
      <c r="E2601" s="10"/>
      <c r="F2601" s="10"/>
      <c r="G2601" s="10"/>
      <c r="H2601" s="10"/>
      <c r="I2601" s="11"/>
      <c r="J2601" s="11"/>
      <c r="K2601" s="16"/>
      <c r="L2601" s="1"/>
      <c r="N2601" s="1"/>
      <c r="O2601" s="13"/>
      <c r="P2601" s="13"/>
      <c r="Q2601" s="13" t="str">
        <f t="shared" si="213"/>
        <v/>
      </c>
      <c r="R2601" s="13" t="str">
        <f t="shared" si="214"/>
        <v/>
      </c>
    </row>
    <row r="2602" spans="1:18" x14ac:dyDescent="0.2">
      <c r="A2602" s="8"/>
      <c r="B2602" s="9"/>
      <c r="C2602" s="10"/>
      <c r="D2602" s="10"/>
      <c r="E2602" s="10"/>
      <c r="F2602" s="10"/>
      <c r="G2602" s="10"/>
      <c r="H2602" s="10"/>
      <c r="I2602" s="11"/>
      <c r="J2602" s="11"/>
      <c r="K2602" s="12"/>
      <c r="L2602" s="1"/>
      <c r="N2602" s="1"/>
      <c r="O2602" s="13"/>
      <c r="P2602" s="13"/>
      <c r="Q2602" s="13" t="str">
        <f t="shared" si="213"/>
        <v/>
      </c>
      <c r="R2602" s="13" t="str">
        <f t="shared" si="214"/>
        <v/>
      </c>
    </row>
    <row r="2603" spans="1:18" x14ac:dyDescent="0.2">
      <c r="A2603" s="8"/>
      <c r="B2603" s="9"/>
      <c r="C2603" s="10"/>
      <c r="D2603" s="10"/>
      <c r="E2603" s="10"/>
      <c r="F2603" s="10"/>
      <c r="G2603" s="10"/>
      <c r="H2603" s="10"/>
      <c r="I2603" s="11"/>
      <c r="J2603" s="11"/>
      <c r="K2603" s="12"/>
      <c r="L2603" s="1"/>
      <c r="N2603" s="1"/>
      <c r="O2603" s="13"/>
      <c r="P2603" s="13"/>
      <c r="Q2603" s="13" t="str">
        <f t="shared" si="213"/>
        <v/>
      </c>
      <c r="R2603" s="13" t="str">
        <f t="shared" si="214"/>
        <v/>
      </c>
    </row>
    <row r="2604" spans="1:18" x14ac:dyDescent="0.2">
      <c r="A2604" s="8"/>
      <c r="B2604" s="9"/>
      <c r="C2604" s="10"/>
      <c r="D2604" s="10"/>
      <c r="E2604" s="10"/>
      <c r="F2604" s="10"/>
      <c r="G2604" s="10"/>
      <c r="H2604" s="10"/>
      <c r="I2604" s="11"/>
      <c r="J2604" s="11"/>
      <c r="K2604" s="12"/>
      <c r="L2604" s="1"/>
      <c r="N2604" s="1"/>
      <c r="O2604" s="13"/>
      <c r="P2604" s="13"/>
      <c r="Q2604" s="13" t="str">
        <f t="shared" si="213"/>
        <v/>
      </c>
      <c r="R2604" s="13" t="str">
        <f t="shared" si="214"/>
        <v/>
      </c>
    </row>
    <row r="2605" spans="1:18" x14ac:dyDescent="0.2">
      <c r="A2605" s="8"/>
      <c r="B2605" s="9"/>
      <c r="C2605" s="10"/>
      <c r="D2605" s="10"/>
      <c r="E2605" s="10"/>
      <c r="F2605" s="10"/>
      <c r="G2605" s="10"/>
      <c r="H2605" s="10"/>
      <c r="I2605" s="11"/>
      <c r="J2605" s="11"/>
      <c r="K2605" s="12"/>
      <c r="L2605" s="1"/>
      <c r="N2605" s="1"/>
      <c r="O2605" s="13"/>
      <c r="P2605" s="13"/>
      <c r="Q2605" s="13" t="str">
        <f t="shared" si="213"/>
        <v/>
      </c>
      <c r="R2605" s="13" t="str">
        <f t="shared" si="214"/>
        <v/>
      </c>
    </row>
    <row r="2606" spans="1:18" x14ac:dyDescent="0.2">
      <c r="A2606" s="8"/>
      <c r="B2606" s="9"/>
      <c r="C2606" s="10"/>
      <c r="D2606" s="10"/>
      <c r="E2606" s="10"/>
      <c r="F2606" s="10"/>
      <c r="G2606" s="10"/>
      <c r="H2606" s="10"/>
      <c r="I2606" s="11"/>
      <c r="J2606" s="11"/>
      <c r="K2606" s="12"/>
      <c r="L2606" s="1"/>
      <c r="N2606" s="1"/>
      <c r="O2606" s="13"/>
      <c r="P2606" s="13"/>
      <c r="Q2606" s="13" t="str">
        <f t="shared" si="213"/>
        <v/>
      </c>
      <c r="R2606" s="13" t="str">
        <f t="shared" si="214"/>
        <v/>
      </c>
    </row>
    <row r="2607" spans="1:18" x14ac:dyDescent="0.2">
      <c r="A2607" s="8"/>
      <c r="B2607" s="9"/>
      <c r="C2607" s="10"/>
      <c r="D2607" s="10"/>
      <c r="E2607" s="10"/>
      <c r="F2607" s="10"/>
      <c r="G2607" s="10"/>
      <c r="H2607" s="10"/>
      <c r="I2607" s="11"/>
      <c r="J2607" s="11"/>
      <c r="K2607" s="12"/>
      <c r="L2607" s="1"/>
      <c r="N2607" s="1"/>
      <c r="O2607" s="13"/>
      <c r="P2607" s="13"/>
      <c r="Q2607" s="13" t="str">
        <f t="shared" si="213"/>
        <v/>
      </c>
      <c r="R2607" s="13" t="str">
        <f t="shared" si="214"/>
        <v/>
      </c>
    </row>
    <row r="2608" spans="1:18" x14ac:dyDescent="0.2">
      <c r="A2608" s="8"/>
      <c r="B2608" s="9"/>
      <c r="C2608" s="10"/>
      <c r="D2608" s="10"/>
      <c r="E2608" s="10"/>
      <c r="F2608" s="10"/>
      <c r="G2608" s="10"/>
      <c r="H2608" s="10"/>
      <c r="I2608" s="11"/>
      <c r="J2608" s="11"/>
      <c r="K2608" s="12"/>
      <c r="L2608" s="1"/>
      <c r="N2608" s="1"/>
      <c r="O2608" s="13"/>
      <c r="P2608" s="13"/>
      <c r="Q2608" s="13" t="str">
        <f t="shared" si="213"/>
        <v/>
      </c>
      <c r="R2608" s="13" t="str">
        <f t="shared" si="214"/>
        <v/>
      </c>
    </row>
    <row r="2609" spans="1:18" x14ac:dyDescent="0.2">
      <c r="A2609" s="8"/>
      <c r="B2609" s="9"/>
      <c r="C2609" s="10"/>
      <c r="D2609" s="10"/>
      <c r="E2609" s="10"/>
      <c r="F2609" s="10"/>
      <c r="G2609" s="10"/>
      <c r="H2609" s="10"/>
      <c r="I2609" s="11"/>
      <c r="J2609" s="11"/>
      <c r="K2609" s="12"/>
      <c r="L2609" s="1"/>
      <c r="N2609" s="1"/>
      <c r="O2609" s="13"/>
      <c r="P2609" s="13"/>
      <c r="Q2609" s="13" t="str">
        <f t="shared" si="213"/>
        <v/>
      </c>
      <c r="R2609" s="13" t="str">
        <f t="shared" si="214"/>
        <v/>
      </c>
    </row>
    <row r="2610" spans="1:18" x14ac:dyDescent="0.2">
      <c r="A2610" s="8"/>
      <c r="B2610" s="9"/>
      <c r="C2610" s="10"/>
      <c r="D2610" s="10"/>
      <c r="E2610" s="10"/>
      <c r="F2610" s="10"/>
      <c r="G2610" s="10"/>
      <c r="H2610" s="10"/>
      <c r="I2610" s="11"/>
      <c r="J2610" s="11"/>
      <c r="K2610" s="16"/>
      <c r="L2610" s="1"/>
      <c r="N2610" s="1"/>
      <c r="O2610" s="13"/>
      <c r="P2610" s="13"/>
      <c r="Q2610" s="13" t="str">
        <f t="shared" si="213"/>
        <v/>
      </c>
      <c r="R2610" s="13" t="str">
        <f t="shared" si="214"/>
        <v/>
      </c>
    </row>
    <row r="2611" spans="1:18" x14ac:dyDescent="0.2">
      <c r="A2611" s="8"/>
      <c r="B2611" s="9"/>
      <c r="C2611" s="10"/>
      <c r="D2611" s="10"/>
      <c r="E2611" s="10"/>
      <c r="F2611" s="10"/>
      <c r="G2611" s="10"/>
      <c r="H2611" s="10"/>
      <c r="I2611" s="11"/>
      <c r="J2611" s="11"/>
      <c r="K2611" s="16"/>
      <c r="L2611" s="1"/>
      <c r="N2611" s="1"/>
      <c r="O2611" s="13"/>
      <c r="P2611" s="13"/>
      <c r="Q2611" s="13" t="str">
        <f t="shared" si="213"/>
        <v/>
      </c>
      <c r="R2611" s="13" t="str">
        <f t="shared" si="214"/>
        <v/>
      </c>
    </row>
    <row r="2612" spans="1:18" x14ac:dyDescent="0.2">
      <c r="A2612" s="8"/>
      <c r="B2612" s="9"/>
      <c r="C2612" s="10"/>
      <c r="D2612" s="10"/>
      <c r="E2612" s="10"/>
      <c r="F2612" s="10"/>
      <c r="G2612" s="10"/>
      <c r="H2612" s="10"/>
      <c r="I2612" s="11"/>
      <c r="J2612" s="11"/>
      <c r="K2612" s="16"/>
      <c r="L2612" s="1"/>
      <c r="N2612" s="1"/>
      <c r="O2612" s="13"/>
      <c r="P2612" s="13"/>
      <c r="Q2612" s="13" t="str">
        <f t="shared" si="213"/>
        <v/>
      </c>
      <c r="R2612" s="13" t="str">
        <f t="shared" si="214"/>
        <v/>
      </c>
    </row>
    <row r="2613" spans="1:18" x14ac:dyDescent="0.2">
      <c r="A2613" s="8"/>
      <c r="B2613" s="9"/>
      <c r="C2613" s="10"/>
      <c r="D2613" s="10"/>
      <c r="E2613" s="10"/>
      <c r="F2613" s="10"/>
      <c r="G2613" s="10"/>
      <c r="H2613" s="10"/>
      <c r="I2613" s="11"/>
      <c r="J2613" s="11"/>
      <c r="K2613" s="16"/>
      <c r="L2613" s="1"/>
      <c r="N2613" s="1"/>
      <c r="O2613" s="13"/>
      <c r="P2613" s="13"/>
      <c r="Q2613" s="13" t="str">
        <f t="shared" si="213"/>
        <v/>
      </c>
      <c r="R2613" s="13" t="str">
        <f t="shared" si="214"/>
        <v/>
      </c>
    </row>
    <row r="2614" spans="1:18" x14ac:dyDescent="0.2">
      <c r="A2614" s="8"/>
      <c r="B2614" s="9"/>
      <c r="C2614" s="10"/>
      <c r="D2614" s="10"/>
      <c r="E2614" s="10"/>
      <c r="F2614" s="10"/>
      <c r="G2614" s="10"/>
      <c r="H2614" s="10"/>
      <c r="I2614" s="11"/>
      <c r="J2614" s="11"/>
      <c r="K2614" s="16"/>
      <c r="L2614" s="1"/>
      <c r="N2614" s="1"/>
      <c r="O2614" s="13"/>
      <c r="P2614" s="13"/>
      <c r="Q2614" s="13" t="str">
        <f t="shared" si="213"/>
        <v/>
      </c>
      <c r="R2614" s="13" t="str">
        <f t="shared" si="214"/>
        <v/>
      </c>
    </row>
    <row r="2615" spans="1:18" x14ac:dyDescent="0.2">
      <c r="A2615" s="8"/>
      <c r="B2615" s="9"/>
      <c r="C2615" s="10"/>
      <c r="D2615" s="10"/>
      <c r="E2615" s="10"/>
      <c r="F2615" s="10"/>
      <c r="G2615" s="10"/>
      <c r="H2615" s="10"/>
      <c r="I2615" s="11"/>
      <c r="J2615" s="11"/>
      <c r="K2615" s="16"/>
      <c r="L2615" s="1"/>
      <c r="N2615" s="1"/>
      <c r="O2615" s="13"/>
      <c r="P2615" s="13"/>
      <c r="Q2615" s="13" t="str">
        <f t="shared" si="213"/>
        <v/>
      </c>
      <c r="R2615" s="13" t="str">
        <f t="shared" si="214"/>
        <v/>
      </c>
    </row>
    <row r="2616" spans="1:18" x14ac:dyDescent="0.2">
      <c r="A2616" s="8"/>
      <c r="B2616" s="9"/>
      <c r="C2616" s="10"/>
      <c r="D2616" s="10"/>
      <c r="E2616" s="10"/>
      <c r="F2616" s="10"/>
      <c r="G2616" s="10"/>
      <c r="H2616" s="10"/>
      <c r="I2616" s="11"/>
      <c r="J2616" s="11"/>
      <c r="K2616" s="16"/>
      <c r="L2616" s="1"/>
      <c r="N2616" s="1"/>
      <c r="O2616" s="13"/>
      <c r="P2616" s="13"/>
      <c r="Q2616" s="13" t="str">
        <f t="shared" si="213"/>
        <v/>
      </c>
      <c r="R2616" s="13" t="str">
        <f t="shared" si="214"/>
        <v/>
      </c>
    </row>
    <row r="2617" spans="1:18" x14ac:dyDescent="0.2">
      <c r="A2617" s="8"/>
      <c r="B2617" s="9"/>
      <c r="C2617" s="10"/>
      <c r="D2617" s="10"/>
      <c r="E2617" s="10"/>
      <c r="F2617" s="10"/>
      <c r="G2617" s="10"/>
      <c r="H2617" s="10"/>
      <c r="I2617" s="11"/>
      <c r="J2617" s="11"/>
      <c r="K2617" s="12"/>
      <c r="L2617" s="1"/>
      <c r="N2617" s="1"/>
      <c r="O2617" s="13"/>
      <c r="P2617" s="13"/>
      <c r="Q2617" s="13" t="str">
        <f t="shared" si="213"/>
        <v/>
      </c>
      <c r="R2617" s="13" t="str">
        <f t="shared" si="214"/>
        <v/>
      </c>
    </row>
    <row r="2618" spans="1:18" x14ac:dyDescent="0.2">
      <c r="A2618" s="8"/>
      <c r="B2618" s="9"/>
      <c r="C2618" s="10"/>
      <c r="D2618" s="10"/>
      <c r="E2618" s="10"/>
      <c r="F2618" s="10"/>
      <c r="G2618" s="10"/>
      <c r="H2618" s="10"/>
      <c r="I2618" s="11"/>
      <c r="J2618" s="11"/>
      <c r="K2618" s="16"/>
      <c r="L2618" s="1"/>
      <c r="N2618" s="1"/>
      <c r="O2618" s="13"/>
      <c r="P2618" s="13"/>
      <c r="Q2618" s="13" t="str">
        <f t="shared" si="213"/>
        <v/>
      </c>
      <c r="R2618" s="13" t="str">
        <f t="shared" si="214"/>
        <v/>
      </c>
    </row>
    <row r="2619" spans="1:18" x14ac:dyDescent="0.2">
      <c r="A2619" s="8"/>
      <c r="B2619" s="9"/>
      <c r="C2619" s="10"/>
      <c r="D2619" s="10"/>
      <c r="E2619" s="10"/>
      <c r="F2619" s="10"/>
      <c r="G2619" s="10"/>
      <c r="H2619" s="10"/>
      <c r="I2619" s="11"/>
      <c r="J2619" s="11"/>
      <c r="K2619" s="12"/>
      <c r="L2619" s="1"/>
      <c r="N2619" s="1"/>
      <c r="O2619" s="13"/>
      <c r="P2619" s="13"/>
      <c r="Q2619" s="13" t="str">
        <f t="shared" si="213"/>
        <v/>
      </c>
      <c r="R2619" s="13" t="str">
        <f t="shared" si="214"/>
        <v/>
      </c>
    </row>
    <row r="2620" spans="1:18" x14ac:dyDescent="0.2">
      <c r="A2620" s="8"/>
      <c r="B2620" s="9"/>
      <c r="C2620" s="10"/>
      <c r="D2620" s="10"/>
      <c r="E2620" s="10"/>
      <c r="F2620" s="10"/>
      <c r="G2620" s="10"/>
      <c r="H2620" s="10"/>
      <c r="I2620" s="11"/>
      <c r="J2620" s="11"/>
      <c r="K2620" s="12"/>
      <c r="L2620" s="1"/>
      <c r="N2620" s="1"/>
      <c r="O2620" s="13"/>
      <c r="P2620" s="13"/>
      <c r="Q2620" s="13" t="str">
        <f t="shared" si="213"/>
        <v/>
      </c>
      <c r="R2620" s="13" t="str">
        <f t="shared" si="214"/>
        <v/>
      </c>
    </row>
    <row r="2621" spans="1:18" x14ac:dyDescent="0.2">
      <c r="A2621" s="8"/>
      <c r="B2621" s="9"/>
      <c r="C2621" s="10"/>
      <c r="D2621" s="10"/>
      <c r="E2621" s="10"/>
      <c r="F2621" s="10"/>
      <c r="G2621" s="10"/>
      <c r="H2621" s="10"/>
      <c r="I2621" s="11"/>
      <c r="J2621" s="11"/>
      <c r="K2621" s="16"/>
      <c r="L2621" s="1"/>
      <c r="N2621" s="1"/>
      <c r="O2621" s="13"/>
      <c r="P2621" s="13"/>
      <c r="Q2621" s="13" t="str">
        <f t="shared" si="213"/>
        <v/>
      </c>
      <c r="R2621" s="13" t="str">
        <f t="shared" si="214"/>
        <v/>
      </c>
    </row>
    <row r="2622" spans="1:18" x14ac:dyDescent="0.2">
      <c r="A2622" s="8"/>
      <c r="B2622" s="9"/>
      <c r="C2622" s="10"/>
      <c r="D2622" s="10"/>
      <c r="E2622" s="10"/>
      <c r="F2622" s="10"/>
      <c r="G2622" s="10"/>
      <c r="H2622" s="10"/>
      <c r="I2622" s="11"/>
      <c r="J2622" s="11"/>
      <c r="K2622" s="16"/>
      <c r="L2622" s="1"/>
      <c r="N2622" s="1"/>
      <c r="O2622" s="13"/>
      <c r="P2622" s="13"/>
      <c r="Q2622" s="13" t="str">
        <f t="shared" si="213"/>
        <v/>
      </c>
      <c r="R2622" s="13" t="str">
        <f t="shared" si="214"/>
        <v/>
      </c>
    </row>
    <row r="2623" spans="1:18" x14ac:dyDescent="0.2">
      <c r="A2623" s="8"/>
      <c r="B2623" s="9"/>
      <c r="C2623" s="10"/>
      <c r="D2623" s="10"/>
      <c r="E2623" s="10"/>
      <c r="F2623" s="10"/>
      <c r="G2623" s="10"/>
      <c r="H2623" s="10"/>
      <c r="I2623" s="11"/>
      <c r="J2623" s="11"/>
      <c r="K2623" s="12"/>
      <c r="L2623" s="1"/>
      <c r="N2623" s="1"/>
      <c r="O2623" s="13"/>
      <c r="P2623" s="13"/>
      <c r="Q2623" s="13" t="str">
        <f t="shared" si="213"/>
        <v/>
      </c>
      <c r="R2623" s="13" t="str">
        <f t="shared" si="214"/>
        <v/>
      </c>
    </row>
    <row r="2624" spans="1:18" x14ac:dyDescent="0.2">
      <c r="A2624" s="8"/>
      <c r="B2624" s="9"/>
      <c r="C2624" s="10"/>
      <c r="D2624" s="10"/>
      <c r="E2624" s="10"/>
      <c r="F2624" s="10"/>
      <c r="G2624" s="10"/>
      <c r="H2624" s="10"/>
      <c r="I2624" s="11"/>
      <c r="J2624" s="11"/>
      <c r="K2624" s="12"/>
      <c r="L2624" s="1"/>
      <c r="N2624" s="1"/>
      <c r="O2624" s="13"/>
      <c r="P2624" s="13"/>
      <c r="Q2624" s="13" t="str">
        <f t="shared" si="213"/>
        <v/>
      </c>
      <c r="R2624" s="13" t="str">
        <f t="shared" si="214"/>
        <v/>
      </c>
    </row>
    <row r="2625" spans="1:18" x14ac:dyDescent="0.2">
      <c r="A2625" s="8"/>
      <c r="B2625" s="9"/>
      <c r="C2625" s="10"/>
      <c r="D2625" s="10"/>
      <c r="E2625" s="10"/>
      <c r="F2625" s="10"/>
      <c r="G2625" s="10"/>
      <c r="H2625" s="10"/>
      <c r="I2625" s="11"/>
      <c r="J2625" s="11"/>
      <c r="K2625" s="16"/>
      <c r="L2625" s="1"/>
      <c r="N2625" s="1"/>
      <c r="O2625" s="13"/>
      <c r="P2625" s="13"/>
      <c r="Q2625" s="13" t="str">
        <f t="shared" si="213"/>
        <v/>
      </c>
      <c r="R2625" s="13" t="str">
        <f t="shared" si="214"/>
        <v/>
      </c>
    </row>
    <row r="2626" spans="1:18" x14ac:dyDescent="0.2">
      <c r="A2626" s="8"/>
      <c r="B2626" s="9"/>
      <c r="C2626" s="10"/>
      <c r="D2626" s="10"/>
      <c r="E2626" s="10"/>
      <c r="F2626" s="10"/>
      <c r="G2626" s="10"/>
      <c r="H2626" s="10"/>
      <c r="I2626" s="11"/>
      <c r="J2626" s="11"/>
      <c r="K2626" s="16"/>
      <c r="L2626" s="1"/>
      <c r="N2626" s="1"/>
      <c r="O2626" s="13"/>
      <c r="P2626" s="13"/>
      <c r="Q2626" s="13" t="str">
        <f t="shared" si="213"/>
        <v/>
      </c>
      <c r="R2626" s="13" t="str">
        <f t="shared" si="214"/>
        <v/>
      </c>
    </row>
    <row r="2627" spans="1:18" x14ac:dyDescent="0.2">
      <c r="A2627" s="8"/>
      <c r="B2627" s="9"/>
      <c r="C2627" s="10"/>
      <c r="D2627" s="10"/>
      <c r="E2627" s="10"/>
      <c r="F2627" s="10"/>
      <c r="G2627" s="10"/>
      <c r="H2627" s="10"/>
      <c r="I2627" s="11"/>
      <c r="J2627" s="11"/>
      <c r="K2627" s="16"/>
      <c r="L2627" s="1"/>
      <c r="N2627" s="1"/>
      <c r="O2627" s="13"/>
      <c r="P2627" s="13"/>
      <c r="Q2627" s="13" t="str">
        <f t="shared" si="213"/>
        <v/>
      </c>
      <c r="R2627" s="13" t="str">
        <f t="shared" si="214"/>
        <v/>
      </c>
    </row>
    <row r="2628" spans="1:18" x14ac:dyDescent="0.2">
      <c r="A2628" s="8"/>
      <c r="B2628" s="9"/>
      <c r="C2628" s="10"/>
      <c r="D2628" s="10"/>
      <c r="E2628" s="10"/>
      <c r="F2628" s="10"/>
      <c r="G2628" s="10"/>
      <c r="H2628" s="10"/>
      <c r="I2628" s="11"/>
      <c r="J2628" s="11"/>
      <c r="K2628" s="16"/>
      <c r="L2628" s="1"/>
      <c r="N2628" s="1"/>
      <c r="O2628" s="13"/>
      <c r="P2628" s="13"/>
      <c r="Q2628" s="13" t="str">
        <f t="shared" si="213"/>
        <v/>
      </c>
      <c r="R2628" s="13" t="str">
        <f t="shared" si="214"/>
        <v/>
      </c>
    </row>
    <row r="2629" spans="1:18" x14ac:dyDescent="0.2">
      <c r="A2629" s="8"/>
      <c r="B2629" s="9"/>
      <c r="C2629" s="10"/>
      <c r="D2629" s="10"/>
      <c r="E2629" s="10"/>
      <c r="F2629" s="10"/>
      <c r="G2629" s="10"/>
      <c r="H2629" s="10"/>
      <c r="I2629" s="11"/>
      <c r="J2629" s="11"/>
      <c r="K2629" s="16"/>
      <c r="L2629" s="1"/>
      <c r="N2629" s="1"/>
      <c r="O2629" s="13"/>
      <c r="P2629" s="13"/>
      <c r="Q2629" s="13" t="str">
        <f t="shared" si="213"/>
        <v/>
      </c>
      <c r="R2629" s="13" t="str">
        <f t="shared" si="214"/>
        <v/>
      </c>
    </row>
    <row r="2630" spans="1:18" x14ac:dyDescent="0.2">
      <c r="A2630" s="8"/>
      <c r="B2630" s="9"/>
      <c r="C2630" s="10"/>
      <c r="D2630" s="10"/>
      <c r="E2630" s="10"/>
      <c r="F2630" s="10"/>
      <c r="G2630" s="10"/>
      <c r="H2630" s="10"/>
      <c r="I2630" s="11"/>
      <c r="J2630" s="11"/>
      <c r="K2630" s="16"/>
      <c r="L2630" s="1"/>
      <c r="N2630" s="1"/>
      <c r="O2630" s="13"/>
      <c r="P2630" s="13"/>
      <c r="Q2630" s="13" t="str">
        <f t="shared" si="213"/>
        <v/>
      </c>
      <c r="R2630" s="13" t="str">
        <f t="shared" si="214"/>
        <v/>
      </c>
    </row>
    <row r="2631" spans="1:18" x14ac:dyDescent="0.2">
      <c r="A2631" s="8"/>
      <c r="B2631" s="9"/>
      <c r="C2631" s="10"/>
      <c r="D2631" s="10"/>
      <c r="E2631" s="10"/>
      <c r="F2631" s="10"/>
      <c r="G2631" s="10"/>
      <c r="H2631" s="10"/>
      <c r="I2631" s="11"/>
      <c r="J2631" s="11"/>
      <c r="K2631" s="12"/>
      <c r="L2631" s="1"/>
      <c r="N2631" s="1"/>
      <c r="O2631" s="13"/>
      <c r="P2631" s="13"/>
      <c r="Q2631" s="13" t="str">
        <f t="shared" si="213"/>
        <v/>
      </c>
      <c r="R2631" s="13" t="str">
        <f t="shared" si="214"/>
        <v/>
      </c>
    </row>
    <row r="2632" spans="1:18" x14ac:dyDescent="0.2">
      <c r="A2632" s="8"/>
      <c r="B2632" s="9"/>
      <c r="C2632" s="10"/>
      <c r="D2632" s="10"/>
      <c r="E2632" s="10"/>
      <c r="F2632" s="10"/>
      <c r="G2632" s="10"/>
      <c r="H2632" s="10"/>
      <c r="I2632" s="11"/>
      <c r="J2632" s="11"/>
      <c r="K2632" s="12"/>
      <c r="L2632" s="1"/>
      <c r="N2632" s="1"/>
      <c r="O2632" s="13"/>
      <c r="P2632" s="13"/>
      <c r="Q2632" s="13" t="str">
        <f t="shared" ref="Q2632:Q2695" si="215">IF(AND(M2632="Natural Gas",K2632&lt;&gt;"NA"),K2632/100,"")</f>
        <v/>
      </c>
      <c r="R2632" s="13" t="str">
        <f t="shared" ref="R2632:R2695" si="216">IF(AND(M2632="Natural Gas",K2632&lt;&gt;"NA",L2632="YES"),K2632/100,"")</f>
        <v/>
      </c>
    </row>
    <row r="2633" spans="1:18" x14ac:dyDescent="0.2">
      <c r="A2633" s="8"/>
      <c r="B2633" s="9"/>
      <c r="C2633" s="10"/>
      <c r="D2633" s="10"/>
      <c r="E2633" s="10"/>
      <c r="F2633" s="10"/>
      <c r="G2633" s="10"/>
      <c r="H2633" s="10"/>
      <c r="I2633" s="11"/>
      <c r="J2633" s="11"/>
      <c r="K2633" s="12"/>
      <c r="L2633" s="1"/>
      <c r="N2633" s="1"/>
      <c r="O2633" s="13"/>
      <c r="P2633" s="13"/>
      <c r="Q2633" s="13" t="str">
        <f t="shared" si="215"/>
        <v/>
      </c>
      <c r="R2633" s="13" t="str">
        <f t="shared" si="216"/>
        <v/>
      </c>
    </row>
    <row r="2634" spans="1:18" x14ac:dyDescent="0.2">
      <c r="A2634" s="8"/>
      <c r="B2634" s="9"/>
      <c r="C2634" s="10"/>
      <c r="D2634" s="10"/>
      <c r="E2634" s="10"/>
      <c r="F2634" s="10"/>
      <c r="G2634" s="10"/>
      <c r="H2634" s="10"/>
      <c r="I2634" s="11"/>
      <c r="J2634" s="11"/>
      <c r="K2634" s="16"/>
      <c r="L2634" s="1"/>
      <c r="N2634" s="1"/>
      <c r="O2634" s="13"/>
      <c r="P2634" s="13"/>
      <c r="Q2634" s="13" t="str">
        <f t="shared" si="215"/>
        <v/>
      </c>
      <c r="R2634" s="13" t="str">
        <f t="shared" si="216"/>
        <v/>
      </c>
    </row>
    <row r="2635" spans="1:18" x14ac:dyDescent="0.2">
      <c r="A2635" s="8"/>
      <c r="B2635" s="9"/>
      <c r="C2635" s="10"/>
      <c r="D2635" s="10"/>
      <c r="E2635" s="10"/>
      <c r="F2635" s="10"/>
      <c r="G2635" s="10"/>
      <c r="H2635" s="10"/>
      <c r="I2635" s="11"/>
      <c r="J2635" s="11"/>
      <c r="K2635" s="12"/>
      <c r="L2635" s="1"/>
      <c r="N2635" s="1"/>
      <c r="O2635" s="13"/>
      <c r="P2635" s="13"/>
      <c r="Q2635" s="13" t="str">
        <f t="shared" si="215"/>
        <v/>
      </c>
      <c r="R2635" s="13" t="str">
        <f t="shared" si="216"/>
        <v/>
      </c>
    </row>
    <row r="2636" spans="1:18" x14ac:dyDescent="0.2">
      <c r="A2636" s="8"/>
      <c r="B2636" s="9"/>
      <c r="C2636" s="10"/>
      <c r="D2636" s="10"/>
      <c r="E2636" s="10"/>
      <c r="F2636" s="10"/>
      <c r="G2636" s="10"/>
      <c r="H2636" s="10"/>
      <c r="I2636" s="11"/>
      <c r="J2636" s="11"/>
      <c r="K2636" s="16"/>
      <c r="L2636" s="1"/>
      <c r="N2636" s="1"/>
      <c r="O2636" s="13"/>
      <c r="P2636" s="13"/>
      <c r="Q2636" s="13" t="str">
        <f t="shared" si="215"/>
        <v/>
      </c>
      <c r="R2636" s="13" t="str">
        <f t="shared" si="216"/>
        <v/>
      </c>
    </row>
    <row r="2637" spans="1:18" x14ac:dyDescent="0.2">
      <c r="A2637" s="8"/>
      <c r="B2637" s="9"/>
      <c r="C2637" s="10"/>
      <c r="D2637" s="10"/>
      <c r="E2637" s="10"/>
      <c r="F2637" s="10"/>
      <c r="G2637" s="10"/>
      <c r="H2637" s="10"/>
      <c r="I2637" s="11"/>
      <c r="J2637" s="11"/>
      <c r="K2637" s="16"/>
      <c r="L2637" s="1"/>
      <c r="N2637" s="1"/>
      <c r="O2637" s="13"/>
      <c r="P2637" s="13"/>
      <c r="Q2637" s="13" t="str">
        <f t="shared" si="215"/>
        <v/>
      </c>
      <c r="R2637" s="13" t="str">
        <f t="shared" si="216"/>
        <v/>
      </c>
    </row>
    <row r="2638" spans="1:18" x14ac:dyDescent="0.2">
      <c r="A2638" s="8"/>
      <c r="B2638" s="9"/>
      <c r="C2638" s="10"/>
      <c r="D2638" s="10"/>
      <c r="E2638" s="10"/>
      <c r="F2638" s="10"/>
      <c r="G2638" s="10"/>
      <c r="H2638" s="10"/>
      <c r="I2638" s="11"/>
      <c r="J2638" s="11"/>
      <c r="K2638" s="16"/>
      <c r="L2638" s="1"/>
      <c r="N2638" s="1"/>
      <c r="O2638" s="13"/>
      <c r="P2638" s="13"/>
      <c r="Q2638" s="13" t="str">
        <f t="shared" si="215"/>
        <v/>
      </c>
      <c r="R2638" s="13" t="str">
        <f t="shared" si="216"/>
        <v/>
      </c>
    </row>
    <row r="2639" spans="1:18" x14ac:dyDescent="0.2">
      <c r="A2639" s="8"/>
      <c r="B2639" s="9"/>
      <c r="C2639" s="10"/>
      <c r="D2639" s="10"/>
      <c r="E2639" s="10"/>
      <c r="F2639" s="10"/>
      <c r="G2639" s="10"/>
      <c r="H2639" s="10"/>
      <c r="I2639" s="11"/>
      <c r="J2639" s="11"/>
      <c r="K2639" s="16"/>
      <c r="L2639" s="1"/>
      <c r="N2639" s="1"/>
      <c r="O2639" s="13"/>
      <c r="P2639" s="13"/>
      <c r="Q2639" s="13" t="str">
        <f t="shared" si="215"/>
        <v/>
      </c>
      <c r="R2639" s="13" t="str">
        <f t="shared" si="216"/>
        <v/>
      </c>
    </row>
    <row r="2640" spans="1:18" x14ac:dyDescent="0.2">
      <c r="A2640" s="8"/>
      <c r="B2640" s="9"/>
      <c r="C2640" s="10"/>
      <c r="D2640" s="10"/>
      <c r="E2640" s="10"/>
      <c r="F2640" s="10"/>
      <c r="G2640" s="10"/>
      <c r="H2640" s="10"/>
      <c r="I2640" s="11"/>
      <c r="J2640" s="11"/>
      <c r="K2640" s="12"/>
      <c r="L2640" s="1"/>
      <c r="N2640" s="1"/>
      <c r="O2640" s="13"/>
      <c r="P2640" s="13"/>
      <c r="Q2640" s="13" t="str">
        <f t="shared" si="215"/>
        <v/>
      </c>
      <c r="R2640" s="13" t="str">
        <f t="shared" si="216"/>
        <v/>
      </c>
    </row>
    <row r="2641" spans="1:18" x14ac:dyDescent="0.2">
      <c r="A2641" s="8"/>
      <c r="B2641" s="9"/>
      <c r="C2641" s="10"/>
      <c r="D2641" s="10"/>
      <c r="E2641" s="10"/>
      <c r="F2641" s="10"/>
      <c r="G2641" s="10"/>
      <c r="H2641" s="10"/>
      <c r="I2641" s="11"/>
      <c r="J2641" s="11"/>
      <c r="K2641" s="12"/>
      <c r="L2641" s="1"/>
      <c r="N2641" s="1"/>
      <c r="O2641" s="13"/>
      <c r="P2641" s="13"/>
      <c r="Q2641" s="13" t="str">
        <f t="shared" si="215"/>
        <v/>
      </c>
      <c r="R2641" s="13" t="str">
        <f t="shared" si="216"/>
        <v/>
      </c>
    </row>
    <row r="2642" spans="1:18" x14ac:dyDescent="0.2">
      <c r="A2642" s="8"/>
      <c r="B2642" s="9"/>
      <c r="C2642" s="10"/>
      <c r="D2642" s="10"/>
      <c r="E2642" s="10"/>
      <c r="F2642" s="10"/>
      <c r="G2642" s="10"/>
      <c r="H2642" s="10"/>
      <c r="I2642" s="11"/>
      <c r="J2642" s="11"/>
      <c r="K2642" s="16"/>
      <c r="L2642" s="1"/>
      <c r="N2642" s="1"/>
      <c r="O2642" s="13"/>
      <c r="P2642" s="13"/>
      <c r="Q2642" s="13" t="str">
        <f t="shared" si="215"/>
        <v/>
      </c>
      <c r="R2642" s="13" t="str">
        <f t="shared" si="216"/>
        <v/>
      </c>
    </row>
    <row r="2643" spans="1:18" x14ac:dyDescent="0.2">
      <c r="A2643" s="8"/>
      <c r="B2643" s="9"/>
      <c r="C2643" s="10"/>
      <c r="D2643" s="10"/>
      <c r="E2643" s="10"/>
      <c r="F2643" s="10"/>
      <c r="G2643" s="10"/>
      <c r="H2643" s="10"/>
      <c r="I2643" s="11"/>
      <c r="J2643" s="11"/>
      <c r="K2643" s="16"/>
      <c r="L2643" s="1"/>
      <c r="N2643" s="1"/>
      <c r="O2643" s="13"/>
      <c r="P2643" s="13"/>
      <c r="Q2643" s="13" t="str">
        <f t="shared" si="215"/>
        <v/>
      </c>
      <c r="R2643" s="13" t="str">
        <f t="shared" si="216"/>
        <v/>
      </c>
    </row>
    <row r="2644" spans="1:18" x14ac:dyDescent="0.2">
      <c r="A2644" s="8"/>
      <c r="B2644" s="9"/>
      <c r="C2644" s="10"/>
      <c r="D2644" s="10"/>
      <c r="E2644" s="10"/>
      <c r="F2644" s="10"/>
      <c r="G2644" s="10"/>
      <c r="H2644" s="10"/>
      <c r="I2644" s="11"/>
      <c r="J2644" s="11"/>
      <c r="K2644" s="16"/>
      <c r="L2644" s="1"/>
      <c r="N2644" s="1"/>
      <c r="O2644" s="13"/>
      <c r="P2644" s="13"/>
      <c r="Q2644" s="13" t="str">
        <f t="shared" si="215"/>
        <v/>
      </c>
      <c r="R2644" s="13" t="str">
        <f t="shared" si="216"/>
        <v/>
      </c>
    </row>
    <row r="2645" spans="1:18" x14ac:dyDescent="0.2">
      <c r="A2645" s="8"/>
      <c r="B2645" s="9"/>
      <c r="C2645" s="10"/>
      <c r="D2645" s="10"/>
      <c r="E2645" s="10"/>
      <c r="F2645" s="10"/>
      <c r="G2645" s="10"/>
      <c r="H2645" s="10"/>
      <c r="I2645" s="11"/>
      <c r="J2645" s="11"/>
      <c r="K2645" s="16"/>
      <c r="L2645" s="1"/>
      <c r="N2645" s="1"/>
      <c r="O2645" s="13"/>
      <c r="P2645" s="13"/>
      <c r="Q2645" s="13" t="str">
        <f t="shared" si="215"/>
        <v/>
      </c>
      <c r="R2645" s="13" t="str">
        <f t="shared" si="216"/>
        <v/>
      </c>
    </row>
    <row r="2646" spans="1:18" x14ac:dyDescent="0.2">
      <c r="A2646" s="8"/>
      <c r="B2646" s="9"/>
      <c r="C2646" s="10"/>
      <c r="D2646" s="10"/>
      <c r="E2646" s="10"/>
      <c r="F2646" s="10"/>
      <c r="G2646" s="10"/>
      <c r="H2646" s="10"/>
      <c r="I2646" s="11"/>
      <c r="J2646" s="11"/>
      <c r="K2646" s="16"/>
      <c r="L2646" s="1"/>
      <c r="N2646" s="1"/>
      <c r="O2646" s="13"/>
      <c r="P2646" s="13"/>
      <c r="Q2646" s="13" t="str">
        <f t="shared" si="215"/>
        <v/>
      </c>
      <c r="R2646" s="13" t="str">
        <f t="shared" si="216"/>
        <v/>
      </c>
    </row>
    <row r="2647" spans="1:18" x14ac:dyDescent="0.2">
      <c r="A2647" s="8"/>
      <c r="B2647" s="9"/>
      <c r="C2647" s="10"/>
      <c r="D2647" s="10"/>
      <c r="E2647" s="10"/>
      <c r="F2647" s="10"/>
      <c r="G2647" s="10"/>
      <c r="H2647" s="10"/>
      <c r="I2647" s="11"/>
      <c r="J2647" s="11"/>
      <c r="K2647" s="12"/>
      <c r="L2647" s="1"/>
      <c r="N2647" s="1"/>
      <c r="O2647" s="13"/>
      <c r="P2647" s="13"/>
      <c r="Q2647" s="13" t="str">
        <f t="shared" si="215"/>
        <v/>
      </c>
      <c r="R2647" s="13" t="str">
        <f t="shared" si="216"/>
        <v/>
      </c>
    </row>
    <row r="2648" spans="1:18" x14ac:dyDescent="0.2">
      <c r="A2648" s="8"/>
      <c r="B2648" s="9"/>
      <c r="C2648" s="10"/>
      <c r="D2648" s="10"/>
      <c r="E2648" s="10"/>
      <c r="F2648" s="10"/>
      <c r="G2648" s="10"/>
      <c r="H2648" s="10"/>
      <c r="I2648" s="11"/>
      <c r="J2648" s="11"/>
      <c r="K2648" s="16"/>
      <c r="L2648" s="1"/>
      <c r="N2648" s="1"/>
      <c r="O2648" s="13"/>
      <c r="P2648" s="13"/>
      <c r="Q2648" s="13" t="str">
        <f t="shared" si="215"/>
        <v/>
      </c>
      <c r="R2648" s="13" t="str">
        <f t="shared" si="216"/>
        <v/>
      </c>
    </row>
    <row r="2649" spans="1:18" x14ac:dyDescent="0.2">
      <c r="A2649" s="8"/>
      <c r="B2649" s="9"/>
      <c r="C2649" s="10"/>
      <c r="D2649" s="10"/>
      <c r="E2649" s="10"/>
      <c r="F2649" s="10"/>
      <c r="G2649" s="10"/>
      <c r="H2649" s="10"/>
      <c r="I2649" s="11"/>
      <c r="J2649" s="11"/>
      <c r="K2649" s="16"/>
      <c r="L2649" s="1"/>
      <c r="N2649" s="1"/>
      <c r="O2649" s="13"/>
      <c r="P2649" s="13"/>
      <c r="Q2649" s="13" t="str">
        <f t="shared" si="215"/>
        <v/>
      </c>
      <c r="R2649" s="13" t="str">
        <f t="shared" si="216"/>
        <v/>
      </c>
    </row>
    <row r="2650" spans="1:18" x14ac:dyDescent="0.2">
      <c r="A2650" s="8"/>
      <c r="B2650" s="9"/>
      <c r="C2650" s="10"/>
      <c r="D2650" s="10"/>
      <c r="E2650" s="10"/>
      <c r="F2650" s="10"/>
      <c r="G2650" s="10"/>
      <c r="H2650" s="10"/>
      <c r="I2650" s="11"/>
      <c r="J2650" s="11"/>
      <c r="K2650" s="16"/>
      <c r="L2650" s="1"/>
      <c r="N2650" s="1"/>
      <c r="O2650" s="13"/>
      <c r="P2650" s="13"/>
      <c r="Q2650" s="13" t="str">
        <f t="shared" si="215"/>
        <v/>
      </c>
      <c r="R2650" s="13" t="str">
        <f t="shared" si="216"/>
        <v/>
      </c>
    </row>
    <row r="2651" spans="1:18" x14ac:dyDescent="0.2">
      <c r="A2651" s="8"/>
      <c r="B2651" s="9"/>
      <c r="C2651" s="10"/>
      <c r="D2651" s="10"/>
      <c r="E2651" s="10"/>
      <c r="F2651" s="10"/>
      <c r="G2651" s="10"/>
      <c r="H2651" s="10"/>
      <c r="I2651" s="11"/>
      <c r="J2651" s="11"/>
      <c r="K2651" s="16"/>
      <c r="L2651" s="1"/>
      <c r="N2651" s="1"/>
      <c r="O2651" s="13"/>
      <c r="P2651" s="13"/>
      <c r="Q2651" s="13" t="str">
        <f t="shared" si="215"/>
        <v/>
      </c>
      <c r="R2651" s="13" t="str">
        <f t="shared" si="216"/>
        <v/>
      </c>
    </row>
    <row r="2652" spans="1:18" x14ac:dyDescent="0.2">
      <c r="A2652" s="8"/>
      <c r="B2652" s="9"/>
      <c r="C2652" s="10"/>
      <c r="D2652" s="10"/>
      <c r="E2652" s="10"/>
      <c r="F2652" s="10"/>
      <c r="G2652" s="10"/>
      <c r="H2652" s="10"/>
      <c r="I2652" s="11"/>
      <c r="J2652" s="11"/>
      <c r="K2652" s="16"/>
      <c r="L2652" s="1"/>
      <c r="N2652" s="1"/>
      <c r="O2652" s="13"/>
      <c r="P2652" s="13"/>
      <c r="Q2652" s="13" t="str">
        <f t="shared" si="215"/>
        <v/>
      </c>
      <c r="R2652" s="13" t="str">
        <f t="shared" si="216"/>
        <v/>
      </c>
    </row>
    <row r="2653" spans="1:18" x14ac:dyDescent="0.2">
      <c r="A2653" s="8"/>
      <c r="B2653" s="9"/>
      <c r="C2653" s="10"/>
      <c r="D2653" s="10"/>
      <c r="E2653" s="10"/>
      <c r="F2653" s="10"/>
      <c r="G2653" s="10"/>
      <c r="H2653" s="10"/>
      <c r="I2653" s="11"/>
      <c r="J2653" s="11"/>
      <c r="K2653" s="16"/>
      <c r="L2653" s="1"/>
      <c r="N2653" s="1"/>
      <c r="O2653" s="13"/>
      <c r="P2653" s="13"/>
      <c r="Q2653" s="13" t="str">
        <f t="shared" si="215"/>
        <v/>
      </c>
      <c r="R2653" s="13" t="str">
        <f t="shared" si="216"/>
        <v/>
      </c>
    </row>
    <row r="2654" spans="1:18" x14ac:dyDescent="0.2">
      <c r="A2654" s="8"/>
      <c r="B2654" s="9"/>
      <c r="C2654" s="10"/>
      <c r="D2654" s="10"/>
      <c r="E2654" s="10"/>
      <c r="F2654" s="10"/>
      <c r="G2654" s="10"/>
      <c r="H2654" s="10"/>
      <c r="I2654" s="11"/>
      <c r="J2654" s="11"/>
      <c r="K2654" s="16"/>
      <c r="L2654" s="1"/>
      <c r="N2654" s="1"/>
      <c r="O2654" s="13"/>
      <c r="P2654" s="13"/>
      <c r="Q2654" s="13" t="str">
        <f t="shared" si="215"/>
        <v/>
      </c>
      <c r="R2654" s="13" t="str">
        <f t="shared" si="216"/>
        <v/>
      </c>
    </row>
    <row r="2655" spans="1:18" x14ac:dyDescent="0.2">
      <c r="A2655" s="8"/>
      <c r="B2655" s="9"/>
      <c r="C2655" s="10"/>
      <c r="D2655" s="10"/>
      <c r="E2655" s="10"/>
      <c r="F2655" s="10"/>
      <c r="G2655" s="10"/>
      <c r="H2655" s="10"/>
      <c r="I2655" s="11"/>
      <c r="J2655" s="11"/>
      <c r="K2655" s="16"/>
      <c r="L2655" s="1"/>
      <c r="N2655" s="1"/>
      <c r="O2655" s="13"/>
      <c r="P2655" s="13"/>
      <c r="Q2655" s="13" t="str">
        <f t="shared" si="215"/>
        <v/>
      </c>
      <c r="R2655" s="13" t="str">
        <f t="shared" si="216"/>
        <v/>
      </c>
    </row>
    <row r="2656" spans="1:18" x14ac:dyDescent="0.2">
      <c r="A2656" s="8"/>
      <c r="B2656" s="9"/>
      <c r="C2656" s="10"/>
      <c r="D2656" s="10"/>
      <c r="E2656" s="10"/>
      <c r="F2656" s="10"/>
      <c r="G2656" s="10"/>
      <c r="H2656" s="10"/>
      <c r="I2656" s="11"/>
      <c r="J2656" s="11"/>
      <c r="K2656" s="16"/>
      <c r="L2656" s="1"/>
      <c r="N2656" s="1"/>
      <c r="O2656" s="13"/>
      <c r="P2656" s="13"/>
      <c r="Q2656" s="13" t="str">
        <f t="shared" si="215"/>
        <v/>
      </c>
      <c r="R2656" s="13" t="str">
        <f t="shared" si="216"/>
        <v/>
      </c>
    </row>
    <row r="2657" spans="1:18" x14ac:dyDescent="0.2">
      <c r="A2657" s="8"/>
      <c r="B2657" s="9"/>
      <c r="C2657" s="10"/>
      <c r="D2657" s="10"/>
      <c r="E2657" s="10"/>
      <c r="F2657" s="10"/>
      <c r="G2657" s="10"/>
      <c r="H2657" s="10"/>
      <c r="I2657" s="11"/>
      <c r="J2657" s="11"/>
      <c r="K2657" s="16"/>
      <c r="L2657" s="1"/>
      <c r="N2657" s="1"/>
      <c r="O2657" s="13"/>
      <c r="P2657" s="13"/>
      <c r="Q2657" s="13" t="str">
        <f t="shared" si="215"/>
        <v/>
      </c>
      <c r="R2657" s="13" t="str">
        <f t="shared" si="216"/>
        <v/>
      </c>
    </row>
    <row r="2658" spans="1:18" x14ac:dyDescent="0.2">
      <c r="A2658" s="8"/>
      <c r="B2658" s="9"/>
      <c r="C2658" s="10"/>
      <c r="D2658" s="10"/>
      <c r="E2658" s="10"/>
      <c r="F2658" s="10"/>
      <c r="G2658" s="10"/>
      <c r="H2658" s="10"/>
      <c r="I2658" s="11"/>
      <c r="J2658" s="11"/>
      <c r="K2658" s="12"/>
      <c r="L2658" s="1"/>
      <c r="N2658" s="1"/>
      <c r="O2658" s="13"/>
      <c r="P2658" s="13"/>
      <c r="Q2658" s="13" t="str">
        <f t="shared" si="215"/>
        <v/>
      </c>
      <c r="R2658" s="13" t="str">
        <f t="shared" si="216"/>
        <v/>
      </c>
    </row>
    <row r="2659" spans="1:18" x14ac:dyDescent="0.2">
      <c r="A2659" s="8"/>
      <c r="B2659" s="9"/>
      <c r="C2659" s="10"/>
      <c r="D2659" s="10"/>
      <c r="E2659" s="10"/>
      <c r="F2659" s="10"/>
      <c r="G2659" s="10"/>
      <c r="H2659" s="10"/>
      <c r="I2659" s="11"/>
      <c r="J2659" s="11"/>
      <c r="K2659" s="12"/>
      <c r="L2659" s="1"/>
      <c r="N2659" s="1"/>
      <c r="O2659" s="13"/>
      <c r="P2659" s="13"/>
      <c r="Q2659" s="13" t="str">
        <f t="shared" si="215"/>
        <v/>
      </c>
      <c r="R2659" s="13" t="str">
        <f t="shared" si="216"/>
        <v/>
      </c>
    </row>
    <row r="2660" spans="1:18" x14ac:dyDescent="0.2">
      <c r="A2660" s="8"/>
      <c r="B2660" s="9"/>
      <c r="C2660" s="10"/>
      <c r="D2660" s="10"/>
      <c r="E2660" s="10"/>
      <c r="F2660" s="10"/>
      <c r="G2660" s="10"/>
      <c r="H2660" s="10"/>
      <c r="I2660" s="11"/>
      <c r="J2660" s="11"/>
      <c r="K2660" s="12"/>
      <c r="L2660" s="1"/>
      <c r="N2660" s="1"/>
      <c r="O2660" s="13"/>
      <c r="P2660" s="13"/>
      <c r="Q2660" s="13" t="str">
        <f t="shared" si="215"/>
        <v/>
      </c>
      <c r="R2660" s="13" t="str">
        <f t="shared" si="216"/>
        <v/>
      </c>
    </row>
    <row r="2661" spans="1:18" x14ac:dyDescent="0.2">
      <c r="A2661" s="8"/>
      <c r="B2661" s="9"/>
      <c r="C2661" s="10"/>
      <c r="D2661" s="10"/>
      <c r="E2661" s="10"/>
      <c r="F2661" s="10"/>
      <c r="G2661" s="10"/>
      <c r="H2661" s="10"/>
      <c r="I2661" s="11"/>
      <c r="J2661" s="11"/>
      <c r="K2661" s="12"/>
      <c r="L2661" s="1"/>
      <c r="N2661" s="1"/>
      <c r="O2661" s="13"/>
      <c r="P2661" s="13"/>
      <c r="Q2661" s="13" t="str">
        <f t="shared" si="215"/>
        <v/>
      </c>
      <c r="R2661" s="13" t="str">
        <f t="shared" si="216"/>
        <v/>
      </c>
    </row>
    <row r="2662" spans="1:18" x14ac:dyDescent="0.2">
      <c r="A2662" s="8"/>
      <c r="B2662" s="9"/>
      <c r="C2662" s="10"/>
      <c r="D2662" s="10"/>
      <c r="E2662" s="10"/>
      <c r="F2662" s="10"/>
      <c r="G2662" s="10"/>
      <c r="H2662" s="10"/>
      <c r="I2662" s="11"/>
      <c r="J2662" s="11"/>
      <c r="K2662" s="16"/>
      <c r="L2662" s="1"/>
      <c r="N2662" s="1"/>
      <c r="O2662" s="13"/>
      <c r="P2662" s="13"/>
      <c r="Q2662" s="13" t="str">
        <f t="shared" si="215"/>
        <v/>
      </c>
      <c r="R2662" s="13" t="str">
        <f t="shared" si="216"/>
        <v/>
      </c>
    </row>
    <row r="2663" spans="1:18" x14ac:dyDescent="0.2">
      <c r="A2663" s="8"/>
      <c r="B2663" s="9"/>
      <c r="C2663" s="10"/>
      <c r="D2663" s="10"/>
      <c r="E2663" s="10"/>
      <c r="F2663" s="10"/>
      <c r="G2663" s="10"/>
      <c r="H2663" s="10"/>
      <c r="I2663" s="11"/>
      <c r="J2663" s="11"/>
      <c r="K2663" s="16"/>
      <c r="L2663" s="1"/>
      <c r="N2663" s="1"/>
      <c r="O2663" s="13"/>
      <c r="P2663" s="13"/>
      <c r="Q2663" s="13" t="str">
        <f t="shared" si="215"/>
        <v/>
      </c>
      <c r="R2663" s="13" t="str">
        <f t="shared" si="216"/>
        <v/>
      </c>
    </row>
    <row r="2664" spans="1:18" x14ac:dyDescent="0.2">
      <c r="A2664" s="8"/>
      <c r="B2664" s="9"/>
      <c r="C2664" s="10"/>
      <c r="D2664" s="10"/>
      <c r="E2664" s="10"/>
      <c r="F2664" s="10"/>
      <c r="G2664" s="10"/>
      <c r="H2664" s="10"/>
      <c r="I2664" s="11"/>
      <c r="J2664" s="11"/>
      <c r="K2664" s="16"/>
      <c r="L2664" s="1"/>
      <c r="N2664" s="1"/>
      <c r="O2664" s="13"/>
      <c r="P2664" s="13"/>
      <c r="Q2664" s="13" t="str">
        <f t="shared" si="215"/>
        <v/>
      </c>
      <c r="R2664" s="13" t="str">
        <f t="shared" si="216"/>
        <v/>
      </c>
    </row>
    <row r="2665" spans="1:18" x14ac:dyDescent="0.2">
      <c r="A2665" s="8"/>
      <c r="B2665" s="9"/>
      <c r="C2665" s="10"/>
      <c r="D2665" s="10"/>
      <c r="E2665" s="10"/>
      <c r="F2665" s="10"/>
      <c r="G2665" s="10"/>
      <c r="H2665" s="10"/>
      <c r="I2665" s="11"/>
      <c r="J2665" s="11"/>
      <c r="K2665" s="12"/>
      <c r="L2665" s="1"/>
      <c r="N2665" s="1"/>
      <c r="O2665" s="13"/>
      <c r="P2665" s="13"/>
      <c r="Q2665" s="13" t="str">
        <f t="shared" si="215"/>
        <v/>
      </c>
      <c r="R2665" s="13" t="str">
        <f t="shared" si="216"/>
        <v/>
      </c>
    </row>
    <row r="2666" spans="1:18" x14ac:dyDescent="0.2">
      <c r="A2666" s="8"/>
      <c r="B2666" s="9"/>
      <c r="C2666" s="10"/>
      <c r="D2666" s="10"/>
      <c r="E2666" s="10"/>
      <c r="F2666" s="10"/>
      <c r="G2666" s="10"/>
      <c r="H2666" s="10"/>
      <c r="I2666" s="11"/>
      <c r="J2666" s="11"/>
      <c r="K2666" s="16"/>
      <c r="L2666" s="1"/>
      <c r="N2666" s="1"/>
      <c r="O2666" s="13"/>
      <c r="P2666" s="13"/>
      <c r="Q2666" s="13" t="str">
        <f t="shared" si="215"/>
        <v/>
      </c>
      <c r="R2666" s="13" t="str">
        <f t="shared" si="216"/>
        <v/>
      </c>
    </row>
    <row r="2667" spans="1:18" x14ac:dyDescent="0.2">
      <c r="A2667" s="8"/>
      <c r="B2667" s="9"/>
      <c r="C2667" s="10"/>
      <c r="D2667" s="10"/>
      <c r="E2667" s="10"/>
      <c r="F2667" s="10"/>
      <c r="G2667" s="10"/>
      <c r="H2667" s="10"/>
      <c r="I2667" s="11"/>
      <c r="J2667" s="11"/>
      <c r="K2667" s="16"/>
      <c r="L2667" s="1"/>
      <c r="N2667" s="1"/>
      <c r="O2667" s="13"/>
      <c r="P2667" s="13"/>
      <c r="Q2667" s="13" t="str">
        <f t="shared" si="215"/>
        <v/>
      </c>
      <c r="R2667" s="13" t="str">
        <f t="shared" si="216"/>
        <v/>
      </c>
    </row>
    <row r="2668" spans="1:18" x14ac:dyDescent="0.2">
      <c r="A2668" s="8"/>
      <c r="B2668" s="9"/>
      <c r="C2668" s="10"/>
      <c r="D2668" s="10"/>
      <c r="E2668" s="10"/>
      <c r="F2668" s="10"/>
      <c r="G2668" s="10"/>
      <c r="H2668" s="10"/>
      <c r="I2668" s="11"/>
      <c r="J2668" s="11"/>
      <c r="K2668" s="16"/>
      <c r="L2668" s="1"/>
      <c r="N2668" s="1"/>
      <c r="O2668" s="13"/>
      <c r="P2668" s="13"/>
      <c r="Q2668" s="13" t="str">
        <f t="shared" si="215"/>
        <v/>
      </c>
      <c r="R2668" s="13" t="str">
        <f t="shared" si="216"/>
        <v/>
      </c>
    </row>
    <row r="2669" spans="1:18" x14ac:dyDescent="0.2">
      <c r="A2669" s="8"/>
      <c r="B2669" s="9"/>
      <c r="C2669" s="10"/>
      <c r="D2669" s="10"/>
      <c r="E2669" s="10"/>
      <c r="F2669" s="10"/>
      <c r="G2669" s="10"/>
      <c r="H2669" s="10"/>
      <c r="I2669" s="11"/>
      <c r="J2669" s="11"/>
      <c r="K2669" s="16"/>
      <c r="L2669" s="1"/>
      <c r="N2669" s="1"/>
      <c r="O2669" s="13"/>
      <c r="P2669" s="13"/>
      <c r="Q2669" s="13" t="str">
        <f t="shared" si="215"/>
        <v/>
      </c>
      <c r="R2669" s="13" t="str">
        <f t="shared" si="216"/>
        <v/>
      </c>
    </row>
    <row r="2670" spans="1:18" x14ac:dyDescent="0.2">
      <c r="A2670" s="8"/>
      <c r="B2670" s="9"/>
      <c r="C2670" s="10"/>
      <c r="D2670" s="10"/>
      <c r="E2670" s="10"/>
      <c r="F2670" s="10"/>
      <c r="G2670" s="10"/>
      <c r="H2670" s="10"/>
      <c r="I2670" s="11"/>
      <c r="J2670" s="11"/>
      <c r="K2670" s="16"/>
      <c r="L2670" s="1"/>
      <c r="N2670" s="1"/>
      <c r="O2670" s="13"/>
      <c r="P2670" s="13"/>
      <c r="Q2670" s="13" t="str">
        <f t="shared" si="215"/>
        <v/>
      </c>
      <c r="R2670" s="13" t="str">
        <f t="shared" si="216"/>
        <v/>
      </c>
    </row>
    <row r="2671" spans="1:18" x14ac:dyDescent="0.2">
      <c r="A2671" s="8"/>
      <c r="B2671" s="9"/>
      <c r="C2671" s="10"/>
      <c r="D2671" s="10"/>
      <c r="E2671" s="10"/>
      <c r="F2671" s="10"/>
      <c r="G2671" s="10"/>
      <c r="H2671" s="10"/>
      <c r="I2671" s="11"/>
      <c r="J2671" s="11"/>
      <c r="K2671" s="12"/>
      <c r="L2671" s="1"/>
      <c r="N2671" s="1"/>
      <c r="O2671" s="13"/>
      <c r="P2671" s="13"/>
      <c r="Q2671" s="13" t="str">
        <f t="shared" si="215"/>
        <v/>
      </c>
      <c r="R2671" s="13" t="str">
        <f t="shared" si="216"/>
        <v/>
      </c>
    </row>
    <row r="2672" spans="1:18" x14ac:dyDescent="0.2">
      <c r="A2672" s="8"/>
      <c r="B2672" s="9"/>
      <c r="C2672" s="10"/>
      <c r="D2672" s="10"/>
      <c r="E2672" s="10"/>
      <c r="F2672" s="10"/>
      <c r="G2672" s="10"/>
      <c r="H2672" s="10"/>
      <c r="I2672" s="11"/>
      <c r="J2672" s="11"/>
      <c r="K2672" s="12"/>
      <c r="L2672" s="1"/>
      <c r="N2672" s="1"/>
      <c r="O2672" s="13"/>
      <c r="P2672" s="13"/>
      <c r="Q2672" s="13" t="str">
        <f t="shared" si="215"/>
        <v/>
      </c>
      <c r="R2672" s="13" t="str">
        <f t="shared" si="216"/>
        <v/>
      </c>
    </row>
    <row r="2673" spans="1:18" x14ac:dyDescent="0.2">
      <c r="A2673" s="8"/>
      <c r="B2673" s="9"/>
      <c r="C2673" s="10"/>
      <c r="D2673" s="10"/>
      <c r="E2673" s="10"/>
      <c r="F2673" s="10"/>
      <c r="G2673" s="10"/>
      <c r="H2673" s="10"/>
      <c r="I2673" s="11"/>
      <c r="J2673" s="11"/>
      <c r="K2673" s="16"/>
      <c r="L2673" s="1"/>
      <c r="N2673" s="1"/>
      <c r="O2673" s="13"/>
      <c r="P2673" s="13"/>
      <c r="Q2673" s="13" t="str">
        <f t="shared" si="215"/>
        <v/>
      </c>
      <c r="R2673" s="13" t="str">
        <f t="shared" si="216"/>
        <v/>
      </c>
    </row>
    <row r="2674" spans="1:18" x14ac:dyDescent="0.2">
      <c r="A2674" s="8"/>
      <c r="B2674" s="9"/>
      <c r="C2674" s="10"/>
      <c r="D2674" s="10"/>
      <c r="E2674" s="10"/>
      <c r="F2674" s="10"/>
      <c r="G2674" s="10"/>
      <c r="H2674" s="10"/>
      <c r="I2674" s="11"/>
      <c r="J2674" s="11"/>
      <c r="K2674" s="12"/>
      <c r="L2674" s="1"/>
      <c r="N2674" s="1"/>
      <c r="O2674" s="13"/>
      <c r="P2674" s="13"/>
      <c r="Q2674" s="13" t="str">
        <f t="shared" si="215"/>
        <v/>
      </c>
      <c r="R2674" s="13" t="str">
        <f t="shared" si="216"/>
        <v/>
      </c>
    </row>
    <row r="2675" spans="1:18" x14ac:dyDescent="0.2">
      <c r="A2675" s="8"/>
      <c r="B2675" s="9"/>
      <c r="C2675" s="10"/>
      <c r="D2675" s="10"/>
      <c r="E2675" s="10"/>
      <c r="F2675" s="10"/>
      <c r="G2675" s="10"/>
      <c r="H2675" s="10"/>
      <c r="I2675" s="11"/>
      <c r="J2675" s="11"/>
      <c r="K2675" s="16"/>
      <c r="L2675" s="1"/>
      <c r="N2675" s="1"/>
      <c r="O2675" s="13"/>
      <c r="P2675" s="13"/>
      <c r="Q2675" s="13" t="str">
        <f t="shared" si="215"/>
        <v/>
      </c>
      <c r="R2675" s="13" t="str">
        <f t="shared" si="216"/>
        <v/>
      </c>
    </row>
    <row r="2676" spans="1:18" x14ac:dyDescent="0.2">
      <c r="A2676" s="8"/>
      <c r="B2676" s="9"/>
      <c r="C2676" s="10"/>
      <c r="D2676" s="10"/>
      <c r="E2676" s="10"/>
      <c r="F2676" s="10"/>
      <c r="G2676" s="10"/>
      <c r="H2676" s="10"/>
      <c r="I2676" s="11"/>
      <c r="J2676" s="11"/>
      <c r="K2676" s="12"/>
      <c r="L2676" s="1"/>
      <c r="N2676" s="1"/>
      <c r="O2676" s="13"/>
      <c r="P2676" s="13"/>
      <c r="Q2676" s="13" t="str">
        <f t="shared" si="215"/>
        <v/>
      </c>
      <c r="R2676" s="13" t="str">
        <f t="shared" si="216"/>
        <v/>
      </c>
    </row>
    <row r="2677" spans="1:18" x14ac:dyDescent="0.2">
      <c r="A2677" s="8"/>
      <c r="B2677" s="9"/>
      <c r="C2677" s="10"/>
      <c r="D2677" s="10"/>
      <c r="E2677" s="10"/>
      <c r="F2677" s="10"/>
      <c r="G2677" s="10"/>
      <c r="H2677" s="10"/>
      <c r="I2677" s="11"/>
      <c r="J2677" s="11"/>
      <c r="K2677" s="12"/>
      <c r="L2677" s="1"/>
      <c r="N2677" s="1"/>
      <c r="O2677" s="13"/>
      <c r="P2677" s="13"/>
      <c r="Q2677" s="13" t="str">
        <f t="shared" si="215"/>
        <v/>
      </c>
      <c r="R2677" s="13" t="str">
        <f t="shared" si="216"/>
        <v/>
      </c>
    </row>
    <row r="2678" spans="1:18" x14ac:dyDescent="0.2">
      <c r="A2678" s="8"/>
      <c r="B2678" s="9"/>
      <c r="C2678" s="10"/>
      <c r="D2678" s="10"/>
      <c r="E2678" s="10"/>
      <c r="F2678" s="10"/>
      <c r="G2678" s="10"/>
      <c r="H2678" s="10"/>
      <c r="I2678" s="11"/>
      <c r="J2678" s="11"/>
      <c r="K2678" s="16"/>
      <c r="L2678" s="1"/>
      <c r="N2678" s="1"/>
      <c r="O2678" s="13"/>
      <c r="P2678" s="13"/>
      <c r="Q2678" s="13" t="str">
        <f t="shared" si="215"/>
        <v/>
      </c>
      <c r="R2678" s="13" t="str">
        <f t="shared" si="216"/>
        <v/>
      </c>
    </row>
    <row r="2679" spans="1:18" x14ac:dyDescent="0.2">
      <c r="A2679" s="8"/>
      <c r="B2679" s="9"/>
      <c r="C2679" s="10"/>
      <c r="D2679" s="10"/>
      <c r="E2679" s="10"/>
      <c r="F2679" s="10"/>
      <c r="G2679" s="10"/>
      <c r="H2679" s="10"/>
      <c r="I2679" s="11"/>
      <c r="J2679" s="11"/>
      <c r="K2679" s="16"/>
      <c r="L2679" s="1"/>
      <c r="N2679" s="1"/>
      <c r="O2679" s="13"/>
      <c r="P2679" s="13"/>
      <c r="Q2679" s="13" t="str">
        <f t="shared" si="215"/>
        <v/>
      </c>
      <c r="R2679" s="13" t="str">
        <f t="shared" si="216"/>
        <v/>
      </c>
    </row>
    <row r="2680" spans="1:18" x14ac:dyDescent="0.2">
      <c r="A2680" s="8"/>
      <c r="B2680" s="9"/>
      <c r="C2680" s="10"/>
      <c r="D2680" s="10"/>
      <c r="E2680" s="10"/>
      <c r="F2680" s="10"/>
      <c r="G2680" s="10"/>
      <c r="H2680" s="10"/>
      <c r="I2680" s="11"/>
      <c r="J2680" s="11"/>
      <c r="K2680" s="16"/>
      <c r="L2680" s="1"/>
      <c r="N2680" s="1"/>
      <c r="O2680" s="13"/>
      <c r="P2680" s="13"/>
      <c r="Q2680" s="13" t="str">
        <f t="shared" si="215"/>
        <v/>
      </c>
      <c r="R2680" s="13" t="str">
        <f t="shared" si="216"/>
        <v/>
      </c>
    </row>
    <row r="2681" spans="1:18" x14ac:dyDescent="0.2">
      <c r="A2681" s="8"/>
      <c r="B2681" s="9"/>
      <c r="C2681" s="10"/>
      <c r="D2681" s="10"/>
      <c r="E2681" s="10"/>
      <c r="F2681" s="10"/>
      <c r="G2681" s="10"/>
      <c r="H2681" s="10"/>
      <c r="I2681" s="11"/>
      <c r="J2681" s="11"/>
      <c r="K2681" s="16"/>
      <c r="L2681" s="1"/>
      <c r="N2681" s="1"/>
      <c r="O2681" s="13"/>
      <c r="P2681" s="13"/>
      <c r="Q2681" s="13" t="str">
        <f t="shared" si="215"/>
        <v/>
      </c>
      <c r="R2681" s="13" t="str">
        <f t="shared" si="216"/>
        <v/>
      </c>
    </row>
    <row r="2682" spans="1:18" x14ac:dyDescent="0.2">
      <c r="A2682" s="8"/>
      <c r="B2682" s="9"/>
      <c r="C2682" s="10"/>
      <c r="D2682" s="10"/>
      <c r="E2682" s="10"/>
      <c r="F2682" s="10"/>
      <c r="G2682" s="10"/>
      <c r="H2682" s="10"/>
      <c r="I2682" s="11"/>
      <c r="J2682" s="11"/>
      <c r="K2682" s="16"/>
      <c r="L2682" s="1"/>
      <c r="N2682" s="1"/>
      <c r="O2682" s="13"/>
      <c r="P2682" s="13"/>
      <c r="Q2682" s="13" t="str">
        <f t="shared" si="215"/>
        <v/>
      </c>
      <c r="R2682" s="13" t="str">
        <f t="shared" si="216"/>
        <v/>
      </c>
    </row>
    <row r="2683" spans="1:18" x14ac:dyDescent="0.2">
      <c r="A2683" s="8"/>
      <c r="B2683" s="9"/>
      <c r="C2683" s="10"/>
      <c r="D2683" s="10"/>
      <c r="E2683" s="10"/>
      <c r="F2683" s="10"/>
      <c r="G2683" s="10"/>
      <c r="H2683" s="10"/>
      <c r="I2683" s="11"/>
      <c r="J2683" s="11"/>
      <c r="K2683" s="16"/>
      <c r="L2683" s="1"/>
      <c r="N2683" s="1"/>
      <c r="O2683" s="13"/>
      <c r="P2683" s="13"/>
      <c r="Q2683" s="13" t="str">
        <f t="shared" si="215"/>
        <v/>
      </c>
      <c r="R2683" s="13" t="str">
        <f t="shared" si="216"/>
        <v/>
      </c>
    </row>
    <row r="2684" spans="1:18" x14ac:dyDescent="0.2">
      <c r="A2684" s="8"/>
      <c r="B2684" s="9"/>
      <c r="C2684" s="10"/>
      <c r="D2684" s="10"/>
      <c r="E2684" s="10"/>
      <c r="F2684" s="10"/>
      <c r="G2684" s="10"/>
      <c r="H2684" s="10"/>
      <c r="I2684" s="11"/>
      <c r="J2684" s="11"/>
      <c r="K2684" s="16"/>
      <c r="L2684" s="1"/>
      <c r="N2684" s="1"/>
      <c r="O2684" s="13"/>
      <c r="P2684" s="13"/>
      <c r="Q2684" s="13" t="str">
        <f t="shared" si="215"/>
        <v/>
      </c>
      <c r="R2684" s="13" t="str">
        <f t="shared" si="216"/>
        <v/>
      </c>
    </row>
    <row r="2685" spans="1:18" x14ac:dyDescent="0.2">
      <c r="A2685" s="8"/>
      <c r="B2685" s="9"/>
      <c r="C2685" s="10"/>
      <c r="D2685" s="10"/>
      <c r="E2685" s="10"/>
      <c r="F2685" s="10"/>
      <c r="G2685" s="10"/>
      <c r="H2685" s="10"/>
      <c r="I2685" s="11"/>
      <c r="J2685" s="11"/>
      <c r="K2685" s="16"/>
      <c r="L2685" s="1"/>
      <c r="N2685" s="1"/>
      <c r="O2685" s="13"/>
      <c r="P2685" s="13"/>
      <c r="Q2685" s="13" t="str">
        <f t="shared" si="215"/>
        <v/>
      </c>
      <c r="R2685" s="13" t="str">
        <f t="shared" si="216"/>
        <v/>
      </c>
    </row>
    <row r="2686" spans="1:18" x14ac:dyDescent="0.2">
      <c r="A2686" s="8"/>
      <c r="B2686" s="9"/>
      <c r="C2686" s="10"/>
      <c r="D2686" s="10"/>
      <c r="E2686" s="10"/>
      <c r="F2686" s="10"/>
      <c r="G2686" s="10"/>
      <c r="H2686" s="10"/>
      <c r="I2686" s="11"/>
      <c r="J2686" s="11"/>
      <c r="K2686" s="16"/>
      <c r="L2686" s="1"/>
      <c r="N2686" s="1"/>
      <c r="O2686" s="13"/>
      <c r="P2686" s="13"/>
      <c r="Q2686" s="13" t="str">
        <f t="shared" si="215"/>
        <v/>
      </c>
      <c r="R2686" s="13" t="str">
        <f t="shared" si="216"/>
        <v/>
      </c>
    </row>
    <row r="2687" spans="1:18" x14ac:dyDescent="0.2">
      <c r="A2687" s="8"/>
      <c r="B2687" s="9"/>
      <c r="C2687" s="10"/>
      <c r="D2687" s="10"/>
      <c r="E2687" s="10"/>
      <c r="F2687" s="10"/>
      <c r="G2687" s="10"/>
      <c r="H2687" s="10"/>
      <c r="I2687" s="11"/>
      <c r="J2687" s="11"/>
      <c r="K2687" s="16"/>
      <c r="L2687" s="1"/>
      <c r="N2687" s="1"/>
      <c r="O2687" s="13"/>
      <c r="P2687" s="13"/>
      <c r="Q2687" s="13" t="str">
        <f t="shared" si="215"/>
        <v/>
      </c>
      <c r="R2687" s="13" t="str">
        <f t="shared" si="216"/>
        <v/>
      </c>
    </row>
    <row r="2688" spans="1:18" x14ac:dyDescent="0.2">
      <c r="A2688" s="8"/>
      <c r="B2688" s="9"/>
      <c r="C2688" s="10"/>
      <c r="D2688" s="10"/>
      <c r="E2688" s="10"/>
      <c r="F2688" s="10"/>
      <c r="G2688" s="10"/>
      <c r="H2688" s="10"/>
      <c r="I2688" s="11"/>
      <c r="J2688" s="11"/>
      <c r="K2688" s="16"/>
      <c r="L2688" s="1"/>
      <c r="N2688" s="1"/>
      <c r="O2688" s="13"/>
      <c r="P2688" s="13"/>
      <c r="Q2688" s="13" t="str">
        <f t="shared" si="215"/>
        <v/>
      </c>
      <c r="R2688" s="13" t="str">
        <f t="shared" si="216"/>
        <v/>
      </c>
    </row>
    <row r="2689" spans="1:18" x14ac:dyDescent="0.2">
      <c r="A2689" s="8"/>
      <c r="B2689" s="9"/>
      <c r="C2689" s="10"/>
      <c r="D2689" s="10"/>
      <c r="E2689" s="10"/>
      <c r="F2689" s="10"/>
      <c r="G2689" s="10"/>
      <c r="H2689" s="10"/>
      <c r="I2689" s="11"/>
      <c r="J2689" s="11"/>
      <c r="K2689" s="12"/>
      <c r="L2689" s="1"/>
      <c r="N2689" s="1"/>
      <c r="O2689" s="13"/>
      <c r="P2689" s="13"/>
      <c r="Q2689" s="13" t="str">
        <f t="shared" si="215"/>
        <v/>
      </c>
      <c r="R2689" s="13" t="str">
        <f t="shared" si="216"/>
        <v/>
      </c>
    </row>
    <row r="2690" spans="1:18" x14ac:dyDescent="0.2">
      <c r="A2690" s="8"/>
      <c r="B2690" s="9"/>
      <c r="C2690" s="10"/>
      <c r="D2690" s="10"/>
      <c r="E2690" s="10"/>
      <c r="F2690" s="10"/>
      <c r="G2690" s="10"/>
      <c r="H2690" s="10"/>
      <c r="I2690" s="11"/>
      <c r="J2690" s="11"/>
      <c r="K2690" s="12"/>
      <c r="L2690" s="1"/>
      <c r="N2690" s="1"/>
      <c r="O2690" s="13"/>
      <c r="P2690" s="13"/>
      <c r="Q2690" s="13" t="str">
        <f t="shared" si="215"/>
        <v/>
      </c>
      <c r="R2690" s="13" t="str">
        <f t="shared" si="216"/>
        <v/>
      </c>
    </row>
    <row r="2691" spans="1:18" x14ac:dyDescent="0.2">
      <c r="A2691" s="8"/>
      <c r="B2691" s="9"/>
      <c r="C2691" s="10"/>
      <c r="D2691" s="10"/>
      <c r="E2691" s="10"/>
      <c r="F2691" s="10"/>
      <c r="G2691" s="10"/>
      <c r="H2691" s="10"/>
      <c r="I2691" s="11"/>
      <c r="J2691" s="11"/>
      <c r="K2691" s="16"/>
      <c r="L2691" s="1"/>
      <c r="N2691" s="1"/>
      <c r="O2691" s="13"/>
      <c r="P2691" s="13"/>
      <c r="Q2691" s="13" t="str">
        <f t="shared" si="215"/>
        <v/>
      </c>
      <c r="R2691" s="13" t="str">
        <f t="shared" si="216"/>
        <v/>
      </c>
    </row>
    <row r="2692" spans="1:18" x14ac:dyDescent="0.2">
      <c r="A2692" s="8"/>
      <c r="B2692" s="9"/>
      <c r="C2692" s="10"/>
      <c r="D2692" s="10"/>
      <c r="E2692" s="10"/>
      <c r="F2692" s="10"/>
      <c r="G2692" s="10"/>
      <c r="H2692" s="10"/>
      <c r="I2692" s="11"/>
      <c r="J2692" s="11"/>
      <c r="K2692" s="12"/>
      <c r="L2692" s="1"/>
      <c r="N2692" s="1"/>
      <c r="O2692" s="13"/>
      <c r="P2692" s="13"/>
      <c r="Q2692" s="13" t="str">
        <f t="shared" si="215"/>
        <v/>
      </c>
      <c r="R2692" s="13" t="str">
        <f t="shared" si="216"/>
        <v/>
      </c>
    </row>
    <row r="2693" spans="1:18" x14ac:dyDescent="0.2">
      <c r="A2693" s="8"/>
      <c r="B2693" s="9"/>
      <c r="C2693" s="10"/>
      <c r="D2693" s="10"/>
      <c r="E2693" s="10"/>
      <c r="F2693" s="10"/>
      <c r="G2693" s="10"/>
      <c r="H2693" s="10"/>
      <c r="I2693" s="11"/>
      <c r="J2693" s="11"/>
      <c r="K2693" s="16"/>
      <c r="L2693" s="1"/>
      <c r="N2693" s="1"/>
      <c r="O2693" s="13"/>
      <c r="P2693" s="13"/>
      <c r="Q2693" s="13" t="str">
        <f t="shared" si="215"/>
        <v/>
      </c>
      <c r="R2693" s="13" t="str">
        <f t="shared" si="216"/>
        <v/>
      </c>
    </row>
    <row r="2694" spans="1:18" x14ac:dyDescent="0.2">
      <c r="A2694" s="8"/>
      <c r="B2694" s="9"/>
      <c r="C2694" s="10"/>
      <c r="D2694" s="10"/>
      <c r="E2694" s="10"/>
      <c r="F2694" s="10"/>
      <c r="G2694" s="10"/>
      <c r="H2694" s="10"/>
      <c r="I2694" s="11"/>
      <c r="J2694" s="11"/>
      <c r="K2694" s="16"/>
      <c r="L2694" s="1"/>
      <c r="N2694" s="1"/>
      <c r="O2694" s="13"/>
      <c r="P2694" s="13"/>
      <c r="Q2694" s="13" t="str">
        <f t="shared" si="215"/>
        <v/>
      </c>
      <c r="R2694" s="13" t="str">
        <f t="shared" si="216"/>
        <v/>
      </c>
    </row>
    <row r="2695" spans="1:18" x14ac:dyDescent="0.2">
      <c r="A2695" s="8"/>
      <c r="B2695" s="9"/>
      <c r="C2695" s="10"/>
      <c r="D2695" s="10"/>
      <c r="E2695" s="10"/>
      <c r="F2695" s="10"/>
      <c r="G2695" s="10"/>
      <c r="H2695" s="10"/>
      <c r="I2695" s="11"/>
      <c r="J2695" s="11"/>
      <c r="K2695" s="16"/>
      <c r="L2695" s="1"/>
      <c r="N2695" s="1"/>
      <c r="O2695" s="13"/>
      <c r="P2695" s="13"/>
      <c r="Q2695" s="13" t="str">
        <f t="shared" si="215"/>
        <v/>
      </c>
      <c r="R2695" s="13" t="str">
        <f t="shared" si="216"/>
        <v/>
      </c>
    </row>
    <row r="2696" spans="1:18" x14ac:dyDescent="0.2">
      <c r="A2696" s="8"/>
      <c r="B2696" s="9"/>
      <c r="C2696" s="10"/>
      <c r="D2696" s="10"/>
      <c r="E2696" s="10"/>
      <c r="F2696" s="10"/>
      <c r="G2696" s="10"/>
      <c r="H2696" s="10"/>
      <c r="I2696" s="11"/>
      <c r="J2696" s="11"/>
      <c r="K2696" s="16"/>
      <c r="L2696" s="1"/>
      <c r="N2696" s="1"/>
      <c r="O2696" s="13"/>
      <c r="P2696" s="13"/>
      <c r="Q2696" s="13" t="str">
        <f t="shared" ref="Q2696:Q2759" si="217">IF(AND(M2696="Natural Gas",K2696&lt;&gt;"NA"),K2696/100,"")</f>
        <v/>
      </c>
      <c r="R2696" s="13" t="str">
        <f t="shared" ref="R2696:R2759" si="218">IF(AND(M2696="Natural Gas",K2696&lt;&gt;"NA",L2696="YES"),K2696/100,"")</f>
        <v/>
      </c>
    </row>
    <row r="2697" spans="1:18" x14ac:dyDescent="0.2">
      <c r="A2697" s="8"/>
      <c r="B2697" s="9"/>
      <c r="C2697" s="10"/>
      <c r="D2697" s="10"/>
      <c r="E2697" s="10"/>
      <c r="F2697" s="10"/>
      <c r="G2697" s="10"/>
      <c r="H2697" s="10"/>
      <c r="I2697" s="11"/>
      <c r="J2697" s="11"/>
      <c r="K2697" s="16"/>
      <c r="L2697" s="1"/>
      <c r="N2697" s="1"/>
      <c r="O2697" s="13"/>
      <c r="P2697" s="13"/>
      <c r="Q2697" s="13" t="str">
        <f t="shared" si="217"/>
        <v/>
      </c>
      <c r="R2697" s="13" t="str">
        <f t="shared" si="218"/>
        <v/>
      </c>
    </row>
    <row r="2698" spans="1:18" x14ac:dyDescent="0.2">
      <c r="A2698" s="8"/>
      <c r="B2698" s="9"/>
      <c r="C2698" s="10"/>
      <c r="D2698" s="10"/>
      <c r="E2698" s="10"/>
      <c r="F2698" s="10"/>
      <c r="G2698" s="10"/>
      <c r="H2698" s="10"/>
      <c r="I2698" s="11"/>
      <c r="J2698" s="11"/>
      <c r="K2698" s="16"/>
      <c r="L2698" s="1"/>
      <c r="N2698" s="1"/>
      <c r="O2698" s="13"/>
      <c r="P2698" s="13"/>
      <c r="Q2698" s="13" t="str">
        <f t="shared" si="217"/>
        <v/>
      </c>
      <c r="R2698" s="13" t="str">
        <f t="shared" si="218"/>
        <v/>
      </c>
    </row>
    <row r="2699" spans="1:18" x14ac:dyDescent="0.2">
      <c r="A2699" s="8"/>
      <c r="B2699" s="9"/>
      <c r="C2699" s="10"/>
      <c r="D2699" s="10"/>
      <c r="E2699" s="10"/>
      <c r="F2699" s="10"/>
      <c r="G2699" s="10"/>
      <c r="H2699" s="10"/>
      <c r="I2699" s="11"/>
      <c r="J2699" s="11"/>
      <c r="K2699" s="12"/>
      <c r="L2699" s="1"/>
      <c r="N2699" s="1"/>
      <c r="O2699" s="13"/>
      <c r="P2699" s="13"/>
      <c r="Q2699" s="13" t="str">
        <f t="shared" si="217"/>
        <v/>
      </c>
      <c r="R2699" s="13" t="str">
        <f t="shared" si="218"/>
        <v/>
      </c>
    </row>
    <row r="2700" spans="1:18" x14ac:dyDescent="0.2">
      <c r="A2700" s="8"/>
      <c r="B2700" s="9"/>
      <c r="C2700" s="10"/>
      <c r="D2700" s="10"/>
      <c r="E2700" s="10"/>
      <c r="F2700" s="10"/>
      <c r="G2700" s="10"/>
      <c r="H2700" s="10"/>
      <c r="I2700" s="11"/>
      <c r="J2700" s="11"/>
      <c r="K2700" s="16"/>
      <c r="L2700" s="1"/>
      <c r="N2700" s="1"/>
      <c r="O2700" s="13"/>
      <c r="P2700" s="13"/>
      <c r="Q2700" s="13" t="str">
        <f t="shared" si="217"/>
        <v/>
      </c>
      <c r="R2700" s="13" t="str">
        <f t="shared" si="218"/>
        <v/>
      </c>
    </row>
    <row r="2701" spans="1:18" x14ac:dyDescent="0.2">
      <c r="A2701" s="8"/>
      <c r="B2701" s="9"/>
      <c r="C2701" s="10"/>
      <c r="D2701" s="10"/>
      <c r="E2701" s="10"/>
      <c r="F2701" s="10"/>
      <c r="G2701" s="10"/>
      <c r="H2701" s="10"/>
      <c r="I2701" s="11"/>
      <c r="J2701" s="11"/>
      <c r="K2701" s="16"/>
      <c r="L2701" s="1"/>
      <c r="N2701" s="1"/>
      <c r="O2701" s="13"/>
      <c r="P2701" s="13"/>
      <c r="Q2701" s="13" t="str">
        <f t="shared" si="217"/>
        <v/>
      </c>
      <c r="R2701" s="13" t="str">
        <f t="shared" si="218"/>
        <v/>
      </c>
    </row>
    <row r="2702" spans="1:18" x14ac:dyDescent="0.2">
      <c r="A2702" s="8"/>
      <c r="B2702" s="9"/>
      <c r="C2702" s="10"/>
      <c r="D2702" s="10"/>
      <c r="E2702" s="10"/>
      <c r="F2702" s="10"/>
      <c r="G2702" s="10"/>
      <c r="H2702" s="10"/>
      <c r="I2702" s="11"/>
      <c r="J2702" s="11"/>
      <c r="K2702" s="12"/>
      <c r="L2702" s="1"/>
      <c r="N2702" s="1"/>
      <c r="O2702" s="13"/>
      <c r="P2702" s="13"/>
      <c r="Q2702" s="13" t="str">
        <f t="shared" si="217"/>
        <v/>
      </c>
      <c r="R2702" s="13" t="str">
        <f t="shared" si="218"/>
        <v/>
      </c>
    </row>
    <row r="2703" spans="1:18" x14ac:dyDescent="0.2">
      <c r="A2703" s="8"/>
      <c r="B2703" s="9"/>
      <c r="C2703" s="10"/>
      <c r="D2703" s="10"/>
      <c r="E2703" s="10"/>
      <c r="F2703" s="10"/>
      <c r="G2703" s="10"/>
      <c r="H2703" s="10"/>
      <c r="I2703" s="11"/>
      <c r="J2703" s="11"/>
      <c r="K2703" s="12"/>
      <c r="L2703" s="1"/>
      <c r="N2703" s="1"/>
      <c r="O2703" s="13"/>
      <c r="P2703" s="13"/>
      <c r="Q2703" s="13" t="str">
        <f t="shared" si="217"/>
        <v/>
      </c>
      <c r="R2703" s="13" t="str">
        <f t="shared" si="218"/>
        <v/>
      </c>
    </row>
    <row r="2704" spans="1:18" x14ac:dyDescent="0.2">
      <c r="A2704" s="8"/>
      <c r="B2704" s="9"/>
      <c r="C2704" s="10"/>
      <c r="D2704" s="10"/>
      <c r="E2704" s="10"/>
      <c r="F2704" s="10"/>
      <c r="G2704" s="10"/>
      <c r="H2704" s="10"/>
      <c r="I2704" s="11"/>
      <c r="J2704" s="11"/>
      <c r="K2704" s="12"/>
      <c r="L2704" s="1"/>
      <c r="N2704" s="1"/>
      <c r="O2704" s="13"/>
      <c r="P2704" s="13"/>
      <c r="Q2704" s="13" t="str">
        <f t="shared" si="217"/>
        <v/>
      </c>
      <c r="R2704" s="13" t="str">
        <f t="shared" si="218"/>
        <v/>
      </c>
    </row>
    <row r="2705" spans="1:18" x14ac:dyDescent="0.2">
      <c r="A2705" s="8"/>
      <c r="B2705" s="9"/>
      <c r="C2705" s="10"/>
      <c r="D2705" s="10"/>
      <c r="E2705" s="10"/>
      <c r="F2705" s="10"/>
      <c r="G2705" s="10"/>
      <c r="H2705" s="10"/>
      <c r="I2705" s="11"/>
      <c r="J2705" s="11"/>
      <c r="K2705" s="12"/>
      <c r="L2705" s="1"/>
      <c r="N2705" s="1"/>
      <c r="O2705" s="13"/>
      <c r="P2705" s="13"/>
      <c r="Q2705" s="13" t="str">
        <f t="shared" si="217"/>
        <v/>
      </c>
      <c r="R2705" s="13" t="str">
        <f t="shared" si="218"/>
        <v/>
      </c>
    </row>
    <row r="2706" spans="1:18" x14ac:dyDescent="0.2">
      <c r="A2706" s="8"/>
      <c r="B2706" s="9"/>
      <c r="C2706" s="10"/>
      <c r="D2706" s="10"/>
      <c r="E2706" s="10"/>
      <c r="F2706" s="10"/>
      <c r="G2706" s="10"/>
      <c r="H2706" s="10"/>
      <c r="I2706" s="11"/>
      <c r="J2706" s="11"/>
      <c r="K2706" s="16"/>
      <c r="L2706" s="1"/>
      <c r="N2706" s="1"/>
      <c r="O2706" s="13"/>
      <c r="P2706" s="13"/>
      <c r="Q2706" s="13" t="str">
        <f t="shared" si="217"/>
        <v/>
      </c>
      <c r="R2706" s="13" t="str">
        <f t="shared" si="218"/>
        <v/>
      </c>
    </row>
    <row r="2707" spans="1:18" x14ac:dyDescent="0.2">
      <c r="A2707" s="8"/>
      <c r="B2707" s="9"/>
      <c r="C2707" s="10"/>
      <c r="D2707" s="10"/>
      <c r="E2707" s="10"/>
      <c r="F2707" s="10"/>
      <c r="G2707" s="10"/>
      <c r="H2707" s="10"/>
      <c r="I2707" s="11"/>
      <c r="J2707" s="11"/>
      <c r="K2707" s="16"/>
      <c r="L2707" s="1"/>
      <c r="N2707" s="1"/>
      <c r="O2707" s="13"/>
      <c r="P2707" s="13"/>
      <c r="Q2707" s="13" t="str">
        <f t="shared" si="217"/>
        <v/>
      </c>
      <c r="R2707" s="13" t="str">
        <f t="shared" si="218"/>
        <v/>
      </c>
    </row>
    <row r="2708" spans="1:18" x14ac:dyDescent="0.2">
      <c r="A2708" s="8"/>
      <c r="B2708" s="9"/>
      <c r="C2708" s="10"/>
      <c r="D2708" s="10"/>
      <c r="E2708" s="10"/>
      <c r="F2708" s="10"/>
      <c r="G2708" s="10"/>
      <c r="H2708" s="10"/>
      <c r="I2708" s="11"/>
      <c r="J2708" s="11"/>
      <c r="K2708" s="16"/>
      <c r="L2708" s="1"/>
      <c r="N2708" s="1"/>
      <c r="O2708" s="13"/>
      <c r="P2708" s="13"/>
      <c r="Q2708" s="13" t="str">
        <f t="shared" si="217"/>
        <v/>
      </c>
      <c r="R2708" s="13" t="str">
        <f t="shared" si="218"/>
        <v/>
      </c>
    </row>
    <row r="2709" spans="1:18" x14ac:dyDescent="0.2">
      <c r="A2709" s="8"/>
      <c r="B2709" s="9"/>
      <c r="C2709" s="10"/>
      <c r="D2709" s="10"/>
      <c r="E2709" s="10"/>
      <c r="F2709" s="10"/>
      <c r="G2709" s="10"/>
      <c r="H2709" s="10"/>
      <c r="I2709" s="11"/>
      <c r="J2709" s="11"/>
      <c r="K2709" s="16"/>
      <c r="L2709" s="1"/>
      <c r="N2709" s="1"/>
      <c r="O2709" s="13"/>
      <c r="P2709" s="13"/>
      <c r="Q2709" s="13" t="str">
        <f t="shared" si="217"/>
        <v/>
      </c>
      <c r="R2709" s="13" t="str">
        <f t="shared" si="218"/>
        <v/>
      </c>
    </row>
    <row r="2710" spans="1:18" x14ac:dyDescent="0.2">
      <c r="A2710" s="8"/>
      <c r="B2710" s="9"/>
      <c r="C2710" s="10"/>
      <c r="D2710" s="10"/>
      <c r="E2710" s="10"/>
      <c r="F2710" s="10"/>
      <c r="G2710" s="10"/>
      <c r="H2710" s="10"/>
      <c r="I2710" s="11"/>
      <c r="J2710" s="11"/>
      <c r="K2710" s="16"/>
      <c r="L2710" s="1"/>
      <c r="N2710" s="1"/>
      <c r="O2710" s="13"/>
      <c r="P2710" s="13"/>
      <c r="Q2710" s="13" t="str">
        <f t="shared" si="217"/>
        <v/>
      </c>
      <c r="R2710" s="13" t="str">
        <f t="shared" si="218"/>
        <v/>
      </c>
    </row>
    <row r="2711" spans="1:18" x14ac:dyDescent="0.2">
      <c r="A2711" s="8"/>
      <c r="B2711" s="9"/>
      <c r="C2711" s="10"/>
      <c r="D2711" s="10"/>
      <c r="E2711" s="10"/>
      <c r="F2711" s="10"/>
      <c r="G2711" s="10"/>
      <c r="H2711" s="10"/>
      <c r="I2711" s="11"/>
      <c r="J2711" s="11"/>
      <c r="K2711" s="16"/>
      <c r="L2711" s="1"/>
      <c r="N2711" s="1"/>
      <c r="O2711" s="13"/>
      <c r="P2711" s="13"/>
      <c r="Q2711" s="13" t="str">
        <f t="shared" si="217"/>
        <v/>
      </c>
      <c r="R2711" s="13" t="str">
        <f t="shared" si="218"/>
        <v/>
      </c>
    </row>
    <row r="2712" spans="1:18" x14ac:dyDescent="0.2">
      <c r="A2712" s="8"/>
      <c r="B2712" s="9"/>
      <c r="C2712" s="10"/>
      <c r="D2712" s="10"/>
      <c r="E2712" s="10"/>
      <c r="F2712" s="10"/>
      <c r="G2712" s="10"/>
      <c r="H2712" s="10"/>
      <c r="I2712" s="11"/>
      <c r="J2712" s="11"/>
      <c r="K2712" s="16"/>
      <c r="L2712" s="1"/>
      <c r="N2712" s="1"/>
      <c r="O2712" s="13"/>
      <c r="P2712" s="13"/>
      <c r="Q2712" s="13" t="str">
        <f t="shared" si="217"/>
        <v/>
      </c>
      <c r="R2712" s="13" t="str">
        <f t="shared" si="218"/>
        <v/>
      </c>
    </row>
    <row r="2713" spans="1:18" x14ac:dyDescent="0.2">
      <c r="A2713" s="8"/>
      <c r="B2713" s="9"/>
      <c r="C2713" s="10"/>
      <c r="D2713" s="10"/>
      <c r="E2713" s="10"/>
      <c r="F2713" s="10"/>
      <c r="G2713" s="10"/>
      <c r="H2713" s="10"/>
      <c r="I2713" s="11"/>
      <c r="J2713" s="11"/>
      <c r="K2713" s="16"/>
      <c r="L2713" s="1"/>
      <c r="N2713" s="1"/>
      <c r="O2713" s="13"/>
      <c r="P2713" s="13"/>
      <c r="Q2713" s="13" t="str">
        <f t="shared" si="217"/>
        <v/>
      </c>
      <c r="R2713" s="13" t="str">
        <f t="shared" si="218"/>
        <v/>
      </c>
    </row>
    <row r="2714" spans="1:18" x14ac:dyDescent="0.2">
      <c r="A2714" s="8"/>
      <c r="B2714" s="9"/>
      <c r="C2714" s="10"/>
      <c r="D2714" s="10"/>
      <c r="E2714" s="10"/>
      <c r="F2714" s="10"/>
      <c r="G2714" s="10"/>
      <c r="H2714" s="10"/>
      <c r="I2714" s="11"/>
      <c r="J2714" s="11"/>
      <c r="K2714" s="16"/>
      <c r="L2714" s="1"/>
      <c r="N2714" s="1"/>
      <c r="O2714" s="13"/>
      <c r="P2714" s="13"/>
      <c r="Q2714" s="13" t="str">
        <f t="shared" si="217"/>
        <v/>
      </c>
      <c r="R2714" s="13" t="str">
        <f t="shared" si="218"/>
        <v/>
      </c>
    </row>
    <row r="2715" spans="1:18" x14ac:dyDescent="0.2">
      <c r="A2715" s="8"/>
      <c r="B2715" s="9"/>
      <c r="C2715" s="10"/>
      <c r="D2715" s="10"/>
      <c r="E2715" s="10"/>
      <c r="F2715" s="10"/>
      <c r="G2715" s="10"/>
      <c r="H2715" s="10"/>
      <c r="I2715" s="11"/>
      <c r="J2715" s="11"/>
      <c r="K2715" s="16"/>
      <c r="L2715" s="1"/>
      <c r="N2715" s="1"/>
      <c r="O2715" s="13"/>
      <c r="P2715" s="13"/>
      <c r="Q2715" s="13" t="str">
        <f t="shared" si="217"/>
        <v/>
      </c>
      <c r="R2715" s="13" t="str">
        <f t="shared" si="218"/>
        <v/>
      </c>
    </row>
    <row r="2716" spans="1:18" x14ac:dyDescent="0.2">
      <c r="A2716" s="8"/>
      <c r="B2716" s="9"/>
      <c r="C2716" s="10"/>
      <c r="D2716" s="10"/>
      <c r="E2716" s="10"/>
      <c r="F2716" s="10"/>
      <c r="G2716" s="10"/>
      <c r="H2716" s="10"/>
      <c r="I2716" s="11"/>
      <c r="J2716" s="11"/>
      <c r="K2716" s="16"/>
      <c r="L2716" s="1"/>
      <c r="N2716" s="1"/>
      <c r="O2716" s="13"/>
      <c r="P2716" s="13"/>
      <c r="Q2716" s="13" t="str">
        <f t="shared" si="217"/>
        <v/>
      </c>
      <c r="R2716" s="13" t="str">
        <f t="shared" si="218"/>
        <v/>
      </c>
    </row>
    <row r="2717" spans="1:18" x14ac:dyDescent="0.2">
      <c r="A2717" s="8"/>
      <c r="B2717" s="9"/>
      <c r="C2717" s="10"/>
      <c r="D2717" s="10"/>
      <c r="E2717" s="10"/>
      <c r="F2717" s="10"/>
      <c r="G2717" s="10"/>
      <c r="H2717" s="10"/>
      <c r="I2717" s="11"/>
      <c r="J2717" s="11"/>
      <c r="K2717" s="16"/>
      <c r="L2717" s="1"/>
      <c r="N2717" s="1"/>
      <c r="O2717" s="13"/>
      <c r="P2717" s="13"/>
      <c r="Q2717" s="13" t="str">
        <f t="shared" si="217"/>
        <v/>
      </c>
      <c r="R2717" s="13" t="str">
        <f t="shared" si="218"/>
        <v/>
      </c>
    </row>
    <row r="2718" spans="1:18" x14ac:dyDescent="0.2">
      <c r="A2718" s="8"/>
      <c r="B2718" s="9"/>
      <c r="C2718" s="10"/>
      <c r="D2718" s="10"/>
      <c r="E2718" s="10"/>
      <c r="F2718" s="10"/>
      <c r="G2718" s="10"/>
      <c r="H2718" s="10"/>
      <c r="I2718" s="11"/>
      <c r="J2718" s="11"/>
      <c r="K2718" s="16"/>
      <c r="L2718" s="1"/>
      <c r="N2718" s="1"/>
      <c r="O2718" s="13"/>
      <c r="P2718" s="13"/>
      <c r="Q2718" s="13" t="str">
        <f t="shared" si="217"/>
        <v/>
      </c>
      <c r="R2718" s="13" t="str">
        <f t="shared" si="218"/>
        <v/>
      </c>
    </row>
    <row r="2719" spans="1:18" x14ac:dyDescent="0.2">
      <c r="A2719" s="8"/>
      <c r="B2719" s="9"/>
      <c r="C2719" s="10"/>
      <c r="D2719" s="10"/>
      <c r="E2719" s="10"/>
      <c r="F2719" s="10"/>
      <c r="G2719" s="10"/>
      <c r="H2719" s="10"/>
      <c r="I2719" s="11"/>
      <c r="J2719" s="11"/>
      <c r="K2719" s="16"/>
      <c r="L2719" s="1"/>
      <c r="N2719" s="1"/>
      <c r="O2719" s="13"/>
      <c r="P2719" s="13"/>
      <c r="Q2719" s="13" t="str">
        <f t="shared" si="217"/>
        <v/>
      </c>
      <c r="R2719" s="13" t="str">
        <f t="shared" si="218"/>
        <v/>
      </c>
    </row>
    <row r="2720" spans="1:18" x14ac:dyDescent="0.2">
      <c r="A2720" s="8"/>
      <c r="B2720" s="9"/>
      <c r="C2720" s="10"/>
      <c r="D2720" s="10"/>
      <c r="E2720" s="10"/>
      <c r="F2720" s="10"/>
      <c r="G2720" s="10"/>
      <c r="H2720" s="10"/>
      <c r="I2720" s="11"/>
      <c r="J2720" s="11"/>
      <c r="K2720" s="16"/>
      <c r="L2720" s="1"/>
      <c r="N2720" s="1"/>
      <c r="O2720" s="13"/>
      <c r="P2720" s="13"/>
      <c r="Q2720" s="13" t="str">
        <f t="shared" si="217"/>
        <v/>
      </c>
      <c r="R2720" s="13" t="str">
        <f t="shared" si="218"/>
        <v/>
      </c>
    </row>
    <row r="2721" spans="1:18" x14ac:dyDescent="0.2">
      <c r="A2721" s="8"/>
      <c r="B2721" s="9"/>
      <c r="C2721" s="10"/>
      <c r="D2721" s="10"/>
      <c r="E2721" s="10"/>
      <c r="F2721" s="10"/>
      <c r="G2721" s="10"/>
      <c r="H2721" s="10"/>
      <c r="I2721" s="11"/>
      <c r="J2721" s="11"/>
      <c r="K2721" s="16"/>
      <c r="L2721" s="1"/>
      <c r="N2721" s="1"/>
      <c r="O2721" s="13"/>
      <c r="P2721" s="13"/>
      <c r="Q2721" s="13" t="str">
        <f t="shared" si="217"/>
        <v/>
      </c>
      <c r="R2721" s="13" t="str">
        <f t="shared" si="218"/>
        <v/>
      </c>
    </row>
    <row r="2722" spans="1:18" x14ac:dyDescent="0.2">
      <c r="A2722" s="8"/>
      <c r="B2722" s="9"/>
      <c r="C2722" s="10"/>
      <c r="D2722" s="10"/>
      <c r="E2722" s="10"/>
      <c r="F2722" s="10"/>
      <c r="G2722" s="10"/>
      <c r="H2722" s="10"/>
      <c r="I2722" s="11"/>
      <c r="J2722" s="11"/>
      <c r="K2722" s="16"/>
      <c r="L2722" s="1"/>
      <c r="N2722" s="1"/>
      <c r="O2722" s="13"/>
      <c r="P2722" s="13"/>
      <c r="Q2722" s="13" t="str">
        <f t="shared" si="217"/>
        <v/>
      </c>
      <c r="R2722" s="13" t="str">
        <f t="shared" si="218"/>
        <v/>
      </c>
    </row>
    <row r="2723" spans="1:18" x14ac:dyDescent="0.2">
      <c r="A2723" s="8"/>
      <c r="B2723" s="9"/>
      <c r="C2723" s="10"/>
      <c r="D2723" s="10"/>
      <c r="E2723" s="10"/>
      <c r="F2723" s="10"/>
      <c r="G2723" s="10"/>
      <c r="H2723" s="10"/>
      <c r="I2723" s="11"/>
      <c r="J2723" s="11"/>
      <c r="K2723" s="12"/>
      <c r="L2723" s="1"/>
      <c r="N2723" s="1"/>
      <c r="O2723" s="13"/>
      <c r="P2723" s="13"/>
      <c r="Q2723" s="13" t="str">
        <f t="shared" si="217"/>
        <v/>
      </c>
      <c r="R2723" s="13" t="str">
        <f t="shared" si="218"/>
        <v/>
      </c>
    </row>
    <row r="2724" spans="1:18" x14ac:dyDescent="0.2">
      <c r="A2724" s="8"/>
      <c r="B2724" s="9"/>
      <c r="C2724" s="10"/>
      <c r="D2724" s="10"/>
      <c r="E2724" s="10"/>
      <c r="F2724" s="10"/>
      <c r="G2724" s="10"/>
      <c r="H2724" s="10"/>
      <c r="I2724" s="11"/>
      <c r="J2724" s="11"/>
      <c r="K2724" s="16"/>
      <c r="L2724" s="1"/>
      <c r="N2724" s="1"/>
      <c r="O2724" s="13"/>
      <c r="P2724" s="13"/>
      <c r="Q2724" s="13" t="str">
        <f t="shared" si="217"/>
        <v/>
      </c>
      <c r="R2724" s="13" t="str">
        <f t="shared" si="218"/>
        <v/>
      </c>
    </row>
    <row r="2725" spans="1:18" x14ac:dyDescent="0.2">
      <c r="A2725" s="8"/>
      <c r="B2725" s="9"/>
      <c r="C2725" s="10"/>
      <c r="D2725" s="10"/>
      <c r="E2725" s="10"/>
      <c r="F2725" s="10"/>
      <c r="G2725" s="10"/>
      <c r="H2725" s="10"/>
      <c r="I2725" s="11"/>
      <c r="J2725" s="11"/>
      <c r="K2725" s="16"/>
      <c r="L2725" s="1"/>
      <c r="N2725" s="1"/>
      <c r="O2725" s="13"/>
      <c r="P2725" s="13"/>
      <c r="Q2725" s="13" t="str">
        <f t="shared" si="217"/>
        <v/>
      </c>
      <c r="R2725" s="13" t="str">
        <f t="shared" si="218"/>
        <v/>
      </c>
    </row>
    <row r="2726" spans="1:18" x14ac:dyDescent="0.2">
      <c r="A2726" s="8"/>
      <c r="B2726" s="9"/>
      <c r="C2726" s="10"/>
      <c r="D2726" s="10"/>
      <c r="E2726" s="10"/>
      <c r="F2726" s="10"/>
      <c r="G2726" s="10"/>
      <c r="H2726" s="10"/>
      <c r="I2726" s="11"/>
      <c r="J2726" s="11"/>
      <c r="K2726" s="16"/>
      <c r="L2726" s="1"/>
      <c r="N2726" s="1"/>
      <c r="O2726" s="13"/>
      <c r="P2726" s="13"/>
      <c r="Q2726" s="13" t="str">
        <f t="shared" si="217"/>
        <v/>
      </c>
      <c r="R2726" s="13" t="str">
        <f t="shared" si="218"/>
        <v/>
      </c>
    </row>
    <row r="2727" spans="1:18" x14ac:dyDescent="0.2">
      <c r="A2727" s="8"/>
      <c r="B2727" s="9"/>
      <c r="C2727" s="10"/>
      <c r="D2727" s="10"/>
      <c r="E2727" s="10"/>
      <c r="F2727" s="10"/>
      <c r="G2727" s="10"/>
      <c r="H2727" s="10"/>
      <c r="I2727" s="11"/>
      <c r="J2727" s="11"/>
      <c r="K2727" s="16"/>
      <c r="L2727" s="1"/>
      <c r="N2727" s="1"/>
      <c r="O2727" s="13"/>
      <c r="P2727" s="13"/>
      <c r="Q2727" s="13" t="str">
        <f t="shared" si="217"/>
        <v/>
      </c>
      <c r="R2727" s="13" t="str">
        <f t="shared" si="218"/>
        <v/>
      </c>
    </row>
    <row r="2728" spans="1:18" x14ac:dyDescent="0.2">
      <c r="A2728" s="8"/>
      <c r="B2728" s="9"/>
      <c r="C2728" s="10"/>
      <c r="D2728" s="10"/>
      <c r="E2728" s="10"/>
      <c r="F2728" s="10"/>
      <c r="G2728" s="10"/>
      <c r="H2728" s="10"/>
      <c r="I2728" s="11"/>
      <c r="J2728" s="11"/>
      <c r="K2728" s="16"/>
      <c r="L2728" s="1"/>
      <c r="N2728" s="1"/>
      <c r="O2728" s="13"/>
      <c r="P2728" s="13"/>
      <c r="Q2728" s="13" t="str">
        <f t="shared" si="217"/>
        <v/>
      </c>
      <c r="R2728" s="13" t="str">
        <f t="shared" si="218"/>
        <v/>
      </c>
    </row>
    <row r="2729" spans="1:18" x14ac:dyDescent="0.2">
      <c r="A2729" s="8"/>
      <c r="B2729" s="9"/>
      <c r="C2729" s="10"/>
      <c r="D2729" s="10"/>
      <c r="E2729" s="10"/>
      <c r="F2729" s="10"/>
      <c r="G2729" s="10"/>
      <c r="H2729" s="10"/>
      <c r="I2729" s="11"/>
      <c r="J2729" s="11"/>
      <c r="K2729" s="16"/>
      <c r="L2729" s="1"/>
      <c r="N2729" s="1"/>
      <c r="O2729" s="13"/>
      <c r="P2729" s="13"/>
      <c r="Q2729" s="13" t="str">
        <f t="shared" si="217"/>
        <v/>
      </c>
      <c r="R2729" s="13" t="str">
        <f t="shared" si="218"/>
        <v/>
      </c>
    </row>
    <row r="2730" spans="1:18" x14ac:dyDescent="0.2">
      <c r="A2730" s="8"/>
      <c r="B2730" s="9"/>
      <c r="C2730" s="10"/>
      <c r="D2730" s="10"/>
      <c r="E2730" s="10"/>
      <c r="F2730" s="10"/>
      <c r="G2730" s="10"/>
      <c r="H2730" s="10"/>
      <c r="I2730" s="11"/>
      <c r="J2730" s="11"/>
      <c r="K2730" s="16"/>
      <c r="L2730" s="1"/>
      <c r="N2730" s="1"/>
      <c r="O2730" s="13"/>
      <c r="P2730" s="13"/>
      <c r="Q2730" s="13" t="str">
        <f t="shared" si="217"/>
        <v/>
      </c>
      <c r="R2730" s="13" t="str">
        <f t="shared" si="218"/>
        <v/>
      </c>
    </row>
    <row r="2731" spans="1:18" x14ac:dyDescent="0.2">
      <c r="A2731" s="8"/>
      <c r="B2731" s="9"/>
      <c r="C2731" s="10"/>
      <c r="D2731" s="10"/>
      <c r="E2731" s="10"/>
      <c r="F2731" s="10"/>
      <c r="G2731" s="10"/>
      <c r="H2731" s="10"/>
      <c r="I2731" s="11"/>
      <c r="J2731" s="11"/>
      <c r="K2731" s="16"/>
      <c r="L2731" s="1"/>
      <c r="N2731" s="1"/>
      <c r="O2731" s="13"/>
      <c r="P2731" s="13"/>
      <c r="Q2731" s="13" t="str">
        <f t="shared" si="217"/>
        <v/>
      </c>
      <c r="R2731" s="13" t="str">
        <f t="shared" si="218"/>
        <v/>
      </c>
    </row>
    <row r="2732" spans="1:18" x14ac:dyDescent="0.2">
      <c r="A2732" s="8"/>
      <c r="B2732" s="9"/>
      <c r="C2732" s="10"/>
      <c r="D2732" s="10"/>
      <c r="E2732" s="10"/>
      <c r="F2732" s="10"/>
      <c r="G2732" s="10"/>
      <c r="H2732" s="10"/>
      <c r="I2732" s="11"/>
      <c r="J2732" s="11"/>
      <c r="K2732" s="16"/>
      <c r="L2732" s="1"/>
      <c r="N2732" s="1"/>
      <c r="O2732" s="13"/>
      <c r="P2732" s="13"/>
      <c r="Q2732" s="13" t="str">
        <f t="shared" si="217"/>
        <v/>
      </c>
      <c r="R2732" s="13" t="str">
        <f t="shared" si="218"/>
        <v/>
      </c>
    </row>
    <row r="2733" spans="1:18" x14ac:dyDescent="0.2">
      <c r="A2733" s="8"/>
      <c r="B2733" s="9"/>
      <c r="C2733" s="10"/>
      <c r="D2733" s="10"/>
      <c r="E2733" s="10"/>
      <c r="F2733" s="10"/>
      <c r="G2733" s="10"/>
      <c r="H2733" s="10"/>
      <c r="I2733" s="11"/>
      <c r="J2733" s="11"/>
      <c r="K2733" s="16"/>
      <c r="L2733" s="1"/>
      <c r="N2733" s="1"/>
      <c r="O2733" s="13"/>
      <c r="P2733" s="13"/>
      <c r="Q2733" s="13" t="str">
        <f t="shared" si="217"/>
        <v/>
      </c>
      <c r="R2733" s="13" t="str">
        <f t="shared" si="218"/>
        <v/>
      </c>
    </row>
    <row r="2734" spans="1:18" x14ac:dyDescent="0.2">
      <c r="A2734" s="8"/>
      <c r="B2734" s="9"/>
      <c r="C2734" s="10"/>
      <c r="D2734" s="10"/>
      <c r="E2734" s="10"/>
      <c r="F2734" s="10"/>
      <c r="G2734" s="10"/>
      <c r="H2734" s="10"/>
      <c r="I2734" s="11"/>
      <c r="J2734" s="11"/>
      <c r="K2734" s="12"/>
      <c r="L2734" s="1"/>
      <c r="N2734" s="1"/>
      <c r="O2734" s="13"/>
      <c r="P2734" s="13"/>
      <c r="Q2734" s="13" t="str">
        <f t="shared" si="217"/>
        <v/>
      </c>
      <c r="R2734" s="13" t="str">
        <f t="shared" si="218"/>
        <v/>
      </c>
    </row>
    <row r="2735" spans="1:18" x14ac:dyDescent="0.2">
      <c r="A2735" s="8"/>
      <c r="B2735" s="9"/>
      <c r="C2735" s="10"/>
      <c r="D2735" s="10"/>
      <c r="E2735" s="10"/>
      <c r="F2735" s="10"/>
      <c r="G2735" s="10"/>
      <c r="H2735" s="10"/>
      <c r="I2735" s="11"/>
      <c r="J2735" s="11"/>
      <c r="K2735" s="16"/>
      <c r="L2735" s="1"/>
      <c r="N2735" s="1"/>
      <c r="O2735" s="13"/>
      <c r="P2735" s="13"/>
      <c r="Q2735" s="13" t="str">
        <f t="shared" si="217"/>
        <v/>
      </c>
      <c r="R2735" s="13" t="str">
        <f t="shared" si="218"/>
        <v/>
      </c>
    </row>
    <row r="2736" spans="1:18" x14ac:dyDescent="0.2">
      <c r="A2736" s="8"/>
      <c r="B2736" s="9"/>
      <c r="C2736" s="10"/>
      <c r="D2736" s="10"/>
      <c r="E2736" s="10"/>
      <c r="F2736" s="10"/>
      <c r="G2736" s="10"/>
      <c r="H2736" s="10"/>
      <c r="I2736" s="11"/>
      <c r="J2736" s="11"/>
      <c r="K2736" s="16"/>
      <c r="L2736" s="1"/>
      <c r="N2736" s="1"/>
      <c r="O2736" s="13"/>
      <c r="P2736" s="13"/>
      <c r="Q2736" s="13" t="str">
        <f t="shared" si="217"/>
        <v/>
      </c>
      <c r="R2736" s="13" t="str">
        <f t="shared" si="218"/>
        <v/>
      </c>
    </row>
    <row r="2737" spans="1:18" x14ac:dyDescent="0.2">
      <c r="A2737" s="8"/>
      <c r="B2737" s="9"/>
      <c r="C2737" s="10"/>
      <c r="D2737" s="10"/>
      <c r="E2737" s="10"/>
      <c r="F2737" s="10"/>
      <c r="G2737" s="10"/>
      <c r="H2737" s="10"/>
      <c r="I2737" s="11"/>
      <c r="J2737" s="11"/>
      <c r="K2737" s="16"/>
      <c r="L2737" s="1"/>
      <c r="N2737" s="1"/>
      <c r="O2737" s="13"/>
      <c r="P2737" s="13"/>
      <c r="Q2737" s="13" t="str">
        <f t="shared" si="217"/>
        <v/>
      </c>
      <c r="R2737" s="13" t="str">
        <f t="shared" si="218"/>
        <v/>
      </c>
    </row>
    <row r="2738" spans="1:18" x14ac:dyDescent="0.2">
      <c r="A2738" s="8"/>
      <c r="B2738" s="9"/>
      <c r="C2738" s="10"/>
      <c r="D2738" s="10"/>
      <c r="E2738" s="10"/>
      <c r="F2738" s="10"/>
      <c r="G2738" s="10"/>
      <c r="H2738" s="10"/>
      <c r="I2738" s="11"/>
      <c r="J2738" s="11"/>
      <c r="K2738" s="16"/>
      <c r="L2738" s="1"/>
      <c r="N2738" s="1"/>
      <c r="O2738" s="13"/>
      <c r="P2738" s="13"/>
      <c r="Q2738" s="13" t="str">
        <f t="shared" si="217"/>
        <v/>
      </c>
      <c r="R2738" s="13" t="str">
        <f t="shared" si="218"/>
        <v/>
      </c>
    </row>
    <row r="2739" spans="1:18" x14ac:dyDescent="0.2">
      <c r="A2739" s="8"/>
      <c r="B2739" s="9"/>
      <c r="C2739" s="10"/>
      <c r="D2739" s="10"/>
      <c r="E2739" s="10"/>
      <c r="F2739" s="10"/>
      <c r="G2739" s="10"/>
      <c r="H2739" s="10"/>
      <c r="I2739" s="11"/>
      <c r="J2739" s="11"/>
      <c r="K2739" s="16"/>
      <c r="L2739" s="1"/>
      <c r="N2739" s="1"/>
      <c r="O2739" s="13"/>
      <c r="P2739" s="13"/>
      <c r="Q2739" s="13" t="str">
        <f t="shared" si="217"/>
        <v/>
      </c>
      <c r="R2739" s="13" t="str">
        <f t="shared" si="218"/>
        <v/>
      </c>
    </row>
    <row r="2740" spans="1:18" x14ac:dyDescent="0.2">
      <c r="A2740" s="8"/>
      <c r="B2740" s="9"/>
      <c r="C2740" s="10"/>
      <c r="D2740" s="10"/>
      <c r="E2740" s="10"/>
      <c r="F2740" s="10"/>
      <c r="G2740" s="10"/>
      <c r="H2740" s="10"/>
      <c r="I2740" s="11"/>
      <c r="J2740" s="11"/>
      <c r="K2740" s="16"/>
      <c r="L2740" s="1"/>
      <c r="N2740" s="1"/>
      <c r="O2740" s="13"/>
      <c r="P2740" s="13"/>
      <c r="Q2740" s="13" t="str">
        <f t="shared" si="217"/>
        <v/>
      </c>
      <c r="R2740" s="13" t="str">
        <f t="shared" si="218"/>
        <v/>
      </c>
    </row>
    <row r="2741" spans="1:18" x14ac:dyDescent="0.2">
      <c r="A2741" s="8"/>
      <c r="B2741" s="9"/>
      <c r="C2741" s="10"/>
      <c r="D2741" s="10"/>
      <c r="E2741" s="10"/>
      <c r="F2741" s="10"/>
      <c r="G2741" s="10"/>
      <c r="H2741" s="10"/>
      <c r="I2741" s="11"/>
      <c r="J2741" s="11"/>
      <c r="K2741" s="12"/>
      <c r="L2741" s="1"/>
      <c r="N2741" s="1"/>
      <c r="O2741" s="13"/>
      <c r="P2741" s="13"/>
      <c r="Q2741" s="13" t="str">
        <f t="shared" si="217"/>
        <v/>
      </c>
      <c r="R2741" s="13" t="str">
        <f t="shared" si="218"/>
        <v/>
      </c>
    </row>
    <row r="2742" spans="1:18" x14ac:dyDescent="0.2">
      <c r="A2742" s="8"/>
      <c r="B2742" s="9"/>
      <c r="C2742" s="10"/>
      <c r="D2742" s="10"/>
      <c r="E2742" s="10"/>
      <c r="F2742" s="10"/>
      <c r="G2742" s="10"/>
      <c r="H2742" s="10"/>
      <c r="I2742" s="11"/>
      <c r="J2742" s="11"/>
      <c r="K2742" s="16"/>
      <c r="L2742" s="1"/>
      <c r="N2742" s="1"/>
      <c r="O2742" s="13"/>
      <c r="P2742" s="13"/>
      <c r="Q2742" s="13" t="str">
        <f t="shared" si="217"/>
        <v/>
      </c>
      <c r="R2742" s="13" t="str">
        <f t="shared" si="218"/>
        <v/>
      </c>
    </row>
    <row r="2743" spans="1:18" x14ac:dyDescent="0.2">
      <c r="A2743" s="8"/>
      <c r="B2743" s="9"/>
      <c r="C2743" s="10"/>
      <c r="D2743" s="10"/>
      <c r="E2743" s="10"/>
      <c r="F2743" s="10"/>
      <c r="G2743" s="10"/>
      <c r="H2743" s="10"/>
      <c r="I2743" s="11"/>
      <c r="J2743" s="11"/>
      <c r="K2743" s="16"/>
      <c r="L2743" s="1"/>
      <c r="N2743" s="1"/>
      <c r="O2743" s="13"/>
      <c r="P2743" s="13"/>
      <c r="Q2743" s="13" t="str">
        <f t="shared" si="217"/>
        <v/>
      </c>
      <c r="R2743" s="13" t="str">
        <f t="shared" si="218"/>
        <v/>
      </c>
    </row>
    <row r="2744" spans="1:18" x14ac:dyDescent="0.2">
      <c r="A2744" s="8"/>
      <c r="B2744" s="9"/>
      <c r="C2744" s="10"/>
      <c r="D2744" s="10"/>
      <c r="E2744" s="10"/>
      <c r="F2744" s="10"/>
      <c r="G2744" s="10"/>
      <c r="H2744" s="10"/>
      <c r="I2744" s="11"/>
      <c r="J2744" s="11"/>
      <c r="K2744" s="12"/>
      <c r="L2744" s="1"/>
      <c r="N2744" s="1"/>
      <c r="O2744" s="13"/>
      <c r="P2744" s="13"/>
      <c r="Q2744" s="13" t="str">
        <f t="shared" si="217"/>
        <v/>
      </c>
      <c r="R2744" s="13" t="str">
        <f t="shared" si="218"/>
        <v/>
      </c>
    </row>
    <row r="2745" spans="1:18" x14ac:dyDescent="0.2">
      <c r="A2745" s="8"/>
      <c r="B2745" s="9"/>
      <c r="C2745" s="10"/>
      <c r="D2745" s="10"/>
      <c r="E2745" s="10"/>
      <c r="F2745" s="10"/>
      <c r="G2745" s="10"/>
      <c r="H2745" s="10"/>
      <c r="I2745" s="11"/>
      <c r="J2745" s="11"/>
      <c r="K2745" s="16"/>
      <c r="L2745" s="1"/>
      <c r="N2745" s="1"/>
      <c r="O2745" s="13"/>
      <c r="P2745" s="13"/>
      <c r="Q2745" s="13" t="str">
        <f t="shared" si="217"/>
        <v/>
      </c>
      <c r="R2745" s="13" t="str">
        <f t="shared" si="218"/>
        <v/>
      </c>
    </row>
    <row r="2746" spans="1:18" x14ac:dyDescent="0.2">
      <c r="A2746" s="8"/>
      <c r="B2746" s="9"/>
      <c r="C2746" s="10"/>
      <c r="D2746" s="10"/>
      <c r="E2746" s="10"/>
      <c r="F2746" s="10"/>
      <c r="G2746" s="10"/>
      <c r="H2746" s="10"/>
      <c r="I2746" s="11"/>
      <c r="J2746" s="11"/>
      <c r="K2746" s="12"/>
      <c r="L2746" s="1"/>
      <c r="N2746" s="1"/>
      <c r="O2746" s="13"/>
      <c r="P2746" s="13"/>
      <c r="Q2746" s="13" t="str">
        <f t="shared" si="217"/>
        <v/>
      </c>
      <c r="R2746" s="13" t="str">
        <f t="shared" si="218"/>
        <v/>
      </c>
    </row>
    <row r="2747" spans="1:18" x14ac:dyDescent="0.2">
      <c r="A2747" s="8"/>
      <c r="B2747" s="9"/>
      <c r="C2747" s="10"/>
      <c r="D2747" s="10"/>
      <c r="E2747" s="10"/>
      <c r="F2747" s="10"/>
      <c r="G2747" s="10"/>
      <c r="H2747" s="10"/>
      <c r="I2747" s="11"/>
      <c r="J2747" s="11"/>
      <c r="K2747" s="12"/>
      <c r="L2747" s="1"/>
      <c r="N2747" s="1"/>
      <c r="O2747" s="13"/>
      <c r="P2747" s="13"/>
      <c r="Q2747" s="13" t="str">
        <f t="shared" si="217"/>
        <v/>
      </c>
      <c r="R2747" s="13" t="str">
        <f t="shared" si="218"/>
        <v/>
      </c>
    </row>
    <row r="2748" spans="1:18" x14ac:dyDescent="0.2">
      <c r="A2748" s="8"/>
      <c r="B2748" s="9"/>
      <c r="C2748" s="10"/>
      <c r="D2748" s="10"/>
      <c r="E2748" s="10"/>
      <c r="F2748" s="10"/>
      <c r="G2748" s="10"/>
      <c r="H2748" s="10"/>
      <c r="I2748" s="11"/>
      <c r="J2748" s="11"/>
      <c r="K2748" s="12"/>
      <c r="L2748" s="1"/>
      <c r="N2748" s="1"/>
      <c r="O2748" s="13"/>
      <c r="P2748" s="13"/>
      <c r="Q2748" s="13" t="str">
        <f t="shared" si="217"/>
        <v/>
      </c>
      <c r="R2748" s="13" t="str">
        <f t="shared" si="218"/>
        <v/>
      </c>
    </row>
    <row r="2749" spans="1:18" x14ac:dyDescent="0.2">
      <c r="A2749" s="8"/>
      <c r="B2749" s="9"/>
      <c r="C2749" s="10"/>
      <c r="D2749" s="10"/>
      <c r="E2749" s="10"/>
      <c r="F2749" s="10"/>
      <c r="G2749" s="10"/>
      <c r="H2749" s="10"/>
      <c r="I2749" s="11"/>
      <c r="J2749" s="11"/>
      <c r="K2749" s="16"/>
      <c r="L2749" s="1"/>
      <c r="N2749" s="1"/>
      <c r="O2749" s="13"/>
      <c r="P2749" s="13"/>
      <c r="Q2749" s="13" t="str">
        <f t="shared" si="217"/>
        <v/>
      </c>
      <c r="R2749" s="13" t="str">
        <f t="shared" si="218"/>
        <v/>
      </c>
    </row>
    <row r="2750" spans="1:18" x14ac:dyDescent="0.2">
      <c r="A2750" s="8"/>
      <c r="B2750" s="9"/>
      <c r="C2750" s="10"/>
      <c r="D2750" s="10"/>
      <c r="E2750" s="10"/>
      <c r="F2750" s="10"/>
      <c r="G2750" s="10"/>
      <c r="H2750" s="10"/>
      <c r="I2750" s="11"/>
      <c r="J2750" s="11"/>
      <c r="K2750" s="16"/>
      <c r="L2750" s="1"/>
      <c r="N2750" s="1"/>
      <c r="O2750" s="13"/>
      <c r="P2750" s="13"/>
      <c r="Q2750" s="13" t="str">
        <f t="shared" si="217"/>
        <v/>
      </c>
      <c r="R2750" s="13" t="str">
        <f t="shared" si="218"/>
        <v/>
      </c>
    </row>
    <row r="2751" spans="1:18" x14ac:dyDescent="0.2">
      <c r="A2751" s="8"/>
      <c r="B2751" s="9"/>
      <c r="C2751" s="10"/>
      <c r="D2751" s="10"/>
      <c r="E2751" s="10"/>
      <c r="F2751" s="10"/>
      <c r="G2751" s="10"/>
      <c r="H2751" s="10"/>
      <c r="I2751" s="11"/>
      <c r="J2751" s="11"/>
      <c r="K2751" s="16"/>
      <c r="L2751" s="1"/>
      <c r="N2751" s="1"/>
      <c r="O2751" s="13"/>
      <c r="P2751" s="13"/>
      <c r="Q2751" s="13" t="str">
        <f t="shared" si="217"/>
        <v/>
      </c>
      <c r="R2751" s="13" t="str">
        <f t="shared" si="218"/>
        <v/>
      </c>
    </row>
    <row r="2752" spans="1:18" x14ac:dyDescent="0.2">
      <c r="A2752" s="8"/>
      <c r="B2752" s="9"/>
      <c r="C2752" s="10"/>
      <c r="D2752" s="10"/>
      <c r="E2752" s="10"/>
      <c r="F2752" s="10"/>
      <c r="G2752" s="10"/>
      <c r="H2752" s="10"/>
      <c r="I2752" s="11"/>
      <c r="J2752" s="11"/>
      <c r="K2752" s="12"/>
      <c r="L2752" s="1"/>
      <c r="N2752" s="1"/>
      <c r="O2752" s="13"/>
      <c r="P2752" s="13"/>
      <c r="Q2752" s="13" t="str">
        <f t="shared" si="217"/>
        <v/>
      </c>
      <c r="R2752" s="13" t="str">
        <f t="shared" si="218"/>
        <v/>
      </c>
    </row>
    <row r="2753" spans="1:18" x14ac:dyDescent="0.2">
      <c r="A2753" s="8"/>
      <c r="B2753" s="9"/>
      <c r="C2753" s="10"/>
      <c r="D2753" s="10"/>
      <c r="E2753" s="10"/>
      <c r="F2753" s="10"/>
      <c r="G2753" s="10"/>
      <c r="H2753" s="10"/>
      <c r="I2753" s="11"/>
      <c r="J2753" s="11"/>
      <c r="K2753" s="12"/>
      <c r="L2753" s="1"/>
      <c r="N2753" s="1"/>
      <c r="O2753" s="13"/>
      <c r="P2753" s="13"/>
      <c r="Q2753" s="13" t="str">
        <f t="shared" si="217"/>
        <v/>
      </c>
      <c r="R2753" s="13" t="str">
        <f t="shared" si="218"/>
        <v/>
      </c>
    </row>
    <row r="2754" spans="1:18" x14ac:dyDescent="0.2">
      <c r="A2754" s="8"/>
      <c r="B2754" s="9"/>
      <c r="C2754" s="10"/>
      <c r="D2754" s="10"/>
      <c r="E2754" s="10"/>
      <c r="F2754" s="10"/>
      <c r="G2754" s="10"/>
      <c r="H2754" s="10"/>
      <c r="I2754" s="11"/>
      <c r="J2754" s="11"/>
      <c r="K2754" s="16"/>
      <c r="L2754" s="1"/>
      <c r="N2754" s="1"/>
      <c r="O2754" s="13"/>
      <c r="P2754" s="13"/>
      <c r="Q2754" s="13" t="str">
        <f t="shared" si="217"/>
        <v/>
      </c>
      <c r="R2754" s="13" t="str">
        <f t="shared" si="218"/>
        <v/>
      </c>
    </row>
    <row r="2755" spans="1:18" x14ac:dyDescent="0.2">
      <c r="A2755" s="8"/>
      <c r="B2755" s="9"/>
      <c r="C2755" s="10"/>
      <c r="D2755" s="10"/>
      <c r="E2755" s="10"/>
      <c r="F2755" s="10"/>
      <c r="G2755" s="10"/>
      <c r="H2755" s="10"/>
      <c r="I2755" s="11"/>
      <c r="J2755" s="11"/>
      <c r="K2755" s="16"/>
      <c r="L2755" s="1"/>
      <c r="N2755" s="1"/>
      <c r="O2755" s="13"/>
      <c r="P2755" s="13"/>
      <c r="Q2755" s="13" t="str">
        <f t="shared" si="217"/>
        <v/>
      </c>
      <c r="R2755" s="13" t="str">
        <f t="shared" si="218"/>
        <v/>
      </c>
    </row>
    <row r="2756" spans="1:18" x14ac:dyDescent="0.2">
      <c r="A2756" s="8"/>
      <c r="B2756" s="9"/>
      <c r="C2756" s="10"/>
      <c r="D2756" s="10"/>
      <c r="E2756" s="10"/>
      <c r="F2756" s="10"/>
      <c r="G2756" s="10"/>
      <c r="H2756" s="10"/>
      <c r="I2756" s="11"/>
      <c r="J2756" s="11"/>
      <c r="K2756" s="16"/>
      <c r="L2756" s="1"/>
      <c r="N2756" s="1"/>
      <c r="O2756" s="13"/>
      <c r="P2756" s="13"/>
      <c r="Q2756" s="13" t="str">
        <f t="shared" si="217"/>
        <v/>
      </c>
      <c r="R2756" s="13" t="str">
        <f t="shared" si="218"/>
        <v/>
      </c>
    </row>
    <row r="2757" spans="1:18" x14ac:dyDescent="0.2">
      <c r="A2757" s="8"/>
      <c r="B2757" s="9"/>
      <c r="C2757" s="10"/>
      <c r="D2757" s="10"/>
      <c r="E2757" s="10"/>
      <c r="F2757" s="10"/>
      <c r="G2757" s="10"/>
      <c r="H2757" s="10"/>
      <c r="I2757" s="11"/>
      <c r="J2757" s="11"/>
      <c r="K2757" s="16"/>
      <c r="L2757" s="1"/>
      <c r="N2757" s="1"/>
      <c r="O2757" s="13"/>
      <c r="P2757" s="13"/>
      <c r="Q2757" s="13" t="str">
        <f t="shared" si="217"/>
        <v/>
      </c>
      <c r="R2757" s="13" t="str">
        <f t="shared" si="218"/>
        <v/>
      </c>
    </row>
    <row r="2758" spans="1:18" x14ac:dyDescent="0.2">
      <c r="A2758" s="8"/>
      <c r="B2758" s="9"/>
      <c r="C2758" s="10"/>
      <c r="D2758" s="10"/>
      <c r="E2758" s="10"/>
      <c r="F2758" s="10"/>
      <c r="G2758" s="10"/>
      <c r="H2758" s="10"/>
      <c r="I2758" s="11"/>
      <c r="J2758" s="11"/>
      <c r="K2758" s="16"/>
      <c r="L2758" s="1"/>
      <c r="N2758" s="1"/>
      <c r="O2758" s="13"/>
      <c r="P2758" s="13"/>
      <c r="Q2758" s="13" t="str">
        <f t="shared" si="217"/>
        <v/>
      </c>
      <c r="R2758" s="13" t="str">
        <f t="shared" si="218"/>
        <v/>
      </c>
    </row>
    <row r="2759" spans="1:18" x14ac:dyDescent="0.2">
      <c r="A2759" s="8"/>
      <c r="B2759" s="9"/>
      <c r="C2759" s="10"/>
      <c r="D2759" s="10"/>
      <c r="E2759" s="10"/>
      <c r="F2759" s="10"/>
      <c r="G2759" s="10"/>
      <c r="H2759" s="10"/>
      <c r="I2759" s="11"/>
      <c r="J2759" s="11"/>
      <c r="K2759" s="16"/>
      <c r="L2759" s="1"/>
      <c r="N2759" s="1"/>
      <c r="O2759" s="13"/>
      <c r="P2759" s="13"/>
      <c r="Q2759" s="13" t="str">
        <f t="shared" si="217"/>
        <v/>
      </c>
      <c r="R2759" s="13" t="str">
        <f t="shared" si="218"/>
        <v/>
      </c>
    </row>
    <row r="2760" spans="1:18" x14ac:dyDescent="0.2">
      <c r="A2760" s="8"/>
      <c r="B2760" s="9"/>
      <c r="C2760" s="10"/>
      <c r="D2760" s="10"/>
      <c r="E2760" s="10"/>
      <c r="F2760" s="10"/>
      <c r="G2760" s="10"/>
      <c r="H2760" s="10"/>
      <c r="I2760" s="11"/>
      <c r="J2760" s="11"/>
      <c r="K2760" s="16"/>
      <c r="L2760" s="1"/>
      <c r="N2760" s="1"/>
      <c r="O2760" s="13"/>
      <c r="P2760" s="13"/>
      <c r="Q2760" s="13" t="str">
        <f t="shared" ref="Q2760:Q2823" si="219">IF(AND(M2760="Natural Gas",K2760&lt;&gt;"NA"),K2760/100,"")</f>
        <v/>
      </c>
      <c r="R2760" s="13" t="str">
        <f t="shared" ref="R2760:R2823" si="220">IF(AND(M2760="Natural Gas",K2760&lt;&gt;"NA",L2760="YES"),K2760/100,"")</f>
        <v/>
      </c>
    </row>
    <row r="2761" spans="1:18" x14ac:dyDescent="0.2">
      <c r="A2761" s="8"/>
      <c r="B2761" s="9"/>
      <c r="C2761" s="10"/>
      <c r="D2761" s="10"/>
      <c r="E2761" s="10"/>
      <c r="F2761" s="10"/>
      <c r="G2761" s="10"/>
      <c r="H2761" s="10"/>
      <c r="I2761" s="11"/>
      <c r="J2761" s="11"/>
      <c r="K2761" s="16"/>
      <c r="L2761" s="1"/>
      <c r="N2761" s="1"/>
      <c r="O2761" s="13"/>
      <c r="P2761" s="13"/>
      <c r="Q2761" s="13" t="str">
        <f t="shared" si="219"/>
        <v/>
      </c>
      <c r="R2761" s="13" t="str">
        <f t="shared" si="220"/>
        <v/>
      </c>
    </row>
    <row r="2762" spans="1:18" x14ac:dyDescent="0.2">
      <c r="A2762" s="8"/>
      <c r="B2762" s="9"/>
      <c r="C2762" s="10"/>
      <c r="D2762" s="10"/>
      <c r="E2762" s="10"/>
      <c r="F2762" s="10"/>
      <c r="G2762" s="10"/>
      <c r="H2762" s="10"/>
      <c r="I2762" s="11"/>
      <c r="J2762" s="11"/>
      <c r="K2762" s="16"/>
      <c r="L2762" s="1"/>
      <c r="N2762" s="1"/>
      <c r="O2762" s="13"/>
      <c r="P2762" s="13"/>
      <c r="Q2762" s="13" t="str">
        <f t="shared" si="219"/>
        <v/>
      </c>
      <c r="R2762" s="13" t="str">
        <f t="shared" si="220"/>
        <v/>
      </c>
    </row>
    <row r="2763" spans="1:18" x14ac:dyDescent="0.2">
      <c r="A2763" s="8"/>
      <c r="B2763" s="9"/>
      <c r="C2763" s="10"/>
      <c r="D2763" s="10"/>
      <c r="E2763" s="10"/>
      <c r="F2763" s="10"/>
      <c r="G2763" s="10"/>
      <c r="H2763" s="10"/>
      <c r="I2763" s="11"/>
      <c r="J2763" s="11"/>
      <c r="K2763" s="16"/>
      <c r="L2763" s="1"/>
      <c r="N2763" s="1"/>
      <c r="O2763" s="13"/>
      <c r="P2763" s="13"/>
      <c r="Q2763" s="13" t="str">
        <f t="shared" si="219"/>
        <v/>
      </c>
      <c r="R2763" s="13" t="str">
        <f t="shared" si="220"/>
        <v/>
      </c>
    </row>
    <row r="2764" spans="1:18" x14ac:dyDescent="0.2">
      <c r="A2764" s="8"/>
      <c r="B2764" s="9"/>
      <c r="C2764" s="10"/>
      <c r="D2764" s="10"/>
      <c r="E2764" s="10"/>
      <c r="F2764" s="10"/>
      <c r="G2764" s="10"/>
      <c r="H2764" s="10"/>
      <c r="I2764" s="11"/>
      <c r="J2764" s="11"/>
      <c r="K2764" s="16"/>
      <c r="L2764" s="1"/>
      <c r="N2764" s="1"/>
      <c r="O2764" s="13"/>
      <c r="P2764" s="13"/>
      <c r="Q2764" s="13" t="str">
        <f t="shared" si="219"/>
        <v/>
      </c>
      <c r="R2764" s="13" t="str">
        <f t="shared" si="220"/>
        <v/>
      </c>
    </row>
    <row r="2765" spans="1:18" x14ac:dyDescent="0.2">
      <c r="A2765" s="8"/>
      <c r="B2765" s="9"/>
      <c r="C2765" s="10"/>
      <c r="D2765" s="10"/>
      <c r="E2765" s="10"/>
      <c r="F2765" s="10"/>
      <c r="G2765" s="10"/>
      <c r="H2765" s="10"/>
      <c r="I2765" s="11"/>
      <c r="J2765" s="11"/>
      <c r="K2765" s="12"/>
      <c r="L2765" s="1"/>
      <c r="N2765" s="1"/>
      <c r="O2765" s="13"/>
      <c r="P2765" s="13"/>
      <c r="Q2765" s="13" t="str">
        <f t="shared" si="219"/>
        <v/>
      </c>
      <c r="R2765" s="13" t="str">
        <f t="shared" si="220"/>
        <v/>
      </c>
    </row>
    <row r="2766" spans="1:18" x14ac:dyDescent="0.2">
      <c r="A2766" s="8"/>
      <c r="B2766" s="9"/>
      <c r="C2766" s="10"/>
      <c r="D2766" s="10"/>
      <c r="E2766" s="10"/>
      <c r="F2766" s="10"/>
      <c r="G2766" s="10"/>
      <c r="H2766" s="10"/>
      <c r="I2766" s="11"/>
      <c r="J2766" s="11"/>
      <c r="K2766" s="16"/>
      <c r="L2766" s="1"/>
      <c r="N2766" s="1"/>
      <c r="O2766" s="13"/>
      <c r="P2766" s="13"/>
      <c r="Q2766" s="13" t="str">
        <f t="shared" si="219"/>
        <v/>
      </c>
      <c r="R2766" s="13" t="str">
        <f t="shared" si="220"/>
        <v/>
      </c>
    </row>
    <row r="2767" spans="1:18" x14ac:dyDescent="0.2">
      <c r="A2767" s="8"/>
      <c r="B2767" s="9"/>
      <c r="C2767" s="10"/>
      <c r="D2767" s="10"/>
      <c r="E2767" s="10"/>
      <c r="F2767" s="10"/>
      <c r="G2767" s="10"/>
      <c r="H2767" s="10"/>
      <c r="I2767" s="11"/>
      <c r="J2767" s="11"/>
      <c r="K2767" s="12"/>
      <c r="L2767" s="1"/>
      <c r="N2767" s="1"/>
      <c r="O2767" s="13"/>
      <c r="P2767" s="13"/>
      <c r="Q2767" s="13" t="str">
        <f t="shared" si="219"/>
        <v/>
      </c>
      <c r="R2767" s="13" t="str">
        <f t="shared" si="220"/>
        <v/>
      </c>
    </row>
    <row r="2768" spans="1:18" x14ac:dyDescent="0.2">
      <c r="A2768" s="8"/>
      <c r="B2768" s="9"/>
      <c r="C2768" s="10"/>
      <c r="D2768" s="10"/>
      <c r="E2768" s="10"/>
      <c r="F2768" s="10"/>
      <c r="G2768" s="10"/>
      <c r="H2768" s="10"/>
      <c r="I2768" s="11"/>
      <c r="J2768" s="11"/>
      <c r="K2768" s="12"/>
      <c r="L2768" s="1"/>
      <c r="N2768" s="1"/>
      <c r="O2768" s="13"/>
      <c r="P2768" s="13"/>
      <c r="Q2768" s="13" t="str">
        <f t="shared" si="219"/>
        <v/>
      </c>
      <c r="R2768" s="13" t="str">
        <f t="shared" si="220"/>
        <v/>
      </c>
    </row>
    <row r="2769" spans="1:18" x14ac:dyDescent="0.2">
      <c r="A2769" s="8"/>
      <c r="B2769" s="9"/>
      <c r="C2769" s="10"/>
      <c r="D2769" s="10"/>
      <c r="E2769" s="10"/>
      <c r="F2769" s="10"/>
      <c r="G2769" s="10"/>
      <c r="H2769" s="10"/>
      <c r="I2769" s="11"/>
      <c r="J2769" s="11"/>
      <c r="K2769" s="16"/>
      <c r="L2769" s="1"/>
      <c r="N2769" s="1"/>
      <c r="O2769" s="13"/>
      <c r="P2769" s="13"/>
      <c r="Q2769" s="13" t="str">
        <f t="shared" si="219"/>
        <v/>
      </c>
      <c r="R2769" s="13" t="str">
        <f t="shared" si="220"/>
        <v/>
      </c>
    </row>
    <row r="2770" spans="1:18" x14ac:dyDescent="0.2">
      <c r="A2770" s="8"/>
      <c r="B2770" s="9"/>
      <c r="C2770" s="10"/>
      <c r="D2770" s="10"/>
      <c r="E2770" s="10"/>
      <c r="F2770" s="10"/>
      <c r="G2770" s="10"/>
      <c r="H2770" s="10"/>
      <c r="I2770" s="11"/>
      <c r="J2770" s="11"/>
      <c r="K2770" s="16"/>
      <c r="L2770" s="1"/>
      <c r="N2770" s="1"/>
      <c r="O2770" s="13"/>
      <c r="P2770" s="13"/>
      <c r="Q2770" s="13" t="str">
        <f t="shared" si="219"/>
        <v/>
      </c>
      <c r="R2770" s="13" t="str">
        <f t="shared" si="220"/>
        <v/>
      </c>
    </row>
    <row r="2771" spans="1:18" x14ac:dyDescent="0.2">
      <c r="A2771" s="8"/>
      <c r="B2771" s="9"/>
      <c r="C2771" s="10"/>
      <c r="D2771" s="10"/>
      <c r="E2771" s="10"/>
      <c r="F2771" s="10"/>
      <c r="G2771" s="10"/>
      <c r="H2771" s="10"/>
      <c r="I2771" s="11"/>
      <c r="J2771" s="11"/>
      <c r="K2771" s="16"/>
      <c r="L2771" s="1"/>
      <c r="N2771" s="1"/>
      <c r="O2771" s="13"/>
      <c r="P2771" s="13"/>
      <c r="Q2771" s="13" t="str">
        <f t="shared" si="219"/>
        <v/>
      </c>
      <c r="R2771" s="13" t="str">
        <f t="shared" si="220"/>
        <v/>
      </c>
    </row>
    <row r="2772" spans="1:18" x14ac:dyDescent="0.2">
      <c r="A2772" s="8"/>
      <c r="B2772" s="9"/>
      <c r="C2772" s="10"/>
      <c r="D2772" s="10"/>
      <c r="E2772" s="10"/>
      <c r="F2772" s="10"/>
      <c r="G2772" s="10"/>
      <c r="H2772" s="10"/>
      <c r="I2772" s="11"/>
      <c r="J2772" s="11"/>
      <c r="K2772" s="16"/>
      <c r="L2772" s="1"/>
      <c r="N2772" s="1"/>
      <c r="O2772" s="13"/>
      <c r="P2772" s="13"/>
      <c r="Q2772" s="13" t="str">
        <f t="shared" si="219"/>
        <v/>
      </c>
      <c r="R2772" s="13" t="str">
        <f t="shared" si="220"/>
        <v/>
      </c>
    </row>
    <row r="2773" spans="1:18" x14ac:dyDescent="0.2">
      <c r="A2773" s="8"/>
      <c r="B2773" s="9"/>
      <c r="C2773" s="10"/>
      <c r="D2773" s="10"/>
      <c r="E2773" s="10"/>
      <c r="F2773" s="10"/>
      <c r="G2773" s="10"/>
      <c r="H2773" s="10"/>
      <c r="I2773" s="11"/>
      <c r="J2773" s="11"/>
      <c r="K2773" s="16"/>
      <c r="L2773" s="1"/>
      <c r="N2773" s="1"/>
      <c r="O2773" s="13"/>
      <c r="P2773" s="13"/>
      <c r="Q2773" s="13" t="str">
        <f t="shared" si="219"/>
        <v/>
      </c>
      <c r="R2773" s="13" t="str">
        <f t="shared" si="220"/>
        <v/>
      </c>
    </row>
    <row r="2774" spans="1:18" x14ac:dyDescent="0.2">
      <c r="A2774" s="8"/>
      <c r="B2774" s="9"/>
      <c r="C2774" s="10"/>
      <c r="D2774" s="10"/>
      <c r="E2774" s="10"/>
      <c r="F2774" s="10"/>
      <c r="G2774" s="10"/>
      <c r="H2774" s="10"/>
      <c r="I2774" s="11"/>
      <c r="J2774" s="11"/>
      <c r="K2774" s="16"/>
      <c r="L2774" s="1"/>
      <c r="N2774" s="1"/>
      <c r="O2774" s="13"/>
      <c r="P2774" s="13"/>
      <c r="Q2774" s="13" t="str">
        <f t="shared" si="219"/>
        <v/>
      </c>
      <c r="R2774" s="13" t="str">
        <f t="shared" si="220"/>
        <v/>
      </c>
    </row>
    <row r="2775" spans="1:18" x14ac:dyDescent="0.2">
      <c r="A2775" s="8"/>
      <c r="B2775" s="9"/>
      <c r="C2775" s="10"/>
      <c r="D2775" s="10"/>
      <c r="E2775" s="10"/>
      <c r="F2775" s="10"/>
      <c r="G2775" s="10"/>
      <c r="H2775" s="10"/>
      <c r="I2775" s="11"/>
      <c r="J2775" s="11"/>
      <c r="K2775" s="16"/>
      <c r="L2775" s="1"/>
      <c r="N2775" s="1"/>
      <c r="O2775" s="13"/>
      <c r="P2775" s="13"/>
      <c r="Q2775" s="13" t="str">
        <f t="shared" si="219"/>
        <v/>
      </c>
      <c r="R2775" s="13" t="str">
        <f t="shared" si="220"/>
        <v/>
      </c>
    </row>
    <row r="2776" spans="1:18" x14ac:dyDescent="0.2">
      <c r="A2776" s="8"/>
      <c r="B2776" s="9"/>
      <c r="C2776" s="10"/>
      <c r="D2776" s="10"/>
      <c r="E2776" s="10"/>
      <c r="F2776" s="10"/>
      <c r="G2776" s="10"/>
      <c r="H2776" s="10"/>
      <c r="I2776" s="11"/>
      <c r="J2776" s="11"/>
      <c r="K2776" s="12"/>
      <c r="L2776" s="1"/>
      <c r="N2776" s="1"/>
      <c r="O2776" s="13"/>
      <c r="P2776" s="13"/>
      <c r="Q2776" s="13" t="str">
        <f t="shared" si="219"/>
        <v/>
      </c>
      <c r="R2776" s="13" t="str">
        <f t="shared" si="220"/>
        <v/>
      </c>
    </row>
    <row r="2777" spans="1:18" x14ac:dyDescent="0.2">
      <c r="A2777" s="8"/>
      <c r="B2777" s="9"/>
      <c r="C2777" s="10"/>
      <c r="D2777" s="10"/>
      <c r="E2777" s="10"/>
      <c r="F2777" s="10"/>
      <c r="G2777" s="10"/>
      <c r="H2777" s="10"/>
      <c r="I2777" s="11"/>
      <c r="J2777" s="11"/>
      <c r="K2777" s="16"/>
      <c r="L2777" s="1"/>
      <c r="N2777" s="1"/>
      <c r="O2777" s="13"/>
      <c r="P2777" s="13"/>
      <c r="Q2777" s="13" t="str">
        <f t="shared" si="219"/>
        <v/>
      </c>
      <c r="R2777" s="13" t="str">
        <f t="shared" si="220"/>
        <v/>
      </c>
    </row>
    <row r="2778" spans="1:18" x14ac:dyDescent="0.2">
      <c r="A2778" s="8"/>
      <c r="B2778" s="9"/>
      <c r="C2778" s="10"/>
      <c r="D2778" s="10"/>
      <c r="E2778" s="10"/>
      <c r="F2778" s="10"/>
      <c r="G2778" s="10"/>
      <c r="H2778" s="10"/>
      <c r="I2778" s="11"/>
      <c r="J2778" s="11"/>
      <c r="K2778" s="16"/>
      <c r="L2778" s="1"/>
      <c r="N2778" s="1"/>
      <c r="O2778" s="13"/>
      <c r="P2778" s="13"/>
      <c r="Q2778" s="13" t="str">
        <f t="shared" si="219"/>
        <v/>
      </c>
      <c r="R2778" s="13" t="str">
        <f t="shared" si="220"/>
        <v/>
      </c>
    </row>
    <row r="2779" spans="1:18" x14ac:dyDescent="0.2">
      <c r="A2779" s="8"/>
      <c r="B2779" s="9"/>
      <c r="C2779" s="10"/>
      <c r="D2779" s="10"/>
      <c r="E2779" s="10"/>
      <c r="F2779" s="10"/>
      <c r="G2779" s="10"/>
      <c r="H2779" s="10"/>
      <c r="I2779" s="11"/>
      <c r="J2779" s="11"/>
      <c r="K2779" s="12"/>
      <c r="L2779" s="1"/>
      <c r="N2779" s="1"/>
      <c r="O2779" s="13"/>
      <c r="P2779" s="13"/>
      <c r="Q2779" s="13" t="str">
        <f t="shared" si="219"/>
        <v/>
      </c>
      <c r="R2779" s="13" t="str">
        <f t="shared" si="220"/>
        <v/>
      </c>
    </row>
    <row r="2780" spans="1:18" x14ac:dyDescent="0.2">
      <c r="A2780" s="8"/>
      <c r="B2780" s="9"/>
      <c r="C2780" s="10"/>
      <c r="D2780" s="10"/>
      <c r="E2780" s="10"/>
      <c r="F2780" s="10"/>
      <c r="G2780" s="10"/>
      <c r="H2780" s="10"/>
      <c r="I2780" s="11"/>
      <c r="J2780" s="11"/>
      <c r="K2780" s="12"/>
      <c r="L2780" s="1"/>
      <c r="N2780" s="1"/>
      <c r="O2780" s="13"/>
      <c r="P2780" s="13"/>
      <c r="Q2780" s="13" t="str">
        <f t="shared" si="219"/>
        <v/>
      </c>
      <c r="R2780" s="13" t="str">
        <f t="shared" si="220"/>
        <v/>
      </c>
    </row>
    <row r="2781" spans="1:18" x14ac:dyDescent="0.2">
      <c r="A2781" s="8"/>
      <c r="B2781" s="9"/>
      <c r="C2781" s="10"/>
      <c r="D2781" s="10"/>
      <c r="E2781" s="10"/>
      <c r="F2781" s="10"/>
      <c r="G2781" s="10"/>
      <c r="H2781" s="10"/>
      <c r="I2781" s="11"/>
      <c r="J2781" s="11"/>
      <c r="K2781" s="16"/>
      <c r="L2781" s="1"/>
      <c r="N2781" s="1"/>
      <c r="O2781" s="13"/>
      <c r="P2781" s="13"/>
      <c r="Q2781" s="13" t="str">
        <f t="shared" si="219"/>
        <v/>
      </c>
      <c r="R2781" s="13" t="str">
        <f t="shared" si="220"/>
        <v/>
      </c>
    </row>
    <row r="2782" spans="1:18" x14ac:dyDescent="0.2">
      <c r="A2782" s="8"/>
      <c r="B2782" s="9"/>
      <c r="C2782" s="10"/>
      <c r="D2782" s="10"/>
      <c r="E2782" s="10"/>
      <c r="F2782" s="10"/>
      <c r="G2782" s="10"/>
      <c r="H2782" s="10"/>
      <c r="I2782" s="11"/>
      <c r="J2782" s="11"/>
      <c r="K2782" s="16"/>
      <c r="L2782" s="1"/>
      <c r="N2782" s="1"/>
      <c r="O2782" s="13"/>
      <c r="P2782" s="13"/>
      <c r="Q2782" s="13" t="str">
        <f t="shared" si="219"/>
        <v/>
      </c>
      <c r="R2782" s="13" t="str">
        <f t="shared" si="220"/>
        <v/>
      </c>
    </row>
    <row r="2783" spans="1:18" x14ac:dyDescent="0.2">
      <c r="A2783" s="8"/>
      <c r="B2783" s="9"/>
      <c r="C2783" s="10"/>
      <c r="D2783" s="10"/>
      <c r="E2783" s="10"/>
      <c r="F2783" s="10"/>
      <c r="G2783" s="10"/>
      <c r="H2783" s="10"/>
      <c r="I2783" s="11"/>
      <c r="J2783" s="11"/>
      <c r="K2783" s="16"/>
      <c r="L2783" s="1"/>
      <c r="N2783" s="1"/>
      <c r="O2783" s="13"/>
      <c r="P2783" s="13"/>
      <c r="Q2783" s="13" t="str">
        <f t="shared" si="219"/>
        <v/>
      </c>
      <c r="R2783" s="13" t="str">
        <f t="shared" si="220"/>
        <v/>
      </c>
    </row>
    <row r="2784" spans="1:18" x14ac:dyDescent="0.2">
      <c r="A2784" s="8"/>
      <c r="B2784" s="9"/>
      <c r="C2784" s="10"/>
      <c r="D2784" s="10"/>
      <c r="E2784" s="10"/>
      <c r="F2784" s="10"/>
      <c r="G2784" s="10"/>
      <c r="H2784" s="10"/>
      <c r="I2784" s="11"/>
      <c r="J2784" s="11"/>
      <c r="K2784" s="16"/>
      <c r="L2784" s="1"/>
      <c r="N2784" s="1"/>
      <c r="O2784" s="13"/>
      <c r="P2784" s="13"/>
      <c r="Q2784" s="13" t="str">
        <f t="shared" si="219"/>
        <v/>
      </c>
      <c r="R2784" s="13" t="str">
        <f t="shared" si="220"/>
        <v/>
      </c>
    </row>
    <row r="2785" spans="1:18" x14ac:dyDescent="0.2">
      <c r="A2785" s="8"/>
      <c r="B2785" s="9"/>
      <c r="C2785" s="10"/>
      <c r="D2785" s="10"/>
      <c r="E2785" s="10"/>
      <c r="F2785" s="10"/>
      <c r="G2785" s="10"/>
      <c r="H2785" s="10"/>
      <c r="I2785" s="11"/>
      <c r="J2785" s="11"/>
      <c r="K2785" s="16"/>
      <c r="L2785" s="1"/>
      <c r="N2785" s="1"/>
      <c r="O2785" s="13"/>
      <c r="P2785" s="13"/>
      <c r="Q2785" s="13" t="str">
        <f t="shared" si="219"/>
        <v/>
      </c>
      <c r="R2785" s="13" t="str">
        <f t="shared" si="220"/>
        <v/>
      </c>
    </row>
    <row r="2786" spans="1:18" x14ac:dyDescent="0.2">
      <c r="A2786" s="8"/>
      <c r="B2786" s="9"/>
      <c r="C2786" s="10"/>
      <c r="D2786" s="10"/>
      <c r="E2786" s="10"/>
      <c r="F2786" s="10"/>
      <c r="G2786" s="10"/>
      <c r="H2786" s="10"/>
      <c r="I2786" s="11"/>
      <c r="J2786" s="11"/>
      <c r="K2786" s="16"/>
      <c r="L2786" s="1"/>
      <c r="N2786" s="1"/>
      <c r="O2786" s="13"/>
      <c r="P2786" s="13"/>
      <c r="Q2786" s="13" t="str">
        <f t="shared" si="219"/>
        <v/>
      </c>
      <c r="R2786" s="13" t="str">
        <f t="shared" si="220"/>
        <v/>
      </c>
    </row>
    <row r="2787" spans="1:18" x14ac:dyDescent="0.2">
      <c r="A2787" s="8"/>
      <c r="B2787" s="9"/>
      <c r="C2787" s="10"/>
      <c r="D2787" s="10"/>
      <c r="E2787" s="10"/>
      <c r="F2787" s="10"/>
      <c r="G2787" s="10"/>
      <c r="H2787" s="10"/>
      <c r="I2787" s="11"/>
      <c r="J2787" s="11"/>
      <c r="K2787" s="16"/>
      <c r="L2787" s="1"/>
      <c r="N2787" s="1"/>
      <c r="O2787" s="13"/>
      <c r="P2787" s="13"/>
      <c r="Q2787" s="13" t="str">
        <f t="shared" si="219"/>
        <v/>
      </c>
      <c r="R2787" s="13" t="str">
        <f t="shared" si="220"/>
        <v/>
      </c>
    </row>
    <row r="2788" spans="1:18" x14ac:dyDescent="0.2">
      <c r="A2788" s="8"/>
      <c r="B2788" s="9"/>
      <c r="C2788" s="10"/>
      <c r="D2788" s="10"/>
      <c r="E2788" s="10"/>
      <c r="F2788" s="10"/>
      <c r="G2788" s="10"/>
      <c r="H2788" s="10"/>
      <c r="I2788" s="11"/>
      <c r="J2788" s="11"/>
      <c r="K2788" s="12"/>
      <c r="L2788" s="1"/>
      <c r="N2788" s="1"/>
      <c r="O2788" s="13"/>
      <c r="P2788" s="13"/>
      <c r="Q2788" s="13" t="str">
        <f t="shared" si="219"/>
        <v/>
      </c>
      <c r="R2788" s="13" t="str">
        <f t="shared" si="220"/>
        <v/>
      </c>
    </row>
    <row r="2789" spans="1:18" x14ac:dyDescent="0.2">
      <c r="A2789" s="8"/>
      <c r="B2789" s="9"/>
      <c r="C2789" s="10"/>
      <c r="D2789" s="10"/>
      <c r="E2789" s="10"/>
      <c r="F2789" s="10"/>
      <c r="G2789" s="10"/>
      <c r="H2789" s="10"/>
      <c r="I2789" s="11"/>
      <c r="J2789" s="11"/>
      <c r="K2789" s="16"/>
      <c r="L2789" s="1"/>
      <c r="N2789" s="1"/>
      <c r="O2789" s="13"/>
      <c r="P2789" s="13"/>
      <c r="Q2789" s="13" t="str">
        <f t="shared" si="219"/>
        <v/>
      </c>
      <c r="R2789" s="13" t="str">
        <f t="shared" si="220"/>
        <v/>
      </c>
    </row>
    <row r="2790" spans="1:18" x14ac:dyDescent="0.2">
      <c r="A2790" s="8"/>
      <c r="B2790" s="9"/>
      <c r="C2790" s="10"/>
      <c r="D2790" s="10"/>
      <c r="E2790" s="10"/>
      <c r="F2790" s="10"/>
      <c r="G2790" s="10"/>
      <c r="H2790" s="10"/>
      <c r="I2790" s="11"/>
      <c r="J2790" s="11"/>
      <c r="K2790" s="16"/>
      <c r="L2790" s="1"/>
      <c r="N2790" s="1"/>
      <c r="O2790" s="13"/>
      <c r="P2790" s="13"/>
      <c r="Q2790" s="13" t="str">
        <f t="shared" si="219"/>
        <v/>
      </c>
      <c r="R2790" s="13" t="str">
        <f t="shared" si="220"/>
        <v/>
      </c>
    </row>
    <row r="2791" spans="1:18" x14ac:dyDescent="0.2">
      <c r="A2791" s="8"/>
      <c r="B2791" s="9"/>
      <c r="C2791" s="10"/>
      <c r="D2791" s="10"/>
      <c r="E2791" s="10"/>
      <c r="F2791" s="10"/>
      <c r="G2791" s="10"/>
      <c r="H2791" s="10"/>
      <c r="I2791" s="11"/>
      <c r="J2791" s="11"/>
      <c r="K2791" s="16"/>
      <c r="L2791" s="1"/>
      <c r="N2791" s="1"/>
      <c r="O2791" s="13"/>
      <c r="P2791" s="13"/>
      <c r="Q2791" s="13" t="str">
        <f t="shared" si="219"/>
        <v/>
      </c>
      <c r="R2791" s="13" t="str">
        <f t="shared" si="220"/>
        <v/>
      </c>
    </row>
    <row r="2792" spans="1:18" x14ac:dyDescent="0.2">
      <c r="A2792" s="8"/>
      <c r="B2792" s="9"/>
      <c r="C2792" s="10"/>
      <c r="D2792" s="10"/>
      <c r="E2792" s="10"/>
      <c r="F2792" s="10"/>
      <c r="G2792" s="10"/>
      <c r="H2792" s="10"/>
      <c r="I2792" s="11"/>
      <c r="J2792" s="11"/>
      <c r="K2792" s="16"/>
      <c r="L2792" s="1"/>
      <c r="N2792" s="1"/>
      <c r="O2792" s="13"/>
      <c r="P2792" s="13"/>
      <c r="Q2792" s="13" t="str">
        <f t="shared" si="219"/>
        <v/>
      </c>
      <c r="R2792" s="13" t="str">
        <f t="shared" si="220"/>
        <v/>
      </c>
    </row>
    <row r="2793" spans="1:18" x14ac:dyDescent="0.2">
      <c r="A2793" s="8"/>
      <c r="B2793" s="9"/>
      <c r="C2793" s="10"/>
      <c r="D2793" s="10"/>
      <c r="E2793" s="10"/>
      <c r="F2793" s="10"/>
      <c r="G2793" s="10"/>
      <c r="H2793" s="10"/>
      <c r="I2793" s="11"/>
      <c r="J2793" s="11"/>
      <c r="K2793" s="16"/>
      <c r="L2793" s="1"/>
      <c r="N2793" s="1"/>
      <c r="O2793" s="13"/>
      <c r="P2793" s="13"/>
      <c r="Q2793" s="13" t="str">
        <f t="shared" si="219"/>
        <v/>
      </c>
      <c r="R2793" s="13" t="str">
        <f t="shared" si="220"/>
        <v/>
      </c>
    </row>
    <row r="2794" spans="1:18" x14ac:dyDescent="0.2">
      <c r="A2794" s="8"/>
      <c r="B2794" s="9"/>
      <c r="C2794" s="10"/>
      <c r="D2794" s="10"/>
      <c r="E2794" s="10"/>
      <c r="F2794" s="10"/>
      <c r="G2794" s="10"/>
      <c r="H2794" s="10"/>
      <c r="I2794" s="11"/>
      <c r="J2794" s="11"/>
      <c r="K2794" s="12"/>
      <c r="L2794" s="1"/>
      <c r="N2794" s="1"/>
      <c r="O2794" s="13"/>
      <c r="P2794" s="13"/>
      <c r="Q2794" s="13" t="str">
        <f t="shared" si="219"/>
        <v/>
      </c>
      <c r="R2794" s="13" t="str">
        <f t="shared" si="220"/>
        <v/>
      </c>
    </row>
    <row r="2795" spans="1:18" x14ac:dyDescent="0.2">
      <c r="A2795" s="8"/>
      <c r="B2795" s="9"/>
      <c r="C2795" s="10"/>
      <c r="D2795" s="10"/>
      <c r="E2795" s="10"/>
      <c r="F2795" s="10"/>
      <c r="G2795" s="10"/>
      <c r="H2795" s="10"/>
      <c r="I2795" s="11"/>
      <c r="J2795" s="11"/>
      <c r="K2795" s="16"/>
      <c r="L2795" s="1"/>
      <c r="N2795" s="1"/>
      <c r="O2795" s="13"/>
      <c r="P2795" s="13"/>
      <c r="Q2795" s="13" t="str">
        <f t="shared" si="219"/>
        <v/>
      </c>
      <c r="R2795" s="13" t="str">
        <f t="shared" si="220"/>
        <v/>
      </c>
    </row>
    <row r="2796" spans="1:18" x14ac:dyDescent="0.2">
      <c r="A2796" s="8"/>
      <c r="B2796" s="9"/>
      <c r="C2796" s="10"/>
      <c r="D2796" s="10"/>
      <c r="E2796" s="10"/>
      <c r="F2796" s="10"/>
      <c r="G2796" s="10"/>
      <c r="H2796" s="10"/>
      <c r="I2796" s="11"/>
      <c r="J2796" s="11"/>
      <c r="K2796" s="16"/>
      <c r="L2796" s="1"/>
      <c r="N2796" s="1"/>
      <c r="O2796" s="13"/>
      <c r="P2796" s="13"/>
      <c r="Q2796" s="13" t="str">
        <f t="shared" si="219"/>
        <v/>
      </c>
      <c r="R2796" s="13" t="str">
        <f t="shared" si="220"/>
        <v/>
      </c>
    </row>
    <row r="2797" spans="1:18" x14ac:dyDescent="0.2">
      <c r="A2797" s="8"/>
      <c r="B2797" s="9"/>
      <c r="C2797" s="10"/>
      <c r="D2797" s="10"/>
      <c r="E2797" s="10"/>
      <c r="F2797" s="10"/>
      <c r="G2797" s="10"/>
      <c r="H2797" s="10"/>
      <c r="I2797" s="11"/>
      <c r="J2797" s="11"/>
      <c r="K2797" s="16"/>
      <c r="L2797" s="1"/>
      <c r="N2797" s="1"/>
      <c r="O2797" s="13"/>
      <c r="P2797" s="13"/>
      <c r="Q2797" s="13" t="str">
        <f t="shared" si="219"/>
        <v/>
      </c>
      <c r="R2797" s="13" t="str">
        <f t="shared" si="220"/>
        <v/>
      </c>
    </row>
    <row r="2798" spans="1:18" x14ac:dyDescent="0.2">
      <c r="A2798" s="8"/>
      <c r="B2798" s="9"/>
      <c r="C2798" s="10"/>
      <c r="D2798" s="10"/>
      <c r="E2798" s="10"/>
      <c r="F2798" s="10"/>
      <c r="G2798" s="10"/>
      <c r="H2798" s="10"/>
      <c r="I2798" s="11"/>
      <c r="J2798" s="11"/>
      <c r="K2798" s="16"/>
      <c r="L2798" s="1"/>
      <c r="N2798" s="1"/>
      <c r="O2798" s="13"/>
      <c r="P2798" s="13"/>
      <c r="Q2798" s="13" t="str">
        <f t="shared" si="219"/>
        <v/>
      </c>
      <c r="R2798" s="13" t="str">
        <f t="shared" si="220"/>
        <v/>
      </c>
    </row>
    <row r="2799" spans="1:18" x14ac:dyDescent="0.2">
      <c r="A2799" s="8"/>
      <c r="B2799" s="9"/>
      <c r="C2799" s="10"/>
      <c r="D2799" s="10"/>
      <c r="E2799" s="10"/>
      <c r="F2799" s="10"/>
      <c r="G2799" s="10"/>
      <c r="H2799" s="10"/>
      <c r="I2799" s="11"/>
      <c r="J2799" s="11"/>
      <c r="K2799" s="16"/>
      <c r="L2799" s="1"/>
      <c r="N2799" s="1"/>
      <c r="O2799" s="13"/>
      <c r="P2799" s="13"/>
      <c r="Q2799" s="13" t="str">
        <f t="shared" si="219"/>
        <v/>
      </c>
      <c r="R2799" s="13" t="str">
        <f t="shared" si="220"/>
        <v/>
      </c>
    </row>
    <row r="2800" spans="1:18" x14ac:dyDescent="0.2">
      <c r="A2800" s="8"/>
      <c r="B2800" s="9"/>
      <c r="C2800" s="10"/>
      <c r="D2800" s="10"/>
      <c r="E2800" s="10"/>
      <c r="F2800" s="10"/>
      <c r="G2800" s="10"/>
      <c r="H2800" s="10"/>
      <c r="I2800" s="11"/>
      <c r="J2800" s="11"/>
      <c r="K2800" s="16"/>
      <c r="L2800" s="1"/>
      <c r="N2800" s="1"/>
      <c r="O2800" s="13"/>
      <c r="P2800" s="13"/>
      <c r="Q2800" s="13" t="str">
        <f t="shared" si="219"/>
        <v/>
      </c>
      <c r="R2800" s="13" t="str">
        <f t="shared" si="220"/>
        <v/>
      </c>
    </row>
    <row r="2801" spans="1:18" x14ac:dyDescent="0.2">
      <c r="A2801" s="8"/>
      <c r="B2801" s="9"/>
      <c r="C2801" s="10"/>
      <c r="D2801" s="10"/>
      <c r="E2801" s="10"/>
      <c r="F2801" s="10"/>
      <c r="G2801" s="10"/>
      <c r="H2801" s="10"/>
      <c r="I2801" s="11"/>
      <c r="J2801" s="11"/>
      <c r="K2801" s="16"/>
      <c r="L2801" s="1"/>
      <c r="N2801" s="1"/>
      <c r="O2801" s="13"/>
      <c r="P2801" s="13"/>
      <c r="Q2801" s="13" t="str">
        <f t="shared" si="219"/>
        <v/>
      </c>
      <c r="R2801" s="13" t="str">
        <f t="shared" si="220"/>
        <v/>
      </c>
    </row>
    <row r="2802" spans="1:18" x14ac:dyDescent="0.2">
      <c r="A2802" s="8"/>
      <c r="B2802" s="9"/>
      <c r="C2802" s="10"/>
      <c r="D2802" s="10"/>
      <c r="E2802" s="10"/>
      <c r="F2802" s="10"/>
      <c r="G2802" s="10"/>
      <c r="H2802" s="10"/>
      <c r="I2802" s="11"/>
      <c r="J2802" s="11"/>
      <c r="K2802" s="12"/>
      <c r="L2802" s="1"/>
      <c r="N2802" s="1"/>
      <c r="O2802" s="13"/>
      <c r="P2802" s="13"/>
      <c r="Q2802" s="13" t="str">
        <f t="shared" si="219"/>
        <v/>
      </c>
      <c r="R2802" s="13" t="str">
        <f t="shared" si="220"/>
        <v/>
      </c>
    </row>
    <row r="2803" spans="1:18" x14ac:dyDescent="0.2">
      <c r="A2803" s="8"/>
      <c r="B2803" s="9"/>
      <c r="C2803" s="10"/>
      <c r="D2803" s="10"/>
      <c r="E2803" s="10"/>
      <c r="F2803" s="10"/>
      <c r="G2803" s="10"/>
      <c r="H2803" s="10"/>
      <c r="I2803" s="11"/>
      <c r="J2803" s="11"/>
      <c r="K2803" s="16"/>
      <c r="L2803" s="1"/>
      <c r="N2803" s="1"/>
      <c r="O2803" s="13"/>
      <c r="P2803" s="13"/>
      <c r="Q2803" s="13" t="str">
        <f t="shared" si="219"/>
        <v/>
      </c>
      <c r="R2803" s="13" t="str">
        <f t="shared" si="220"/>
        <v/>
      </c>
    </row>
    <row r="2804" spans="1:18" x14ac:dyDescent="0.2">
      <c r="A2804" s="8"/>
      <c r="B2804" s="9"/>
      <c r="C2804" s="10"/>
      <c r="D2804" s="10"/>
      <c r="E2804" s="10"/>
      <c r="F2804" s="10"/>
      <c r="G2804" s="10"/>
      <c r="H2804" s="10"/>
      <c r="I2804" s="11"/>
      <c r="J2804" s="11"/>
      <c r="K2804" s="16"/>
      <c r="L2804" s="1"/>
      <c r="N2804" s="1"/>
      <c r="O2804" s="13"/>
      <c r="P2804" s="13"/>
      <c r="Q2804" s="13" t="str">
        <f t="shared" si="219"/>
        <v/>
      </c>
      <c r="R2804" s="13" t="str">
        <f t="shared" si="220"/>
        <v/>
      </c>
    </row>
    <row r="2805" spans="1:18" x14ac:dyDescent="0.2">
      <c r="A2805" s="8"/>
      <c r="B2805" s="9"/>
      <c r="C2805" s="10"/>
      <c r="D2805" s="10"/>
      <c r="E2805" s="10"/>
      <c r="F2805" s="10"/>
      <c r="G2805" s="10"/>
      <c r="H2805" s="10"/>
      <c r="I2805" s="11"/>
      <c r="J2805" s="11"/>
      <c r="K2805" s="16"/>
      <c r="L2805" s="1"/>
      <c r="N2805" s="1"/>
      <c r="O2805" s="13"/>
      <c r="P2805" s="13"/>
      <c r="Q2805" s="13" t="str">
        <f t="shared" si="219"/>
        <v/>
      </c>
      <c r="R2805" s="13" t="str">
        <f t="shared" si="220"/>
        <v/>
      </c>
    </row>
    <row r="2806" spans="1:18" x14ac:dyDescent="0.2">
      <c r="A2806" s="8"/>
      <c r="B2806" s="9"/>
      <c r="C2806" s="10"/>
      <c r="D2806" s="10"/>
      <c r="E2806" s="10"/>
      <c r="F2806" s="10"/>
      <c r="G2806" s="10"/>
      <c r="H2806" s="10"/>
      <c r="I2806" s="11"/>
      <c r="J2806" s="11"/>
      <c r="K2806" s="12"/>
      <c r="L2806" s="1"/>
      <c r="N2806" s="1"/>
      <c r="O2806" s="13"/>
      <c r="P2806" s="13"/>
      <c r="Q2806" s="13" t="str">
        <f t="shared" si="219"/>
        <v/>
      </c>
      <c r="R2806" s="13" t="str">
        <f t="shared" si="220"/>
        <v/>
      </c>
    </row>
    <row r="2807" spans="1:18" x14ac:dyDescent="0.2">
      <c r="A2807" s="8"/>
      <c r="B2807" s="9"/>
      <c r="C2807" s="10"/>
      <c r="D2807" s="10"/>
      <c r="E2807" s="10"/>
      <c r="F2807" s="10"/>
      <c r="G2807" s="10"/>
      <c r="H2807" s="10"/>
      <c r="I2807" s="11"/>
      <c r="J2807" s="11"/>
      <c r="K2807" s="16"/>
      <c r="L2807" s="1"/>
      <c r="N2807" s="1"/>
      <c r="O2807" s="13"/>
      <c r="P2807" s="13"/>
      <c r="Q2807" s="13" t="str">
        <f t="shared" si="219"/>
        <v/>
      </c>
      <c r="R2807" s="13" t="str">
        <f t="shared" si="220"/>
        <v/>
      </c>
    </row>
    <row r="2808" spans="1:18" x14ac:dyDescent="0.2">
      <c r="A2808" s="8"/>
      <c r="B2808" s="9"/>
      <c r="C2808" s="10"/>
      <c r="D2808" s="10"/>
      <c r="E2808" s="10"/>
      <c r="F2808" s="10"/>
      <c r="G2808" s="10"/>
      <c r="H2808" s="10"/>
      <c r="I2808" s="11"/>
      <c r="J2808" s="11"/>
      <c r="K2808" s="16"/>
      <c r="L2808" s="1"/>
      <c r="N2808" s="1"/>
      <c r="O2808" s="13"/>
      <c r="P2808" s="13"/>
      <c r="Q2808" s="13" t="str">
        <f t="shared" si="219"/>
        <v/>
      </c>
      <c r="R2808" s="13" t="str">
        <f t="shared" si="220"/>
        <v/>
      </c>
    </row>
    <row r="2809" spans="1:18" x14ac:dyDescent="0.2">
      <c r="A2809" s="8"/>
      <c r="B2809" s="9"/>
      <c r="C2809" s="10"/>
      <c r="D2809" s="10"/>
      <c r="E2809" s="10"/>
      <c r="F2809" s="10"/>
      <c r="G2809" s="10"/>
      <c r="H2809" s="10"/>
      <c r="I2809" s="11"/>
      <c r="J2809" s="11"/>
      <c r="K2809" s="16"/>
      <c r="L2809" s="1"/>
      <c r="N2809" s="1"/>
      <c r="O2809" s="13"/>
      <c r="P2809" s="13"/>
      <c r="Q2809" s="13" t="str">
        <f t="shared" si="219"/>
        <v/>
      </c>
      <c r="R2809" s="13" t="str">
        <f t="shared" si="220"/>
        <v/>
      </c>
    </row>
    <row r="2810" spans="1:18" x14ac:dyDescent="0.2">
      <c r="A2810" s="8"/>
      <c r="B2810" s="9"/>
      <c r="C2810" s="10"/>
      <c r="D2810" s="10"/>
      <c r="E2810" s="10"/>
      <c r="F2810" s="10"/>
      <c r="G2810" s="10"/>
      <c r="H2810" s="10"/>
      <c r="I2810" s="11"/>
      <c r="J2810" s="11"/>
      <c r="K2810" s="12"/>
      <c r="L2810" s="1"/>
      <c r="N2810" s="1"/>
      <c r="O2810" s="13"/>
      <c r="P2810" s="13"/>
      <c r="Q2810" s="13" t="str">
        <f t="shared" si="219"/>
        <v/>
      </c>
      <c r="R2810" s="13" t="str">
        <f t="shared" si="220"/>
        <v/>
      </c>
    </row>
    <row r="2811" spans="1:18" x14ac:dyDescent="0.2">
      <c r="A2811" s="8"/>
      <c r="B2811" s="9"/>
      <c r="C2811" s="10"/>
      <c r="D2811" s="10"/>
      <c r="E2811" s="10"/>
      <c r="F2811" s="10"/>
      <c r="G2811" s="10"/>
      <c r="H2811" s="10"/>
      <c r="I2811" s="11"/>
      <c r="J2811" s="11"/>
      <c r="K2811" s="16"/>
      <c r="L2811" s="1"/>
      <c r="N2811" s="1"/>
      <c r="O2811" s="13"/>
      <c r="P2811" s="13"/>
      <c r="Q2811" s="13" t="str">
        <f t="shared" si="219"/>
        <v/>
      </c>
      <c r="R2811" s="13" t="str">
        <f t="shared" si="220"/>
        <v/>
      </c>
    </row>
    <row r="2812" spans="1:18" x14ac:dyDescent="0.2">
      <c r="A2812" s="8"/>
      <c r="B2812" s="9"/>
      <c r="C2812" s="10"/>
      <c r="D2812" s="10"/>
      <c r="E2812" s="10"/>
      <c r="F2812" s="10"/>
      <c r="G2812" s="10"/>
      <c r="H2812" s="10"/>
      <c r="I2812" s="11"/>
      <c r="J2812" s="11"/>
      <c r="K2812" s="16"/>
      <c r="L2812" s="1"/>
      <c r="N2812" s="1"/>
      <c r="O2812" s="13"/>
      <c r="P2812" s="13"/>
      <c r="Q2812" s="13" t="str">
        <f t="shared" si="219"/>
        <v/>
      </c>
      <c r="R2812" s="13" t="str">
        <f t="shared" si="220"/>
        <v/>
      </c>
    </row>
    <row r="2813" spans="1:18" x14ac:dyDescent="0.2">
      <c r="A2813" s="8"/>
      <c r="B2813" s="9"/>
      <c r="C2813" s="10"/>
      <c r="D2813" s="10"/>
      <c r="E2813" s="10"/>
      <c r="F2813" s="10"/>
      <c r="G2813" s="10"/>
      <c r="H2813" s="10"/>
      <c r="I2813" s="11"/>
      <c r="J2813" s="11"/>
      <c r="K2813" s="16"/>
      <c r="L2813" s="1"/>
      <c r="N2813" s="1"/>
      <c r="O2813" s="13"/>
      <c r="P2813" s="13"/>
      <c r="Q2813" s="13" t="str">
        <f t="shared" si="219"/>
        <v/>
      </c>
      <c r="R2813" s="13" t="str">
        <f t="shared" si="220"/>
        <v/>
      </c>
    </row>
    <row r="2814" spans="1:18" x14ac:dyDescent="0.2">
      <c r="A2814" s="8"/>
      <c r="B2814" s="9"/>
      <c r="C2814" s="10"/>
      <c r="D2814" s="10"/>
      <c r="E2814" s="10"/>
      <c r="F2814" s="10"/>
      <c r="G2814" s="10"/>
      <c r="H2814" s="10"/>
      <c r="I2814" s="11"/>
      <c r="J2814" s="11"/>
      <c r="K2814" s="16"/>
      <c r="L2814" s="1"/>
      <c r="N2814" s="1"/>
      <c r="O2814" s="13"/>
      <c r="P2814" s="13"/>
      <c r="Q2814" s="13" t="str">
        <f t="shared" si="219"/>
        <v/>
      </c>
      <c r="R2814" s="13" t="str">
        <f t="shared" si="220"/>
        <v/>
      </c>
    </row>
    <row r="2815" spans="1:18" x14ac:dyDescent="0.2">
      <c r="A2815" s="8"/>
      <c r="B2815" s="9"/>
      <c r="C2815" s="10"/>
      <c r="D2815" s="10"/>
      <c r="E2815" s="10"/>
      <c r="F2815" s="10"/>
      <c r="G2815" s="10"/>
      <c r="H2815" s="10"/>
      <c r="I2815" s="11"/>
      <c r="J2815" s="11"/>
      <c r="K2815" s="16"/>
      <c r="L2815" s="1"/>
      <c r="N2815" s="1"/>
      <c r="O2815" s="13"/>
      <c r="P2815" s="13"/>
      <c r="Q2815" s="13" t="str">
        <f t="shared" si="219"/>
        <v/>
      </c>
      <c r="R2815" s="13" t="str">
        <f t="shared" si="220"/>
        <v/>
      </c>
    </row>
    <row r="2816" spans="1:18" x14ac:dyDescent="0.2">
      <c r="A2816" s="8"/>
      <c r="B2816" s="9"/>
      <c r="C2816" s="10"/>
      <c r="D2816" s="10"/>
      <c r="E2816" s="10"/>
      <c r="F2816" s="10"/>
      <c r="G2816" s="10"/>
      <c r="H2816" s="10"/>
      <c r="I2816" s="11"/>
      <c r="J2816" s="11"/>
      <c r="K2816" s="16"/>
      <c r="L2816" s="1"/>
      <c r="N2816" s="1"/>
      <c r="O2816" s="13"/>
      <c r="P2816" s="13"/>
      <c r="Q2816" s="13" t="str">
        <f t="shared" si="219"/>
        <v/>
      </c>
      <c r="R2816" s="13" t="str">
        <f t="shared" si="220"/>
        <v/>
      </c>
    </row>
    <row r="2817" spans="1:18" x14ac:dyDescent="0.2">
      <c r="A2817" s="8"/>
      <c r="B2817" s="9"/>
      <c r="C2817" s="10"/>
      <c r="D2817" s="10"/>
      <c r="E2817" s="10"/>
      <c r="F2817" s="10"/>
      <c r="G2817" s="10"/>
      <c r="H2817" s="10"/>
      <c r="I2817" s="11"/>
      <c r="J2817" s="11"/>
      <c r="K2817" s="16"/>
      <c r="L2817" s="1"/>
      <c r="N2817" s="1"/>
      <c r="O2817" s="13"/>
      <c r="P2817" s="13"/>
      <c r="Q2817" s="13" t="str">
        <f t="shared" si="219"/>
        <v/>
      </c>
      <c r="R2817" s="13" t="str">
        <f t="shared" si="220"/>
        <v/>
      </c>
    </row>
    <row r="2818" spans="1:18" x14ac:dyDescent="0.2">
      <c r="A2818" s="8"/>
      <c r="B2818" s="9"/>
      <c r="C2818" s="10"/>
      <c r="D2818" s="10"/>
      <c r="E2818" s="10"/>
      <c r="F2818" s="10"/>
      <c r="G2818" s="10"/>
      <c r="H2818" s="10"/>
      <c r="I2818" s="11"/>
      <c r="J2818" s="11"/>
      <c r="K2818" s="12"/>
      <c r="L2818" s="1"/>
      <c r="N2818" s="1"/>
      <c r="O2818" s="13"/>
      <c r="P2818" s="13"/>
      <c r="Q2818" s="13" t="str">
        <f t="shared" si="219"/>
        <v/>
      </c>
      <c r="R2818" s="13" t="str">
        <f t="shared" si="220"/>
        <v/>
      </c>
    </row>
    <row r="2819" spans="1:18" x14ac:dyDescent="0.2">
      <c r="A2819" s="8"/>
      <c r="B2819" s="9"/>
      <c r="C2819" s="10"/>
      <c r="D2819" s="10"/>
      <c r="E2819" s="10"/>
      <c r="F2819" s="10"/>
      <c r="G2819" s="10"/>
      <c r="H2819" s="10"/>
      <c r="I2819" s="11"/>
      <c r="J2819" s="11"/>
      <c r="K2819" s="16"/>
      <c r="L2819" s="1"/>
      <c r="N2819" s="1"/>
      <c r="O2819" s="13"/>
      <c r="P2819" s="13"/>
      <c r="Q2819" s="13" t="str">
        <f t="shared" si="219"/>
        <v/>
      </c>
      <c r="R2819" s="13" t="str">
        <f t="shared" si="220"/>
        <v/>
      </c>
    </row>
    <row r="2820" spans="1:18" x14ac:dyDescent="0.2">
      <c r="A2820" s="8"/>
      <c r="B2820" s="9"/>
      <c r="C2820" s="10"/>
      <c r="D2820" s="10"/>
      <c r="E2820" s="10"/>
      <c r="F2820" s="10"/>
      <c r="G2820" s="10"/>
      <c r="H2820" s="10"/>
      <c r="I2820" s="11"/>
      <c r="J2820" s="11"/>
      <c r="K2820" s="16"/>
      <c r="L2820" s="1"/>
      <c r="N2820" s="1"/>
      <c r="O2820" s="13"/>
      <c r="P2820" s="13"/>
      <c r="Q2820" s="13" t="str">
        <f t="shared" si="219"/>
        <v/>
      </c>
      <c r="R2820" s="13" t="str">
        <f t="shared" si="220"/>
        <v/>
      </c>
    </row>
    <row r="2821" spans="1:18" x14ac:dyDescent="0.2">
      <c r="A2821" s="8"/>
      <c r="B2821" s="9"/>
      <c r="C2821" s="10"/>
      <c r="D2821" s="10"/>
      <c r="E2821" s="10"/>
      <c r="F2821" s="10"/>
      <c r="G2821" s="10"/>
      <c r="H2821" s="10"/>
      <c r="I2821" s="11"/>
      <c r="J2821" s="11"/>
      <c r="K2821" s="16"/>
      <c r="L2821" s="1"/>
      <c r="N2821" s="1"/>
      <c r="O2821" s="13"/>
      <c r="P2821" s="13"/>
      <c r="Q2821" s="13" t="str">
        <f t="shared" si="219"/>
        <v/>
      </c>
      <c r="R2821" s="13" t="str">
        <f t="shared" si="220"/>
        <v/>
      </c>
    </row>
    <row r="2822" spans="1:18" x14ac:dyDescent="0.2">
      <c r="A2822" s="8"/>
      <c r="B2822" s="9"/>
      <c r="C2822" s="10"/>
      <c r="D2822" s="10"/>
      <c r="E2822" s="10"/>
      <c r="F2822" s="10"/>
      <c r="G2822" s="10"/>
      <c r="H2822" s="10"/>
      <c r="I2822" s="11"/>
      <c r="J2822" s="11"/>
      <c r="K2822" s="12"/>
      <c r="L2822" s="1"/>
      <c r="N2822" s="1"/>
      <c r="O2822" s="13"/>
      <c r="P2822" s="13"/>
      <c r="Q2822" s="13" t="str">
        <f t="shared" si="219"/>
        <v/>
      </c>
      <c r="R2822" s="13" t="str">
        <f t="shared" si="220"/>
        <v/>
      </c>
    </row>
    <row r="2823" spans="1:18" x14ac:dyDescent="0.2">
      <c r="A2823" s="8"/>
      <c r="B2823" s="9"/>
      <c r="C2823" s="10"/>
      <c r="D2823" s="10"/>
      <c r="E2823" s="10"/>
      <c r="F2823" s="10"/>
      <c r="G2823" s="10"/>
      <c r="H2823" s="10"/>
      <c r="I2823" s="11"/>
      <c r="J2823" s="11"/>
      <c r="K2823" s="16"/>
      <c r="L2823" s="1"/>
      <c r="N2823" s="1"/>
      <c r="O2823" s="13"/>
      <c r="P2823" s="13"/>
      <c r="Q2823" s="13" t="str">
        <f t="shared" si="219"/>
        <v/>
      </c>
      <c r="R2823" s="13" t="str">
        <f t="shared" si="220"/>
        <v/>
      </c>
    </row>
    <row r="2824" spans="1:18" x14ac:dyDescent="0.2">
      <c r="A2824" s="8"/>
      <c r="B2824" s="9"/>
      <c r="C2824" s="10"/>
      <c r="D2824" s="10"/>
      <c r="E2824" s="10"/>
      <c r="F2824" s="10"/>
      <c r="G2824" s="10"/>
      <c r="H2824" s="10"/>
      <c r="I2824" s="11"/>
      <c r="J2824" s="11"/>
      <c r="K2824" s="16"/>
      <c r="L2824" s="1"/>
      <c r="N2824" s="1"/>
      <c r="O2824" s="13"/>
      <c r="P2824" s="13"/>
      <c r="Q2824" s="13" t="str">
        <f t="shared" ref="Q2824:Q2887" si="221">IF(AND(M2824="Natural Gas",K2824&lt;&gt;"NA"),K2824/100,"")</f>
        <v/>
      </c>
      <c r="R2824" s="13" t="str">
        <f t="shared" ref="R2824:R2887" si="222">IF(AND(M2824="Natural Gas",K2824&lt;&gt;"NA",L2824="YES"),K2824/100,"")</f>
        <v/>
      </c>
    </row>
    <row r="2825" spans="1:18" x14ac:dyDescent="0.2">
      <c r="A2825" s="8"/>
      <c r="B2825" s="9"/>
      <c r="C2825" s="10"/>
      <c r="D2825" s="10"/>
      <c r="E2825" s="10"/>
      <c r="F2825" s="10"/>
      <c r="G2825" s="10"/>
      <c r="H2825" s="10"/>
      <c r="I2825" s="11"/>
      <c r="J2825" s="11"/>
      <c r="K2825" s="12"/>
      <c r="L2825" s="1"/>
      <c r="N2825" s="1"/>
      <c r="O2825" s="13"/>
      <c r="P2825" s="13"/>
      <c r="Q2825" s="13" t="str">
        <f t="shared" si="221"/>
        <v/>
      </c>
      <c r="R2825" s="13" t="str">
        <f t="shared" si="222"/>
        <v/>
      </c>
    </row>
    <row r="2826" spans="1:18" x14ac:dyDescent="0.2">
      <c r="A2826" s="8"/>
      <c r="B2826" s="9"/>
      <c r="C2826" s="10"/>
      <c r="D2826" s="10"/>
      <c r="E2826" s="10"/>
      <c r="F2826" s="10"/>
      <c r="G2826" s="10"/>
      <c r="H2826" s="10"/>
      <c r="I2826" s="11"/>
      <c r="J2826" s="11"/>
      <c r="K2826" s="12"/>
      <c r="L2826" s="1"/>
      <c r="N2826" s="1"/>
      <c r="O2826" s="13"/>
      <c r="P2826" s="13"/>
      <c r="Q2826" s="13" t="str">
        <f t="shared" si="221"/>
        <v/>
      </c>
      <c r="R2826" s="13" t="str">
        <f t="shared" si="222"/>
        <v/>
      </c>
    </row>
    <row r="2827" spans="1:18" x14ac:dyDescent="0.2">
      <c r="A2827" s="8"/>
      <c r="B2827" s="9"/>
      <c r="C2827" s="10"/>
      <c r="D2827" s="10"/>
      <c r="E2827" s="10"/>
      <c r="F2827" s="10"/>
      <c r="G2827" s="10"/>
      <c r="H2827" s="10"/>
      <c r="I2827" s="11"/>
      <c r="J2827" s="11"/>
      <c r="K2827" s="16"/>
      <c r="L2827" s="1"/>
      <c r="N2827" s="1"/>
      <c r="O2827" s="13"/>
      <c r="P2827" s="13"/>
      <c r="Q2827" s="13" t="str">
        <f t="shared" si="221"/>
        <v/>
      </c>
      <c r="R2827" s="13" t="str">
        <f t="shared" si="222"/>
        <v/>
      </c>
    </row>
    <row r="2828" spans="1:18" x14ac:dyDescent="0.2">
      <c r="A2828" s="8"/>
      <c r="B2828" s="9"/>
      <c r="C2828" s="10"/>
      <c r="D2828" s="10"/>
      <c r="E2828" s="10"/>
      <c r="F2828" s="10"/>
      <c r="G2828" s="10"/>
      <c r="H2828" s="10"/>
      <c r="I2828" s="11"/>
      <c r="J2828" s="11"/>
      <c r="K2828" s="16"/>
      <c r="L2828" s="1"/>
      <c r="N2828" s="1"/>
      <c r="O2828" s="13"/>
      <c r="P2828" s="13"/>
      <c r="Q2828" s="13" t="str">
        <f t="shared" si="221"/>
        <v/>
      </c>
      <c r="R2828" s="13" t="str">
        <f t="shared" si="222"/>
        <v/>
      </c>
    </row>
    <row r="2829" spans="1:18" x14ac:dyDescent="0.2">
      <c r="A2829" s="8"/>
      <c r="B2829" s="9"/>
      <c r="C2829" s="10"/>
      <c r="D2829" s="10"/>
      <c r="E2829" s="10"/>
      <c r="F2829" s="10"/>
      <c r="G2829" s="10"/>
      <c r="H2829" s="10"/>
      <c r="I2829" s="11"/>
      <c r="J2829" s="11"/>
      <c r="K2829" s="16"/>
      <c r="L2829" s="1"/>
      <c r="N2829" s="1"/>
      <c r="O2829" s="13"/>
      <c r="P2829" s="13"/>
      <c r="Q2829" s="13" t="str">
        <f t="shared" si="221"/>
        <v/>
      </c>
      <c r="R2829" s="13" t="str">
        <f t="shared" si="222"/>
        <v/>
      </c>
    </row>
    <row r="2830" spans="1:18" x14ac:dyDescent="0.2">
      <c r="A2830" s="8"/>
      <c r="B2830" s="9"/>
      <c r="C2830" s="10"/>
      <c r="D2830" s="10"/>
      <c r="E2830" s="10"/>
      <c r="F2830" s="10"/>
      <c r="G2830" s="10"/>
      <c r="H2830" s="10"/>
      <c r="I2830" s="11"/>
      <c r="J2830" s="11"/>
      <c r="K2830" s="16"/>
      <c r="L2830" s="1"/>
      <c r="N2830" s="1"/>
      <c r="O2830" s="13"/>
      <c r="P2830" s="13"/>
      <c r="Q2830" s="13" t="str">
        <f t="shared" si="221"/>
        <v/>
      </c>
      <c r="R2830" s="13" t="str">
        <f t="shared" si="222"/>
        <v/>
      </c>
    </row>
    <row r="2831" spans="1:18" x14ac:dyDescent="0.2">
      <c r="A2831" s="8"/>
      <c r="B2831" s="9"/>
      <c r="C2831" s="10"/>
      <c r="D2831" s="10"/>
      <c r="E2831" s="10"/>
      <c r="F2831" s="10"/>
      <c r="G2831" s="10"/>
      <c r="H2831" s="10"/>
      <c r="I2831" s="11"/>
      <c r="J2831" s="11"/>
      <c r="K2831" s="16"/>
      <c r="L2831" s="1"/>
      <c r="N2831" s="1"/>
      <c r="O2831" s="13"/>
      <c r="P2831" s="13"/>
      <c r="Q2831" s="13" t="str">
        <f t="shared" si="221"/>
        <v/>
      </c>
      <c r="R2831" s="13" t="str">
        <f t="shared" si="222"/>
        <v/>
      </c>
    </row>
    <row r="2832" spans="1:18" x14ac:dyDescent="0.2">
      <c r="A2832" s="8"/>
      <c r="B2832" s="9"/>
      <c r="C2832" s="10"/>
      <c r="D2832" s="10"/>
      <c r="E2832" s="10"/>
      <c r="F2832" s="10"/>
      <c r="G2832" s="10"/>
      <c r="H2832" s="10"/>
      <c r="I2832" s="11"/>
      <c r="J2832" s="11"/>
      <c r="K2832" s="16"/>
      <c r="L2832" s="1"/>
      <c r="N2832" s="1"/>
      <c r="O2832" s="13"/>
      <c r="P2832" s="13"/>
      <c r="Q2832" s="13" t="str">
        <f t="shared" si="221"/>
        <v/>
      </c>
      <c r="R2832" s="13" t="str">
        <f t="shared" si="222"/>
        <v/>
      </c>
    </row>
    <row r="2833" spans="1:18" x14ac:dyDescent="0.2">
      <c r="A2833" s="8"/>
      <c r="B2833" s="9"/>
      <c r="C2833" s="10"/>
      <c r="D2833" s="10"/>
      <c r="E2833" s="10"/>
      <c r="F2833" s="10"/>
      <c r="G2833" s="10"/>
      <c r="H2833" s="10"/>
      <c r="I2833" s="11"/>
      <c r="J2833" s="11"/>
      <c r="K2833" s="12"/>
      <c r="L2833" s="1"/>
      <c r="N2833" s="1"/>
      <c r="O2833" s="13"/>
      <c r="P2833" s="13"/>
      <c r="Q2833" s="13" t="str">
        <f t="shared" si="221"/>
        <v/>
      </c>
      <c r="R2833" s="13" t="str">
        <f t="shared" si="222"/>
        <v/>
      </c>
    </row>
    <row r="2834" spans="1:18" x14ac:dyDescent="0.2">
      <c r="A2834" s="8"/>
      <c r="B2834" s="9"/>
      <c r="C2834" s="10"/>
      <c r="D2834" s="10"/>
      <c r="E2834" s="10"/>
      <c r="F2834" s="10"/>
      <c r="G2834" s="10"/>
      <c r="H2834" s="10"/>
      <c r="I2834" s="11"/>
      <c r="J2834" s="11"/>
      <c r="K2834" s="12"/>
      <c r="L2834" s="1"/>
      <c r="N2834" s="1"/>
      <c r="O2834" s="13"/>
      <c r="P2834" s="13"/>
      <c r="Q2834" s="13" t="str">
        <f t="shared" si="221"/>
        <v/>
      </c>
      <c r="R2834" s="13" t="str">
        <f t="shared" si="222"/>
        <v/>
      </c>
    </row>
    <row r="2835" spans="1:18" x14ac:dyDescent="0.2">
      <c r="A2835" s="8"/>
      <c r="B2835" s="9"/>
      <c r="C2835" s="10"/>
      <c r="D2835" s="10"/>
      <c r="E2835" s="10"/>
      <c r="F2835" s="10"/>
      <c r="G2835" s="10"/>
      <c r="H2835" s="10"/>
      <c r="I2835" s="11"/>
      <c r="J2835" s="11"/>
      <c r="K2835" s="12"/>
      <c r="L2835" s="1"/>
      <c r="N2835" s="1"/>
      <c r="O2835" s="13"/>
      <c r="P2835" s="13"/>
      <c r="Q2835" s="13" t="str">
        <f t="shared" si="221"/>
        <v/>
      </c>
      <c r="R2835" s="13" t="str">
        <f t="shared" si="222"/>
        <v/>
      </c>
    </row>
    <row r="2836" spans="1:18" x14ac:dyDescent="0.2">
      <c r="A2836" s="8"/>
      <c r="B2836" s="9"/>
      <c r="C2836" s="10"/>
      <c r="D2836" s="10"/>
      <c r="E2836" s="10"/>
      <c r="F2836" s="10"/>
      <c r="G2836" s="10"/>
      <c r="H2836" s="10"/>
      <c r="I2836" s="11"/>
      <c r="J2836" s="11"/>
      <c r="K2836" s="12"/>
      <c r="L2836" s="1"/>
      <c r="N2836" s="1"/>
      <c r="O2836" s="13"/>
      <c r="P2836" s="13"/>
      <c r="Q2836" s="13" t="str">
        <f t="shared" si="221"/>
        <v/>
      </c>
      <c r="R2836" s="13" t="str">
        <f t="shared" si="222"/>
        <v/>
      </c>
    </row>
    <row r="2837" spans="1:18" x14ac:dyDescent="0.2">
      <c r="A2837" s="8"/>
      <c r="B2837" s="9"/>
      <c r="C2837" s="10"/>
      <c r="D2837" s="10"/>
      <c r="E2837" s="10"/>
      <c r="F2837" s="10"/>
      <c r="G2837" s="10"/>
      <c r="H2837" s="10"/>
      <c r="I2837" s="11"/>
      <c r="J2837" s="11"/>
      <c r="K2837" s="12"/>
      <c r="L2837" s="1"/>
      <c r="N2837" s="1"/>
      <c r="O2837" s="13"/>
      <c r="P2837" s="13"/>
      <c r="Q2837" s="13" t="str">
        <f t="shared" si="221"/>
        <v/>
      </c>
      <c r="R2837" s="13" t="str">
        <f t="shared" si="222"/>
        <v/>
      </c>
    </row>
    <row r="2838" spans="1:18" x14ac:dyDescent="0.2">
      <c r="A2838" s="8"/>
      <c r="B2838" s="9"/>
      <c r="C2838" s="10"/>
      <c r="D2838" s="10"/>
      <c r="E2838" s="10"/>
      <c r="F2838" s="10"/>
      <c r="G2838" s="10"/>
      <c r="H2838" s="10"/>
      <c r="I2838" s="11"/>
      <c r="J2838" s="11"/>
      <c r="K2838" s="16"/>
      <c r="L2838" s="1"/>
      <c r="N2838" s="1"/>
      <c r="O2838" s="13"/>
      <c r="P2838" s="13"/>
      <c r="Q2838" s="13" t="str">
        <f t="shared" si="221"/>
        <v/>
      </c>
      <c r="R2838" s="13" t="str">
        <f t="shared" si="222"/>
        <v/>
      </c>
    </row>
    <row r="2839" spans="1:18" x14ac:dyDescent="0.2">
      <c r="A2839" s="8"/>
      <c r="B2839" s="9"/>
      <c r="C2839" s="10"/>
      <c r="D2839" s="10"/>
      <c r="E2839" s="10"/>
      <c r="F2839" s="10"/>
      <c r="G2839" s="10"/>
      <c r="H2839" s="10"/>
      <c r="I2839" s="11"/>
      <c r="J2839" s="11"/>
      <c r="K2839" s="12"/>
      <c r="L2839" s="1"/>
      <c r="N2839" s="1"/>
      <c r="O2839" s="13"/>
      <c r="P2839" s="13"/>
      <c r="Q2839" s="13" t="str">
        <f t="shared" si="221"/>
        <v/>
      </c>
      <c r="R2839" s="13" t="str">
        <f t="shared" si="222"/>
        <v/>
      </c>
    </row>
    <row r="2840" spans="1:18" x14ac:dyDescent="0.2">
      <c r="A2840" s="8"/>
      <c r="B2840" s="9"/>
      <c r="C2840" s="10"/>
      <c r="D2840" s="10"/>
      <c r="E2840" s="10"/>
      <c r="F2840" s="10"/>
      <c r="G2840" s="10"/>
      <c r="H2840" s="10"/>
      <c r="I2840" s="11"/>
      <c r="J2840" s="11"/>
      <c r="K2840" s="16"/>
      <c r="L2840" s="1"/>
      <c r="N2840" s="1"/>
      <c r="O2840" s="13"/>
      <c r="P2840" s="13"/>
      <c r="Q2840" s="13" t="str">
        <f t="shared" si="221"/>
        <v/>
      </c>
      <c r="R2840" s="13" t="str">
        <f t="shared" si="222"/>
        <v/>
      </c>
    </row>
    <row r="2841" spans="1:18" x14ac:dyDescent="0.2">
      <c r="A2841" s="8"/>
      <c r="B2841" s="9"/>
      <c r="C2841" s="10"/>
      <c r="D2841" s="10"/>
      <c r="E2841" s="10"/>
      <c r="F2841" s="10"/>
      <c r="G2841" s="10"/>
      <c r="H2841" s="10"/>
      <c r="I2841" s="11"/>
      <c r="J2841" s="11"/>
      <c r="K2841" s="16"/>
      <c r="L2841" s="1"/>
      <c r="N2841" s="1"/>
      <c r="O2841" s="13"/>
      <c r="P2841" s="13"/>
      <c r="Q2841" s="13" t="str">
        <f t="shared" si="221"/>
        <v/>
      </c>
      <c r="R2841" s="13" t="str">
        <f t="shared" si="222"/>
        <v/>
      </c>
    </row>
    <row r="2842" spans="1:18" x14ac:dyDescent="0.2">
      <c r="A2842" s="8"/>
      <c r="B2842" s="9"/>
      <c r="C2842" s="10"/>
      <c r="D2842" s="10"/>
      <c r="E2842" s="10"/>
      <c r="F2842" s="10"/>
      <c r="G2842" s="10"/>
      <c r="H2842" s="10"/>
      <c r="I2842" s="11"/>
      <c r="J2842" s="11"/>
      <c r="K2842" s="16"/>
      <c r="L2842" s="1"/>
      <c r="N2842" s="1"/>
      <c r="O2842" s="13"/>
      <c r="P2842" s="13"/>
      <c r="Q2842" s="13" t="str">
        <f t="shared" si="221"/>
        <v/>
      </c>
      <c r="R2842" s="13" t="str">
        <f t="shared" si="222"/>
        <v/>
      </c>
    </row>
    <row r="2843" spans="1:18" x14ac:dyDescent="0.2">
      <c r="A2843" s="8"/>
      <c r="B2843" s="9"/>
      <c r="C2843" s="10"/>
      <c r="D2843" s="10"/>
      <c r="E2843" s="10"/>
      <c r="F2843" s="10"/>
      <c r="G2843" s="10"/>
      <c r="H2843" s="10"/>
      <c r="I2843" s="11"/>
      <c r="J2843" s="11"/>
      <c r="K2843" s="16"/>
      <c r="L2843" s="1"/>
      <c r="N2843" s="1"/>
      <c r="O2843" s="13"/>
      <c r="P2843" s="13"/>
      <c r="Q2843" s="13" t="str">
        <f t="shared" si="221"/>
        <v/>
      </c>
      <c r="R2843" s="13" t="str">
        <f t="shared" si="222"/>
        <v/>
      </c>
    </row>
    <row r="2844" spans="1:18" x14ac:dyDescent="0.2">
      <c r="A2844" s="8"/>
      <c r="B2844" s="9"/>
      <c r="C2844" s="10"/>
      <c r="D2844" s="10"/>
      <c r="E2844" s="10"/>
      <c r="F2844" s="10"/>
      <c r="G2844" s="10"/>
      <c r="H2844" s="10"/>
      <c r="I2844" s="11"/>
      <c r="J2844" s="11"/>
      <c r="K2844" s="12"/>
      <c r="L2844" s="1"/>
      <c r="N2844" s="1"/>
      <c r="O2844" s="13"/>
      <c r="P2844" s="13"/>
      <c r="Q2844" s="13" t="str">
        <f t="shared" si="221"/>
        <v/>
      </c>
      <c r="R2844" s="13" t="str">
        <f t="shared" si="222"/>
        <v/>
      </c>
    </row>
    <row r="2845" spans="1:18" x14ac:dyDescent="0.2">
      <c r="A2845" s="8"/>
      <c r="B2845" s="9"/>
      <c r="C2845" s="10"/>
      <c r="D2845" s="10"/>
      <c r="E2845" s="10"/>
      <c r="F2845" s="10"/>
      <c r="G2845" s="10"/>
      <c r="H2845" s="10"/>
      <c r="I2845" s="11"/>
      <c r="J2845" s="11"/>
      <c r="K2845" s="16"/>
      <c r="L2845" s="1"/>
      <c r="N2845" s="1"/>
      <c r="O2845" s="13"/>
      <c r="P2845" s="13"/>
      <c r="Q2845" s="13" t="str">
        <f t="shared" si="221"/>
        <v/>
      </c>
      <c r="R2845" s="13" t="str">
        <f t="shared" si="222"/>
        <v/>
      </c>
    </row>
    <row r="2846" spans="1:18" x14ac:dyDescent="0.2">
      <c r="A2846" s="8"/>
      <c r="B2846" s="9"/>
      <c r="C2846" s="10"/>
      <c r="D2846" s="10"/>
      <c r="E2846" s="10"/>
      <c r="F2846" s="10"/>
      <c r="G2846" s="10"/>
      <c r="H2846" s="10"/>
      <c r="I2846" s="11"/>
      <c r="J2846" s="11"/>
      <c r="K2846" s="16"/>
      <c r="L2846" s="1"/>
      <c r="N2846" s="1"/>
      <c r="O2846" s="13"/>
      <c r="P2846" s="13"/>
      <c r="Q2846" s="13" t="str">
        <f t="shared" si="221"/>
        <v/>
      </c>
      <c r="R2846" s="13" t="str">
        <f t="shared" si="222"/>
        <v/>
      </c>
    </row>
    <row r="2847" spans="1:18" x14ac:dyDescent="0.2">
      <c r="A2847" s="8"/>
      <c r="B2847" s="9"/>
      <c r="C2847" s="10"/>
      <c r="D2847" s="10"/>
      <c r="E2847" s="10"/>
      <c r="F2847" s="10"/>
      <c r="G2847" s="10"/>
      <c r="H2847" s="10"/>
      <c r="I2847" s="11"/>
      <c r="J2847" s="11"/>
      <c r="K2847" s="16"/>
      <c r="L2847" s="1"/>
      <c r="N2847" s="1"/>
      <c r="O2847" s="13"/>
      <c r="P2847" s="13"/>
      <c r="Q2847" s="13" t="str">
        <f t="shared" si="221"/>
        <v/>
      </c>
      <c r="R2847" s="13" t="str">
        <f t="shared" si="222"/>
        <v/>
      </c>
    </row>
    <row r="2848" spans="1:18" x14ac:dyDescent="0.2">
      <c r="A2848" s="8"/>
      <c r="B2848" s="9"/>
      <c r="C2848" s="10"/>
      <c r="D2848" s="10"/>
      <c r="E2848" s="10"/>
      <c r="F2848" s="10"/>
      <c r="G2848" s="10"/>
      <c r="H2848" s="10"/>
      <c r="I2848" s="11"/>
      <c r="J2848" s="11"/>
      <c r="K2848" s="12"/>
      <c r="L2848" s="1"/>
      <c r="N2848" s="1"/>
      <c r="O2848" s="13"/>
      <c r="P2848" s="13"/>
      <c r="Q2848" s="13" t="str">
        <f t="shared" si="221"/>
        <v/>
      </c>
      <c r="R2848" s="13" t="str">
        <f t="shared" si="222"/>
        <v/>
      </c>
    </row>
    <row r="2849" spans="1:18" x14ac:dyDescent="0.2">
      <c r="A2849" s="8"/>
      <c r="B2849" s="9"/>
      <c r="C2849" s="10"/>
      <c r="D2849" s="10"/>
      <c r="E2849" s="10"/>
      <c r="F2849" s="10"/>
      <c r="G2849" s="10"/>
      <c r="H2849" s="10"/>
      <c r="I2849" s="11"/>
      <c r="J2849" s="11"/>
      <c r="K2849" s="12"/>
      <c r="L2849" s="1"/>
      <c r="N2849" s="1"/>
      <c r="O2849" s="13"/>
      <c r="P2849" s="13"/>
      <c r="Q2849" s="13" t="str">
        <f t="shared" si="221"/>
        <v/>
      </c>
      <c r="R2849" s="13" t="str">
        <f t="shared" si="222"/>
        <v/>
      </c>
    </row>
    <row r="2850" spans="1:18" x14ac:dyDescent="0.2">
      <c r="A2850" s="8"/>
      <c r="B2850" s="9"/>
      <c r="C2850" s="10"/>
      <c r="D2850" s="10"/>
      <c r="E2850" s="10"/>
      <c r="F2850" s="10"/>
      <c r="G2850" s="10"/>
      <c r="H2850" s="10"/>
      <c r="I2850" s="11"/>
      <c r="J2850" s="11"/>
      <c r="K2850" s="12"/>
      <c r="L2850" s="1"/>
      <c r="N2850" s="1"/>
      <c r="O2850" s="13"/>
      <c r="P2850" s="13"/>
      <c r="Q2850" s="13" t="str">
        <f t="shared" si="221"/>
        <v/>
      </c>
      <c r="R2850" s="13" t="str">
        <f t="shared" si="222"/>
        <v/>
      </c>
    </row>
    <row r="2851" spans="1:18" x14ac:dyDescent="0.2">
      <c r="A2851" s="8"/>
      <c r="B2851" s="9"/>
      <c r="C2851" s="10"/>
      <c r="D2851" s="10"/>
      <c r="E2851" s="10"/>
      <c r="F2851" s="10"/>
      <c r="G2851" s="10"/>
      <c r="H2851" s="10"/>
      <c r="I2851" s="11"/>
      <c r="J2851" s="11"/>
      <c r="K2851" s="12"/>
      <c r="L2851" s="1"/>
      <c r="N2851" s="1"/>
      <c r="O2851" s="13"/>
      <c r="P2851" s="13"/>
      <c r="Q2851" s="13" t="str">
        <f t="shared" si="221"/>
        <v/>
      </c>
      <c r="R2851" s="13" t="str">
        <f t="shared" si="222"/>
        <v/>
      </c>
    </row>
    <row r="2852" spans="1:18" x14ac:dyDescent="0.2">
      <c r="A2852" s="8"/>
      <c r="B2852" s="9"/>
      <c r="C2852" s="10"/>
      <c r="D2852" s="10"/>
      <c r="E2852" s="10"/>
      <c r="F2852" s="10"/>
      <c r="G2852" s="10"/>
      <c r="H2852" s="10"/>
      <c r="I2852" s="11"/>
      <c r="J2852" s="11"/>
      <c r="K2852" s="12"/>
      <c r="L2852" s="1"/>
      <c r="N2852" s="1"/>
      <c r="O2852" s="13"/>
      <c r="P2852" s="13"/>
      <c r="Q2852" s="13" t="str">
        <f t="shared" si="221"/>
        <v/>
      </c>
      <c r="R2852" s="13" t="str">
        <f t="shared" si="222"/>
        <v/>
      </c>
    </row>
    <row r="2853" spans="1:18" x14ac:dyDescent="0.2">
      <c r="A2853" s="8"/>
      <c r="B2853" s="9"/>
      <c r="C2853" s="10"/>
      <c r="D2853" s="10"/>
      <c r="E2853" s="10"/>
      <c r="F2853" s="10"/>
      <c r="G2853" s="10"/>
      <c r="H2853" s="10"/>
      <c r="I2853" s="11"/>
      <c r="J2853" s="11"/>
      <c r="K2853" s="12"/>
      <c r="L2853" s="1"/>
      <c r="N2853" s="1"/>
      <c r="O2853" s="13"/>
      <c r="P2853" s="13"/>
      <c r="Q2853" s="13" t="str">
        <f t="shared" si="221"/>
        <v/>
      </c>
      <c r="R2853" s="13" t="str">
        <f t="shared" si="222"/>
        <v/>
      </c>
    </row>
    <row r="2854" spans="1:18" x14ac:dyDescent="0.2">
      <c r="A2854" s="8"/>
      <c r="B2854" s="9"/>
      <c r="C2854" s="10"/>
      <c r="D2854" s="10"/>
      <c r="E2854" s="10"/>
      <c r="F2854" s="10"/>
      <c r="G2854" s="10"/>
      <c r="H2854" s="10"/>
      <c r="I2854" s="11"/>
      <c r="J2854" s="11"/>
      <c r="K2854" s="12"/>
      <c r="L2854" s="1"/>
      <c r="N2854" s="1"/>
      <c r="O2854" s="13"/>
      <c r="P2854" s="13"/>
      <c r="Q2854" s="13" t="str">
        <f t="shared" si="221"/>
        <v/>
      </c>
      <c r="R2854" s="13" t="str">
        <f t="shared" si="222"/>
        <v/>
      </c>
    </row>
    <row r="2855" spans="1:18" x14ac:dyDescent="0.2">
      <c r="A2855" s="8"/>
      <c r="B2855" s="9"/>
      <c r="C2855" s="10"/>
      <c r="D2855" s="10"/>
      <c r="E2855" s="10"/>
      <c r="F2855" s="10"/>
      <c r="G2855" s="10"/>
      <c r="H2855" s="10"/>
      <c r="I2855" s="11"/>
      <c r="J2855" s="11"/>
      <c r="K2855" s="12"/>
      <c r="L2855" s="1"/>
      <c r="N2855" s="1"/>
      <c r="O2855" s="13"/>
      <c r="P2855" s="13"/>
      <c r="Q2855" s="13" t="str">
        <f t="shared" si="221"/>
        <v/>
      </c>
      <c r="R2855" s="13" t="str">
        <f t="shared" si="222"/>
        <v/>
      </c>
    </row>
    <row r="2856" spans="1:18" x14ac:dyDescent="0.2">
      <c r="A2856" s="8"/>
      <c r="B2856" s="9"/>
      <c r="C2856" s="10"/>
      <c r="D2856" s="10"/>
      <c r="E2856" s="10"/>
      <c r="F2856" s="10"/>
      <c r="G2856" s="10"/>
      <c r="H2856" s="10"/>
      <c r="I2856" s="11"/>
      <c r="J2856" s="11"/>
      <c r="K2856" s="16"/>
      <c r="L2856" s="1"/>
      <c r="N2856" s="1"/>
      <c r="O2856" s="13"/>
      <c r="P2856" s="13"/>
      <c r="Q2856" s="13" t="str">
        <f t="shared" si="221"/>
        <v/>
      </c>
      <c r="R2856" s="13" t="str">
        <f t="shared" si="222"/>
        <v/>
      </c>
    </row>
    <row r="2857" spans="1:18" x14ac:dyDescent="0.2">
      <c r="A2857" s="8"/>
      <c r="B2857" s="9"/>
      <c r="C2857" s="10"/>
      <c r="D2857" s="10"/>
      <c r="E2857" s="10"/>
      <c r="F2857" s="10"/>
      <c r="G2857" s="10"/>
      <c r="H2857" s="10"/>
      <c r="I2857" s="11"/>
      <c r="J2857" s="11"/>
      <c r="K2857" s="16"/>
      <c r="L2857" s="1"/>
      <c r="N2857" s="1"/>
      <c r="O2857" s="13"/>
      <c r="P2857" s="13"/>
      <c r="Q2857" s="13" t="str">
        <f t="shared" si="221"/>
        <v/>
      </c>
      <c r="R2857" s="13" t="str">
        <f t="shared" si="222"/>
        <v/>
      </c>
    </row>
    <row r="2858" spans="1:18" x14ac:dyDescent="0.2">
      <c r="A2858" s="8"/>
      <c r="B2858" s="9"/>
      <c r="C2858" s="10"/>
      <c r="D2858" s="10"/>
      <c r="E2858" s="10"/>
      <c r="F2858" s="10"/>
      <c r="G2858" s="10"/>
      <c r="H2858" s="10"/>
      <c r="I2858" s="11"/>
      <c r="J2858" s="11"/>
      <c r="K2858" s="16"/>
      <c r="L2858" s="1"/>
      <c r="N2858" s="1"/>
      <c r="O2858" s="13"/>
      <c r="P2858" s="13"/>
      <c r="Q2858" s="13" t="str">
        <f t="shared" si="221"/>
        <v/>
      </c>
      <c r="R2858" s="13" t="str">
        <f t="shared" si="222"/>
        <v/>
      </c>
    </row>
    <row r="2859" spans="1:18" x14ac:dyDescent="0.2">
      <c r="A2859" s="8"/>
      <c r="B2859" s="9"/>
      <c r="C2859" s="10"/>
      <c r="D2859" s="10"/>
      <c r="E2859" s="10"/>
      <c r="F2859" s="10"/>
      <c r="G2859" s="10"/>
      <c r="H2859" s="10"/>
      <c r="I2859" s="11"/>
      <c r="J2859" s="11"/>
      <c r="K2859" s="16"/>
      <c r="L2859" s="1"/>
      <c r="N2859" s="1"/>
      <c r="O2859" s="13"/>
      <c r="P2859" s="13"/>
      <c r="Q2859" s="13" t="str">
        <f t="shared" si="221"/>
        <v/>
      </c>
      <c r="R2859" s="13" t="str">
        <f t="shared" si="222"/>
        <v/>
      </c>
    </row>
    <row r="2860" spans="1:18" x14ac:dyDescent="0.2">
      <c r="A2860" s="8"/>
      <c r="B2860" s="9"/>
      <c r="C2860" s="10"/>
      <c r="D2860" s="10"/>
      <c r="E2860" s="10"/>
      <c r="F2860" s="10"/>
      <c r="G2860" s="10"/>
      <c r="H2860" s="10"/>
      <c r="I2860" s="11"/>
      <c r="J2860" s="11"/>
      <c r="K2860" s="12"/>
      <c r="L2860" s="1"/>
      <c r="N2860" s="1"/>
      <c r="O2860" s="13"/>
      <c r="P2860" s="13"/>
      <c r="Q2860" s="13" t="str">
        <f t="shared" si="221"/>
        <v/>
      </c>
      <c r="R2860" s="13" t="str">
        <f t="shared" si="222"/>
        <v/>
      </c>
    </row>
    <row r="2861" spans="1:18" x14ac:dyDescent="0.2">
      <c r="A2861" s="8"/>
      <c r="B2861" s="9"/>
      <c r="C2861" s="10"/>
      <c r="D2861" s="10"/>
      <c r="E2861" s="10"/>
      <c r="F2861" s="10"/>
      <c r="G2861" s="10"/>
      <c r="H2861" s="10"/>
      <c r="I2861" s="11"/>
      <c r="J2861" s="11"/>
      <c r="K2861" s="12"/>
      <c r="L2861" s="1"/>
      <c r="N2861" s="1"/>
      <c r="O2861" s="13"/>
      <c r="P2861" s="13"/>
      <c r="Q2861" s="13" t="str">
        <f t="shared" si="221"/>
        <v/>
      </c>
      <c r="R2861" s="13" t="str">
        <f t="shared" si="222"/>
        <v/>
      </c>
    </row>
    <row r="2862" spans="1:18" x14ac:dyDescent="0.2">
      <c r="A2862" s="8"/>
      <c r="B2862" s="9"/>
      <c r="C2862" s="10"/>
      <c r="D2862" s="10"/>
      <c r="E2862" s="10"/>
      <c r="F2862" s="10"/>
      <c r="G2862" s="10"/>
      <c r="H2862" s="10"/>
      <c r="I2862" s="11"/>
      <c r="J2862" s="11"/>
      <c r="K2862" s="16"/>
      <c r="L2862" s="1"/>
      <c r="N2862" s="1"/>
      <c r="O2862" s="13"/>
      <c r="P2862" s="13"/>
      <c r="Q2862" s="13" t="str">
        <f t="shared" si="221"/>
        <v/>
      </c>
      <c r="R2862" s="13" t="str">
        <f t="shared" si="222"/>
        <v/>
      </c>
    </row>
    <row r="2863" spans="1:18" x14ac:dyDescent="0.2">
      <c r="A2863" s="8"/>
      <c r="B2863" s="9"/>
      <c r="C2863" s="10"/>
      <c r="D2863" s="10"/>
      <c r="E2863" s="10"/>
      <c r="F2863" s="10"/>
      <c r="G2863" s="10"/>
      <c r="H2863" s="10"/>
      <c r="I2863" s="11"/>
      <c r="J2863" s="11"/>
      <c r="K2863" s="16"/>
      <c r="L2863" s="1"/>
      <c r="N2863" s="1"/>
      <c r="O2863" s="13"/>
      <c r="P2863" s="13"/>
      <c r="Q2863" s="13" t="str">
        <f t="shared" si="221"/>
        <v/>
      </c>
      <c r="R2863" s="13" t="str">
        <f t="shared" si="222"/>
        <v/>
      </c>
    </row>
    <row r="2864" spans="1:18" x14ac:dyDescent="0.2">
      <c r="A2864" s="8"/>
      <c r="B2864" s="9"/>
      <c r="C2864" s="10"/>
      <c r="D2864" s="10"/>
      <c r="E2864" s="10"/>
      <c r="F2864" s="10"/>
      <c r="G2864" s="10"/>
      <c r="H2864" s="10"/>
      <c r="I2864" s="11"/>
      <c r="J2864" s="11"/>
      <c r="K2864" s="16"/>
      <c r="L2864" s="1"/>
      <c r="N2864" s="1"/>
      <c r="O2864" s="13"/>
      <c r="P2864" s="13"/>
      <c r="Q2864" s="13" t="str">
        <f t="shared" si="221"/>
        <v/>
      </c>
      <c r="R2864" s="13" t="str">
        <f t="shared" si="222"/>
        <v/>
      </c>
    </row>
    <row r="2865" spans="1:18" x14ac:dyDescent="0.2">
      <c r="A2865" s="8"/>
      <c r="B2865" s="9"/>
      <c r="C2865" s="10"/>
      <c r="D2865" s="10"/>
      <c r="E2865" s="10"/>
      <c r="F2865" s="10"/>
      <c r="G2865" s="10"/>
      <c r="H2865" s="10"/>
      <c r="I2865" s="11"/>
      <c r="J2865" s="11"/>
      <c r="K2865" s="16"/>
      <c r="L2865" s="1"/>
      <c r="N2865" s="1"/>
      <c r="O2865" s="13"/>
      <c r="P2865" s="13"/>
      <c r="Q2865" s="13" t="str">
        <f t="shared" si="221"/>
        <v/>
      </c>
      <c r="R2865" s="13" t="str">
        <f t="shared" si="222"/>
        <v/>
      </c>
    </row>
    <row r="2866" spans="1:18" x14ac:dyDescent="0.2">
      <c r="A2866" s="8"/>
      <c r="B2866" s="9"/>
      <c r="C2866" s="10"/>
      <c r="D2866" s="10"/>
      <c r="E2866" s="10"/>
      <c r="F2866" s="10"/>
      <c r="G2866" s="10"/>
      <c r="H2866" s="10"/>
      <c r="I2866" s="11"/>
      <c r="J2866" s="11"/>
      <c r="K2866" s="16"/>
      <c r="L2866" s="1"/>
      <c r="N2866" s="1"/>
      <c r="O2866" s="13"/>
      <c r="P2866" s="13"/>
      <c r="Q2866" s="13" t="str">
        <f t="shared" si="221"/>
        <v/>
      </c>
      <c r="R2866" s="13" t="str">
        <f t="shared" si="222"/>
        <v/>
      </c>
    </row>
    <row r="2867" spans="1:18" x14ac:dyDescent="0.2">
      <c r="A2867" s="8"/>
      <c r="B2867" s="9"/>
      <c r="C2867" s="10"/>
      <c r="D2867" s="10"/>
      <c r="E2867" s="10"/>
      <c r="F2867" s="10"/>
      <c r="G2867" s="10"/>
      <c r="H2867" s="10"/>
      <c r="I2867" s="11"/>
      <c r="J2867" s="11"/>
      <c r="K2867" s="12"/>
      <c r="L2867" s="1"/>
      <c r="N2867" s="1"/>
      <c r="O2867" s="13"/>
      <c r="P2867" s="13"/>
      <c r="Q2867" s="13" t="str">
        <f t="shared" si="221"/>
        <v/>
      </c>
      <c r="R2867" s="13" t="str">
        <f t="shared" si="222"/>
        <v/>
      </c>
    </row>
    <row r="2868" spans="1:18" x14ac:dyDescent="0.2">
      <c r="A2868" s="8"/>
      <c r="B2868" s="9"/>
      <c r="C2868" s="10"/>
      <c r="D2868" s="10"/>
      <c r="E2868" s="10"/>
      <c r="F2868" s="10"/>
      <c r="G2868" s="10"/>
      <c r="H2868" s="10"/>
      <c r="I2868" s="11"/>
      <c r="J2868" s="11"/>
      <c r="K2868" s="12"/>
      <c r="L2868" s="1"/>
      <c r="N2868" s="1"/>
      <c r="O2868" s="13"/>
      <c r="P2868" s="13"/>
      <c r="Q2868" s="13" t="str">
        <f t="shared" si="221"/>
        <v/>
      </c>
      <c r="R2868" s="13" t="str">
        <f t="shared" si="222"/>
        <v/>
      </c>
    </row>
    <row r="2869" spans="1:18" x14ac:dyDescent="0.2">
      <c r="A2869" s="8"/>
      <c r="B2869" s="9"/>
      <c r="C2869" s="10"/>
      <c r="D2869" s="10"/>
      <c r="E2869" s="10"/>
      <c r="F2869" s="10"/>
      <c r="G2869" s="10"/>
      <c r="H2869" s="10"/>
      <c r="I2869" s="11"/>
      <c r="J2869" s="11"/>
      <c r="K2869" s="16"/>
      <c r="L2869" s="1"/>
      <c r="N2869" s="1"/>
      <c r="O2869" s="13"/>
      <c r="P2869" s="13"/>
      <c r="Q2869" s="13" t="str">
        <f t="shared" si="221"/>
        <v/>
      </c>
      <c r="R2869" s="13" t="str">
        <f t="shared" si="222"/>
        <v/>
      </c>
    </row>
    <row r="2870" spans="1:18" x14ac:dyDescent="0.2">
      <c r="A2870" s="8"/>
      <c r="B2870" s="9"/>
      <c r="C2870" s="10"/>
      <c r="D2870" s="10"/>
      <c r="E2870" s="10"/>
      <c r="F2870" s="10"/>
      <c r="G2870" s="10"/>
      <c r="H2870" s="10"/>
      <c r="I2870" s="11"/>
      <c r="J2870" s="11"/>
      <c r="K2870" s="16"/>
      <c r="L2870" s="1"/>
      <c r="N2870" s="1"/>
      <c r="O2870" s="13"/>
      <c r="P2870" s="13"/>
      <c r="Q2870" s="13" t="str">
        <f t="shared" si="221"/>
        <v/>
      </c>
      <c r="R2870" s="13" t="str">
        <f t="shared" si="222"/>
        <v/>
      </c>
    </row>
    <row r="2871" spans="1:18" x14ac:dyDescent="0.2">
      <c r="A2871" s="8"/>
      <c r="B2871" s="9"/>
      <c r="C2871" s="10"/>
      <c r="D2871" s="10"/>
      <c r="E2871" s="10"/>
      <c r="F2871" s="10"/>
      <c r="G2871" s="10"/>
      <c r="H2871" s="10"/>
      <c r="I2871" s="11"/>
      <c r="J2871" s="11"/>
      <c r="K2871" s="12"/>
      <c r="L2871" s="1"/>
      <c r="N2871" s="1"/>
      <c r="O2871" s="13"/>
      <c r="P2871" s="13"/>
      <c r="Q2871" s="13" t="str">
        <f t="shared" si="221"/>
        <v/>
      </c>
      <c r="R2871" s="13" t="str">
        <f t="shared" si="222"/>
        <v/>
      </c>
    </row>
    <row r="2872" spans="1:18" x14ac:dyDescent="0.2">
      <c r="A2872" s="8"/>
      <c r="B2872" s="9"/>
      <c r="C2872" s="10"/>
      <c r="D2872" s="10"/>
      <c r="E2872" s="10"/>
      <c r="F2872" s="10"/>
      <c r="G2872" s="10"/>
      <c r="H2872" s="10"/>
      <c r="I2872" s="11"/>
      <c r="J2872" s="11"/>
      <c r="K2872" s="12"/>
      <c r="L2872" s="1"/>
      <c r="N2872" s="1"/>
      <c r="O2872" s="13"/>
      <c r="P2872" s="13"/>
      <c r="Q2872" s="13" t="str">
        <f t="shared" si="221"/>
        <v/>
      </c>
      <c r="R2872" s="13" t="str">
        <f t="shared" si="222"/>
        <v/>
      </c>
    </row>
    <row r="2873" spans="1:18" x14ac:dyDescent="0.2">
      <c r="A2873" s="8"/>
      <c r="B2873" s="9"/>
      <c r="C2873" s="10"/>
      <c r="D2873" s="10"/>
      <c r="E2873" s="10"/>
      <c r="F2873" s="10"/>
      <c r="G2873" s="10"/>
      <c r="H2873" s="10"/>
      <c r="I2873" s="11"/>
      <c r="J2873" s="11"/>
      <c r="K2873" s="16"/>
      <c r="L2873" s="1"/>
      <c r="N2873" s="1"/>
      <c r="O2873" s="13"/>
      <c r="P2873" s="13"/>
      <c r="Q2873" s="13" t="str">
        <f t="shared" si="221"/>
        <v/>
      </c>
      <c r="R2873" s="13" t="str">
        <f t="shared" si="222"/>
        <v/>
      </c>
    </row>
    <row r="2874" spans="1:18" x14ac:dyDescent="0.2">
      <c r="A2874" s="8"/>
      <c r="B2874" s="9"/>
      <c r="C2874" s="10"/>
      <c r="D2874" s="10"/>
      <c r="E2874" s="10"/>
      <c r="F2874" s="10"/>
      <c r="G2874" s="10"/>
      <c r="H2874" s="10"/>
      <c r="I2874" s="11"/>
      <c r="J2874" s="11"/>
      <c r="K2874" s="16"/>
      <c r="L2874" s="1"/>
      <c r="N2874" s="1"/>
      <c r="O2874" s="13"/>
      <c r="P2874" s="13"/>
      <c r="Q2874" s="13" t="str">
        <f t="shared" si="221"/>
        <v/>
      </c>
      <c r="R2874" s="13" t="str">
        <f t="shared" si="222"/>
        <v/>
      </c>
    </row>
    <row r="2875" spans="1:18" x14ac:dyDescent="0.2">
      <c r="A2875" s="8"/>
      <c r="B2875" s="9"/>
      <c r="C2875" s="10"/>
      <c r="D2875" s="10"/>
      <c r="E2875" s="10"/>
      <c r="F2875" s="10"/>
      <c r="G2875" s="10"/>
      <c r="H2875" s="10"/>
      <c r="I2875" s="11"/>
      <c r="J2875" s="11"/>
      <c r="K2875" s="12"/>
      <c r="L2875" s="1"/>
      <c r="N2875" s="1"/>
      <c r="O2875" s="13"/>
      <c r="P2875" s="13"/>
      <c r="Q2875" s="13" t="str">
        <f t="shared" si="221"/>
        <v/>
      </c>
      <c r="R2875" s="13" t="str">
        <f t="shared" si="222"/>
        <v/>
      </c>
    </row>
    <row r="2876" spans="1:18" x14ac:dyDescent="0.2">
      <c r="A2876" s="8"/>
      <c r="B2876" s="9"/>
      <c r="C2876" s="10"/>
      <c r="D2876" s="10"/>
      <c r="E2876" s="10"/>
      <c r="F2876" s="10"/>
      <c r="G2876" s="10"/>
      <c r="H2876" s="10"/>
      <c r="I2876" s="11"/>
      <c r="J2876" s="11"/>
      <c r="K2876" s="16"/>
      <c r="L2876" s="1"/>
      <c r="N2876" s="1"/>
      <c r="O2876" s="13"/>
      <c r="P2876" s="13"/>
      <c r="Q2876" s="13" t="str">
        <f t="shared" si="221"/>
        <v/>
      </c>
      <c r="R2876" s="13" t="str">
        <f t="shared" si="222"/>
        <v/>
      </c>
    </row>
    <row r="2877" spans="1:18" x14ac:dyDescent="0.2">
      <c r="A2877" s="8"/>
      <c r="B2877" s="9"/>
      <c r="C2877" s="10"/>
      <c r="D2877" s="10"/>
      <c r="E2877" s="10"/>
      <c r="F2877" s="10"/>
      <c r="G2877" s="10"/>
      <c r="H2877" s="10"/>
      <c r="I2877" s="11"/>
      <c r="J2877" s="11"/>
      <c r="K2877" s="16"/>
      <c r="L2877" s="1"/>
      <c r="N2877" s="1"/>
      <c r="O2877" s="13"/>
      <c r="P2877" s="13"/>
      <c r="Q2877" s="13" t="str">
        <f t="shared" si="221"/>
        <v/>
      </c>
      <c r="R2877" s="13" t="str">
        <f t="shared" si="222"/>
        <v/>
      </c>
    </row>
    <row r="2878" spans="1:18" x14ac:dyDescent="0.2">
      <c r="A2878" s="8"/>
      <c r="B2878" s="9"/>
      <c r="C2878" s="10"/>
      <c r="D2878" s="10"/>
      <c r="E2878" s="10"/>
      <c r="F2878" s="10"/>
      <c r="G2878" s="10"/>
      <c r="H2878" s="10"/>
      <c r="I2878" s="11"/>
      <c r="J2878" s="11"/>
      <c r="K2878" s="16"/>
      <c r="L2878" s="1"/>
      <c r="N2878" s="1"/>
      <c r="O2878" s="13"/>
      <c r="P2878" s="13"/>
      <c r="Q2878" s="13" t="str">
        <f t="shared" si="221"/>
        <v/>
      </c>
      <c r="R2878" s="13" t="str">
        <f t="shared" si="222"/>
        <v/>
      </c>
    </row>
    <row r="2879" spans="1:18" x14ac:dyDescent="0.2">
      <c r="A2879" s="8"/>
      <c r="B2879" s="9"/>
      <c r="C2879" s="10"/>
      <c r="D2879" s="10"/>
      <c r="E2879" s="10"/>
      <c r="F2879" s="10"/>
      <c r="G2879" s="10"/>
      <c r="H2879" s="10"/>
      <c r="I2879" s="11"/>
      <c r="J2879" s="11"/>
      <c r="K2879" s="16"/>
      <c r="L2879" s="1"/>
      <c r="N2879" s="1"/>
      <c r="O2879" s="13"/>
      <c r="P2879" s="13"/>
      <c r="Q2879" s="13" t="str">
        <f t="shared" si="221"/>
        <v/>
      </c>
      <c r="R2879" s="13" t="str">
        <f t="shared" si="222"/>
        <v/>
      </c>
    </row>
    <row r="2880" spans="1:18" x14ac:dyDescent="0.2">
      <c r="A2880" s="8"/>
      <c r="B2880" s="9"/>
      <c r="C2880" s="10"/>
      <c r="D2880" s="10"/>
      <c r="E2880" s="10"/>
      <c r="F2880" s="10"/>
      <c r="G2880" s="10"/>
      <c r="H2880" s="10"/>
      <c r="I2880" s="11"/>
      <c r="J2880" s="11"/>
      <c r="K2880" s="12"/>
      <c r="L2880" s="1"/>
      <c r="N2880" s="1"/>
      <c r="O2880" s="13"/>
      <c r="P2880" s="13"/>
      <c r="Q2880" s="13" t="str">
        <f t="shared" si="221"/>
        <v/>
      </c>
      <c r="R2880" s="13" t="str">
        <f t="shared" si="222"/>
        <v/>
      </c>
    </row>
    <row r="2881" spans="1:18" x14ac:dyDescent="0.2">
      <c r="A2881" s="8"/>
      <c r="B2881" s="9"/>
      <c r="C2881" s="10"/>
      <c r="D2881" s="10"/>
      <c r="E2881" s="10"/>
      <c r="F2881" s="10"/>
      <c r="G2881" s="10"/>
      <c r="H2881" s="10"/>
      <c r="I2881" s="11"/>
      <c r="J2881" s="11"/>
      <c r="K2881" s="16"/>
      <c r="L2881" s="1"/>
      <c r="N2881" s="1"/>
      <c r="O2881" s="13"/>
      <c r="P2881" s="13"/>
      <c r="Q2881" s="13" t="str">
        <f t="shared" si="221"/>
        <v/>
      </c>
      <c r="R2881" s="13" t="str">
        <f t="shared" si="222"/>
        <v/>
      </c>
    </row>
    <row r="2882" spans="1:18" x14ac:dyDescent="0.2">
      <c r="A2882" s="8"/>
      <c r="B2882" s="9"/>
      <c r="C2882" s="10"/>
      <c r="D2882" s="10"/>
      <c r="E2882" s="10"/>
      <c r="F2882" s="10"/>
      <c r="G2882" s="10"/>
      <c r="H2882" s="10"/>
      <c r="I2882" s="11"/>
      <c r="J2882" s="11"/>
      <c r="K2882" s="16"/>
      <c r="L2882" s="1"/>
      <c r="N2882" s="1"/>
      <c r="O2882" s="13"/>
      <c r="P2882" s="13"/>
      <c r="Q2882" s="13" t="str">
        <f t="shared" si="221"/>
        <v/>
      </c>
      <c r="R2882" s="13" t="str">
        <f t="shared" si="222"/>
        <v/>
      </c>
    </row>
    <row r="2883" spans="1:18" x14ac:dyDescent="0.2">
      <c r="A2883" s="8"/>
      <c r="B2883" s="9"/>
      <c r="C2883" s="10"/>
      <c r="D2883" s="10"/>
      <c r="E2883" s="10"/>
      <c r="F2883" s="10"/>
      <c r="G2883" s="10"/>
      <c r="H2883" s="10"/>
      <c r="I2883" s="11"/>
      <c r="J2883" s="11"/>
      <c r="K2883" s="16"/>
      <c r="L2883" s="1"/>
      <c r="N2883" s="1"/>
      <c r="O2883" s="13"/>
      <c r="P2883" s="13"/>
      <c r="Q2883" s="13" t="str">
        <f t="shared" si="221"/>
        <v/>
      </c>
      <c r="R2883" s="13" t="str">
        <f t="shared" si="222"/>
        <v/>
      </c>
    </row>
    <row r="2884" spans="1:18" x14ac:dyDescent="0.2">
      <c r="A2884" s="8"/>
      <c r="B2884" s="9"/>
      <c r="C2884" s="10"/>
      <c r="D2884" s="10"/>
      <c r="E2884" s="10"/>
      <c r="F2884" s="10"/>
      <c r="G2884" s="10"/>
      <c r="H2884" s="10"/>
      <c r="I2884" s="11"/>
      <c r="J2884" s="11"/>
      <c r="K2884" s="12"/>
      <c r="L2884" s="1"/>
      <c r="N2884" s="1"/>
      <c r="O2884" s="13"/>
      <c r="P2884" s="13"/>
      <c r="Q2884" s="13" t="str">
        <f t="shared" si="221"/>
        <v/>
      </c>
      <c r="R2884" s="13" t="str">
        <f t="shared" si="222"/>
        <v/>
      </c>
    </row>
    <row r="2885" spans="1:18" x14ac:dyDescent="0.2">
      <c r="A2885" s="8"/>
      <c r="B2885" s="9"/>
      <c r="C2885" s="10"/>
      <c r="D2885" s="10"/>
      <c r="E2885" s="10"/>
      <c r="F2885" s="10"/>
      <c r="G2885" s="10"/>
      <c r="H2885" s="10"/>
      <c r="I2885" s="11"/>
      <c r="J2885" s="11"/>
      <c r="K2885" s="16"/>
      <c r="L2885" s="1"/>
      <c r="N2885" s="1"/>
      <c r="O2885" s="13"/>
      <c r="P2885" s="13"/>
      <c r="Q2885" s="13" t="str">
        <f t="shared" si="221"/>
        <v/>
      </c>
      <c r="R2885" s="13" t="str">
        <f t="shared" si="222"/>
        <v/>
      </c>
    </row>
    <row r="2886" spans="1:18" x14ac:dyDescent="0.2">
      <c r="A2886" s="8"/>
      <c r="B2886" s="9"/>
      <c r="C2886" s="10"/>
      <c r="D2886" s="10"/>
      <c r="E2886" s="10"/>
      <c r="F2886" s="10"/>
      <c r="G2886" s="10"/>
      <c r="H2886" s="10"/>
      <c r="I2886" s="11"/>
      <c r="J2886" s="11"/>
      <c r="K2886" s="16"/>
      <c r="L2886" s="1"/>
      <c r="N2886" s="1"/>
      <c r="O2886" s="13"/>
      <c r="P2886" s="13"/>
      <c r="Q2886" s="13" t="str">
        <f t="shared" si="221"/>
        <v/>
      </c>
      <c r="R2886" s="13" t="str">
        <f t="shared" si="222"/>
        <v/>
      </c>
    </row>
    <row r="2887" spans="1:18" x14ac:dyDescent="0.2">
      <c r="A2887" s="8"/>
      <c r="B2887" s="9"/>
      <c r="C2887" s="10"/>
      <c r="D2887" s="10"/>
      <c r="E2887" s="10"/>
      <c r="F2887" s="10"/>
      <c r="G2887" s="10"/>
      <c r="H2887" s="10"/>
      <c r="I2887" s="11"/>
      <c r="J2887" s="11"/>
      <c r="K2887" s="12"/>
      <c r="L2887" s="1"/>
      <c r="N2887" s="1"/>
      <c r="O2887" s="13"/>
      <c r="P2887" s="13"/>
      <c r="Q2887" s="13" t="str">
        <f t="shared" si="221"/>
        <v/>
      </c>
      <c r="R2887" s="13" t="str">
        <f t="shared" si="222"/>
        <v/>
      </c>
    </row>
    <row r="2888" spans="1:18" x14ac:dyDescent="0.2">
      <c r="A2888" s="8"/>
      <c r="B2888" s="9"/>
      <c r="C2888" s="10"/>
      <c r="D2888" s="10"/>
      <c r="E2888" s="10"/>
      <c r="F2888" s="10"/>
      <c r="G2888" s="10"/>
      <c r="H2888" s="10"/>
      <c r="I2888" s="11"/>
      <c r="J2888" s="11"/>
      <c r="K2888" s="12"/>
      <c r="L2888" s="1"/>
      <c r="N2888" s="1"/>
      <c r="O2888" s="13"/>
      <c r="P2888" s="13"/>
      <c r="Q2888" s="13" t="str">
        <f t="shared" ref="Q2888:Q2951" si="223">IF(AND(M2888="Natural Gas",K2888&lt;&gt;"NA"),K2888/100,"")</f>
        <v/>
      </c>
      <c r="R2888" s="13" t="str">
        <f t="shared" ref="R2888:R2951" si="224">IF(AND(M2888="Natural Gas",K2888&lt;&gt;"NA",L2888="YES"),K2888/100,"")</f>
        <v/>
      </c>
    </row>
    <row r="2889" spans="1:18" x14ac:dyDescent="0.2">
      <c r="A2889" s="8"/>
      <c r="B2889" s="9"/>
      <c r="C2889" s="10"/>
      <c r="D2889" s="10"/>
      <c r="E2889" s="10"/>
      <c r="F2889" s="10"/>
      <c r="G2889" s="10"/>
      <c r="H2889" s="10"/>
      <c r="I2889" s="11"/>
      <c r="J2889" s="11"/>
      <c r="K2889" s="16"/>
      <c r="L2889" s="1"/>
      <c r="N2889" s="1"/>
      <c r="O2889" s="13"/>
      <c r="P2889" s="13"/>
      <c r="Q2889" s="13" t="str">
        <f t="shared" si="223"/>
        <v/>
      </c>
      <c r="R2889" s="13" t="str">
        <f t="shared" si="224"/>
        <v/>
      </c>
    </row>
    <row r="2890" spans="1:18" x14ac:dyDescent="0.2">
      <c r="A2890" s="8"/>
      <c r="B2890" s="9"/>
      <c r="C2890" s="10"/>
      <c r="D2890" s="10"/>
      <c r="E2890" s="10"/>
      <c r="F2890" s="10"/>
      <c r="G2890" s="10"/>
      <c r="H2890" s="10"/>
      <c r="I2890" s="11"/>
      <c r="J2890" s="11"/>
      <c r="K2890" s="16"/>
      <c r="L2890" s="1"/>
      <c r="N2890" s="1"/>
      <c r="O2890" s="13"/>
      <c r="P2890" s="13"/>
      <c r="Q2890" s="13" t="str">
        <f t="shared" si="223"/>
        <v/>
      </c>
      <c r="R2890" s="13" t="str">
        <f t="shared" si="224"/>
        <v/>
      </c>
    </row>
    <row r="2891" spans="1:18" x14ac:dyDescent="0.2">
      <c r="A2891" s="8"/>
      <c r="B2891" s="9"/>
      <c r="C2891" s="10"/>
      <c r="D2891" s="10"/>
      <c r="E2891" s="10"/>
      <c r="F2891" s="10"/>
      <c r="G2891" s="10"/>
      <c r="H2891" s="10"/>
      <c r="I2891" s="11"/>
      <c r="J2891" s="11"/>
      <c r="K2891" s="12"/>
      <c r="L2891" s="1"/>
      <c r="N2891" s="1"/>
      <c r="O2891" s="13"/>
      <c r="P2891" s="13"/>
      <c r="Q2891" s="13" t="str">
        <f t="shared" si="223"/>
        <v/>
      </c>
      <c r="R2891" s="13" t="str">
        <f t="shared" si="224"/>
        <v/>
      </c>
    </row>
    <row r="2892" spans="1:18" x14ac:dyDescent="0.2">
      <c r="A2892" s="8"/>
      <c r="B2892" s="9"/>
      <c r="C2892" s="10"/>
      <c r="D2892" s="10"/>
      <c r="E2892" s="10"/>
      <c r="F2892" s="10"/>
      <c r="G2892" s="10"/>
      <c r="H2892" s="10"/>
      <c r="I2892" s="11"/>
      <c r="J2892" s="11"/>
      <c r="K2892" s="12"/>
      <c r="L2892" s="1"/>
      <c r="N2892" s="1"/>
      <c r="O2892" s="13"/>
      <c r="P2892" s="13"/>
      <c r="Q2892" s="13" t="str">
        <f t="shared" si="223"/>
        <v/>
      </c>
      <c r="R2892" s="13" t="str">
        <f t="shared" si="224"/>
        <v/>
      </c>
    </row>
    <row r="2893" spans="1:18" x14ac:dyDescent="0.2">
      <c r="A2893" s="8"/>
      <c r="B2893" s="9"/>
      <c r="C2893" s="10"/>
      <c r="D2893" s="10"/>
      <c r="E2893" s="10"/>
      <c r="F2893" s="10"/>
      <c r="G2893" s="10"/>
      <c r="H2893" s="10"/>
      <c r="I2893" s="11"/>
      <c r="J2893" s="11"/>
      <c r="K2893" s="12"/>
      <c r="L2893" s="1"/>
      <c r="N2893" s="1"/>
      <c r="O2893" s="13"/>
      <c r="P2893" s="13"/>
      <c r="Q2893" s="13" t="str">
        <f t="shared" si="223"/>
        <v/>
      </c>
      <c r="R2893" s="13" t="str">
        <f t="shared" si="224"/>
        <v/>
      </c>
    </row>
    <row r="2894" spans="1:18" x14ac:dyDescent="0.2">
      <c r="A2894" s="8"/>
      <c r="B2894" s="9"/>
      <c r="C2894" s="10"/>
      <c r="D2894" s="10"/>
      <c r="E2894" s="10"/>
      <c r="F2894" s="10"/>
      <c r="G2894" s="10"/>
      <c r="H2894" s="10"/>
      <c r="I2894" s="11"/>
      <c r="J2894" s="11"/>
      <c r="K2894" s="16"/>
      <c r="L2894" s="1"/>
      <c r="N2894" s="1"/>
      <c r="O2894" s="13"/>
      <c r="P2894" s="13"/>
      <c r="Q2894" s="13" t="str">
        <f t="shared" si="223"/>
        <v/>
      </c>
      <c r="R2894" s="13" t="str">
        <f t="shared" si="224"/>
        <v/>
      </c>
    </row>
    <row r="2895" spans="1:18" x14ac:dyDescent="0.2">
      <c r="A2895" s="8"/>
      <c r="B2895" s="9"/>
      <c r="C2895" s="10"/>
      <c r="D2895" s="10"/>
      <c r="E2895" s="10"/>
      <c r="F2895" s="10"/>
      <c r="G2895" s="10"/>
      <c r="H2895" s="10"/>
      <c r="I2895" s="11"/>
      <c r="J2895" s="11"/>
      <c r="K2895" s="16"/>
      <c r="L2895" s="1"/>
      <c r="N2895" s="1"/>
      <c r="O2895" s="13"/>
      <c r="P2895" s="13"/>
      <c r="Q2895" s="13" t="str">
        <f t="shared" si="223"/>
        <v/>
      </c>
      <c r="R2895" s="13" t="str">
        <f t="shared" si="224"/>
        <v/>
      </c>
    </row>
    <row r="2896" spans="1:18" x14ac:dyDescent="0.2">
      <c r="A2896" s="8"/>
      <c r="B2896" s="9"/>
      <c r="C2896" s="10"/>
      <c r="D2896" s="10"/>
      <c r="E2896" s="10"/>
      <c r="F2896" s="10"/>
      <c r="G2896" s="10"/>
      <c r="H2896" s="10"/>
      <c r="I2896" s="11"/>
      <c r="J2896" s="11"/>
      <c r="K2896" s="16"/>
      <c r="L2896" s="1"/>
      <c r="N2896" s="1"/>
      <c r="O2896" s="13"/>
      <c r="P2896" s="13"/>
      <c r="Q2896" s="13" t="str">
        <f t="shared" si="223"/>
        <v/>
      </c>
      <c r="R2896" s="13" t="str">
        <f t="shared" si="224"/>
        <v/>
      </c>
    </row>
    <row r="2897" spans="1:18" x14ac:dyDescent="0.2">
      <c r="A2897" s="8"/>
      <c r="B2897" s="9"/>
      <c r="C2897" s="10"/>
      <c r="D2897" s="10"/>
      <c r="E2897" s="10"/>
      <c r="F2897" s="10"/>
      <c r="G2897" s="10"/>
      <c r="H2897" s="10"/>
      <c r="I2897" s="11"/>
      <c r="J2897" s="11"/>
      <c r="K2897" s="16"/>
      <c r="L2897" s="1"/>
      <c r="N2897" s="1"/>
      <c r="O2897" s="13"/>
      <c r="P2897" s="13"/>
      <c r="Q2897" s="13" t="str">
        <f t="shared" si="223"/>
        <v/>
      </c>
      <c r="R2897" s="13" t="str">
        <f t="shared" si="224"/>
        <v/>
      </c>
    </row>
    <row r="2898" spans="1:18" x14ac:dyDescent="0.2">
      <c r="A2898" s="8"/>
      <c r="B2898" s="9"/>
      <c r="C2898" s="10"/>
      <c r="D2898" s="10"/>
      <c r="E2898" s="10"/>
      <c r="F2898" s="10"/>
      <c r="G2898" s="10"/>
      <c r="H2898" s="10"/>
      <c r="I2898" s="11"/>
      <c r="J2898" s="11"/>
      <c r="K2898" s="16"/>
      <c r="L2898" s="1"/>
      <c r="N2898" s="1"/>
      <c r="O2898" s="13"/>
      <c r="P2898" s="13"/>
      <c r="Q2898" s="13" t="str">
        <f t="shared" si="223"/>
        <v/>
      </c>
      <c r="R2898" s="13" t="str">
        <f t="shared" si="224"/>
        <v/>
      </c>
    </row>
    <row r="2899" spans="1:18" x14ac:dyDescent="0.2">
      <c r="A2899" s="8"/>
      <c r="B2899" s="9"/>
      <c r="C2899" s="10"/>
      <c r="D2899" s="10"/>
      <c r="E2899" s="10"/>
      <c r="F2899" s="10"/>
      <c r="G2899" s="10"/>
      <c r="H2899" s="10"/>
      <c r="I2899" s="11"/>
      <c r="J2899" s="11"/>
      <c r="K2899" s="16"/>
      <c r="L2899" s="1"/>
      <c r="N2899" s="1"/>
      <c r="O2899" s="13"/>
      <c r="P2899" s="13"/>
      <c r="Q2899" s="13" t="str">
        <f t="shared" si="223"/>
        <v/>
      </c>
      <c r="R2899" s="13" t="str">
        <f t="shared" si="224"/>
        <v/>
      </c>
    </row>
    <row r="2900" spans="1:18" x14ac:dyDescent="0.2">
      <c r="A2900" s="8"/>
      <c r="B2900" s="9"/>
      <c r="C2900" s="10"/>
      <c r="D2900" s="10"/>
      <c r="E2900" s="10"/>
      <c r="F2900" s="10"/>
      <c r="G2900" s="10"/>
      <c r="H2900" s="10"/>
      <c r="I2900" s="11"/>
      <c r="J2900" s="11"/>
      <c r="K2900" s="12"/>
      <c r="L2900" s="1"/>
      <c r="N2900" s="1"/>
      <c r="O2900" s="13"/>
      <c r="P2900" s="13"/>
      <c r="Q2900" s="13" t="str">
        <f t="shared" si="223"/>
        <v/>
      </c>
      <c r="R2900" s="13" t="str">
        <f t="shared" si="224"/>
        <v/>
      </c>
    </row>
    <row r="2901" spans="1:18" x14ac:dyDescent="0.2">
      <c r="A2901" s="8"/>
      <c r="B2901" s="9"/>
      <c r="C2901" s="10"/>
      <c r="D2901" s="10"/>
      <c r="E2901" s="10"/>
      <c r="F2901" s="10"/>
      <c r="G2901" s="10"/>
      <c r="H2901" s="10"/>
      <c r="I2901" s="11"/>
      <c r="J2901" s="11"/>
      <c r="K2901" s="16"/>
      <c r="L2901" s="1"/>
      <c r="N2901" s="1"/>
      <c r="O2901" s="13"/>
      <c r="P2901" s="13"/>
      <c r="Q2901" s="13" t="str">
        <f t="shared" si="223"/>
        <v/>
      </c>
      <c r="R2901" s="13" t="str">
        <f t="shared" si="224"/>
        <v/>
      </c>
    </row>
    <row r="2902" spans="1:18" x14ac:dyDescent="0.2">
      <c r="A2902" s="8"/>
      <c r="B2902" s="9"/>
      <c r="C2902" s="10"/>
      <c r="D2902" s="10"/>
      <c r="E2902" s="10"/>
      <c r="F2902" s="10"/>
      <c r="G2902" s="10"/>
      <c r="H2902" s="10"/>
      <c r="I2902" s="11"/>
      <c r="J2902" s="11"/>
      <c r="K2902" s="12"/>
      <c r="L2902" s="1"/>
      <c r="N2902" s="1"/>
      <c r="O2902" s="13"/>
      <c r="P2902" s="13"/>
      <c r="Q2902" s="13" t="str">
        <f t="shared" si="223"/>
        <v/>
      </c>
      <c r="R2902" s="13" t="str">
        <f t="shared" si="224"/>
        <v/>
      </c>
    </row>
    <row r="2903" spans="1:18" x14ac:dyDescent="0.2">
      <c r="A2903" s="8"/>
      <c r="B2903" s="9"/>
      <c r="C2903" s="10"/>
      <c r="D2903" s="10"/>
      <c r="E2903" s="10"/>
      <c r="F2903" s="10"/>
      <c r="G2903" s="10"/>
      <c r="H2903" s="10"/>
      <c r="I2903" s="11"/>
      <c r="J2903" s="11"/>
      <c r="K2903" s="12"/>
      <c r="L2903" s="1"/>
      <c r="N2903" s="1"/>
      <c r="O2903" s="13"/>
      <c r="P2903" s="13"/>
      <c r="Q2903" s="13" t="str">
        <f t="shared" si="223"/>
        <v/>
      </c>
      <c r="R2903" s="13" t="str">
        <f t="shared" si="224"/>
        <v/>
      </c>
    </row>
    <row r="2904" spans="1:18" x14ac:dyDescent="0.2">
      <c r="A2904" s="8"/>
      <c r="B2904" s="9"/>
      <c r="C2904" s="10"/>
      <c r="D2904" s="10"/>
      <c r="E2904" s="10"/>
      <c r="F2904" s="10"/>
      <c r="G2904" s="10"/>
      <c r="H2904" s="10"/>
      <c r="I2904" s="11"/>
      <c r="J2904" s="11"/>
      <c r="K2904" s="16"/>
      <c r="L2904" s="1"/>
      <c r="N2904" s="1"/>
      <c r="O2904" s="13"/>
      <c r="P2904" s="13"/>
      <c r="Q2904" s="13" t="str">
        <f t="shared" si="223"/>
        <v/>
      </c>
      <c r="R2904" s="13" t="str">
        <f t="shared" si="224"/>
        <v/>
      </c>
    </row>
    <row r="2905" spans="1:18" x14ac:dyDescent="0.2">
      <c r="A2905" s="8"/>
      <c r="B2905" s="9"/>
      <c r="C2905" s="10"/>
      <c r="D2905" s="10"/>
      <c r="E2905" s="10"/>
      <c r="F2905" s="10"/>
      <c r="G2905" s="10"/>
      <c r="H2905" s="10"/>
      <c r="I2905" s="11"/>
      <c r="J2905" s="11"/>
      <c r="K2905" s="16"/>
      <c r="L2905" s="1"/>
      <c r="N2905" s="1"/>
      <c r="O2905" s="13"/>
      <c r="P2905" s="13"/>
      <c r="Q2905" s="13" t="str">
        <f t="shared" si="223"/>
        <v/>
      </c>
      <c r="R2905" s="13" t="str">
        <f t="shared" si="224"/>
        <v/>
      </c>
    </row>
    <row r="2906" spans="1:18" x14ac:dyDescent="0.2">
      <c r="A2906" s="8"/>
      <c r="B2906" s="9"/>
      <c r="C2906" s="10"/>
      <c r="D2906" s="10"/>
      <c r="E2906" s="10"/>
      <c r="F2906" s="10"/>
      <c r="G2906" s="10"/>
      <c r="H2906" s="10"/>
      <c r="I2906" s="11"/>
      <c r="J2906" s="11"/>
      <c r="K2906" s="16"/>
      <c r="L2906" s="1"/>
      <c r="N2906" s="1"/>
      <c r="O2906" s="13"/>
      <c r="P2906" s="13"/>
      <c r="Q2906" s="13" t="str">
        <f t="shared" si="223"/>
        <v/>
      </c>
      <c r="R2906" s="13" t="str">
        <f t="shared" si="224"/>
        <v/>
      </c>
    </row>
    <row r="2907" spans="1:18" x14ac:dyDescent="0.2">
      <c r="A2907" s="8"/>
      <c r="B2907" s="9"/>
      <c r="C2907" s="10"/>
      <c r="D2907" s="10"/>
      <c r="E2907" s="10"/>
      <c r="F2907" s="10"/>
      <c r="G2907" s="10"/>
      <c r="H2907" s="10"/>
      <c r="I2907" s="11"/>
      <c r="J2907" s="11"/>
      <c r="K2907" s="16"/>
      <c r="L2907" s="1"/>
      <c r="N2907" s="1"/>
      <c r="O2907" s="13"/>
      <c r="P2907" s="13"/>
      <c r="Q2907" s="13" t="str">
        <f t="shared" si="223"/>
        <v/>
      </c>
      <c r="R2907" s="13" t="str">
        <f t="shared" si="224"/>
        <v/>
      </c>
    </row>
    <row r="2908" spans="1:18" x14ac:dyDescent="0.2">
      <c r="A2908" s="8"/>
      <c r="B2908" s="9"/>
      <c r="C2908" s="10"/>
      <c r="D2908" s="10"/>
      <c r="E2908" s="10"/>
      <c r="F2908" s="10"/>
      <c r="G2908" s="10"/>
      <c r="H2908" s="10"/>
      <c r="I2908" s="11"/>
      <c r="J2908" s="11"/>
      <c r="K2908" s="12"/>
      <c r="L2908" s="1"/>
      <c r="N2908" s="1"/>
      <c r="O2908" s="13"/>
      <c r="P2908" s="13"/>
      <c r="Q2908" s="13" t="str">
        <f t="shared" si="223"/>
        <v/>
      </c>
      <c r="R2908" s="13" t="str">
        <f t="shared" si="224"/>
        <v/>
      </c>
    </row>
    <row r="2909" spans="1:18" x14ac:dyDescent="0.2">
      <c r="A2909" s="8"/>
      <c r="B2909" s="9"/>
      <c r="C2909" s="10"/>
      <c r="D2909" s="10"/>
      <c r="E2909" s="10"/>
      <c r="F2909" s="10"/>
      <c r="G2909" s="10"/>
      <c r="H2909" s="10"/>
      <c r="I2909" s="11"/>
      <c r="J2909" s="11"/>
      <c r="K2909" s="16"/>
      <c r="L2909" s="1"/>
      <c r="N2909" s="1"/>
      <c r="O2909" s="13"/>
      <c r="P2909" s="13"/>
      <c r="Q2909" s="13" t="str">
        <f t="shared" si="223"/>
        <v/>
      </c>
      <c r="R2909" s="13" t="str">
        <f t="shared" si="224"/>
        <v/>
      </c>
    </row>
    <row r="2910" spans="1:18" x14ac:dyDescent="0.2">
      <c r="A2910" s="8"/>
      <c r="B2910" s="9"/>
      <c r="C2910" s="10"/>
      <c r="D2910" s="10"/>
      <c r="E2910" s="10"/>
      <c r="F2910" s="10"/>
      <c r="G2910" s="10"/>
      <c r="H2910" s="10"/>
      <c r="I2910" s="11"/>
      <c r="J2910" s="11"/>
      <c r="K2910" s="12"/>
      <c r="L2910" s="1"/>
      <c r="N2910" s="1"/>
      <c r="O2910" s="13"/>
      <c r="P2910" s="13"/>
      <c r="Q2910" s="13" t="str">
        <f t="shared" si="223"/>
        <v/>
      </c>
      <c r="R2910" s="13" t="str">
        <f t="shared" si="224"/>
        <v/>
      </c>
    </row>
    <row r="2911" spans="1:18" x14ac:dyDescent="0.2">
      <c r="A2911" s="8"/>
      <c r="B2911" s="9"/>
      <c r="C2911" s="10"/>
      <c r="D2911" s="10"/>
      <c r="E2911" s="10"/>
      <c r="F2911" s="10"/>
      <c r="G2911" s="10"/>
      <c r="H2911" s="10"/>
      <c r="I2911" s="11"/>
      <c r="J2911" s="11"/>
      <c r="K2911" s="12"/>
      <c r="L2911" s="1"/>
      <c r="N2911" s="1"/>
      <c r="O2911" s="13"/>
      <c r="P2911" s="13"/>
      <c r="Q2911" s="13" t="str">
        <f t="shared" si="223"/>
        <v/>
      </c>
      <c r="R2911" s="13" t="str">
        <f t="shared" si="224"/>
        <v/>
      </c>
    </row>
    <row r="2912" spans="1:18" x14ac:dyDescent="0.2">
      <c r="A2912" s="8"/>
      <c r="B2912" s="9"/>
      <c r="C2912" s="10"/>
      <c r="D2912" s="10"/>
      <c r="E2912" s="10"/>
      <c r="F2912" s="10"/>
      <c r="G2912" s="10"/>
      <c r="H2912" s="10"/>
      <c r="I2912" s="11"/>
      <c r="J2912" s="11"/>
      <c r="K2912" s="16"/>
      <c r="L2912" s="1"/>
      <c r="N2912" s="1"/>
      <c r="O2912" s="13"/>
      <c r="P2912" s="13"/>
      <c r="Q2912" s="13" t="str">
        <f t="shared" si="223"/>
        <v/>
      </c>
      <c r="R2912" s="13" t="str">
        <f t="shared" si="224"/>
        <v/>
      </c>
    </row>
    <row r="2913" spans="1:18" x14ac:dyDescent="0.2">
      <c r="A2913" s="8"/>
      <c r="B2913" s="9"/>
      <c r="C2913" s="10"/>
      <c r="D2913" s="10"/>
      <c r="E2913" s="10"/>
      <c r="F2913" s="10"/>
      <c r="G2913" s="10"/>
      <c r="H2913" s="10"/>
      <c r="I2913" s="11"/>
      <c r="J2913" s="11"/>
      <c r="K2913" s="16"/>
      <c r="L2913" s="1"/>
      <c r="N2913" s="1"/>
      <c r="O2913" s="13"/>
      <c r="P2913" s="13"/>
      <c r="Q2913" s="13" t="str">
        <f t="shared" si="223"/>
        <v/>
      </c>
      <c r="R2913" s="13" t="str">
        <f t="shared" si="224"/>
        <v/>
      </c>
    </row>
    <row r="2914" spans="1:18" x14ac:dyDescent="0.2">
      <c r="A2914" s="8"/>
      <c r="B2914" s="9"/>
      <c r="C2914" s="10"/>
      <c r="D2914" s="10"/>
      <c r="E2914" s="10"/>
      <c r="F2914" s="10"/>
      <c r="G2914" s="10"/>
      <c r="H2914" s="10"/>
      <c r="I2914" s="11"/>
      <c r="J2914" s="11"/>
      <c r="K2914" s="16"/>
      <c r="L2914" s="1"/>
      <c r="N2914" s="1"/>
      <c r="O2914" s="13"/>
      <c r="P2914" s="13"/>
      <c r="Q2914" s="13" t="str">
        <f t="shared" si="223"/>
        <v/>
      </c>
      <c r="R2914" s="13" t="str">
        <f t="shared" si="224"/>
        <v/>
      </c>
    </row>
    <row r="2915" spans="1:18" x14ac:dyDescent="0.2">
      <c r="A2915" s="8"/>
      <c r="B2915" s="9"/>
      <c r="C2915" s="10"/>
      <c r="D2915" s="10"/>
      <c r="E2915" s="10"/>
      <c r="F2915" s="10"/>
      <c r="G2915" s="10"/>
      <c r="H2915" s="10"/>
      <c r="I2915" s="11"/>
      <c r="J2915" s="11"/>
      <c r="K2915" s="16"/>
      <c r="L2915" s="1"/>
      <c r="N2915" s="1"/>
      <c r="O2915" s="13"/>
      <c r="P2915" s="13"/>
      <c r="Q2915" s="13" t="str">
        <f t="shared" si="223"/>
        <v/>
      </c>
      <c r="R2915" s="13" t="str">
        <f t="shared" si="224"/>
        <v/>
      </c>
    </row>
    <row r="2916" spans="1:18" x14ac:dyDescent="0.2">
      <c r="A2916" s="8"/>
      <c r="B2916" s="9"/>
      <c r="C2916" s="10"/>
      <c r="D2916" s="10"/>
      <c r="E2916" s="10"/>
      <c r="F2916" s="10"/>
      <c r="G2916" s="10"/>
      <c r="H2916" s="10"/>
      <c r="I2916" s="11"/>
      <c r="J2916" s="11"/>
      <c r="K2916" s="16"/>
      <c r="L2916" s="1"/>
      <c r="N2916" s="1"/>
      <c r="O2916" s="13"/>
      <c r="P2916" s="13"/>
      <c r="Q2916" s="13" t="str">
        <f t="shared" si="223"/>
        <v/>
      </c>
      <c r="R2916" s="13" t="str">
        <f t="shared" si="224"/>
        <v/>
      </c>
    </row>
    <row r="2917" spans="1:18" x14ac:dyDescent="0.2">
      <c r="A2917" s="8"/>
      <c r="B2917" s="9"/>
      <c r="C2917" s="10"/>
      <c r="D2917" s="10"/>
      <c r="E2917" s="10"/>
      <c r="F2917" s="10"/>
      <c r="G2917" s="10"/>
      <c r="H2917" s="10"/>
      <c r="I2917" s="11"/>
      <c r="J2917" s="11"/>
      <c r="K2917" s="12"/>
      <c r="L2917" s="1"/>
      <c r="N2917" s="1"/>
      <c r="O2917" s="13"/>
      <c r="P2917" s="13"/>
      <c r="Q2917" s="13" t="str">
        <f t="shared" si="223"/>
        <v/>
      </c>
      <c r="R2917" s="13" t="str">
        <f t="shared" si="224"/>
        <v/>
      </c>
    </row>
    <row r="2918" spans="1:18" x14ac:dyDescent="0.2">
      <c r="A2918" s="8"/>
      <c r="B2918" s="9"/>
      <c r="C2918" s="10"/>
      <c r="D2918" s="10"/>
      <c r="E2918" s="10"/>
      <c r="F2918" s="10"/>
      <c r="G2918" s="10"/>
      <c r="H2918" s="10"/>
      <c r="I2918" s="11"/>
      <c r="J2918" s="11"/>
      <c r="K2918" s="16"/>
      <c r="L2918" s="1"/>
      <c r="N2918" s="1"/>
      <c r="O2918" s="13"/>
      <c r="P2918" s="13"/>
      <c r="Q2918" s="13" t="str">
        <f t="shared" si="223"/>
        <v/>
      </c>
      <c r="R2918" s="13" t="str">
        <f t="shared" si="224"/>
        <v/>
      </c>
    </row>
    <row r="2919" spans="1:18" x14ac:dyDescent="0.2">
      <c r="A2919" s="8"/>
      <c r="B2919" s="9"/>
      <c r="C2919" s="10"/>
      <c r="D2919" s="10"/>
      <c r="E2919" s="10"/>
      <c r="F2919" s="10"/>
      <c r="G2919" s="10"/>
      <c r="H2919" s="10"/>
      <c r="I2919" s="11"/>
      <c r="J2919" s="11"/>
      <c r="K2919" s="16"/>
      <c r="L2919" s="1"/>
      <c r="N2919" s="1"/>
      <c r="O2919" s="13"/>
      <c r="P2919" s="13"/>
      <c r="Q2919" s="13" t="str">
        <f t="shared" si="223"/>
        <v/>
      </c>
      <c r="R2919" s="13" t="str">
        <f t="shared" si="224"/>
        <v/>
      </c>
    </row>
    <row r="2920" spans="1:18" x14ac:dyDescent="0.2">
      <c r="A2920" s="8"/>
      <c r="B2920" s="9"/>
      <c r="C2920" s="10"/>
      <c r="D2920" s="10"/>
      <c r="E2920" s="10"/>
      <c r="F2920" s="10"/>
      <c r="G2920" s="10"/>
      <c r="H2920" s="10"/>
      <c r="I2920" s="11"/>
      <c r="J2920" s="11"/>
      <c r="K2920" s="16"/>
      <c r="L2920" s="1"/>
      <c r="N2920" s="1"/>
      <c r="O2920" s="13"/>
      <c r="P2920" s="13"/>
      <c r="Q2920" s="13" t="str">
        <f t="shared" si="223"/>
        <v/>
      </c>
      <c r="R2920" s="13" t="str">
        <f t="shared" si="224"/>
        <v/>
      </c>
    </row>
    <row r="2921" spans="1:18" x14ac:dyDescent="0.2">
      <c r="A2921" s="8"/>
      <c r="B2921" s="9"/>
      <c r="C2921" s="10"/>
      <c r="D2921" s="10"/>
      <c r="E2921" s="10"/>
      <c r="F2921" s="10"/>
      <c r="G2921" s="10"/>
      <c r="H2921" s="10"/>
      <c r="I2921" s="11"/>
      <c r="J2921" s="11"/>
      <c r="K2921" s="16"/>
      <c r="L2921" s="1"/>
      <c r="N2921" s="1"/>
      <c r="O2921" s="13"/>
      <c r="P2921" s="13"/>
      <c r="Q2921" s="13" t="str">
        <f t="shared" si="223"/>
        <v/>
      </c>
      <c r="R2921" s="13" t="str">
        <f t="shared" si="224"/>
        <v/>
      </c>
    </row>
    <row r="2922" spans="1:18" x14ac:dyDescent="0.2">
      <c r="A2922" s="8"/>
      <c r="B2922" s="9"/>
      <c r="C2922" s="10"/>
      <c r="D2922" s="10"/>
      <c r="E2922" s="10"/>
      <c r="F2922" s="10"/>
      <c r="G2922" s="10"/>
      <c r="H2922" s="10"/>
      <c r="I2922" s="11"/>
      <c r="J2922" s="11"/>
      <c r="K2922" s="16"/>
      <c r="L2922" s="1"/>
      <c r="N2922" s="1"/>
      <c r="O2922" s="13"/>
      <c r="P2922" s="13"/>
      <c r="Q2922" s="13" t="str">
        <f t="shared" si="223"/>
        <v/>
      </c>
      <c r="R2922" s="13" t="str">
        <f t="shared" si="224"/>
        <v/>
      </c>
    </row>
    <row r="2923" spans="1:18" x14ac:dyDescent="0.2">
      <c r="A2923" s="8"/>
      <c r="B2923" s="9"/>
      <c r="C2923" s="10"/>
      <c r="D2923" s="10"/>
      <c r="E2923" s="10"/>
      <c r="F2923" s="10"/>
      <c r="G2923" s="10"/>
      <c r="H2923" s="10"/>
      <c r="I2923" s="11"/>
      <c r="J2923" s="11"/>
      <c r="K2923" s="16"/>
      <c r="L2923" s="1"/>
      <c r="N2923" s="1"/>
      <c r="O2923" s="13"/>
      <c r="P2923" s="13"/>
      <c r="Q2923" s="13" t="str">
        <f t="shared" si="223"/>
        <v/>
      </c>
      <c r="R2923" s="13" t="str">
        <f t="shared" si="224"/>
        <v/>
      </c>
    </row>
    <row r="2924" spans="1:18" x14ac:dyDescent="0.2">
      <c r="A2924" s="8"/>
      <c r="B2924" s="9"/>
      <c r="C2924" s="10"/>
      <c r="D2924" s="10"/>
      <c r="E2924" s="10"/>
      <c r="F2924" s="10"/>
      <c r="G2924" s="10"/>
      <c r="H2924" s="10"/>
      <c r="I2924" s="11"/>
      <c r="J2924" s="11"/>
      <c r="K2924" s="16"/>
      <c r="L2924" s="1"/>
      <c r="N2924" s="1"/>
      <c r="O2924" s="13"/>
      <c r="P2924" s="13"/>
      <c r="Q2924" s="13" t="str">
        <f t="shared" si="223"/>
        <v/>
      </c>
      <c r="R2924" s="13" t="str">
        <f t="shared" si="224"/>
        <v/>
      </c>
    </row>
    <row r="2925" spans="1:18" x14ac:dyDescent="0.2">
      <c r="A2925" s="8"/>
      <c r="B2925" s="9"/>
      <c r="C2925" s="10"/>
      <c r="D2925" s="10"/>
      <c r="E2925" s="10"/>
      <c r="F2925" s="10"/>
      <c r="G2925" s="10"/>
      <c r="H2925" s="10"/>
      <c r="I2925" s="11"/>
      <c r="J2925" s="11"/>
      <c r="K2925" s="16"/>
      <c r="L2925" s="1"/>
      <c r="N2925" s="1"/>
      <c r="O2925" s="13"/>
      <c r="P2925" s="13"/>
      <c r="Q2925" s="13" t="str">
        <f t="shared" si="223"/>
        <v/>
      </c>
      <c r="R2925" s="13" t="str">
        <f t="shared" si="224"/>
        <v/>
      </c>
    </row>
    <row r="2926" spans="1:18" x14ac:dyDescent="0.2">
      <c r="A2926" s="8"/>
      <c r="B2926" s="9"/>
      <c r="C2926" s="10"/>
      <c r="D2926" s="10"/>
      <c r="E2926" s="10"/>
      <c r="F2926" s="10"/>
      <c r="G2926" s="10"/>
      <c r="H2926" s="10"/>
      <c r="I2926" s="11"/>
      <c r="J2926" s="11"/>
      <c r="K2926" s="16"/>
      <c r="L2926" s="1"/>
      <c r="N2926" s="1"/>
      <c r="O2926" s="13"/>
      <c r="P2926" s="13"/>
      <c r="Q2926" s="13" t="str">
        <f t="shared" si="223"/>
        <v/>
      </c>
      <c r="R2926" s="13" t="str">
        <f t="shared" si="224"/>
        <v/>
      </c>
    </row>
    <row r="2927" spans="1:18" x14ac:dyDescent="0.2">
      <c r="A2927" s="8"/>
      <c r="B2927" s="9"/>
      <c r="C2927" s="10"/>
      <c r="D2927" s="10"/>
      <c r="E2927" s="10"/>
      <c r="F2927" s="10"/>
      <c r="G2927" s="10"/>
      <c r="H2927" s="10"/>
      <c r="I2927" s="11"/>
      <c r="J2927" s="11"/>
      <c r="K2927" s="12"/>
      <c r="L2927" s="1"/>
      <c r="N2927" s="1"/>
      <c r="O2927" s="13"/>
      <c r="P2927" s="13"/>
      <c r="Q2927" s="13" t="str">
        <f t="shared" si="223"/>
        <v/>
      </c>
      <c r="R2927" s="13" t="str">
        <f t="shared" si="224"/>
        <v/>
      </c>
    </row>
    <row r="2928" spans="1:18" x14ac:dyDescent="0.2">
      <c r="A2928" s="8"/>
      <c r="B2928" s="9"/>
      <c r="C2928" s="10"/>
      <c r="D2928" s="10"/>
      <c r="E2928" s="10"/>
      <c r="F2928" s="10"/>
      <c r="G2928" s="10"/>
      <c r="H2928" s="10"/>
      <c r="I2928" s="11"/>
      <c r="J2928" s="11"/>
      <c r="K2928" s="16"/>
      <c r="L2928" s="1"/>
      <c r="N2928" s="1"/>
      <c r="O2928" s="13"/>
      <c r="P2928" s="13"/>
      <c r="Q2928" s="13" t="str">
        <f t="shared" si="223"/>
        <v/>
      </c>
      <c r="R2928" s="13" t="str">
        <f t="shared" si="224"/>
        <v/>
      </c>
    </row>
    <row r="2929" spans="1:18" x14ac:dyDescent="0.2">
      <c r="A2929" s="8"/>
      <c r="B2929" s="9"/>
      <c r="C2929" s="10"/>
      <c r="D2929" s="10"/>
      <c r="E2929" s="10"/>
      <c r="F2929" s="10"/>
      <c r="G2929" s="10"/>
      <c r="H2929" s="10"/>
      <c r="I2929" s="11"/>
      <c r="J2929" s="11"/>
      <c r="K2929" s="16"/>
      <c r="L2929" s="1"/>
      <c r="N2929" s="1"/>
      <c r="O2929" s="13"/>
      <c r="P2929" s="13"/>
      <c r="Q2929" s="13" t="str">
        <f t="shared" si="223"/>
        <v/>
      </c>
      <c r="R2929" s="13" t="str">
        <f t="shared" si="224"/>
        <v/>
      </c>
    </row>
    <row r="2930" spans="1:18" x14ac:dyDescent="0.2">
      <c r="A2930" s="8"/>
      <c r="B2930" s="9"/>
      <c r="C2930" s="10"/>
      <c r="D2930" s="10"/>
      <c r="E2930" s="10"/>
      <c r="F2930" s="10"/>
      <c r="G2930" s="10"/>
      <c r="H2930" s="10"/>
      <c r="I2930" s="11"/>
      <c r="J2930" s="11"/>
      <c r="K2930" s="16"/>
      <c r="L2930" s="1"/>
      <c r="N2930" s="1"/>
      <c r="O2930" s="13"/>
      <c r="P2930" s="13"/>
      <c r="Q2930" s="13" t="str">
        <f t="shared" si="223"/>
        <v/>
      </c>
      <c r="R2930" s="13" t="str">
        <f t="shared" si="224"/>
        <v/>
      </c>
    </row>
    <row r="2931" spans="1:18" x14ac:dyDescent="0.2">
      <c r="A2931" s="8"/>
      <c r="B2931" s="9"/>
      <c r="C2931" s="10"/>
      <c r="D2931" s="10"/>
      <c r="E2931" s="10"/>
      <c r="F2931" s="10"/>
      <c r="G2931" s="10"/>
      <c r="H2931" s="10"/>
      <c r="I2931" s="11"/>
      <c r="J2931" s="11"/>
      <c r="K2931" s="12"/>
      <c r="L2931" s="1"/>
      <c r="N2931" s="1"/>
      <c r="O2931" s="13"/>
      <c r="P2931" s="13"/>
      <c r="Q2931" s="13" t="str">
        <f t="shared" si="223"/>
        <v/>
      </c>
      <c r="R2931" s="13" t="str">
        <f t="shared" si="224"/>
        <v/>
      </c>
    </row>
    <row r="2932" spans="1:18" x14ac:dyDescent="0.2">
      <c r="A2932" s="8"/>
      <c r="B2932" s="9"/>
      <c r="C2932" s="10"/>
      <c r="D2932" s="10"/>
      <c r="E2932" s="10"/>
      <c r="F2932" s="10"/>
      <c r="G2932" s="10"/>
      <c r="H2932" s="10"/>
      <c r="I2932" s="11"/>
      <c r="J2932" s="11"/>
      <c r="K2932" s="12"/>
      <c r="L2932" s="1"/>
      <c r="N2932" s="1"/>
      <c r="O2932" s="13"/>
      <c r="P2932" s="13"/>
      <c r="Q2932" s="13" t="str">
        <f t="shared" si="223"/>
        <v/>
      </c>
      <c r="R2932" s="13" t="str">
        <f t="shared" si="224"/>
        <v/>
      </c>
    </row>
    <row r="2933" spans="1:18" x14ac:dyDescent="0.2">
      <c r="A2933" s="8"/>
      <c r="B2933" s="9"/>
      <c r="C2933" s="10"/>
      <c r="D2933" s="10"/>
      <c r="E2933" s="10"/>
      <c r="F2933" s="10"/>
      <c r="G2933" s="10"/>
      <c r="H2933" s="10"/>
      <c r="I2933" s="11"/>
      <c r="J2933" s="11"/>
      <c r="K2933" s="16"/>
      <c r="L2933" s="1"/>
      <c r="N2933" s="1"/>
      <c r="O2933" s="13"/>
      <c r="P2933" s="13"/>
      <c r="Q2933" s="13" t="str">
        <f t="shared" si="223"/>
        <v/>
      </c>
      <c r="R2933" s="13" t="str">
        <f t="shared" si="224"/>
        <v/>
      </c>
    </row>
    <row r="2934" spans="1:18" x14ac:dyDescent="0.2">
      <c r="A2934" s="8"/>
      <c r="B2934" s="9"/>
      <c r="C2934" s="10"/>
      <c r="D2934" s="10"/>
      <c r="E2934" s="10"/>
      <c r="F2934" s="10"/>
      <c r="G2934" s="10"/>
      <c r="H2934" s="10"/>
      <c r="I2934" s="11"/>
      <c r="J2934" s="11"/>
      <c r="K2934" s="16"/>
      <c r="L2934" s="1"/>
      <c r="N2934" s="1"/>
      <c r="O2934" s="13"/>
      <c r="P2934" s="13"/>
      <c r="Q2934" s="13" t="str">
        <f t="shared" si="223"/>
        <v/>
      </c>
      <c r="R2934" s="13" t="str">
        <f t="shared" si="224"/>
        <v/>
      </c>
    </row>
    <row r="2935" spans="1:18" x14ac:dyDescent="0.2">
      <c r="A2935" s="8"/>
      <c r="B2935" s="9"/>
      <c r="C2935" s="10"/>
      <c r="D2935" s="10"/>
      <c r="E2935" s="10"/>
      <c r="F2935" s="10"/>
      <c r="G2935" s="10"/>
      <c r="H2935" s="10"/>
      <c r="I2935" s="11"/>
      <c r="J2935" s="11"/>
      <c r="K2935" s="16"/>
      <c r="L2935" s="1"/>
      <c r="N2935" s="1"/>
      <c r="O2935" s="13"/>
      <c r="P2935" s="13"/>
      <c r="Q2935" s="13" t="str">
        <f t="shared" si="223"/>
        <v/>
      </c>
      <c r="R2935" s="13" t="str">
        <f t="shared" si="224"/>
        <v/>
      </c>
    </row>
    <row r="2936" spans="1:18" x14ac:dyDescent="0.2">
      <c r="A2936" s="8"/>
      <c r="B2936" s="9"/>
      <c r="C2936" s="10"/>
      <c r="D2936" s="10"/>
      <c r="E2936" s="10"/>
      <c r="F2936" s="10"/>
      <c r="G2936" s="10"/>
      <c r="H2936" s="10"/>
      <c r="I2936" s="11"/>
      <c r="J2936" s="11"/>
      <c r="K2936" s="16"/>
      <c r="L2936" s="1"/>
      <c r="N2936" s="1"/>
      <c r="O2936" s="13"/>
      <c r="P2936" s="13"/>
      <c r="Q2936" s="13" t="str">
        <f t="shared" si="223"/>
        <v/>
      </c>
      <c r="R2936" s="13" t="str">
        <f t="shared" si="224"/>
        <v/>
      </c>
    </row>
    <row r="2937" spans="1:18" x14ac:dyDescent="0.2">
      <c r="A2937" s="8"/>
      <c r="B2937" s="9"/>
      <c r="C2937" s="10"/>
      <c r="D2937" s="10"/>
      <c r="E2937" s="10"/>
      <c r="F2937" s="10"/>
      <c r="G2937" s="10"/>
      <c r="H2937" s="10"/>
      <c r="I2937" s="11"/>
      <c r="J2937" s="11"/>
      <c r="K2937" s="16"/>
      <c r="L2937" s="1"/>
      <c r="N2937" s="1"/>
      <c r="O2937" s="13"/>
      <c r="P2937" s="13"/>
      <c r="Q2937" s="13" t="str">
        <f t="shared" si="223"/>
        <v/>
      </c>
      <c r="R2937" s="13" t="str">
        <f t="shared" si="224"/>
        <v/>
      </c>
    </row>
    <row r="2938" spans="1:18" x14ac:dyDescent="0.2">
      <c r="A2938" s="8"/>
      <c r="B2938" s="9"/>
      <c r="C2938" s="10"/>
      <c r="D2938" s="10"/>
      <c r="E2938" s="10"/>
      <c r="F2938" s="10"/>
      <c r="G2938" s="10"/>
      <c r="H2938" s="10"/>
      <c r="I2938" s="11"/>
      <c r="J2938" s="11"/>
      <c r="K2938" s="16"/>
      <c r="L2938" s="1"/>
      <c r="N2938" s="1"/>
      <c r="O2938" s="13"/>
      <c r="P2938" s="13"/>
      <c r="Q2938" s="13" t="str">
        <f t="shared" si="223"/>
        <v/>
      </c>
      <c r="R2938" s="13" t="str">
        <f t="shared" si="224"/>
        <v/>
      </c>
    </row>
    <row r="2939" spans="1:18" x14ac:dyDescent="0.2">
      <c r="A2939" s="8"/>
      <c r="B2939" s="9"/>
      <c r="C2939" s="10"/>
      <c r="D2939" s="10"/>
      <c r="E2939" s="10"/>
      <c r="F2939" s="10"/>
      <c r="G2939" s="10"/>
      <c r="H2939" s="10"/>
      <c r="I2939" s="11"/>
      <c r="J2939" s="11"/>
      <c r="K2939" s="16"/>
      <c r="L2939" s="1"/>
      <c r="N2939" s="1"/>
      <c r="O2939" s="13"/>
      <c r="P2939" s="13"/>
      <c r="Q2939" s="13" t="str">
        <f t="shared" si="223"/>
        <v/>
      </c>
      <c r="R2939" s="13" t="str">
        <f t="shared" si="224"/>
        <v/>
      </c>
    </row>
    <row r="2940" spans="1:18" x14ac:dyDescent="0.2">
      <c r="A2940" s="8"/>
      <c r="B2940" s="9"/>
      <c r="C2940" s="10"/>
      <c r="D2940" s="10"/>
      <c r="E2940" s="10"/>
      <c r="F2940" s="10"/>
      <c r="G2940" s="10"/>
      <c r="H2940" s="10"/>
      <c r="I2940" s="11"/>
      <c r="J2940" s="11"/>
      <c r="K2940" s="12"/>
      <c r="L2940" s="1"/>
      <c r="N2940" s="1"/>
      <c r="O2940" s="13"/>
      <c r="P2940" s="13"/>
      <c r="Q2940" s="13" t="str">
        <f t="shared" si="223"/>
        <v/>
      </c>
      <c r="R2940" s="13" t="str">
        <f t="shared" si="224"/>
        <v/>
      </c>
    </row>
    <row r="2941" spans="1:18" x14ac:dyDescent="0.2">
      <c r="A2941" s="8"/>
      <c r="B2941" s="9"/>
      <c r="C2941" s="10"/>
      <c r="D2941" s="10"/>
      <c r="E2941" s="10"/>
      <c r="F2941" s="10"/>
      <c r="G2941" s="10"/>
      <c r="H2941" s="10"/>
      <c r="I2941" s="11"/>
      <c r="J2941" s="11"/>
      <c r="K2941" s="16"/>
      <c r="L2941" s="1"/>
      <c r="N2941" s="1"/>
      <c r="O2941" s="13"/>
      <c r="P2941" s="13"/>
      <c r="Q2941" s="13" t="str">
        <f t="shared" si="223"/>
        <v/>
      </c>
      <c r="R2941" s="13" t="str">
        <f t="shared" si="224"/>
        <v/>
      </c>
    </row>
    <row r="2942" spans="1:18" x14ac:dyDescent="0.2">
      <c r="A2942" s="8"/>
      <c r="B2942" s="9"/>
      <c r="C2942" s="10"/>
      <c r="D2942" s="10"/>
      <c r="E2942" s="10"/>
      <c r="F2942" s="10"/>
      <c r="G2942" s="10"/>
      <c r="H2942" s="10"/>
      <c r="I2942" s="11"/>
      <c r="J2942" s="11"/>
      <c r="K2942" s="16"/>
      <c r="L2942" s="1"/>
      <c r="N2942" s="1"/>
      <c r="O2942" s="13"/>
      <c r="P2942" s="13"/>
      <c r="Q2942" s="13" t="str">
        <f t="shared" si="223"/>
        <v/>
      </c>
      <c r="R2942" s="13" t="str">
        <f t="shared" si="224"/>
        <v/>
      </c>
    </row>
    <row r="2943" spans="1:18" x14ac:dyDescent="0.2">
      <c r="A2943" s="8"/>
      <c r="B2943" s="9"/>
      <c r="C2943" s="10"/>
      <c r="D2943" s="10"/>
      <c r="E2943" s="10"/>
      <c r="F2943" s="10"/>
      <c r="G2943" s="10"/>
      <c r="H2943" s="10"/>
      <c r="I2943" s="11"/>
      <c r="J2943" s="11"/>
      <c r="K2943" s="16"/>
      <c r="L2943" s="1"/>
      <c r="N2943" s="1"/>
      <c r="O2943" s="13"/>
      <c r="P2943" s="13"/>
      <c r="Q2943" s="13" t="str">
        <f t="shared" si="223"/>
        <v/>
      </c>
      <c r="R2943" s="13" t="str">
        <f t="shared" si="224"/>
        <v/>
      </c>
    </row>
    <row r="2944" spans="1:18" x14ac:dyDescent="0.2">
      <c r="A2944" s="8"/>
      <c r="B2944" s="9"/>
      <c r="C2944" s="10"/>
      <c r="D2944" s="10"/>
      <c r="E2944" s="10"/>
      <c r="F2944" s="10"/>
      <c r="G2944" s="10"/>
      <c r="H2944" s="10"/>
      <c r="I2944" s="11"/>
      <c r="J2944" s="11"/>
      <c r="K2944" s="16"/>
      <c r="L2944" s="1"/>
      <c r="N2944" s="1"/>
      <c r="O2944" s="13"/>
      <c r="P2944" s="13"/>
      <c r="Q2944" s="13" t="str">
        <f t="shared" si="223"/>
        <v/>
      </c>
      <c r="R2944" s="13" t="str">
        <f t="shared" si="224"/>
        <v/>
      </c>
    </row>
    <row r="2945" spans="1:18" x14ac:dyDescent="0.2">
      <c r="A2945" s="8"/>
      <c r="B2945" s="9"/>
      <c r="C2945" s="10"/>
      <c r="D2945" s="10"/>
      <c r="E2945" s="10"/>
      <c r="F2945" s="10"/>
      <c r="G2945" s="10"/>
      <c r="H2945" s="10"/>
      <c r="I2945" s="11"/>
      <c r="J2945" s="11"/>
      <c r="K2945" s="12"/>
      <c r="L2945" s="1"/>
      <c r="N2945" s="1"/>
      <c r="O2945" s="13"/>
      <c r="P2945" s="13"/>
      <c r="Q2945" s="13" t="str">
        <f t="shared" si="223"/>
        <v/>
      </c>
      <c r="R2945" s="13" t="str">
        <f t="shared" si="224"/>
        <v/>
      </c>
    </row>
    <row r="2946" spans="1:18" x14ac:dyDescent="0.2">
      <c r="A2946" s="8"/>
      <c r="B2946" s="9"/>
      <c r="C2946" s="10"/>
      <c r="D2946" s="10"/>
      <c r="E2946" s="10"/>
      <c r="F2946" s="10"/>
      <c r="G2946" s="10"/>
      <c r="H2946" s="10"/>
      <c r="I2946" s="11"/>
      <c r="J2946" s="11"/>
      <c r="K2946" s="16"/>
      <c r="L2946" s="1"/>
      <c r="N2946" s="1"/>
      <c r="O2946" s="13"/>
      <c r="P2946" s="13"/>
      <c r="Q2946" s="13" t="str">
        <f t="shared" si="223"/>
        <v/>
      </c>
      <c r="R2946" s="13" t="str">
        <f t="shared" si="224"/>
        <v/>
      </c>
    </row>
    <row r="2947" spans="1:18" x14ac:dyDescent="0.2">
      <c r="A2947" s="8"/>
      <c r="B2947" s="9"/>
      <c r="C2947" s="10"/>
      <c r="D2947" s="10"/>
      <c r="E2947" s="10"/>
      <c r="F2947" s="10"/>
      <c r="G2947" s="10"/>
      <c r="H2947" s="10"/>
      <c r="I2947" s="11"/>
      <c r="J2947" s="11"/>
      <c r="K2947" s="16"/>
      <c r="L2947" s="1"/>
      <c r="N2947" s="1"/>
      <c r="O2947" s="13"/>
      <c r="P2947" s="13"/>
      <c r="Q2947" s="13" t="str">
        <f t="shared" si="223"/>
        <v/>
      </c>
      <c r="R2947" s="13" t="str">
        <f t="shared" si="224"/>
        <v/>
      </c>
    </row>
    <row r="2948" spans="1:18" x14ac:dyDescent="0.2">
      <c r="A2948" s="8"/>
      <c r="B2948" s="9"/>
      <c r="C2948" s="10"/>
      <c r="D2948" s="10"/>
      <c r="E2948" s="10"/>
      <c r="F2948" s="10"/>
      <c r="G2948" s="10"/>
      <c r="H2948" s="10"/>
      <c r="I2948" s="11"/>
      <c r="J2948" s="11"/>
      <c r="K2948" s="16"/>
      <c r="L2948" s="1"/>
      <c r="N2948" s="1"/>
      <c r="O2948" s="13"/>
      <c r="P2948" s="13"/>
      <c r="Q2948" s="13" t="str">
        <f t="shared" si="223"/>
        <v/>
      </c>
      <c r="R2948" s="13" t="str">
        <f t="shared" si="224"/>
        <v/>
      </c>
    </row>
    <row r="2949" spans="1:18" x14ac:dyDescent="0.2">
      <c r="A2949" s="8"/>
      <c r="B2949" s="9"/>
      <c r="C2949" s="10"/>
      <c r="D2949" s="10"/>
      <c r="E2949" s="10"/>
      <c r="F2949" s="10"/>
      <c r="G2949" s="10"/>
      <c r="H2949" s="10"/>
      <c r="I2949" s="11"/>
      <c r="J2949" s="11"/>
      <c r="K2949" s="16"/>
      <c r="L2949" s="1"/>
      <c r="N2949" s="1"/>
      <c r="O2949" s="13"/>
      <c r="P2949" s="13"/>
      <c r="Q2949" s="13" t="str">
        <f t="shared" si="223"/>
        <v/>
      </c>
      <c r="R2949" s="13" t="str">
        <f t="shared" si="224"/>
        <v/>
      </c>
    </row>
    <row r="2950" spans="1:18" x14ac:dyDescent="0.2">
      <c r="A2950" s="8"/>
      <c r="B2950" s="9"/>
      <c r="C2950" s="10"/>
      <c r="D2950" s="10"/>
      <c r="E2950" s="10"/>
      <c r="F2950" s="10"/>
      <c r="G2950" s="10"/>
      <c r="H2950" s="10"/>
      <c r="I2950" s="11"/>
      <c r="J2950" s="11"/>
      <c r="K2950" s="16"/>
      <c r="L2950" s="1"/>
      <c r="N2950" s="1"/>
      <c r="O2950" s="13"/>
      <c r="P2950" s="13"/>
      <c r="Q2950" s="13" t="str">
        <f t="shared" si="223"/>
        <v/>
      </c>
      <c r="R2950" s="13" t="str">
        <f t="shared" si="224"/>
        <v/>
      </c>
    </row>
    <row r="2951" spans="1:18" x14ac:dyDescent="0.2">
      <c r="A2951" s="8"/>
      <c r="B2951" s="9"/>
      <c r="C2951" s="10"/>
      <c r="D2951" s="10"/>
      <c r="E2951" s="10"/>
      <c r="F2951" s="10"/>
      <c r="G2951" s="10"/>
      <c r="H2951" s="10"/>
      <c r="I2951" s="11"/>
      <c r="J2951" s="11"/>
      <c r="K2951" s="16"/>
      <c r="L2951" s="1"/>
      <c r="N2951" s="1"/>
      <c r="O2951" s="13"/>
      <c r="P2951" s="13"/>
      <c r="Q2951" s="13" t="str">
        <f t="shared" si="223"/>
        <v/>
      </c>
      <c r="R2951" s="13" t="str">
        <f t="shared" si="224"/>
        <v/>
      </c>
    </row>
    <row r="2952" spans="1:18" x14ac:dyDescent="0.2">
      <c r="A2952" s="8"/>
      <c r="B2952" s="9"/>
      <c r="C2952" s="10"/>
      <c r="D2952" s="10"/>
      <c r="E2952" s="10"/>
      <c r="F2952" s="10"/>
      <c r="G2952" s="10"/>
      <c r="H2952" s="10"/>
      <c r="I2952" s="11"/>
      <c r="J2952" s="11"/>
      <c r="K2952" s="16"/>
      <c r="L2952" s="1"/>
      <c r="N2952" s="1"/>
      <c r="O2952" s="13"/>
      <c r="P2952" s="13"/>
      <c r="Q2952" s="13" t="str">
        <f t="shared" ref="Q2952:Q3015" si="225">IF(AND(M2952="Natural Gas",K2952&lt;&gt;"NA"),K2952/100,"")</f>
        <v/>
      </c>
      <c r="R2952" s="13" t="str">
        <f t="shared" ref="R2952:R3015" si="226">IF(AND(M2952="Natural Gas",K2952&lt;&gt;"NA",L2952="YES"),K2952/100,"")</f>
        <v/>
      </c>
    </row>
    <row r="2953" spans="1:18" x14ac:dyDescent="0.2">
      <c r="A2953" s="8"/>
      <c r="B2953" s="9"/>
      <c r="C2953" s="10"/>
      <c r="D2953" s="10"/>
      <c r="E2953" s="10"/>
      <c r="F2953" s="10"/>
      <c r="G2953" s="10"/>
      <c r="H2953" s="10"/>
      <c r="I2953" s="11"/>
      <c r="J2953" s="11"/>
      <c r="K2953" s="16"/>
      <c r="L2953" s="1"/>
      <c r="N2953" s="1"/>
      <c r="O2953" s="13"/>
      <c r="P2953" s="13"/>
      <c r="Q2953" s="13" t="str">
        <f t="shared" si="225"/>
        <v/>
      </c>
      <c r="R2953" s="13" t="str">
        <f t="shared" si="226"/>
        <v/>
      </c>
    </row>
    <row r="2954" spans="1:18" x14ac:dyDescent="0.2">
      <c r="A2954" s="8"/>
      <c r="B2954" s="9"/>
      <c r="C2954" s="10"/>
      <c r="D2954" s="10"/>
      <c r="E2954" s="10"/>
      <c r="F2954" s="10"/>
      <c r="G2954" s="10"/>
      <c r="H2954" s="10"/>
      <c r="I2954" s="11"/>
      <c r="J2954" s="11"/>
      <c r="K2954" s="12"/>
      <c r="L2954" s="1"/>
      <c r="N2954" s="1"/>
      <c r="O2954" s="13"/>
      <c r="P2954" s="13"/>
      <c r="Q2954" s="13" t="str">
        <f t="shared" si="225"/>
        <v/>
      </c>
      <c r="R2954" s="13" t="str">
        <f t="shared" si="226"/>
        <v/>
      </c>
    </row>
    <row r="2955" spans="1:18" x14ac:dyDescent="0.2">
      <c r="A2955" s="8"/>
      <c r="B2955" s="9"/>
      <c r="C2955" s="10"/>
      <c r="D2955" s="10"/>
      <c r="E2955" s="10"/>
      <c r="F2955" s="10"/>
      <c r="G2955" s="10"/>
      <c r="H2955" s="10"/>
      <c r="I2955" s="11"/>
      <c r="J2955" s="11"/>
      <c r="K2955" s="16"/>
      <c r="L2955" s="1"/>
      <c r="N2955" s="1"/>
      <c r="O2955" s="13"/>
      <c r="P2955" s="13"/>
      <c r="Q2955" s="13" t="str">
        <f t="shared" si="225"/>
        <v/>
      </c>
      <c r="R2955" s="13" t="str">
        <f t="shared" si="226"/>
        <v/>
      </c>
    </row>
    <row r="2956" spans="1:18" x14ac:dyDescent="0.2">
      <c r="A2956" s="8"/>
      <c r="B2956" s="9"/>
      <c r="C2956" s="10"/>
      <c r="D2956" s="10"/>
      <c r="E2956" s="10"/>
      <c r="F2956" s="10"/>
      <c r="G2956" s="10"/>
      <c r="H2956" s="10"/>
      <c r="I2956" s="11"/>
      <c r="J2956" s="11"/>
      <c r="K2956" s="16"/>
      <c r="L2956" s="1"/>
      <c r="N2956" s="1"/>
      <c r="O2956" s="13"/>
      <c r="P2956" s="13"/>
      <c r="Q2956" s="13" t="str">
        <f t="shared" si="225"/>
        <v/>
      </c>
      <c r="R2956" s="13" t="str">
        <f t="shared" si="226"/>
        <v/>
      </c>
    </row>
    <row r="2957" spans="1:18" x14ac:dyDescent="0.2">
      <c r="A2957" s="8"/>
      <c r="B2957" s="9"/>
      <c r="C2957" s="10"/>
      <c r="D2957" s="10"/>
      <c r="E2957" s="10"/>
      <c r="F2957" s="10"/>
      <c r="G2957" s="10"/>
      <c r="H2957" s="10"/>
      <c r="I2957" s="11"/>
      <c r="J2957" s="11"/>
      <c r="K2957" s="16"/>
      <c r="L2957" s="1"/>
      <c r="N2957" s="1"/>
      <c r="O2957" s="13"/>
      <c r="P2957" s="13"/>
      <c r="Q2957" s="13" t="str">
        <f t="shared" si="225"/>
        <v/>
      </c>
      <c r="R2957" s="13" t="str">
        <f t="shared" si="226"/>
        <v/>
      </c>
    </row>
    <row r="2958" spans="1:18" x14ac:dyDescent="0.2">
      <c r="A2958" s="8"/>
      <c r="B2958" s="9"/>
      <c r="C2958" s="10"/>
      <c r="D2958" s="10"/>
      <c r="E2958" s="10"/>
      <c r="F2958" s="10"/>
      <c r="G2958" s="10"/>
      <c r="H2958" s="10"/>
      <c r="I2958" s="11"/>
      <c r="J2958" s="11"/>
      <c r="K2958" s="16"/>
      <c r="L2958" s="1"/>
      <c r="N2958" s="1"/>
      <c r="O2958" s="13"/>
      <c r="P2958" s="13"/>
      <c r="Q2958" s="13" t="str">
        <f t="shared" si="225"/>
        <v/>
      </c>
      <c r="R2958" s="13" t="str">
        <f t="shared" si="226"/>
        <v/>
      </c>
    </row>
    <row r="2959" spans="1:18" x14ac:dyDescent="0.2">
      <c r="A2959" s="8"/>
      <c r="B2959" s="9"/>
      <c r="C2959" s="10"/>
      <c r="D2959" s="10"/>
      <c r="E2959" s="10"/>
      <c r="F2959" s="10"/>
      <c r="G2959" s="10"/>
      <c r="H2959" s="10"/>
      <c r="I2959" s="11"/>
      <c r="J2959" s="11"/>
      <c r="K2959" s="12"/>
      <c r="L2959" s="1"/>
      <c r="N2959" s="1"/>
      <c r="O2959" s="13"/>
      <c r="P2959" s="13"/>
      <c r="Q2959" s="13" t="str">
        <f t="shared" si="225"/>
        <v/>
      </c>
      <c r="R2959" s="13" t="str">
        <f t="shared" si="226"/>
        <v/>
      </c>
    </row>
    <row r="2960" spans="1:18" x14ac:dyDescent="0.2">
      <c r="A2960" s="8"/>
      <c r="B2960" s="9"/>
      <c r="C2960" s="10"/>
      <c r="D2960" s="10"/>
      <c r="E2960" s="10"/>
      <c r="F2960" s="10"/>
      <c r="G2960" s="10"/>
      <c r="H2960" s="10"/>
      <c r="I2960" s="11"/>
      <c r="J2960" s="11"/>
      <c r="K2960" s="12"/>
      <c r="L2960" s="1"/>
      <c r="N2960" s="1"/>
      <c r="O2960" s="13"/>
      <c r="P2960" s="13"/>
      <c r="Q2960" s="13" t="str">
        <f t="shared" si="225"/>
        <v/>
      </c>
      <c r="R2960" s="13" t="str">
        <f t="shared" si="226"/>
        <v/>
      </c>
    </row>
    <row r="2961" spans="1:18" x14ac:dyDescent="0.2">
      <c r="A2961" s="8"/>
      <c r="B2961" s="9"/>
      <c r="C2961" s="10"/>
      <c r="D2961" s="10"/>
      <c r="E2961" s="10"/>
      <c r="F2961" s="10"/>
      <c r="G2961" s="10"/>
      <c r="H2961" s="10"/>
      <c r="I2961" s="11"/>
      <c r="J2961" s="11"/>
      <c r="K2961" s="16"/>
      <c r="L2961" s="1"/>
      <c r="N2961" s="1"/>
      <c r="O2961" s="13"/>
      <c r="P2961" s="13"/>
      <c r="Q2961" s="13" t="str">
        <f t="shared" si="225"/>
        <v/>
      </c>
      <c r="R2961" s="13" t="str">
        <f t="shared" si="226"/>
        <v/>
      </c>
    </row>
    <row r="2962" spans="1:18" x14ac:dyDescent="0.2">
      <c r="A2962" s="8"/>
      <c r="B2962" s="9"/>
      <c r="C2962" s="10"/>
      <c r="D2962" s="10"/>
      <c r="E2962" s="10"/>
      <c r="F2962" s="10"/>
      <c r="G2962" s="10"/>
      <c r="H2962" s="10"/>
      <c r="I2962" s="11"/>
      <c r="J2962" s="11"/>
      <c r="K2962" s="16"/>
      <c r="L2962" s="1"/>
      <c r="N2962" s="1"/>
      <c r="O2962" s="13"/>
      <c r="P2962" s="13"/>
      <c r="Q2962" s="13" t="str">
        <f t="shared" si="225"/>
        <v/>
      </c>
      <c r="R2962" s="13" t="str">
        <f t="shared" si="226"/>
        <v/>
      </c>
    </row>
    <row r="2963" spans="1:18" x14ac:dyDescent="0.2">
      <c r="A2963" s="8"/>
      <c r="B2963" s="9"/>
      <c r="C2963" s="10"/>
      <c r="D2963" s="10"/>
      <c r="E2963" s="10"/>
      <c r="F2963" s="10"/>
      <c r="G2963" s="10"/>
      <c r="H2963" s="10"/>
      <c r="I2963" s="11"/>
      <c r="J2963" s="11"/>
      <c r="K2963" s="16"/>
      <c r="L2963" s="1"/>
      <c r="N2963" s="1"/>
      <c r="O2963" s="13"/>
      <c r="P2963" s="13"/>
      <c r="Q2963" s="13" t="str">
        <f t="shared" si="225"/>
        <v/>
      </c>
      <c r="R2963" s="13" t="str">
        <f t="shared" si="226"/>
        <v/>
      </c>
    </row>
    <row r="2964" spans="1:18" x14ac:dyDescent="0.2">
      <c r="A2964" s="8"/>
      <c r="B2964" s="9"/>
      <c r="C2964" s="10"/>
      <c r="D2964" s="10"/>
      <c r="E2964" s="10"/>
      <c r="F2964" s="10"/>
      <c r="G2964" s="10"/>
      <c r="H2964" s="10"/>
      <c r="I2964" s="11"/>
      <c r="J2964" s="11"/>
      <c r="K2964" s="12"/>
      <c r="L2964" s="1"/>
      <c r="N2964" s="1"/>
      <c r="O2964" s="13"/>
      <c r="P2964" s="13"/>
      <c r="Q2964" s="13" t="str">
        <f t="shared" si="225"/>
        <v/>
      </c>
      <c r="R2964" s="13" t="str">
        <f t="shared" si="226"/>
        <v/>
      </c>
    </row>
    <row r="2965" spans="1:18" x14ac:dyDescent="0.2">
      <c r="A2965" s="8"/>
      <c r="B2965" s="9"/>
      <c r="C2965" s="10"/>
      <c r="D2965" s="10"/>
      <c r="E2965" s="10"/>
      <c r="F2965" s="10"/>
      <c r="G2965" s="10"/>
      <c r="H2965" s="10"/>
      <c r="I2965" s="11"/>
      <c r="J2965" s="11"/>
      <c r="K2965" s="16"/>
      <c r="L2965" s="1"/>
      <c r="N2965" s="1"/>
      <c r="O2965" s="13"/>
      <c r="P2965" s="13"/>
      <c r="Q2965" s="13" t="str">
        <f t="shared" si="225"/>
        <v/>
      </c>
      <c r="R2965" s="13" t="str">
        <f t="shared" si="226"/>
        <v/>
      </c>
    </row>
    <row r="2966" spans="1:18" x14ac:dyDescent="0.2">
      <c r="A2966" s="8"/>
      <c r="B2966" s="9"/>
      <c r="C2966" s="10"/>
      <c r="D2966" s="10"/>
      <c r="E2966" s="10"/>
      <c r="F2966" s="10"/>
      <c r="G2966" s="10"/>
      <c r="H2966" s="10"/>
      <c r="I2966" s="11"/>
      <c r="J2966" s="11"/>
      <c r="K2966" s="12"/>
      <c r="L2966" s="1"/>
      <c r="N2966" s="1"/>
      <c r="O2966" s="13"/>
      <c r="P2966" s="13"/>
      <c r="Q2966" s="13" t="str">
        <f t="shared" si="225"/>
        <v/>
      </c>
      <c r="R2966" s="13" t="str">
        <f t="shared" si="226"/>
        <v/>
      </c>
    </row>
    <row r="2967" spans="1:18" x14ac:dyDescent="0.2">
      <c r="A2967" s="8"/>
      <c r="B2967" s="9"/>
      <c r="C2967" s="10"/>
      <c r="D2967" s="10"/>
      <c r="E2967" s="10"/>
      <c r="F2967" s="10"/>
      <c r="G2967" s="10"/>
      <c r="H2967" s="10"/>
      <c r="I2967" s="11"/>
      <c r="J2967" s="11"/>
      <c r="K2967" s="12"/>
      <c r="L2967" s="1"/>
      <c r="N2967" s="1"/>
      <c r="O2967" s="13"/>
      <c r="P2967" s="13"/>
      <c r="Q2967" s="13" t="str">
        <f t="shared" si="225"/>
        <v/>
      </c>
      <c r="R2967" s="13" t="str">
        <f t="shared" si="226"/>
        <v/>
      </c>
    </row>
    <row r="2968" spans="1:18" x14ac:dyDescent="0.2">
      <c r="A2968" s="8"/>
      <c r="B2968" s="9"/>
      <c r="C2968" s="10"/>
      <c r="D2968" s="10"/>
      <c r="E2968" s="10"/>
      <c r="F2968" s="10"/>
      <c r="G2968" s="10"/>
      <c r="H2968" s="10"/>
      <c r="I2968" s="11"/>
      <c r="J2968" s="11"/>
      <c r="K2968" s="16"/>
      <c r="L2968" s="1"/>
      <c r="N2968" s="1"/>
      <c r="O2968" s="13"/>
      <c r="P2968" s="13"/>
      <c r="Q2968" s="13" t="str">
        <f t="shared" si="225"/>
        <v/>
      </c>
      <c r="R2968" s="13" t="str">
        <f t="shared" si="226"/>
        <v/>
      </c>
    </row>
    <row r="2969" spans="1:18" x14ac:dyDescent="0.2">
      <c r="A2969" s="8"/>
      <c r="B2969" s="9"/>
      <c r="C2969" s="10"/>
      <c r="D2969" s="10"/>
      <c r="E2969" s="10"/>
      <c r="F2969" s="10"/>
      <c r="G2969" s="10"/>
      <c r="H2969" s="10"/>
      <c r="I2969" s="11"/>
      <c r="J2969" s="11"/>
      <c r="K2969" s="12"/>
      <c r="L2969" s="1"/>
      <c r="N2969" s="1"/>
      <c r="O2969" s="13"/>
      <c r="P2969" s="13"/>
      <c r="Q2969" s="13" t="str">
        <f t="shared" si="225"/>
        <v/>
      </c>
      <c r="R2969" s="13" t="str">
        <f t="shared" si="226"/>
        <v/>
      </c>
    </row>
    <row r="2970" spans="1:18" x14ac:dyDescent="0.2">
      <c r="A2970" s="8"/>
      <c r="B2970" s="9"/>
      <c r="C2970" s="10"/>
      <c r="D2970" s="10"/>
      <c r="E2970" s="10"/>
      <c r="F2970" s="10"/>
      <c r="G2970" s="10"/>
      <c r="H2970" s="10"/>
      <c r="I2970" s="11"/>
      <c r="J2970" s="11"/>
      <c r="K2970" s="16"/>
      <c r="L2970" s="1"/>
      <c r="N2970" s="1"/>
      <c r="O2970" s="13"/>
      <c r="P2970" s="13"/>
      <c r="Q2970" s="13" t="str">
        <f t="shared" si="225"/>
        <v/>
      </c>
      <c r="R2970" s="13" t="str">
        <f t="shared" si="226"/>
        <v/>
      </c>
    </row>
    <row r="2971" spans="1:18" x14ac:dyDescent="0.2">
      <c r="A2971" s="8"/>
      <c r="B2971" s="9"/>
      <c r="C2971" s="10"/>
      <c r="D2971" s="10"/>
      <c r="E2971" s="10"/>
      <c r="F2971" s="10"/>
      <c r="G2971" s="10"/>
      <c r="H2971" s="10"/>
      <c r="I2971" s="11"/>
      <c r="J2971" s="11"/>
      <c r="K2971" s="16"/>
      <c r="L2971" s="1"/>
      <c r="N2971" s="1"/>
      <c r="O2971" s="13"/>
      <c r="P2971" s="13"/>
      <c r="Q2971" s="13" t="str">
        <f t="shared" si="225"/>
        <v/>
      </c>
      <c r="R2971" s="13" t="str">
        <f t="shared" si="226"/>
        <v/>
      </c>
    </row>
    <row r="2972" spans="1:18" x14ac:dyDescent="0.2">
      <c r="A2972" s="8"/>
      <c r="B2972" s="9"/>
      <c r="C2972" s="10"/>
      <c r="D2972" s="10"/>
      <c r="E2972" s="10"/>
      <c r="F2972" s="10"/>
      <c r="G2972" s="10"/>
      <c r="H2972" s="10"/>
      <c r="I2972" s="11"/>
      <c r="J2972" s="11"/>
      <c r="K2972" s="16"/>
      <c r="L2972" s="1"/>
      <c r="N2972" s="1"/>
      <c r="O2972" s="13"/>
      <c r="P2972" s="13"/>
      <c r="Q2972" s="13" t="str">
        <f t="shared" si="225"/>
        <v/>
      </c>
      <c r="R2972" s="13" t="str">
        <f t="shared" si="226"/>
        <v/>
      </c>
    </row>
    <row r="2973" spans="1:18" x14ac:dyDescent="0.2">
      <c r="A2973" s="8"/>
      <c r="B2973" s="9"/>
      <c r="C2973" s="10"/>
      <c r="D2973" s="10"/>
      <c r="E2973" s="10"/>
      <c r="F2973" s="10"/>
      <c r="G2973" s="10"/>
      <c r="H2973" s="10"/>
      <c r="I2973" s="11"/>
      <c r="J2973" s="11"/>
      <c r="K2973" s="16"/>
      <c r="L2973" s="1"/>
      <c r="N2973" s="1"/>
      <c r="O2973" s="13"/>
      <c r="P2973" s="13"/>
      <c r="Q2973" s="13" t="str">
        <f t="shared" si="225"/>
        <v/>
      </c>
      <c r="R2973" s="13" t="str">
        <f t="shared" si="226"/>
        <v/>
      </c>
    </row>
    <row r="2974" spans="1:18" x14ac:dyDescent="0.2">
      <c r="A2974" s="8"/>
      <c r="B2974" s="9"/>
      <c r="C2974" s="10"/>
      <c r="D2974" s="10"/>
      <c r="E2974" s="10"/>
      <c r="F2974" s="10"/>
      <c r="G2974" s="10"/>
      <c r="H2974" s="10"/>
      <c r="I2974" s="11"/>
      <c r="J2974" s="11"/>
      <c r="K2974" s="16"/>
      <c r="L2974" s="1"/>
      <c r="N2974" s="1"/>
      <c r="O2974" s="13"/>
      <c r="P2974" s="13"/>
      <c r="Q2974" s="13" t="str">
        <f t="shared" si="225"/>
        <v/>
      </c>
      <c r="R2974" s="13" t="str">
        <f t="shared" si="226"/>
        <v/>
      </c>
    </row>
    <row r="2975" spans="1:18" x14ac:dyDescent="0.2">
      <c r="A2975" s="8"/>
      <c r="B2975" s="9"/>
      <c r="C2975" s="10"/>
      <c r="D2975" s="10"/>
      <c r="E2975" s="10"/>
      <c r="F2975" s="10"/>
      <c r="G2975" s="10"/>
      <c r="H2975" s="10"/>
      <c r="I2975" s="11"/>
      <c r="J2975" s="11"/>
      <c r="K2975" s="16"/>
      <c r="L2975" s="1"/>
      <c r="N2975" s="1"/>
      <c r="O2975" s="13"/>
      <c r="P2975" s="13"/>
      <c r="Q2975" s="13" t="str">
        <f t="shared" si="225"/>
        <v/>
      </c>
      <c r="R2975" s="13" t="str">
        <f t="shared" si="226"/>
        <v/>
      </c>
    </row>
    <row r="2976" spans="1:18" x14ac:dyDescent="0.2">
      <c r="A2976" s="8"/>
      <c r="B2976" s="9"/>
      <c r="C2976" s="10"/>
      <c r="D2976" s="10"/>
      <c r="E2976" s="10"/>
      <c r="F2976" s="10"/>
      <c r="G2976" s="10"/>
      <c r="H2976" s="10"/>
      <c r="I2976" s="11"/>
      <c r="J2976" s="11"/>
      <c r="K2976" s="16"/>
      <c r="L2976" s="1"/>
      <c r="N2976" s="1"/>
      <c r="O2976" s="13"/>
      <c r="P2976" s="13"/>
      <c r="Q2976" s="13" t="str">
        <f t="shared" si="225"/>
        <v/>
      </c>
      <c r="R2976" s="13" t="str">
        <f t="shared" si="226"/>
        <v/>
      </c>
    </row>
    <row r="2977" spans="1:18" x14ac:dyDescent="0.2">
      <c r="A2977" s="8"/>
      <c r="B2977" s="9"/>
      <c r="C2977" s="10"/>
      <c r="D2977" s="10"/>
      <c r="E2977" s="10"/>
      <c r="F2977" s="10"/>
      <c r="G2977" s="10"/>
      <c r="H2977" s="10"/>
      <c r="I2977" s="11"/>
      <c r="J2977" s="11"/>
      <c r="K2977" s="16"/>
      <c r="L2977" s="1"/>
      <c r="N2977" s="1"/>
      <c r="O2977" s="13"/>
      <c r="P2977" s="13"/>
      <c r="Q2977" s="13" t="str">
        <f t="shared" si="225"/>
        <v/>
      </c>
      <c r="R2977" s="13" t="str">
        <f t="shared" si="226"/>
        <v/>
      </c>
    </row>
    <row r="2978" spans="1:18" x14ac:dyDescent="0.2">
      <c r="A2978" s="8"/>
      <c r="B2978" s="9"/>
      <c r="C2978" s="10"/>
      <c r="D2978" s="10"/>
      <c r="E2978" s="10"/>
      <c r="F2978" s="10"/>
      <c r="G2978" s="10"/>
      <c r="H2978" s="10"/>
      <c r="I2978" s="11"/>
      <c r="J2978" s="11"/>
      <c r="K2978" s="16"/>
      <c r="L2978" s="1"/>
      <c r="N2978" s="1"/>
      <c r="O2978" s="13"/>
      <c r="P2978" s="13"/>
      <c r="Q2978" s="13" t="str">
        <f t="shared" si="225"/>
        <v/>
      </c>
      <c r="R2978" s="13" t="str">
        <f t="shared" si="226"/>
        <v/>
      </c>
    </row>
    <row r="2979" spans="1:18" x14ac:dyDescent="0.2">
      <c r="A2979" s="8"/>
      <c r="B2979" s="9"/>
      <c r="C2979" s="10"/>
      <c r="D2979" s="10"/>
      <c r="E2979" s="10"/>
      <c r="F2979" s="10"/>
      <c r="G2979" s="10"/>
      <c r="H2979" s="10"/>
      <c r="I2979" s="11"/>
      <c r="J2979" s="11"/>
      <c r="K2979" s="16"/>
      <c r="L2979" s="1"/>
      <c r="N2979" s="1"/>
      <c r="O2979" s="13"/>
      <c r="P2979" s="13"/>
      <c r="Q2979" s="13" t="str">
        <f t="shared" si="225"/>
        <v/>
      </c>
      <c r="R2979" s="13" t="str">
        <f t="shared" si="226"/>
        <v/>
      </c>
    </row>
    <row r="2980" spans="1:18" x14ac:dyDescent="0.2">
      <c r="A2980" s="8"/>
      <c r="B2980" s="9"/>
      <c r="C2980" s="10"/>
      <c r="D2980" s="10"/>
      <c r="E2980" s="10"/>
      <c r="F2980" s="10"/>
      <c r="G2980" s="10"/>
      <c r="H2980" s="10"/>
      <c r="I2980" s="11"/>
      <c r="J2980" s="11"/>
      <c r="K2980" s="12"/>
      <c r="L2980" s="1"/>
      <c r="N2980" s="1"/>
      <c r="O2980" s="13"/>
      <c r="P2980" s="13"/>
      <c r="Q2980" s="13" t="str">
        <f t="shared" si="225"/>
        <v/>
      </c>
      <c r="R2980" s="13" t="str">
        <f t="shared" si="226"/>
        <v/>
      </c>
    </row>
    <row r="2981" spans="1:18" x14ac:dyDescent="0.2">
      <c r="A2981" s="8"/>
      <c r="B2981" s="9"/>
      <c r="C2981" s="10"/>
      <c r="D2981" s="10"/>
      <c r="E2981" s="10"/>
      <c r="F2981" s="10"/>
      <c r="G2981" s="10"/>
      <c r="H2981" s="10"/>
      <c r="I2981" s="11"/>
      <c r="J2981" s="11"/>
      <c r="K2981" s="12"/>
      <c r="L2981" s="1"/>
      <c r="N2981" s="1"/>
      <c r="O2981" s="13"/>
      <c r="P2981" s="13"/>
      <c r="Q2981" s="13" t="str">
        <f t="shared" si="225"/>
        <v/>
      </c>
      <c r="R2981" s="13" t="str">
        <f t="shared" si="226"/>
        <v/>
      </c>
    </row>
    <row r="2982" spans="1:18" x14ac:dyDescent="0.2">
      <c r="A2982" s="8"/>
      <c r="B2982" s="9"/>
      <c r="C2982" s="10"/>
      <c r="D2982" s="10"/>
      <c r="E2982" s="10"/>
      <c r="F2982" s="10"/>
      <c r="G2982" s="10"/>
      <c r="H2982" s="10"/>
      <c r="I2982" s="11"/>
      <c r="J2982" s="11"/>
      <c r="K2982" s="16"/>
      <c r="L2982" s="1"/>
      <c r="N2982" s="1"/>
      <c r="O2982" s="13"/>
      <c r="P2982" s="13"/>
      <c r="Q2982" s="13" t="str">
        <f t="shared" si="225"/>
        <v/>
      </c>
      <c r="R2982" s="13" t="str">
        <f t="shared" si="226"/>
        <v/>
      </c>
    </row>
    <row r="2983" spans="1:18" x14ac:dyDescent="0.2">
      <c r="A2983" s="8"/>
      <c r="B2983" s="9"/>
      <c r="C2983" s="10"/>
      <c r="D2983" s="10"/>
      <c r="E2983" s="10"/>
      <c r="F2983" s="10"/>
      <c r="G2983" s="10"/>
      <c r="H2983" s="10"/>
      <c r="I2983" s="11"/>
      <c r="J2983" s="11"/>
      <c r="K2983" s="16"/>
      <c r="L2983" s="1"/>
      <c r="N2983" s="1"/>
      <c r="O2983" s="13"/>
      <c r="P2983" s="13"/>
      <c r="Q2983" s="13" t="str">
        <f t="shared" si="225"/>
        <v/>
      </c>
      <c r="R2983" s="13" t="str">
        <f t="shared" si="226"/>
        <v/>
      </c>
    </row>
    <row r="2984" spans="1:18" x14ac:dyDescent="0.2">
      <c r="A2984" s="8"/>
      <c r="B2984" s="9"/>
      <c r="C2984" s="10"/>
      <c r="D2984" s="10"/>
      <c r="E2984" s="10"/>
      <c r="F2984" s="10"/>
      <c r="G2984" s="10"/>
      <c r="H2984" s="10"/>
      <c r="I2984" s="11"/>
      <c r="J2984" s="11"/>
      <c r="K2984" s="16"/>
      <c r="L2984" s="1"/>
      <c r="N2984" s="1"/>
      <c r="O2984" s="13"/>
      <c r="P2984" s="13"/>
      <c r="Q2984" s="13" t="str">
        <f t="shared" si="225"/>
        <v/>
      </c>
      <c r="R2984" s="13" t="str">
        <f t="shared" si="226"/>
        <v/>
      </c>
    </row>
    <row r="2985" spans="1:18" x14ac:dyDescent="0.2">
      <c r="A2985" s="8"/>
      <c r="B2985" s="9"/>
      <c r="C2985" s="10"/>
      <c r="D2985" s="10"/>
      <c r="E2985" s="10"/>
      <c r="F2985" s="10"/>
      <c r="G2985" s="10"/>
      <c r="H2985" s="10"/>
      <c r="I2985" s="11"/>
      <c r="J2985" s="11"/>
      <c r="K2985" s="16"/>
      <c r="L2985" s="1"/>
      <c r="N2985" s="1"/>
      <c r="O2985" s="13"/>
      <c r="P2985" s="13"/>
      <c r="Q2985" s="13" t="str">
        <f t="shared" si="225"/>
        <v/>
      </c>
      <c r="R2985" s="13" t="str">
        <f t="shared" si="226"/>
        <v/>
      </c>
    </row>
    <row r="2986" spans="1:18" x14ac:dyDescent="0.2">
      <c r="A2986" s="8"/>
      <c r="B2986" s="9"/>
      <c r="C2986" s="10"/>
      <c r="D2986" s="10"/>
      <c r="E2986" s="10"/>
      <c r="F2986" s="10"/>
      <c r="G2986" s="10"/>
      <c r="H2986" s="10"/>
      <c r="I2986" s="11"/>
      <c r="J2986" s="11"/>
      <c r="K2986" s="16"/>
      <c r="L2986" s="1"/>
      <c r="N2986" s="1"/>
      <c r="O2986" s="13"/>
      <c r="P2986" s="13"/>
      <c r="Q2986" s="13" t="str">
        <f t="shared" si="225"/>
        <v/>
      </c>
      <c r="R2986" s="13" t="str">
        <f t="shared" si="226"/>
        <v/>
      </c>
    </row>
    <row r="2987" spans="1:18" x14ac:dyDescent="0.2">
      <c r="A2987" s="8"/>
      <c r="B2987" s="9"/>
      <c r="C2987" s="10"/>
      <c r="D2987" s="10"/>
      <c r="E2987" s="10"/>
      <c r="F2987" s="10"/>
      <c r="G2987" s="10"/>
      <c r="H2987" s="10"/>
      <c r="I2987" s="11"/>
      <c r="J2987" s="11"/>
      <c r="K2987" s="12"/>
      <c r="L2987" s="1"/>
      <c r="N2987" s="1"/>
      <c r="O2987" s="13"/>
      <c r="P2987" s="13"/>
      <c r="Q2987" s="13" t="str">
        <f t="shared" si="225"/>
        <v/>
      </c>
      <c r="R2987" s="13" t="str">
        <f t="shared" si="226"/>
        <v/>
      </c>
    </row>
    <row r="2988" spans="1:18" x14ac:dyDescent="0.2">
      <c r="A2988" s="8"/>
      <c r="B2988" s="9"/>
      <c r="C2988" s="10"/>
      <c r="D2988" s="10"/>
      <c r="E2988" s="10"/>
      <c r="F2988" s="10"/>
      <c r="G2988" s="10"/>
      <c r="H2988" s="10"/>
      <c r="I2988" s="11"/>
      <c r="J2988" s="11"/>
      <c r="K2988" s="12"/>
      <c r="L2988" s="1"/>
      <c r="N2988" s="1"/>
      <c r="O2988" s="13"/>
      <c r="P2988" s="13"/>
      <c r="Q2988" s="13" t="str">
        <f t="shared" si="225"/>
        <v/>
      </c>
      <c r="R2988" s="13" t="str">
        <f t="shared" si="226"/>
        <v/>
      </c>
    </row>
    <row r="2989" spans="1:18" x14ac:dyDescent="0.2">
      <c r="A2989" s="8"/>
      <c r="B2989" s="9"/>
      <c r="C2989" s="10"/>
      <c r="D2989" s="10"/>
      <c r="E2989" s="10"/>
      <c r="F2989" s="10"/>
      <c r="G2989" s="10"/>
      <c r="H2989" s="10"/>
      <c r="I2989" s="11"/>
      <c r="J2989" s="11"/>
      <c r="K2989" s="12"/>
      <c r="L2989" s="1"/>
      <c r="N2989" s="1"/>
      <c r="O2989" s="13"/>
      <c r="P2989" s="13"/>
      <c r="Q2989" s="13" t="str">
        <f t="shared" si="225"/>
        <v/>
      </c>
      <c r="R2989" s="13" t="str">
        <f t="shared" si="226"/>
        <v/>
      </c>
    </row>
    <row r="2990" spans="1:18" x14ac:dyDescent="0.2">
      <c r="A2990" s="8"/>
      <c r="B2990" s="9"/>
      <c r="C2990" s="10"/>
      <c r="D2990" s="10"/>
      <c r="E2990" s="10"/>
      <c r="F2990" s="10"/>
      <c r="G2990" s="10"/>
      <c r="H2990" s="10"/>
      <c r="I2990" s="11"/>
      <c r="J2990" s="11"/>
      <c r="K2990" s="12"/>
      <c r="L2990" s="1"/>
      <c r="N2990" s="1"/>
      <c r="O2990" s="13"/>
      <c r="P2990" s="13"/>
      <c r="Q2990" s="13" t="str">
        <f t="shared" si="225"/>
        <v/>
      </c>
      <c r="R2990" s="13" t="str">
        <f t="shared" si="226"/>
        <v/>
      </c>
    </row>
    <row r="2991" spans="1:18" x14ac:dyDescent="0.2">
      <c r="A2991" s="8"/>
      <c r="B2991" s="9"/>
      <c r="C2991" s="10"/>
      <c r="D2991" s="10"/>
      <c r="E2991" s="10"/>
      <c r="F2991" s="10"/>
      <c r="G2991" s="10"/>
      <c r="H2991" s="10"/>
      <c r="I2991" s="11"/>
      <c r="J2991" s="11"/>
      <c r="K2991" s="16"/>
      <c r="L2991" s="1"/>
      <c r="N2991" s="1"/>
      <c r="O2991" s="13"/>
      <c r="P2991" s="13"/>
      <c r="Q2991" s="13" t="str">
        <f t="shared" si="225"/>
        <v/>
      </c>
      <c r="R2991" s="13" t="str">
        <f t="shared" si="226"/>
        <v/>
      </c>
    </row>
    <row r="2992" spans="1:18" x14ac:dyDescent="0.2">
      <c r="A2992" s="8"/>
      <c r="B2992" s="9"/>
      <c r="C2992" s="10"/>
      <c r="D2992" s="10"/>
      <c r="E2992" s="10"/>
      <c r="F2992" s="10"/>
      <c r="G2992" s="10"/>
      <c r="H2992" s="10"/>
      <c r="I2992" s="11"/>
      <c r="J2992" s="11"/>
      <c r="K2992" s="12"/>
      <c r="L2992" s="1"/>
      <c r="N2992" s="1"/>
      <c r="O2992" s="13"/>
      <c r="P2992" s="13"/>
      <c r="Q2992" s="13" t="str">
        <f t="shared" si="225"/>
        <v/>
      </c>
      <c r="R2992" s="13" t="str">
        <f t="shared" si="226"/>
        <v/>
      </c>
    </row>
    <row r="2993" spans="1:18" x14ac:dyDescent="0.2">
      <c r="A2993" s="8"/>
      <c r="B2993" s="9"/>
      <c r="C2993" s="10"/>
      <c r="D2993" s="10"/>
      <c r="E2993" s="10"/>
      <c r="F2993" s="10"/>
      <c r="G2993" s="10"/>
      <c r="H2993" s="10"/>
      <c r="I2993" s="11"/>
      <c r="J2993" s="11"/>
      <c r="K2993" s="12"/>
      <c r="L2993" s="1"/>
      <c r="N2993" s="1"/>
      <c r="O2993" s="13"/>
      <c r="P2993" s="13"/>
      <c r="Q2993" s="13" t="str">
        <f t="shared" si="225"/>
        <v/>
      </c>
      <c r="R2993" s="13" t="str">
        <f t="shared" si="226"/>
        <v/>
      </c>
    </row>
    <row r="2994" spans="1:18" x14ac:dyDescent="0.2">
      <c r="A2994" s="8"/>
      <c r="B2994" s="9"/>
      <c r="C2994" s="10"/>
      <c r="D2994" s="10"/>
      <c r="E2994" s="10"/>
      <c r="F2994" s="10"/>
      <c r="G2994" s="10"/>
      <c r="H2994" s="10"/>
      <c r="I2994" s="11"/>
      <c r="J2994" s="11"/>
      <c r="K2994" s="12"/>
      <c r="L2994" s="1"/>
      <c r="N2994" s="1"/>
      <c r="O2994" s="13"/>
      <c r="P2994" s="13"/>
      <c r="Q2994" s="13" t="str">
        <f t="shared" si="225"/>
        <v/>
      </c>
      <c r="R2994" s="13" t="str">
        <f t="shared" si="226"/>
        <v/>
      </c>
    </row>
    <row r="2995" spans="1:18" x14ac:dyDescent="0.2">
      <c r="A2995" s="8"/>
      <c r="B2995" s="9"/>
      <c r="C2995" s="10"/>
      <c r="D2995" s="10"/>
      <c r="E2995" s="10"/>
      <c r="F2995" s="10"/>
      <c r="G2995" s="10"/>
      <c r="H2995" s="10"/>
      <c r="I2995" s="11"/>
      <c r="J2995" s="11"/>
      <c r="K2995" s="16"/>
      <c r="L2995" s="1"/>
      <c r="N2995" s="1"/>
      <c r="O2995" s="13"/>
      <c r="P2995" s="13"/>
      <c r="Q2995" s="13" t="str">
        <f t="shared" si="225"/>
        <v/>
      </c>
      <c r="R2995" s="13" t="str">
        <f t="shared" si="226"/>
        <v/>
      </c>
    </row>
    <row r="2996" spans="1:18" x14ac:dyDescent="0.2">
      <c r="A2996" s="8"/>
      <c r="B2996" s="9"/>
      <c r="C2996" s="10"/>
      <c r="D2996" s="10"/>
      <c r="E2996" s="10"/>
      <c r="F2996" s="10"/>
      <c r="G2996" s="10"/>
      <c r="H2996" s="10"/>
      <c r="I2996" s="11"/>
      <c r="J2996" s="11"/>
      <c r="K2996" s="16"/>
      <c r="L2996" s="1"/>
      <c r="N2996" s="1"/>
      <c r="O2996" s="13"/>
      <c r="P2996" s="13"/>
      <c r="Q2996" s="13" t="str">
        <f t="shared" si="225"/>
        <v/>
      </c>
      <c r="R2996" s="13" t="str">
        <f t="shared" si="226"/>
        <v/>
      </c>
    </row>
    <row r="2997" spans="1:18" x14ac:dyDescent="0.2">
      <c r="A2997" s="8"/>
      <c r="B2997" s="9"/>
      <c r="C2997" s="10"/>
      <c r="D2997" s="10"/>
      <c r="E2997" s="10"/>
      <c r="F2997" s="10"/>
      <c r="G2997" s="10"/>
      <c r="H2997" s="10"/>
      <c r="I2997" s="11"/>
      <c r="J2997" s="11"/>
      <c r="K2997" s="16"/>
      <c r="L2997" s="1"/>
      <c r="N2997" s="1"/>
      <c r="O2997" s="13"/>
      <c r="P2997" s="13"/>
      <c r="Q2997" s="13" t="str">
        <f t="shared" si="225"/>
        <v/>
      </c>
      <c r="R2997" s="13" t="str">
        <f t="shared" si="226"/>
        <v/>
      </c>
    </row>
    <row r="2998" spans="1:18" x14ac:dyDescent="0.2">
      <c r="A2998" s="8"/>
      <c r="B2998" s="9"/>
      <c r="C2998" s="10"/>
      <c r="D2998" s="10"/>
      <c r="E2998" s="10"/>
      <c r="F2998" s="10"/>
      <c r="G2998" s="10"/>
      <c r="H2998" s="10"/>
      <c r="I2998" s="11"/>
      <c r="J2998" s="11"/>
      <c r="K2998" s="16"/>
      <c r="L2998" s="1"/>
      <c r="N2998" s="1"/>
      <c r="O2998" s="13"/>
      <c r="P2998" s="13"/>
      <c r="Q2998" s="13" t="str">
        <f t="shared" si="225"/>
        <v/>
      </c>
      <c r="R2998" s="13" t="str">
        <f t="shared" si="226"/>
        <v/>
      </c>
    </row>
    <row r="2999" spans="1:18" x14ac:dyDescent="0.2">
      <c r="A2999" s="8"/>
      <c r="B2999" s="9"/>
      <c r="C2999" s="10"/>
      <c r="D2999" s="10"/>
      <c r="E2999" s="10"/>
      <c r="F2999" s="10"/>
      <c r="G2999" s="10"/>
      <c r="H2999" s="10"/>
      <c r="I2999" s="11"/>
      <c r="J2999" s="11"/>
      <c r="K2999" s="12"/>
      <c r="L2999" s="1"/>
      <c r="N2999" s="1"/>
      <c r="O2999" s="13"/>
      <c r="P2999" s="13"/>
      <c r="Q2999" s="13" t="str">
        <f t="shared" si="225"/>
        <v/>
      </c>
      <c r="R2999" s="13" t="str">
        <f t="shared" si="226"/>
        <v/>
      </c>
    </row>
    <row r="3000" spans="1:18" x14ac:dyDescent="0.2">
      <c r="A3000" s="8"/>
      <c r="B3000" s="9"/>
      <c r="C3000" s="10"/>
      <c r="D3000" s="10"/>
      <c r="E3000" s="10"/>
      <c r="F3000" s="10"/>
      <c r="G3000" s="10"/>
      <c r="H3000" s="10"/>
      <c r="I3000" s="11"/>
      <c r="J3000" s="11"/>
      <c r="K3000" s="12"/>
      <c r="L3000" s="1"/>
      <c r="N3000" s="1"/>
      <c r="O3000" s="13"/>
      <c r="P3000" s="13"/>
      <c r="Q3000" s="13" t="str">
        <f t="shared" si="225"/>
        <v/>
      </c>
      <c r="R3000" s="13" t="str">
        <f t="shared" si="226"/>
        <v/>
      </c>
    </row>
    <row r="3001" spans="1:18" x14ac:dyDescent="0.2">
      <c r="A3001" s="8"/>
      <c r="B3001" s="9"/>
      <c r="C3001" s="10"/>
      <c r="D3001" s="10"/>
      <c r="E3001" s="10"/>
      <c r="F3001" s="10"/>
      <c r="G3001" s="10"/>
      <c r="H3001" s="10"/>
      <c r="I3001" s="11"/>
      <c r="J3001" s="11"/>
      <c r="K3001" s="12"/>
      <c r="L3001" s="1"/>
      <c r="N3001" s="1"/>
      <c r="O3001" s="13"/>
      <c r="P3001" s="13"/>
      <c r="Q3001" s="13" t="str">
        <f t="shared" si="225"/>
        <v/>
      </c>
      <c r="R3001" s="13" t="str">
        <f t="shared" si="226"/>
        <v/>
      </c>
    </row>
    <row r="3002" spans="1:18" x14ac:dyDescent="0.2">
      <c r="A3002" s="8"/>
      <c r="B3002" s="9"/>
      <c r="C3002" s="10"/>
      <c r="D3002" s="10"/>
      <c r="E3002" s="10"/>
      <c r="F3002" s="10"/>
      <c r="G3002" s="10"/>
      <c r="H3002" s="10"/>
      <c r="I3002" s="11"/>
      <c r="J3002" s="11"/>
      <c r="K3002" s="16"/>
      <c r="L3002" s="1"/>
      <c r="N3002" s="1"/>
      <c r="O3002" s="13"/>
      <c r="P3002" s="13"/>
      <c r="Q3002" s="13" t="str">
        <f t="shared" si="225"/>
        <v/>
      </c>
      <c r="R3002" s="13" t="str">
        <f t="shared" si="226"/>
        <v/>
      </c>
    </row>
    <row r="3003" spans="1:18" x14ac:dyDescent="0.2">
      <c r="A3003" s="8"/>
      <c r="B3003" s="9"/>
      <c r="C3003" s="10"/>
      <c r="D3003" s="10"/>
      <c r="E3003" s="10"/>
      <c r="F3003" s="10"/>
      <c r="G3003" s="10"/>
      <c r="H3003" s="10"/>
      <c r="I3003" s="11"/>
      <c r="J3003" s="11"/>
      <c r="K3003" s="16"/>
      <c r="L3003" s="1"/>
      <c r="N3003" s="1"/>
      <c r="O3003" s="13"/>
      <c r="P3003" s="13"/>
      <c r="Q3003" s="13" t="str">
        <f t="shared" si="225"/>
        <v/>
      </c>
      <c r="R3003" s="13" t="str">
        <f t="shared" si="226"/>
        <v/>
      </c>
    </row>
    <row r="3004" spans="1:18" x14ac:dyDescent="0.2">
      <c r="A3004" s="8"/>
      <c r="B3004" s="9"/>
      <c r="C3004" s="10"/>
      <c r="D3004" s="10"/>
      <c r="E3004" s="10"/>
      <c r="F3004" s="10"/>
      <c r="G3004" s="10"/>
      <c r="H3004" s="10"/>
      <c r="I3004" s="11"/>
      <c r="J3004" s="11"/>
      <c r="K3004" s="16"/>
      <c r="L3004" s="1"/>
      <c r="N3004" s="1"/>
      <c r="O3004" s="13"/>
      <c r="P3004" s="13"/>
      <c r="Q3004" s="13" t="str">
        <f t="shared" si="225"/>
        <v/>
      </c>
      <c r="R3004" s="13" t="str">
        <f t="shared" si="226"/>
        <v/>
      </c>
    </row>
    <row r="3005" spans="1:18" x14ac:dyDescent="0.2">
      <c r="A3005" s="8"/>
      <c r="B3005" s="9"/>
      <c r="C3005" s="10"/>
      <c r="D3005" s="10"/>
      <c r="E3005" s="10"/>
      <c r="F3005" s="10"/>
      <c r="G3005" s="10"/>
      <c r="H3005" s="10"/>
      <c r="I3005" s="11"/>
      <c r="J3005" s="11"/>
      <c r="K3005" s="16"/>
      <c r="L3005" s="1"/>
      <c r="N3005" s="1"/>
      <c r="O3005" s="13"/>
      <c r="P3005" s="13"/>
      <c r="Q3005" s="13" t="str">
        <f t="shared" si="225"/>
        <v/>
      </c>
      <c r="R3005" s="13" t="str">
        <f t="shared" si="226"/>
        <v/>
      </c>
    </row>
    <row r="3006" spans="1:18" x14ac:dyDescent="0.2">
      <c r="A3006" s="8"/>
      <c r="B3006" s="9"/>
      <c r="C3006" s="10"/>
      <c r="D3006" s="10"/>
      <c r="E3006" s="10"/>
      <c r="F3006" s="10"/>
      <c r="G3006" s="10"/>
      <c r="H3006" s="10"/>
      <c r="I3006" s="11"/>
      <c r="J3006" s="11"/>
      <c r="K3006" s="16"/>
      <c r="L3006" s="1"/>
      <c r="N3006" s="1"/>
      <c r="O3006" s="13"/>
      <c r="P3006" s="13"/>
      <c r="Q3006" s="13" t="str">
        <f t="shared" si="225"/>
        <v/>
      </c>
      <c r="R3006" s="13" t="str">
        <f t="shared" si="226"/>
        <v/>
      </c>
    </row>
    <row r="3007" spans="1:18" x14ac:dyDescent="0.2">
      <c r="A3007" s="8"/>
      <c r="B3007" s="9"/>
      <c r="C3007" s="10"/>
      <c r="D3007" s="10"/>
      <c r="E3007" s="10"/>
      <c r="F3007" s="10"/>
      <c r="G3007" s="10"/>
      <c r="H3007" s="10"/>
      <c r="I3007" s="11"/>
      <c r="J3007" s="11"/>
      <c r="K3007" s="12"/>
      <c r="L3007" s="1"/>
      <c r="N3007" s="1"/>
      <c r="O3007" s="13"/>
      <c r="P3007" s="13"/>
      <c r="Q3007" s="13" t="str">
        <f t="shared" si="225"/>
        <v/>
      </c>
      <c r="R3007" s="13" t="str">
        <f t="shared" si="226"/>
        <v/>
      </c>
    </row>
    <row r="3008" spans="1:18" x14ac:dyDescent="0.2">
      <c r="A3008" s="8"/>
      <c r="B3008" s="9"/>
      <c r="C3008" s="10"/>
      <c r="D3008" s="10"/>
      <c r="E3008" s="10"/>
      <c r="F3008" s="10"/>
      <c r="G3008" s="10"/>
      <c r="H3008" s="10"/>
      <c r="I3008" s="11"/>
      <c r="J3008" s="11"/>
      <c r="K3008" s="16"/>
      <c r="L3008" s="1"/>
      <c r="N3008" s="1"/>
      <c r="O3008" s="13"/>
      <c r="P3008" s="13"/>
      <c r="Q3008" s="13" t="str">
        <f t="shared" si="225"/>
        <v/>
      </c>
      <c r="R3008" s="13" t="str">
        <f t="shared" si="226"/>
        <v/>
      </c>
    </row>
    <row r="3009" spans="1:18" x14ac:dyDescent="0.2">
      <c r="A3009" s="8"/>
      <c r="B3009" s="9"/>
      <c r="C3009" s="10"/>
      <c r="D3009" s="10"/>
      <c r="E3009" s="10"/>
      <c r="F3009" s="10"/>
      <c r="G3009" s="10"/>
      <c r="H3009" s="10"/>
      <c r="I3009" s="11"/>
      <c r="J3009" s="11"/>
      <c r="K3009" s="12"/>
      <c r="L3009" s="1"/>
      <c r="N3009" s="1"/>
      <c r="O3009" s="13"/>
      <c r="P3009" s="13"/>
      <c r="Q3009" s="13" t="str">
        <f t="shared" si="225"/>
        <v/>
      </c>
      <c r="R3009" s="13" t="str">
        <f t="shared" si="226"/>
        <v/>
      </c>
    </row>
    <row r="3010" spans="1:18" x14ac:dyDescent="0.2">
      <c r="A3010" s="8"/>
      <c r="B3010" s="9"/>
      <c r="C3010" s="10"/>
      <c r="D3010" s="10"/>
      <c r="E3010" s="10"/>
      <c r="F3010" s="10"/>
      <c r="G3010" s="10"/>
      <c r="H3010" s="10"/>
      <c r="I3010" s="11"/>
      <c r="J3010" s="11"/>
      <c r="K3010" s="12"/>
      <c r="L3010" s="1"/>
      <c r="N3010" s="1"/>
      <c r="O3010" s="13"/>
      <c r="P3010" s="13"/>
      <c r="Q3010" s="13" t="str">
        <f t="shared" si="225"/>
        <v/>
      </c>
      <c r="R3010" s="13" t="str">
        <f t="shared" si="226"/>
        <v/>
      </c>
    </row>
    <row r="3011" spans="1:18" x14ac:dyDescent="0.2">
      <c r="A3011" s="8"/>
      <c r="B3011" s="9"/>
      <c r="C3011" s="10"/>
      <c r="D3011" s="10"/>
      <c r="E3011" s="10"/>
      <c r="F3011" s="10"/>
      <c r="G3011" s="10"/>
      <c r="H3011" s="10"/>
      <c r="I3011" s="11"/>
      <c r="J3011" s="11"/>
      <c r="K3011" s="16"/>
      <c r="L3011" s="1"/>
      <c r="N3011" s="1"/>
      <c r="O3011" s="13"/>
      <c r="P3011" s="13"/>
      <c r="Q3011" s="13" t="str">
        <f t="shared" si="225"/>
        <v/>
      </c>
      <c r="R3011" s="13" t="str">
        <f t="shared" si="226"/>
        <v/>
      </c>
    </row>
    <row r="3012" spans="1:18" x14ac:dyDescent="0.2">
      <c r="A3012" s="8"/>
      <c r="B3012" s="9"/>
      <c r="C3012" s="10"/>
      <c r="D3012" s="10"/>
      <c r="E3012" s="10"/>
      <c r="F3012" s="10"/>
      <c r="G3012" s="10"/>
      <c r="H3012" s="10"/>
      <c r="I3012" s="11"/>
      <c r="J3012" s="11"/>
      <c r="K3012" s="16"/>
      <c r="L3012" s="1"/>
      <c r="N3012" s="1"/>
      <c r="O3012" s="13"/>
      <c r="P3012" s="13"/>
      <c r="Q3012" s="13" t="str">
        <f t="shared" si="225"/>
        <v/>
      </c>
      <c r="R3012" s="13" t="str">
        <f t="shared" si="226"/>
        <v/>
      </c>
    </row>
    <row r="3013" spans="1:18" x14ac:dyDescent="0.2">
      <c r="A3013" s="8"/>
      <c r="B3013" s="9"/>
      <c r="C3013" s="10"/>
      <c r="D3013" s="10"/>
      <c r="E3013" s="10"/>
      <c r="F3013" s="10"/>
      <c r="G3013" s="10"/>
      <c r="H3013" s="10"/>
      <c r="I3013" s="11"/>
      <c r="J3013" s="11"/>
      <c r="K3013" s="16"/>
      <c r="L3013" s="1"/>
      <c r="N3013" s="1"/>
      <c r="O3013" s="13"/>
      <c r="P3013" s="13"/>
      <c r="Q3013" s="13" t="str">
        <f t="shared" si="225"/>
        <v/>
      </c>
      <c r="R3013" s="13" t="str">
        <f t="shared" si="226"/>
        <v/>
      </c>
    </row>
    <row r="3014" spans="1:18" x14ac:dyDescent="0.2">
      <c r="A3014" s="8"/>
      <c r="B3014" s="9"/>
      <c r="C3014" s="10"/>
      <c r="D3014" s="10"/>
      <c r="E3014" s="10"/>
      <c r="F3014" s="10"/>
      <c r="G3014" s="10"/>
      <c r="H3014" s="10"/>
      <c r="I3014" s="11"/>
      <c r="J3014" s="11"/>
      <c r="K3014" s="16"/>
      <c r="L3014" s="1"/>
      <c r="N3014" s="1"/>
      <c r="O3014" s="13"/>
      <c r="P3014" s="13"/>
      <c r="Q3014" s="13" t="str">
        <f t="shared" si="225"/>
        <v/>
      </c>
      <c r="R3014" s="13" t="str">
        <f t="shared" si="226"/>
        <v/>
      </c>
    </row>
    <row r="3015" spans="1:18" x14ac:dyDescent="0.2">
      <c r="A3015" s="8"/>
      <c r="B3015" s="9"/>
      <c r="C3015" s="10"/>
      <c r="D3015" s="10"/>
      <c r="E3015" s="10"/>
      <c r="F3015" s="10"/>
      <c r="G3015" s="10"/>
      <c r="H3015" s="10"/>
      <c r="I3015" s="11"/>
      <c r="J3015" s="11"/>
      <c r="K3015" s="16"/>
      <c r="L3015" s="1"/>
      <c r="N3015" s="1"/>
      <c r="O3015" s="13"/>
      <c r="P3015" s="13"/>
      <c r="Q3015" s="13" t="str">
        <f t="shared" si="225"/>
        <v/>
      </c>
      <c r="R3015" s="13" t="str">
        <f t="shared" si="226"/>
        <v/>
      </c>
    </row>
    <row r="3016" spans="1:18" x14ac:dyDescent="0.2">
      <c r="A3016" s="8"/>
      <c r="B3016" s="9"/>
      <c r="C3016" s="10"/>
      <c r="D3016" s="10"/>
      <c r="E3016" s="10"/>
      <c r="F3016" s="10"/>
      <c r="G3016" s="10"/>
      <c r="H3016" s="10"/>
      <c r="I3016" s="11"/>
      <c r="J3016" s="11"/>
      <c r="K3016" s="12"/>
      <c r="L3016" s="1"/>
      <c r="N3016" s="1"/>
      <c r="O3016" s="13"/>
      <c r="P3016" s="13"/>
      <c r="Q3016" s="13" t="str">
        <f t="shared" ref="Q3016:Q3079" si="227">IF(AND(M3016="Natural Gas",K3016&lt;&gt;"NA"),K3016/100,"")</f>
        <v/>
      </c>
      <c r="R3016" s="13" t="str">
        <f t="shared" ref="R3016:R3079" si="228">IF(AND(M3016="Natural Gas",K3016&lt;&gt;"NA",L3016="YES"),K3016/100,"")</f>
        <v/>
      </c>
    </row>
    <row r="3017" spans="1:18" x14ac:dyDescent="0.2">
      <c r="A3017" s="8"/>
      <c r="B3017" s="9"/>
      <c r="C3017" s="10"/>
      <c r="D3017" s="10"/>
      <c r="E3017" s="10"/>
      <c r="F3017" s="10"/>
      <c r="G3017" s="10"/>
      <c r="H3017" s="10"/>
      <c r="I3017" s="11"/>
      <c r="J3017" s="11"/>
      <c r="K3017" s="12"/>
      <c r="L3017" s="1"/>
      <c r="N3017" s="1"/>
      <c r="O3017" s="13"/>
      <c r="P3017" s="13"/>
      <c r="Q3017" s="13" t="str">
        <f t="shared" si="227"/>
        <v/>
      </c>
      <c r="R3017" s="13" t="str">
        <f t="shared" si="228"/>
        <v/>
      </c>
    </row>
    <row r="3018" spans="1:18" x14ac:dyDescent="0.2">
      <c r="A3018" s="8"/>
      <c r="B3018" s="9"/>
      <c r="C3018" s="10"/>
      <c r="D3018" s="10"/>
      <c r="E3018" s="10"/>
      <c r="F3018" s="10"/>
      <c r="G3018" s="10"/>
      <c r="H3018" s="10"/>
      <c r="I3018" s="11"/>
      <c r="J3018" s="11"/>
      <c r="K3018" s="16"/>
      <c r="L3018" s="1"/>
      <c r="N3018" s="1"/>
      <c r="O3018" s="13"/>
      <c r="P3018" s="13"/>
      <c r="Q3018" s="13" t="str">
        <f t="shared" si="227"/>
        <v/>
      </c>
      <c r="R3018" s="13" t="str">
        <f t="shared" si="228"/>
        <v/>
      </c>
    </row>
    <row r="3019" spans="1:18" x14ac:dyDescent="0.2">
      <c r="A3019" s="8"/>
      <c r="B3019" s="9"/>
      <c r="C3019" s="10"/>
      <c r="D3019" s="10"/>
      <c r="E3019" s="10"/>
      <c r="F3019" s="10"/>
      <c r="G3019" s="10"/>
      <c r="H3019" s="10"/>
      <c r="I3019" s="11"/>
      <c r="J3019" s="11"/>
      <c r="K3019" s="16"/>
      <c r="L3019" s="1"/>
      <c r="N3019" s="1"/>
      <c r="O3019" s="13"/>
      <c r="P3019" s="13"/>
      <c r="Q3019" s="13" t="str">
        <f t="shared" si="227"/>
        <v/>
      </c>
      <c r="R3019" s="13" t="str">
        <f t="shared" si="228"/>
        <v/>
      </c>
    </row>
    <row r="3020" spans="1:18" x14ac:dyDescent="0.2">
      <c r="A3020" s="8"/>
      <c r="B3020" s="9"/>
      <c r="C3020" s="10"/>
      <c r="D3020" s="10"/>
      <c r="E3020" s="10"/>
      <c r="F3020" s="10"/>
      <c r="G3020" s="10"/>
      <c r="H3020" s="10"/>
      <c r="I3020" s="11"/>
      <c r="J3020" s="11"/>
      <c r="K3020" s="16"/>
      <c r="L3020" s="1"/>
      <c r="N3020" s="1"/>
      <c r="O3020" s="13"/>
      <c r="P3020" s="13"/>
      <c r="Q3020" s="13" t="str">
        <f t="shared" si="227"/>
        <v/>
      </c>
      <c r="R3020" s="13" t="str">
        <f t="shared" si="228"/>
        <v/>
      </c>
    </row>
    <row r="3021" spans="1:18" x14ac:dyDescent="0.2">
      <c r="A3021" s="8"/>
      <c r="B3021" s="9"/>
      <c r="C3021" s="10"/>
      <c r="D3021" s="10"/>
      <c r="E3021" s="10"/>
      <c r="F3021" s="10"/>
      <c r="G3021" s="10"/>
      <c r="H3021" s="10"/>
      <c r="I3021" s="11"/>
      <c r="J3021" s="11"/>
      <c r="K3021" s="16"/>
      <c r="L3021" s="1"/>
      <c r="N3021" s="1"/>
      <c r="O3021" s="13"/>
      <c r="P3021" s="13"/>
      <c r="Q3021" s="13" t="str">
        <f t="shared" si="227"/>
        <v/>
      </c>
      <c r="R3021" s="13" t="str">
        <f t="shared" si="228"/>
        <v/>
      </c>
    </row>
    <row r="3022" spans="1:18" x14ac:dyDescent="0.2">
      <c r="A3022" s="8"/>
      <c r="B3022" s="9"/>
      <c r="C3022" s="10"/>
      <c r="D3022" s="10"/>
      <c r="E3022" s="10"/>
      <c r="F3022" s="10"/>
      <c r="G3022" s="10"/>
      <c r="H3022" s="10"/>
      <c r="I3022" s="11"/>
      <c r="J3022" s="11"/>
      <c r="K3022" s="16"/>
      <c r="L3022" s="1"/>
      <c r="N3022" s="1"/>
      <c r="O3022" s="13"/>
      <c r="P3022" s="13"/>
      <c r="Q3022" s="13" t="str">
        <f t="shared" si="227"/>
        <v/>
      </c>
      <c r="R3022" s="13" t="str">
        <f t="shared" si="228"/>
        <v/>
      </c>
    </row>
    <row r="3023" spans="1:18" x14ac:dyDescent="0.2">
      <c r="A3023" s="8"/>
      <c r="B3023" s="9"/>
      <c r="C3023" s="10"/>
      <c r="D3023" s="10"/>
      <c r="E3023" s="10"/>
      <c r="F3023" s="10"/>
      <c r="G3023" s="10"/>
      <c r="H3023" s="10"/>
      <c r="I3023" s="11"/>
      <c r="J3023" s="11"/>
      <c r="K3023" s="16"/>
      <c r="L3023" s="1"/>
      <c r="N3023" s="1"/>
      <c r="O3023" s="13"/>
      <c r="P3023" s="13"/>
      <c r="Q3023" s="13" t="str">
        <f t="shared" si="227"/>
        <v/>
      </c>
      <c r="R3023" s="13" t="str">
        <f t="shared" si="228"/>
        <v/>
      </c>
    </row>
    <row r="3024" spans="1:18" x14ac:dyDescent="0.2">
      <c r="A3024" s="8"/>
      <c r="B3024" s="9"/>
      <c r="C3024" s="10"/>
      <c r="D3024" s="10"/>
      <c r="E3024" s="10"/>
      <c r="F3024" s="10"/>
      <c r="G3024" s="10"/>
      <c r="H3024" s="10"/>
      <c r="I3024" s="11"/>
      <c r="J3024" s="11"/>
      <c r="K3024" s="12"/>
      <c r="L3024" s="1"/>
      <c r="N3024" s="1"/>
      <c r="O3024" s="13"/>
      <c r="P3024" s="13"/>
      <c r="Q3024" s="13" t="str">
        <f t="shared" si="227"/>
        <v/>
      </c>
      <c r="R3024" s="13" t="str">
        <f t="shared" si="228"/>
        <v/>
      </c>
    </row>
    <row r="3025" spans="1:18" x14ac:dyDescent="0.2">
      <c r="A3025" s="8"/>
      <c r="B3025" s="9"/>
      <c r="C3025" s="10"/>
      <c r="D3025" s="10"/>
      <c r="E3025" s="10"/>
      <c r="F3025" s="10"/>
      <c r="G3025" s="10"/>
      <c r="H3025" s="10"/>
      <c r="I3025" s="11"/>
      <c r="J3025" s="11"/>
      <c r="K3025" s="16"/>
      <c r="L3025" s="1"/>
      <c r="N3025" s="1"/>
      <c r="O3025" s="13"/>
      <c r="P3025" s="13"/>
      <c r="Q3025" s="13" t="str">
        <f t="shared" si="227"/>
        <v/>
      </c>
      <c r="R3025" s="13" t="str">
        <f t="shared" si="228"/>
        <v/>
      </c>
    </row>
    <row r="3026" spans="1:18" x14ac:dyDescent="0.2">
      <c r="A3026" s="8"/>
      <c r="B3026" s="9"/>
      <c r="C3026" s="10"/>
      <c r="D3026" s="10"/>
      <c r="E3026" s="10"/>
      <c r="F3026" s="10"/>
      <c r="G3026" s="10"/>
      <c r="H3026" s="10"/>
      <c r="I3026" s="11"/>
      <c r="J3026" s="11"/>
      <c r="K3026" s="16"/>
      <c r="L3026" s="1"/>
      <c r="N3026" s="1"/>
      <c r="O3026" s="13"/>
      <c r="P3026" s="13"/>
      <c r="Q3026" s="13" t="str">
        <f t="shared" si="227"/>
        <v/>
      </c>
      <c r="R3026" s="13" t="str">
        <f t="shared" si="228"/>
        <v/>
      </c>
    </row>
    <row r="3027" spans="1:18" x14ac:dyDescent="0.2">
      <c r="A3027" s="8"/>
      <c r="B3027" s="9"/>
      <c r="C3027" s="10"/>
      <c r="D3027" s="10"/>
      <c r="E3027" s="10"/>
      <c r="F3027" s="10"/>
      <c r="G3027" s="10"/>
      <c r="H3027" s="10"/>
      <c r="I3027" s="11"/>
      <c r="J3027" s="11"/>
      <c r="K3027" s="16"/>
      <c r="L3027" s="1"/>
      <c r="N3027" s="1"/>
      <c r="O3027" s="13"/>
      <c r="P3027" s="13"/>
      <c r="Q3027" s="13" t="str">
        <f t="shared" si="227"/>
        <v/>
      </c>
      <c r="R3027" s="13" t="str">
        <f t="shared" si="228"/>
        <v/>
      </c>
    </row>
    <row r="3028" spans="1:18" x14ac:dyDescent="0.2">
      <c r="A3028" s="8"/>
      <c r="B3028" s="9"/>
      <c r="C3028" s="10"/>
      <c r="D3028" s="10"/>
      <c r="E3028" s="10"/>
      <c r="F3028" s="10"/>
      <c r="G3028" s="10"/>
      <c r="H3028" s="10"/>
      <c r="I3028" s="11"/>
      <c r="J3028" s="11"/>
      <c r="K3028" s="16"/>
      <c r="L3028" s="1"/>
      <c r="N3028" s="1"/>
      <c r="O3028" s="13"/>
      <c r="P3028" s="13"/>
      <c r="Q3028" s="13" t="str">
        <f t="shared" si="227"/>
        <v/>
      </c>
      <c r="R3028" s="13" t="str">
        <f t="shared" si="228"/>
        <v/>
      </c>
    </row>
    <row r="3029" spans="1:18" x14ac:dyDescent="0.2">
      <c r="A3029" s="8"/>
      <c r="B3029" s="9"/>
      <c r="C3029" s="10"/>
      <c r="D3029" s="10"/>
      <c r="E3029" s="10"/>
      <c r="F3029" s="10"/>
      <c r="G3029" s="10"/>
      <c r="H3029" s="10"/>
      <c r="I3029" s="11"/>
      <c r="J3029" s="11"/>
      <c r="K3029" s="16"/>
      <c r="L3029" s="1"/>
      <c r="N3029" s="1"/>
      <c r="O3029" s="13"/>
      <c r="P3029" s="13"/>
      <c r="Q3029" s="13" t="str">
        <f t="shared" si="227"/>
        <v/>
      </c>
      <c r="R3029" s="13" t="str">
        <f t="shared" si="228"/>
        <v/>
      </c>
    </row>
    <row r="3030" spans="1:18" x14ac:dyDescent="0.2">
      <c r="A3030" s="8"/>
      <c r="B3030" s="9"/>
      <c r="C3030" s="10"/>
      <c r="D3030" s="10"/>
      <c r="E3030" s="10"/>
      <c r="F3030" s="10"/>
      <c r="G3030" s="10"/>
      <c r="H3030" s="10"/>
      <c r="I3030" s="11"/>
      <c r="J3030" s="11"/>
      <c r="K3030" s="12"/>
      <c r="L3030" s="1"/>
      <c r="N3030" s="1"/>
      <c r="O3030" s="13"/>
      <c r="P3030" s="13"/>
      <c r="Q3030" s="13" t="str">
        <f t="shared" si="227"/>
        <v/>
      </c>
      <c r="R3030" s="13" t="str">
        <f t="shared" si="228"/>
        <v/>
      </c>
    </row>
    <row r="3031" spans="1:18" x14ac:dyDescent="0.2">
      <c r="A3031" s="8"/>
      <c r="B3031" s="9"/>
      <c r="C3031" s="10"/>
      <c r="D3031" s="10"/>
      <c r="E3031" s="10"/>
      <c r="F3031" s="10"/>
      <c r="G3031" s="10"/>
      <c r="H3031" s="10"/>
      <c r="I3031" s="11"/>
      <c r="J3031" s="11"/>
      <c r="K3031" s="16"/>
      <c r="L3031" s="1"/>
      <c r="N3031" s="1"/>
      <c r="O3031" s="13"/>
      <c r="P3031" s="13"/>
      <c r="Q3031" s="13" t="str">
        <f t="shared" si="227"/>
        <v/>
      </c>
      <c r="R3031" s="13" t="str">
        <f t="shared" si="228"/>
        <v/>
      </c>
    </row>
    <row r="3032" spans="1:18" x14ac:dyDescent="0.2">
      <c r="A3032" s="8"/>
      <c r="B3032" s="9"/>
      <c r="C3032" s="10"/>
      <c r="D3032" s="10"/>
      <c r="E3032" s="10"/>
      <c r="F3032" s="10"/>
      <c r="G3032" s="10"/>
      <c r="H3032" s="10"/>
      <c r="I3032" s="11"/>
      <c r="J3032" s="11"/>
      <c r="K3032" s="12"/>
      <c r="L3032" s="1"/>
      <c r="N3032" s="1"/>
      <c r="O3032" s="13"/>
      <c r="P3032" s="13"/>
      <c r="Q3032" s="13" t="str">
        <f t="shared" si="227"/>
        <v/>
      </c>
      <c r="R3032" s="13" t="str">
        <f t="shared" si="228"/>
        <v/>
      </c>
    </row>
    <row r="3033" spans="1:18" x14ac:dyDescent="0.2">
      <c r="A3033" s="8"/>
      <c r="B3033" s="9"/>
      <c r="C3033" s="10"/>
      <c r="D3033" s="10"/>
      <c r="E3033" s="10"/>
      <c r="F3033" s="10"/>
      <c r="G3033" s="10"/>
      <c r="H3033" s="10"/>
      <c r="I3033" s="11"/>
      <c r="J3033" s="11"/>
      <c r="K3033" s="16"/>
      <c r="L3033" s="1"/>
      <c r="N3033" s="1"/>
      <c r="O3033" s="13"/>
      <c r="P3033" s="13"/>
      <c r="Q3033" s="13" t="str">
        <f t="shared" si="227"/>
        <v/>
      </c>
      <c r="R3033" s="13" t="str">
        <f t="shared" si="228"/>
        <v/>
      </c>
    </row>
    <row r="3034" spans="1:18" x14ac:dyDescent="0.2">
      <c r="A3034" s="8"/>
      <c r="B3034" s="9"/>
      <c r="C3034" s="10"/>
      <c r="D3034" s="10"/>
      <c r="E3034" s="10"/>
      <c r="F3034" s="10"/>
      <c r="G3034" s="10"/>
      <c r="H3034" s="10"/>
      <c r="I3034" s="11"/>
      <c r="J3034" s="11"/>
      <c r="K3034" s="16"/>
      <c r="L3034" s="1"/>
      <c r="N3034" s="1"/>
      <c r="O3034" s="13"/>
      <c r="P3034" s="13"/>
      <c r="Q3034" s="13" t="str">
        <f t="shared" si="227"/>
        <v/>
      </c>
      <c r="R3034" s="13" t="str">
        <f t="shared" si="228"/>
        <v/>
      </c>
    </row>
    <row r="3035" spans="1:18" x14ac:dyDescent="0.2">
      <c r="A3035" s="8"/>
      <c r="B3035" s="9"/>
      <c r="C3035" s="10"/>
      <c r="D3035" s="10"/>
      <c r="E3035" s="10"/>
      <c r="F3035" s="10"/>
      <c r="G3035" s="10"/>
      <c r="H3035" s="10"/>
      <c r="I3035" s="11"/>
      <c r="J3035" s="11"/>
      <c r="K3035" s="16"/>
      <c r="L3035" s="1"/>
      <c r="N3035" s="1"/>
      <c r="O3035" s="13"/>
      <c r="P3035" s="13"/>
      <c r="Q3035" s="13" t="str">
        <f t="shared" si="227"/>
        <v/>
      </c>
      <c r="R3035" s="13" t="str">
        <f t="shared" si="228"/>
        <v/>
      </c>
    </row>
    <row r="3036" spans="1:18" x14ac:dyDescent="0.2">
      <c r="A3036" s="8"/>
      <c r="B3036" s="9"/>
      <c r="C3036" s="10"/>
      <c r="D3036" s="10"/>
      <c r="E3036" s="10"/>
      <c r="F3036" s="10"/>
      <c r="G3036" s="10"/>
      <c r="H3036" s="10"/>
      <c r="I3036" s="11"/>
      <c r="J3036" s="11"/>
      <c r="K3036" s="16"/>
      <c r="L3036" s="1"/>
      <c r="N3036" s="1"/>
      <c r="O3036" s="13"/>
      <c r="P3036" s="13"/>
      <c r="Q3036" s="13" t="str">
        <f t="shared" si="227"/>
        <v/>
      </c>
      <c r="R3036" s="13" t="str">
        <f t="shared" si="228"/>
        <v/>
      </c>
    </row>
    <row r="3037" spans="1:18" x14ac:dyDescent="0.2">
      <c r="A3037" s="8"/>
      <c r="B3037" s="9"/>
      <c r="C3037" s="10"/>
      <c r="D3037" s="10"/>
      <c r="E3037" s="10"/>
      <c r="F3037" s="10"/>
      <c r="G3037" s="10"/>
      <c r="H3037" s="10"/>
      <c r="I3037" s="11"/>
      <c r="J3037" s="11"/>
      <c r="K3037" s="16"/>
      <c r="L3037" s="1"/>
      <c r="N3037" s="1"/>
      <c r="O3037" s="13"/>
      <c r="P3037" s="13"/>
      <c r="Q3037" s="13" t="str">
        <f t="shared" si="227"/>
        <v/>
      </c>
      <c r="R3037" s="13" t="str">
        <f t="shared" si="228"/>
        <v/>
      </c>
    </row>
    <row r="3038" spans="1:18" x14ac:dyDescent="0.2">
      <c r="A3038" s="8"/>
      <c r="B3038" s="9"/>
      <c r="C3038" s="10"/>
      <c r="D3038" s="10"/>
      <c r="E3038" s="10"/>
      <c r="F3038" s="10"/>
      <c r="G3038" s="10"/>
      <c r="H3038" s="10"/>
      <c r="I3038" s="11"/>
      <c r="J3038" s="11"/>
      <c r="K3038" s="16"/>
      <c r="L3038" s="1"/>
      <c r="N3038" s="1"/>
      <c r="O3038" s="13"/>
      <c r="P3038" s="13"/>
      <c r="Q3038" s="13" t="str">
        <f t="shared" si="227"/>
        <v/>
      </c>
      <c r="R3038" s="13" t="str">
        <f t="shared" si="228"/>
        <v/>
      </c>
    </row>
    <row r="3039" spans="1:18" x14ac:dyDescent="0.2">
      <c r="A3039" s="8"/>
      <c r="B3039" s="9"/>
      <c r="C3039" s="10"/>
      <c r="D3039" s="10"/>
      <c r="E3039" s="10"/>
      <c r="F3039" s="10"/>
      <c r="G3039" s="10"/>
      <c r="H3039" s="10"/>
      <c r="I3039" s="11"/>
      <c r="J3039" s="11"/>
      <c r="K3039" s="16"/>
      <c r="L3039" s="1"/>
      <c r="N3039" s="1"/>
      <c r="O3039" s="13"/>
      <c r="P3039" s="13"/>
      <c r="Q3039" s="13" t="str">
        <f t="shared" si="227"/>
        <v/>
      </c>
      <c r="R3039" s="13" t="str">
        <f t="shared" si="228"/>
        <v/>
      </c>
    </row>
    <row r="3040" spans="1:18" x14ac:dyDescent="0.2">
      <c r="A3040" s="8"/>
      <c r="B3040" s="9"/>
      <c r="C3040" s="10"/>
      <c r="D3040" s="10"/>
      <c r="E3040" s="10"/>
      <c r="F3040" s="10"/>
      <c r="G3040" s="10"/>
      <c r="H3040" s="10"/>
      <c r="I3040" s="11"/>
      <c r="J3040" s="11"/>
      <c r="K3040" s="16"/>
      <c r="L3040" s="1"/>
      <c r="N3040" s="1"/>
      <c r="O3040" s="13"/>
      <c r="P3040" s="13"/>
      <c r="Q3040" s="13" t="str">
        <f t="shared" si="227"/>
        <v/>
      </c>
      <c r="R3040" s="13" t="str">
        <f t="shared" si="228"/>
        <v/>
      </c>
    </row>
    <row r="3041" spans="1:18" x14ac:dyDescent="0.2">
      <c r="A3041" s="8"/>
      <c r="B3041" s="9"/>
      <c r="C3041" s="10"/>
      <c r="D3041" s="10"/>
      <c r="E3041" s="10"/>
      <c r="F3041" s="10"/>
      <c r="G3041" s="10"/>
      <c r="H3041" s="10"/>
      <c r="I3041" s="11"/>
      <c r="J3041" s="11"/>
      <c r="K3041" s="12"/>
      <c r="L3041" s="1"/>
      <c r="N3041" s="1"/>
      <c r="O3041" s="13"/>
      <c r="P3041" s="13"/>
      <c r="Q3041" s="13" t="str">
        <f t="shared" si="227"/>
        <v/>
      </c>
      <c r="R3041" s="13" t="str">
        <f t="shared" si="228"/>
        <v/>
      </c>
    </row>
    <row r="3042" spans="1:18" x14ac:dyDescent="0.2">
      <c r="A3042" s="8"/>
      <c r="B3042" s="9"/>
      <c r="C3042" s="10"/>
      <c r="D3042" s="10"/>
      <c r="E3042" s="10"/>
      <c r="F3042" s="10"/>
      <c r="G3042" s="10"/>
      <c r="H3042" s="10"/>
      <c r="I3042" s="11"/>
      <c r="J3042" s="11"/>
      <c r="K3042" s="16"/>
      <c r="L3042" s="1"/>
      <c r="N3042" s="1"/>
      <c r="O3042" s="13"/>
      <c r="P3042" s="13"/>
      <c r="Q3042" s="13" t="str">
        <f t="shared" si="227"/>
        <v/>
      </c>
      <c r="R3042" s="13" t="str">
        <f t="shared" si="228"/>
        <v/>
      </c>
    </row>
    <row r="3043" spans="1:18" x14ac:dyDescent="0.2">
      <c r="A3043" s="8"/>
      <c r="B3043" s="9"/>
      <c r="C3043" s="10"/>
      <c r="D3043" s="10"/>
      <c r="E3043" s="10"/>
      <c r="F3043" s="10"/>
      <c r="G3043" s="10"/>
      <c r="H3043" s="10"/>
      <c r="I3043" s="11"/>
      <c r="J3043" s="11"/>
      <c r="K3043" s="12"/>
      <c r="L3043" s="1"/>
      <c r="N3043" s="1"/>
      <c r="O3043" s="13"/>
      <c r="P3043" s="13"/>
      <c r="Q3043" s="13" t="str">
        <f t="shared" si="227"/>
        <v/>
      </c>
      <c r="R3043" s="13" t="str">
        <f t="shared" si="228"/>
        <v/>
      </c>
    </row>
    <row r="3044" spans="1:18" x14ac:dyDescent="0.2">
      <c r="A3044" s="8"/>
      <c r="B3044" s="9"/>
      <c r="C3044" s="10"/>
      <c r="D3044" s="10"/>
      <c r="E3044" s="10"/>
      <c r="F3044" s="10"/>
      <c r="G3044" s="10"/>
      <c r="H3044" s="10"/>
      <c r="I3044" s="11"/>
      <c r="J3044" s="11"/>
      <c r="K3044" s="16"/>
      <c r="L3044" s="1"/>
      <c r="N3044" s="1"/>
      <c r="O3044" s="13"/>
      <c r="P3044" s="13"/>
      <c r="Q3044" s="13" t="str">
        <f t="shared" si="227"/>
        <v/>
      </c>
      <c r="R3044" s="13" t="str">
        <f t="shared" si="228"/>
        <v/>
      </c>
    </row>
    <row r="3045" spans="1:18" x14ac:dyDescent="0.2">
      <c r="A3045" s="8"/>
      <c r="B3045" s="9"/>
      <c r="C3045" s="10"/>
      <c r="D3045" s="10"/>
      <c r="E3045" s="10"/>
      <c r="F3045" s="10"/>
      <c r="G3045" s="10"/>
      <c r="H3045" s="10"/>
      <c r="I3045" s="11"/>
      <c r="J3045" s="11"/>
      <c r="K3045" s="16"/>
      <c r="L3045" s="1"/>
      <c r="N3045" s="1"/>
      <c r="O3045" s="13"/>
      <c r="P3045" s="13"/>
      <c r="Q3045" s="13" t="str">
        <f t="shared" si="227"/>
        <v/>
      </c>
      <c r="R3045" s="13" t="str">
        <f t="shared" si="228"/>
        <v/>
      </c>
    </row>
    <row r="3046" spans="1:18" x14ac:dyDescent="0.2">
      <c r="A3046" s="8"/>
      <c r="B3046" s="9"/>
      <c r="C3046" s="10"/>
      <c r="D3046" s="10"/>
      <c r="E3046" s="10"/>
      <c r="F3046" s="10"/>
      <c r="G3046" s="10"/>
      <c r="H3046" s="10"/>
      <c r="I3046" s="11"/>
      <c r="J3046" s="11"/>
      <c r="K3046" s="16"/>
      <c r="L3046" s="1"/>
      <c r="N3046" s="1"/>
      <c r="O3046" s="13"/>
      <c r="P3046" s="13"/>
      <c r="Q3046" s="13" t="str">
        <f t="shared" si="227"/>
        <v/>
      </c>
      <c r="R3046" s="13" t="str">
        <f t="shared" si="228"/>
        <v/>
      </c>
    </row>
    <row r="3047" spans="1:18" x14ac:dyDescent="0.2">
      <c r="A3047" s="8"/>
      <c r="B3047" s="9"/>
      <c r="C3047" s="10"/>
      <c r="D3047" s="10"/>
      <c r="E3047" s="10"/>
      <c r="F3047" s="10"/>
      <c r="G3047" s="10"/>
      <c r="H3047" s="10"/>
      <c r="I3047" s="11"/>
      <c r="J3047" s="11"/>
      <c r="K3047" s="16"/>
      <c r="L3047" s="1"/>
      <c r="N3047" s="1"/>
      <c r="O3047" s="13"/>
      <c r="P3047" s="13"/>
      <c r="Q3047" s="13" t="str">
        <f t="shared" si="227"/>
        <v/>
      </c>
      <c r="R3047" s="13" t="str">
        <f t="shared" si="228"/>
        <v/>
      </c>
    </row>
    <row r="3048" spans="1:18" x14ac:dyDescent="0.2">
      <c r="A3048" s="8"/>
      <c r="B3048" s="9"/>
      <c r="C3048" s="10"/>
      <c r="D3048" s="10"/>
      <c r="E3048" s="10"/>
      <c r="F3048" s="10"/>
      <c r="G3048" s="10"/>
      <c r="H3048" s="10"/>
      <c r="I3048" s="11"/>
      <c r="J3048" s="11"/>
      <c r="K3048" s="16"/>
      <c r="L3048" s="1"/>
      <c r="N3048" s="1"/>
      <c r="O3048" s="13"/>
      <c r="P3048" s="13"/>
      <c r="Q3048" s="13" t="str">
        <f t="shared" si="227"/>
        <v/>
      </c>
      <c r="R3048" s="13" t="str">
        <f t="shared" si="228"/>
        <v/>
      </c>
    </row>
    <row r="3049" spans="1:18" x14ac:dyDescent="0.2">
      <c r="A3049" s="8"/>
      <c r="B3049" s="9"/>
      <c r="C3049" s="10"/>
      <c r="D3049" s="10"/>
      <c r="E3049" s="10"/>
      <c r="F3049" s="10"/>
      <c r="G3049" s="10"/>
      <c r="H3049" s="10"/>
      <c r="I3049" s="11"/>
      <c r="J3049" s="11"/>
      <c r="K3049" s="16"/>
      <c r="L3049" s="1"/>
      <c r="N3049" s="1"/>
      <c r="O3049" s="13"/>
      <c r="P3049" s="13"/>
      <c r="Q3049" s="13" t="str">
        <f t="shared" si="227"/>
        <v/>
      </c>
      <c r="R3049" s="13" t="str">
        <f t="shared" si="228"/>
        <v/>
      </c>
    </row>
    <row r="3050" spans="1:18" x14ac:dyDescent="0.2">
      <c r="A3050" s="8"/>
      <c r="B3050" s="9"/>
      <c r="C3050" s="10"/>
      <c r="D3050" s="10"/>
      <c r="E3050" s="10"/>
      <c r="F3050" s="10"/>
      <c r="G3050" s="10"/>
      <c r="H3050" s="10"/>
      <c r="I3050" s="11"/>
      <c r="J3050" s="11"/>
      <c r="K3050" s="16"/>
      <c r="L3050" s="1"/>
      <c r="N3050" s="1"/>
      <c r="O3050" s="13"/>
      <c r="P3050" s="13"/>
      <c r="Q3050" s="13" t="str">
        <f t="shared" si="227"/>
        <v/>
      </c>
      <c r="R3050" s="13" t="str">
        <f t="shared" si="228"/>
        <v/>
      </c>
    </row>
    <row r="3051" spans="1:18" x14ac:dyDescent="0.2">
      <c r="A3051" s="8"/>
      <c r="B3051" s="9"/>
      <c r="C3051" s="10"/>
      <c r="D3051" s="10"/>
      <c r="E3051" s="10"/>
      <c r="F3051" s="10"/>
      <c r="G3051" s="10"/>
      <c r="H3051" s="10"/>
      <c r="I3051" s="11"/>
      <c r="J3051" s="11"/>
      <c r="K3051" s="16"/>
      <c r="L3051" s="1"/>
      <c r="N3051" s="1"/>
      <c r="O3051" s="13"/>
      <c r="P3051" s="13"/>
      <c r="Q3051" s="13" t="str">
        <f t="shared" si="227"/>
        <v/>
      </c>
      <c r="R3051" s="13" t="str">
        <f t="shared" si="228"/>
        <v/>
      </c>
    </row>
    <row r="3052" spans="1:18" x14ac:dyDescent="0.2">
      <c r="A3052" s="8"/>
      <c r="B3052" s="9"/>
      <c r="C3052" s="10"/>
      <c r="D3052" s="10"/>
      <c r="E3052" s="10"/>
      <c r="F3052" s="10"/>
      <c r="G3052" s="10"/>
      <c r="H3052" s="10"/>
      <c r="I3052" s="11"/>
      <c r="J3052" s="11"/>
      <c r="K3052" s="16"/>
      <c r="L3052" s="1"/>
      <c r="N3052" s="1"/>
      <c r="O3052" s="13"/>
      <c r="P3052" s="13"/>
      <c r="Q3052" s="13" t="str">
        <f t="shared" si="227"/>
        <v/>
      </c>
      <c r="R3052" s="13" t="str">
        <f t="shared" si="228"/>
        <v/>
      </c>
    </row>
    <row r="3053" spans="1:18" x14ac:dyDescent="0.2">
      <c r="A3053" s="8"/>
      <c r="B3053" s="9"/>
      <c r="C3053" s="10"/>
      <c r="D3053" s="10"/>
      <c r="E3053" s="10"/>
      <c r="F3053" s="10"/>
      <c r="G3053" s="10"/>
      <c r="H3053" s="10"/>
      <c r="I3053" s="11"/>
      <c r="J3053" s="11"/>
      <c r="K3053" s="16"/>
      <c r="L3053" s="1"/>
      <c r="N3053" s="1"/>
      <c r="O3053" s="13"/>
      <c r="P3053" s="13"/>
      <c r="Q3053" s="13" t="str">
        <f t="shared" si="227"/>
        <v/>
      </c>
      <c r="R3053" s="13" t="str">
        <f t="shared" si="228"/>
        <v/>
      </c>
    </row>
    <row r="3054" spans="1:18" x14ac:dyDescent="0.2">
      <c r="A3054" s="8"/>
      <c r="B3054" s="9"/>
      <c r="C3054" s="10"/>
      <c r="D3054" s="10"/>
      <c r="E3054" s="10"/>
      <c r="F3054" s="10"/>
      <c r="G3054" s="10"/>
      <c r="H3054" s="10"/>
      <c r="I3054" s="11"/>
      <c r="J3054" s="11"/>
      <c r="K3054" s="16"/>
      <c r="L3054" s="1"/>
      <c r="N3054" s="1"/>
      <c r="O3054" s="13"/>
      <c r="P3054" s="13"/>
      <c r="Q3054" s="13" t="str">
        <f t="shared" si="227"/>
        <v/>
      </c>
      <c r="R3054" s="13" t="str">
        <f t="shared" si="228"/>
        <v/>
      </c>
    </row>
    <row r="3055" spans="1:18" x14ac:dyDescent="0.2">
      <c r="A3055" s="8"/>
      <c r="B3055" s="9"/>
      <c r="C3055" s="10"/>
      <c r="D3055" s="10"/>
      <c r="E3055" s="10"/>
      <c r="F3055" s="10"/>
      <c r="G3055" s="10"/>
      <c r="H3055" s="10"/>
      <c r="I3055" s="11"/>
      <c r="J3055" s="11"/>
      <c r="K3055" s="16"/>
      <c r="L3055" s="1"/>
      <c r="N3055" s="1"/>
      <c r="O3055" s="13"/>
      <c r="P3055" s="13"/>
      <c r="Q3055" s="13" t="str">
        <f t="shared" si="227"/>
        <v/>
      </c>
      <c r="R3055" s="13" t="str">
        <f t="shared" si="228"/>
        <v/>
      </c>
    </row>
    <row r="3056" spans="1:18" x14ac:dyDescent="0.2">
      <c r="A3056" s="8"/>
      <c r="B3056" s="9"/>
      <c r="C3056" s="10"/>
      <c r="D3056" s="10"/>
      <c r="E3056" s="10"/>
      <c r="F3056" s="10"/>
      <c r="G3056" s="10"/>
      <c r="H3056" s="10"/>
      <c r="I3056" s="11"/>
      <c r="J3056" s="11"/>
      <c r="K3056" s="16"/>
      <c r="L3056" s="1"/>
      <c r="N3056" s="1"/>
      <c r="O3056" s="13"/>
      <c r="P3056" s="13"/>
      <c r="Q3056" s="13" t="str">
        <f t="shared" si="227"/>
        <v/>
      </c>
      <c r="R3056" s="13" t="str">
        <f t="shared" si="228"/>
        <v/>
      </c>
    </row>
    <row r="3057" spans="1:18" x14ac:dyDescent="0.2">
      <c r="A3057" s="8"/>
      <c r="B3057" s="9"/>
      <c r="C3057" s="10"/>
      <c r="D3057" s="10"/>
      <c r="E3057" s="10"/>
      <c r="F3057" s="10"/>
      <c r="G3057" s="10"/>
      <c r="H3057" s="10"/>
      <c r="I3057" s="11"/>
      <c r="J3057" s="11"/>
      <c r="K3057" s="16"/>
      <c r="L3057" s="1"/>
      <c r="N3057" s="1"/>
      <c r="O3057" s="13"/>
      <c r="P3057" s="13"/>
      <c r="Q3057" s="13" t="str">
        <f t="shared" si="227"/>
        <v/>
      </c>
      <c r="R3057" s="13" t="str">
        <f t="shared" si="228"/>
        <v/>
      </c>
    </row>
    <row r="3058" spans="1:18" x14ac:dyDescent="0.2">
      <c r="A3058" s="8"/>
      <c r="B3058" s="9"/>
      <c r="C3058" s="10"/>
      <c r="D3058" s="10"/>
      <c r="E3058" s="10"/>
      <c r="F3058" s="10"/>
      <c r="G3058" s="10"/>
      <c r="H3058" s="10"/>
      <c r="I3058" s="11"/>
      <c r="J3058" s="11"/>
      <c r="K3058" s="16"/>
      <c r="L3058" s="1"/>
      <c r="N3058" s="1"/>
      <c r="O3058" s="13"/>
      <c r="P3058" s="13"/>
      <c r="Q3058" s="13" t="str">
        <f t="shared" si="227"/>
        <v/>
      </c>
      <c r="R3058" s="13" t="str">
        <f t="shared" si="228"/>
        <v/>
      </c>
    </row>
    <row r="3059" spans="1:18" x14ac:dyDescent="0.2">
      <c r="A3059" s="8"/>
      <c r="B3059" s="9"/>
      <c r="C3059" s="10"/>
      <c r="D3059" s="10"/>
      <c r="E3059" s="10"/>
      <c r="F3059" s="10"/>
      <c r="G3059" s="10"/>
      <c r="H3059" s="10"/>
      <c r="I3059" s="11"/>
      <c r="J3059" s="11"/>
      <c r="K3059" s="16"/>
      <c r="L3059" s="1"/>
      <c r="N3059" s="1"/>
      <c r="O3059" s="13"/>
      <c r="P3059" s="13"/>
      <c r="Q3059" s="13" t="str">
        <f t="shared" si="227"/>
        <v/>
      </c>
      <c r="R3059" s="13" t="str">
        <f t="shared" si="228"/>
        <v/>
      </c>
    </row>
    <row r="3060" spans="1:18" x14ac:dyDescent="0.2">
      <c r="A3060" s="8"/>
      <c r="B3060" s="9"/>
      <c r="C3060" s="10"/>
      <c r="D3060" s="10"/>
      <c r="E3060" s="10"/>
      <c r="F3060" s="10"/>
      <c r="G3060" s="10"/>
      <c r="H3060" s="10"/>
      <c r="I3060" s="11"/>
      <c r="J3060" s="11"/>
      <c r="K3060" s="16"/>
      <c r="L3060" s="1"/>
      <c r="N3060" s="1"/>
      <c r="O3060" s="13"/>
      <c r="P3060" s="13"/>
      <c r="Q3060" s="13" t="str">
        <f t="shared" si="227"/>
        <v/>
      </c>
      <c r="R3060" s="13" t="str">
        <f t="shared" si="228"/>
        <v/>
      </c>
    </row>
    <row r="3061" spans="1:18" x14ac:dyDescent="0.2">
      <c r="A3061" s="8"/>
      <c r="B3061" s="9"/>
      <c r="C3061" s="10"/>
      <c r="D3061" s="10"/>
      <c r="E3061" s="10"/>
      <c r="F3061" s="10"/>
      <c r="G3061" s="10"/>
      <c r="H3061" s="10"/>
      <c r="I3061" s="11"/>
      <c r="J3061" s="11"/>
      <c r="K3061" s="16"/>
      <c r="L3061" s="1"/>
      <c r="N3061" s="1"/>
      <c r="O3061" s="13"/>
      <c r="P3061" s="13"/>
      <c r="Q3061" s="13" t="str">
        <f t="shared" si="227"/>
        <v/>
      </c>
      <c r="R3061" s="13" t="str">
        <f t="shared" si="228"/>
        <v/>
      </c>
    </row>
    <row r="3062" spans="1:18" x14ac:dyDescent="0.2">
      <c r="A3062" s="8"/>
      <c r="B3062" s="9"/>
      <c r="C3062" s="10"/>
      <c r="D3062" s="10"/>
      <c r="E3062" s="10"/>
      <c r="F3062" s="10"/>
      <c r="G3062" s="10"/>
      <c r="H3062" s="10"/>
      <c r="I3062" s="11"/>
      <c r="J3062" s="11"/>
      <c r="K3062" s="16"/>
      <c r="L3062" s="1"/>
      <c r="N3062" s="1"/>
      <c r="O3062" s="13"/>
      <c r="P3062" s="13"/>
      <c r="Q3062" s="13" t="str">
        <f t="shared" si="227"/>
        <v/>
      </c>
      <c r="R3062" s="13" t="str">
        <f t="shared" si="228"/>
        <v/>
      </c>
    </row>
    <row r="3063" spans="1:18" x14ac:dyDescent="0.2">
      <c r="A3063" s="8"/>
      <c r="B3063" s="9"/>
      <c r="C3063" s="10"/>
      <c r="D3063" s="10"/>
      <c r="E3063" s="10"/>
      <c r="F3063" s="10"/>
      <c r="G3063" s="10"/>
      <c r="H3063" s="10"/>
      <c r="I3063" s="11"/>
      <c r="J3063" s="11"/>
      <c r="K3063" s="16"/>
      <c r="L3063" s="1"/>
      <c r="N3063" s="1"/>
      <c r="O3063" s="13"/>
      <c r="P3063" s="13"/>
      <c r="Q3063" s="13" t="str">
        <f t="shared" si="227"/>
        <v/>
      </c>
      <c r="R3063" s="13" t="str">
        <f t="shared" si="228"/>
        <v/>
      </c>
    </row>
    <row r="3064" spans="1:18" x14ac:dyDescent="0.2">
      <c r="A3064" s="8"/>
      <c r="B3064" s="9"/>
      <c r="C3064" s="10"/>
      <c r="D3064" s="10"/>
      <c r="E3064" s="10"/>
      <c r="F3064" s="10"/>
      <c r="G3064" s="10"/>
      <c r="H3064" s="10"/>
      <c r="I3064" s="11"/>
      <c r="J3064" s="11"/>
      <c r="K3064" s="16"/>
      <c r="L3064" s="1"/>
      <c r="N3064" s="1"/>
      <c r="O3064" s="13"/>
      <c r="P3064" s="13"/>
      <c r="Q3064" s="13" t="str">
        <f t="shared" si="227"/>
        <v/>
      </c>
      <c r="R3064" s="13" t="str">
        <f t="shared" si="228"/>
        <v/>
      </c>
    </row>
    <row r="3065" spans="1:18" x14ac:dyDescent="0.2">
      <c r="A3065" s="8"/>
      <c r="B3065" s="9"/>
      <c r="C3065" s="10"/>
      <c r="D3065" s="10"/>
      <c r="E3065" s="10"/>
      <c r="F3065" s="10"/>
      <c r="G3065" s="10"/>
      <c r="H3065" s="10"/>
      <c r="I3065" s="11"/>
      <c r="J3065" s="11"/>
      <c r="K3065" s="16"/>
      <c r="L3065" s="1"/>
      <c r="N3065" s="1"/>
      <c r="O3065" s="13"/>
      <c r="P3065" s="13"/>
      <c r="Q3065" s="13" t="str">
        <f t="shared" si="227"/>
        <v/>
      </c>
      <c r="R3065" s="13" t="str">
        <f t="shared" si="228"/>
        <v/>
      </c>
    </row>
    <row r="3066" spans="1:18" x14ac:dyDescent="0.2">
      <c r="A3066" s="8"/>
      <c r="B3066" s="9"/>
      <c r="C3066" s="10"/>
      <c r="D3066" s="10"/>
      <c r="E3066" s="10"/>
      <c r="F3066" s="10"/>
      <c r="G3066" s="10"/>
      <c r="H3066" s="10"/>
      <c r="I3066" s="11"/>
      <c r="J3066" s="11"/>
      <c r="K3066" s="16"/>
      <c r="L3066" s="1"/>
      <c r="N3066" s="1"/>
      <c r="O3066" s="13"/>
      <c r="P3066" s="13"/>
      <c r="Q3066" s="13" t="str">
        <f t="shared" si="227"/>
        <v/>
      </c>
      <c r="R3066" s="13" t="str">
        <f t="shared" si="228"/>
        <v/>
      </c>
    </row>
    <row r="3067" spans="1:18" x14ac:dyDescent="0.2">
      <c r="A3067" s="8"/>
      <c r="B3067" s="9"/>
      <c r="C3067" s="10"/>
      <c r="D3067" s="10"/>
      <c r="E3067" s="10"/>
      <c r="F3067" s="10"/>
      <c r="G3067" s="10"/>
      <c r="H3067" s="10"/>
      <c r="I3067" s="11"/>
      <c r="J3067" s="11"/>
      <c r="K3067" s="12"/>
      <c r="L3067" s="1"/>
      <c r="N3067" s="1"/>
      <c r="O3067" s="13"/>
      <c r="P3067" s="13"/>
      <c r="Q3067" s="13" t="str">
        <f t="shared" si="227"/>
        <v/>
      </c>
      <c r="R3067" s="13" t="str">
        <f t="shared" si="228"/>
        <v/>
      </c>
    </row>
    <row r="3068" spans="1:18" x14ac:dyDescent="0.2">
      <c r="A3068" s="8"/>
      <c r="B3068" s="9"/>
      <c r="C3068" s="10"/>
      <c r="D3068" s="10"/>
      <c r="E3068" s="10"/>
      <c r="F3068" s="10"/>
      <c r="G3068" s="10"/>
      <c r="H3068" s="10"/>
      <c r="I3068" s="11"/>
      <c r="J3068" s="11"/>
      <c r="K3068" s="16"/>
      <c r="L3068" s="1"/>
      <c r="N3068" s="1"/>
      <c r="O3068" s="13"/>
      <c r="P3068" s="13"/>
      <c r="Q3068" s="13" t="str">
        <f t="shared" si="227"/>
        <v/>
      </c>
      <c r="R3068" s="13" t="str">
        <f t="shared" si="228"/>
        <v/>
      </c>
    </row>
    <row r="3069" spans="1:18" x14ac:dyDescent="0.2">
      <c r="A3069" s="8"/>
      <c r="B3069" s="9"/>
      <c r="C3069" s="10"/>
      <c r="D3069" s="10"/>
      <c r="E3069" s="10"/>
      <c r="F3069" s="10"/>
      <c r="G3069" s="10"/>
      <c r="H3069" s="10"/>
      <c r="I3069" s="11"/>
      <c r="J3069" s="11"/>
      <c r="K3069" s="16"/>
      <c r="L3069" s="1"/>
      <c r="N3069" s="1"/>
      <c r="O3069" s="13"/>
      <c r="P3069" s="13"/>
      <c r="Q3069" s="13" t="str">
        <f t="shared" si="227"/>
        <v/>
      </c>
      <c r="R3069" s="13" t="str">
        <f t="shared" si="228"/>
        <v/>
      </c>
    </row>
    <row r="3070" spans="1:18" x14ac:dyDescent="0.2">
      <c r="A3070" s="8"/>
      <c r="B3070" s="9"/>
      <c r="C3070" s="10"/>
      <c r="D3070" s="10"/>
      <c r="E3070" s="10"/>
      <c r="F3070" s="10"/>
      <c r="G3070" s="10"/>
      <c r="H3070" s="10"/>
      <c r="I3070" s="11"/>
      <c r="J3070" s="11"/>
      <c r="K3070" s="16"/>
      <c r="L3070" s="1"/>
      <c r="N3070" s="1"/>
      <c r="O3070" s="13"/>
      <c r="P3070" s="13"/>
      <c r="Q3070" s="13" t="str">
        <f t="shared" si="227"/>
        <v/>
      </c>
      <c r="R3070" s="13" t="str">
        <f t="shared" si="228"/>
        <v/>
      </c>
    </row>
    <row r="3071" spans="1:18" x14ac:dyDescent="0.2">
      <c r="A3071" s="8"/>
      <c r="B3071" s="9"/>
      <c r="C3071" s="10"/>
      <c r="D3071" s="10"/>
      <c r="E3071" s="10"/>
      <c r="F3071" s="10"/>
      <c r="G3071" s="10"/>
      <c r="H3071" s="10"/>
      <c r="I3071" s="11"/>
      <c r="J3071" s="11"/>
      <c r="K3071" s="16"/>
      <c r="L3071" s="1"/>
      <c r="N3071" s="1"/>
      <c r="O3071" s="13"/>
      <c r="P3071" s="13"/>
      <c r="Q3071" s="13" t="str">
        <f t="shared" si="227"/>
        <v/>
      </c>
      <c r="R3071" s="13" t="str">
        <f t="shared" si="228"/>
        <v/>
      </c>
    </row>
    <row r="3072" spans="1:18" x14ac:dyDescent="0.2">
      <c r="A3072" s="8"/>
      <c r="B3072" s="9"/>
      <c r="C3072" s="10"/>
      <c r="D3072" s="10"/>
      <c r="E3072" s="10"/>
      <c r="F3072" s="10"/>
      <c r="G3072" s="10"/>
      <c r="H3072" s="10"/>
      <c r="I3072" s="11"/>
      <c r="J3072" s="11"/>
      <c r="K3072" s="12"/>
      <c r="L3072" s="1"/>
      <c r="N3072" s="1"/>
      <c r="O3072" s="13"/>
      <c r="P3072" s="13"/>
      <c r="Q3072" s="13" t="str">
        <f t="shared" si="227"/>
        <v/>
      </c>
      <c r="R3072" s="13" t="str">
        <f t="shared" si="228"/>
        <v/>
      </c>
    </row>
    <row r="3073" spans="1:18" x14ac:dyDescent="0.2">
      <c r="A3073" s="8"/>
      <c r="B3073" s="9"/>
      <c r="C3073" s="10"/>
      <c r="D3073" s="10"/>
      <c r="E3073" s="10"/>
      <c r="F3073" s="10"/>
      <c r="G3073" s="10"/>
      <c r="H3073" s="10"/>
      <c r="I3073" s="11"/>
      <c r="J3073" s="11"/>
      <c r="K3073" s="12"/>
      <c r="L3073" s="1"/>
      <c r="N3073" s="1"/>
      <c r="O3073" s="13"/>
      <c r="P3073" s="13"/>
      <c r="Q3073" s="13" t="str">
        <f t="shared" si="227"/>
        <v/>
      </c>
      <c r="R3073" s="13" t="str">
        <f t="shared" si="228"/>
        <v/>
      </c>
    </row>
    <row r="3074" spans="1:18" x14ac:dyDescent="0.2">
      <c r="A3074" s="8"/>
      <c r="B3074" s="9"/>
      <c r="C3074" s="10"/>
      <c r="D3074" s="10"/>
      <c r="E3074" s="10"/>
      <c r="F3074" s="10"/>
      <c r="G3074" s="10"/>
      <c r="H3074" s="10"/>
      <c r="I3074" s="11"/>
      <c r="J3074" s="11"/>
      <c r="K3074" s="12"/>
      <c r="L3074" s="1"/>
      <c r="N3074" s="1"/>
      <c r="O3074" s="13"/>
      <c r="P3074" s="13"/>
      <c r="Q3074" s="13" t="str">
        <f t="shared" si="227"/>
        <v/>
      </c>
      <c r="R3074" s="13" t="str">
        <f t="shared" si="228"/>
        <v/>
      </c>
    </row>
    <row r="3075" spans="1:18" x14ac:dyDescent="0.2">
      <c r="A3075" s="8"/>
      <c r="B3075" s="9"/>
      <c r="C3075" s="10"/>
      <c r="D3075" s="10"/>
      <c r="E3075" s="10"/>
      <c r="F3075" s="10"/>
      <c r="G3075" s="10"/>
      <c r="H3075" s="10"/>
      <c r="I3075" s="11"/>
      <c r="J3075" s="11"/>
      <c r="K3075" s="16"/>
      <c r="L3075" s="1"/>
      <c r="N3075" s="1"/>
      <c r="O3075" s="13"/>
      <c r="P3075" s="13"/>
      <c r="Q3075" s="13" t="str">
        <f t="shared" si="227"/>
        <v/>
      </c>
      <c r="R3075" s="13" t="str">
        <f t="shared" si="228"/>
        <v/>
      </c>
    </row>
    <row r="3076" spans="1:18" x14ac:dyDescent="0.2">
      <c r="A3076" s="8"/>
      <c r="B3076" s="9"/>
      <c r="C3076" s="10"/>
      <c r="D3076" s="10"/>
      <c r="E3076" s="10"/>
      <c r="F3076" s="10"/>
      <c r="G3076" s="10"/>
      <c r="H3076" s="10"/>
      <c r="I3076" s="11"/>
      <c r="J3076" s="11"/>
      <c r="K3076" s="16"/>
      <c r="L3076" s="1"/>
      <c r="N3076" s="1"/>
      <c r="O3076" s="13"/>
      <c r="P3076" s="13"/>
      <c r="Q3076" s="13" t="str">
        <f t="shared" si="227"/>
        <v/>
      </c>
      <c r="R3076" s="13" t="str">
        <f t="shared" si="228"/>
        <v/>
      </c>
    </row>
    <row r="3077" spans="1:18" x14ac:dyDescent="0.2">
      <c r="A3077" s="8"/>
      <c r="B3077" s="9"/>
      <c r="C3077" s="10"/>
      <c r="D3077" s="10"/>
      <c r="E3077" s="10"/>
      <c r="F3077" s="10"/>
      <c r="G3077" s="10"/>
      <c r="H3077" s="10"/>
      <c r="I3077" s="11"/>
      <c r="J3077" s="11"/>
      <c r="K3077" s="16"/>
      <c r="L3077" s="1"/>
      <c r="N3077" s="1"/>
      <c r="O3077" s="13"/>
      <c r="P3077" s="13"/>
      <c r="Q3077" s="13" t="str">
        <f t="shared" si="227"/>
        <v/>
      </c>
      <c r="R3077" s="13" t="str">
        <f t="shared" si="228"/>
        <v/>
      </c>
    </row>
    <row r="3078" spans="1:18" x14ac:dyDescent="0.2">
      <c r="A3078" s="8"/>
      <c r="B3078" s="9"/>
      <c r="C3078" s="10"/>
      <c r="D3078" s="10"/>
      <c r="E3078" s="10"/>
      <c r="F3078" s="10"/>
      <c r="G3078" s="10"/>
      <c r="H3078" s="10"/>
      <c r="I3078" s="11"/>
      <c r="J3078" s="11"/>
      <c r="K3078" s="16"/>
      <c r="L3078" s="1"/>
      <c r="N3078" s="1"/>
      <c r="O3078" s="13"/>
      <c r="P3078" s="13"/>
      <c r="Q3078" s="13" t="str">
        <f t="shared" si="227"/>
        <v/>
      </c>
      <c r="R3078" s="13" t="str">
        <f t="shared" si="228"/>
        <v/>
      </c>
    </row>
    <row r="3079" spans="1:18" x14ac:dyDescent="0.2">
      <c r="A3079" s="8"/>
      <c r="B3079" s="9"/>
      <c r="C3079" s="10"/>
      <c r="D3079" s="10"/>
      <c r="E3079" s="10"/>
      <c r="F3079" s="10"/>
      <c r="G3079" s="10"/>
      <c r="H3079" s="10"/>
      <c r="I3079" s="11"/>
      <c r="J3079" s="11"/>
      <c r="K3079" s="16"/>
      <c r="L3079" s="1"/>
      <c r="N3079" s="1"/>
      <c r="O3079" s="13"/>
      <c r="P3079" s="13"/>
      <c r="Q3079" s="13" t="str">
        <f t="shared" si="227"/>
        <v/>
      </c>
      <c r="R3079" s="13" t="str">
        <f t="shared" si="228"/>
        <v/>
      </c>
    </row>
    <row r="3080" spans="1:18" x14ac:dyDescent="0.2">
      <c r="A3080" s="8"/>
      <c r="B3080" s="9"/>
      <c r="C3080" s="10"/>
      <c r="D3080" s="10"/>
      <c r="E3080" s="10"/>
      <c r="F3080" s="10"/>
      <c r="G3080" s="10"/>
      <c r="H3080" s="10"/>
      <c r="I3080" s="11"/>
      <c r="J3080" s="11"/>
      <c r="K3080" s="12"/>
      <c r="L3080" s="1"/>
      <c r="N3080" s="1"/>
      <c r="O3080" s="13"/>
      <c r="P3080" s="13"/>
      <c r="Q3080" s="13" t="str">
        <f t="shared" ref="Q3080:Q3143" si="229">IF(AND(M3080="Natural Gas",K3080&lt;&gt;"NA"),K3080/100,"")</f>
        <v/>
      </c>
      <c r="R3080" s="13" t="str">
        <f t="shared" ref="R3080:R3143" si="230">IF(AND(M3080="Natural Gas",K3080&lt;&gt;"NA",L3080="YES"),K3080/100,"")</f>
        <v/>
      </c>
    </row>
    <row r="3081" spans="1:18" x14ac:dyDescent="0.2">
      <c r="A3081" s="8"/>
      <c r="B3081" s="9"/>
      <c r="C3081" s="10"/>
      <c r="D3081" s="10"/>
      <c r="E3081" s="10"/>
      <c r="F3081" s="10"/>
      <c r="G3081" s="10"/>
      <c r="H3081" s="10"/>
      <c r="I3081" s="11"/>
      <c r="J3081" s="11"/>
      <c r="K3081" s="16"/>
      <c r="L3081" s="1"/>
      <c r="N3081" s="1"/>
      <c r="O3081" s="13"/>
      <c r="P3081" s="13"/>
      <c r="Q3081" s="13" t="str">
        <f t="shared" si="229"/>
        <v/>
      </c>
      <c r="R3081" s="13" t="str">
        <f t="shared" si="230"/>
        <v/>
      </c>
    </row>
    <row r="3082" spans="1:18" x14ac:dyDescent="0.2">
      <c r="A3082" s="8"/>
      <c r="B3082" s="9"/>
      <c r="C3082" s="10"/>
      <c r="D3082" s="10"/>
      <c r="E3082" s="10"/>
      <c r="F3082" s="10"/>
      <c r="G3082" s="10"/>
      <c r="H3082" s="10"/>
      <c r="I3082" s="11"/>
      <c r="J3082" s="11"/>
      <c r="K3082" s="16"/>
      <c r="L3082" s="1"/>
      <c r="N3082" s="1"/>
      <c r="O3082" s="13"/>
      <c r="P3082" s="13"/>
      <c r="Q3082" s="13" t="str">
        <f t="shared" si="229"/>
        <v/>
      </c>
      <c r="R3082" s="13" t="str">
        <f t="shared" si="230"/>
        <v/>
      </c>
    </row>
    <row r="3083" spans="1:18" x14ac:dyDescent="0.2">
      <c r="A3083" s="8"/>
      <c r="B3083" s="9"/>
      <c r="C3083" s="10"/>
      <c r="D3083" s="10"/>
      <c r="E3083" s="10"/>
      <c r="F3083" s="10"/>
      <c r="G3083" s="10"/>
      <c r="H3083" s="10"/>
      <c r="I3083" s="11"/>
      <c r="J3083" s="11"/>
      <c r="K3083" s="16"/>
      <c r="L3083" s="1"/>
      <c r="N3083" s="1"/>
      <c r="O3083" s="13"/>
      <c r="P3083" s="13"/>
      <c r="Q3083" s="13" t="str">
        <f t="shared" si="229"/>
        <v/>
      </c>
      <c r="R3083" s="13" t="str">
        <f t="shared" si="230"/>
        <v/>
      </c>
    </row>
    <row r="3084" spans="1:18" x14ac:dyDescent="0.2">
      <c r="A3084" s="8"/>
      <c r="B3084" s="9"/>
      <c r="C3084" s="10"/>
      <c r="D3084" s="10"/>
      <c r="E3084" s="10"/>
      <c r="F3084" s="10"/>
      <c r="G3084" s="10"/>
      <c r="H3084" s="10"/>
      <c r="I3084" s="11"/>
      <c r="J3084" s="11"/>
      <c r="K3084" s="16"/>
      <c r="L3084" s="1"/>
      <c r="N3084" s="1"/>
      <c r="O3084" s="13"/>
      <c r="P3084" s="13"/>
      <c r="Q3084" s="13" t="str">
        <f t="shared" si="229"/>
        <v/>
      </c>
      <c r="R3084" s="13" t="str">
        <f t="shared" si="230"/>
        <v/>
      </c>
    </row>
    <row r="3085" spans="1:18" x14ac:dyDescent="0.2">
      <c r="A3085" s="8"/>
      <c r="B3085" s="9"/>
      <c r="C3085" s="10"/>
      <c r="D3085" s="10"/>
      <c r="E3085" s="10"/>
      <c r="F3085" s="10"/>
      <c r="G3085" s="10"/>
      <c r="H3085" s="10"/>
      <c r="I3085" s="11"/>
      <c r="J3085" s="11"/>
      <c r="K3085" s="16"/>
      <c r="L3085" s="1"/>
      <c r="N3085" s="1"/>
      <c r="O3085" s="13"/>
      <c r="P3085" s="13"/>
      <c r="Q3085" s="13" t="str">
        <f t="shared" si="229"/>
        <v/>
      </c>
      <c r="R3085" s="13" t="str">
        <f t="shared" si="230"/>
        <v/>
      </c>
    </row>
    <row r="3086" spans="1:18" x14ac:dyDescent="0.2">
      <c r="A3086" s="8"/>
      <c r="B3086" s="9"/>
      <c r="C3086" s="10"/>
      <c r="D3086" s="10"/>
      <c r="E3086" s="10"/>
      <c r="F3086" s="10"/>
      <c r="G3086" s="10"/>
      <c r="H3086" s="10"/>
      <c r="I3086" s="11"/>
      <c r="J3086" s="11"/>
      <c r="K3086" s="16"/>
      <c r="L3086" s="1"/>
      <c r="N3086" s="1"/>
      <c r="O3086" s="13"/>
      <c r="P3086" s="13"/>
      <c r="Q3086" s="13" t="str">
        <f t="shared" si="229"/>
        <v/>
      </c>
      <c r="R3086" s="13" t="str">
        <f t="shared" si="230"/>
        <v/>
      </c>
    </row>
    <row r="3087" spans="1:18" x14ac:dyDescent="0.2">
      <c r="A3087" s="8"/>
      <c r="B3087" s="9"/>
      <c r="C3087" s="10"/>
      <c r="D3087" s="10"/>
      <c r="E3087" s="10"/>
      <c r="F3087" s="10"/>
      <c r="G3087" s="10"/>
      <c r="H3087" s="10"/>
      <c r="I3087" s="11"/>
      <c r="J3087" s="11"/>
      <c r="K3087" s="12"/>
      <c r="L3087" s="1"/>
      <c r="N3087" s="1"/>
      <c r="O3087" s="13"/>
      <c r="P3087" s="13"/>
      <c r="Q3087" s="13" t="str">
        <f t="shared" si="229"/>
        <v/>
      </c>
      <c r="R3087" s="13" t="str">
        <f t="shared" si="230"/>
        <v/>
      </c>
    </row>
    <row r="3088" spans="1:18" x14ac:dyDescent="0.2">
      <c r="A3088" s="8"/>
      <c r="B3088" s="9"/>
      <c r="C3088" s="10"/>
      <c r="D3088" s="10"/>
      <c r="E3088" s="10"/>
      <c r="F3088" s="10"/>
      <c r="G3088" s="10"/>
      <c r="H3088" s="10"/>
      <c r="I3088" s="11"/>
      <c r="J3088" s="11"/>
      <c r="K3088" s="16"/>
      <c r="L3088" s="1"/>
      <c r="N3088" s="1"/>
      <c r="O3088" s="13"/>
      <c r="P3088" s="13"/>
      <c r="Q3088" s="13" t="str">
        <f t="shared" si="229"/>
        <v/>
      </c>
      <c r="R3088" s="13" t="str">
        <f t="shared" si="230"/>
        <v/>
      </c>
    </row>
    <row r="3089" spans="1:18" x14ac:dyDescent="0.2">
      <c r="A3089" s="8"/>
      <c r="B3089" s="9"/>
      <c r="C3089" s="10"/>
      <c r="D3089" s="10"/>
      <c r="E3089" s="10"/>
      <c r="F3089" s="10"/>
      <c r="G3089" s="10"/>
      <c r="H3089" s="10"/>
      <c r="I3089" s="11"/>
      <c r="J3089" s="11"/>
      <c r="K3089" s="16"/>
      <c r="L3089" s="1"/>
      <c r="N3089" s="1"/>
      <c r="O3089" s="13"/>
      <c r="P3089" s="13"/>
      <c r="Q3089" s="13" t="str">
        <f t="shared" si="229"/>
        <v/>
      </c>
      <c r="R3089" s="13" t="str">
        <f t="shared" si="230"/>
        <v/>
      </c>
    </row>
    <row r="3090" spans="1:18" x14ac:dyDescent="0.2">
      <c r="A3090" s="8"/>
      <c r="B3090" s="9"/>
      <c r="C3090" s="10"/>
      <c r="D3090" s="10"/>
      <c r="E3090" s="10"/>
      <c r="F3090" s="10"/>
      <c r="G3090" s="10"/>
      <c r="H3090" s="10"/>
      <c r="I3090" s="11"/>
      <c r="J3090" s="11"/>
      <c r="K3090" s="16"/>
      <c r="L3090" s="1"/>
      <c r="N3090" s="1"/>
      <c r="O3090" s="13"/>
      <c r="P3090" s="13"/>
      <c r="Q3090" s="13" t="str">
        <f t="shared" si="229"/>
        <v/>
      </c>
      <c r="R3090" s="13" t="str">
        <f t="shared" si="230"/>
        <v/>
      </c>
    </row>
    <row r="3091" spans="1:18" x14ac:dyDescent="0.2">
      <c r="A3091" s="8"/>
      <c r="B3091" s="9"/>
      <c r="C3091" s="10"/>
      <c r="D3091" s="10"/>
      <c r="E3091" s="10"/>
      <c r="F3091" s="10"/>
      <c r="G3091" s="10"/>
      <c r="H3091" s="10"/>
      <c r="I3091" s="11"/>
      <c r="J3091" s="11"/>
      <c r="K3091" s="16"/>
      <c r="L3091" s="1"/>
      <c r="N3091" s="1"/>
      <c r="O3091" s="13"/>
      <c r="P3091" s="13"/>
      <c r="Q3091" s="13" t="str">
        <f t="shared" si="229"/>
        <v/>
      </c>
      <c r="R3091" s="13" t="str">
        <f t="shared" si="230"/>
        <v/>
      </c>
    </row>
    <row r="3092" spans="1:18" x14ac:dyDescent="0.2">
      <c r="A3092" s="8"/>
      <c r="B3092" s="9"/>
      <c r="C3092" s="10"/>
      <c r="D3092" s="10"/>
      <c r="E3092" s="10"/>
      <c r="F3092" s="10"/>
      <c r="G3092" s="10"/>
      <c r="H3092" s="10"/>
      <c r="I3092" s="11"/>
      <c r="J3092" s="11"/>
      <c r="K3092" s="16"/>
      <c r="L3092" s="1"/>
      <c r="N3092" s="1"/>
      <c r="O3092" s="13"/>
      <c r="P3092" s="13"/>
      <c r="Q3092" s="13" t="str">
        <f t="shared" si="229"/>
        <v/>
      </c>
      <c r="R3092" s="13" t="str">
        <f t="shared" si="230"/>
        <v/>
      </c>
    </row>
    <row r="3093" spans="1:18" x14ac:dyDescent="0.2">
      <c r="A3093" s="8"/>
      <c r="B3093" s="9"/>
      <c r="C3093" s="10"/>
      <c r="D3093" s="10"/>
      <c r="E3093" s="10"/>
      <c r="F3093" s="10"/>
      <c r="G3093" s="10"/>
      <c r="H3093" s="10"/>
      <c r="I3093" s="11"/>
      <c r="J3093" s="11"/>
      <c r="K3093" s="16"/>
      <c r="L3093" s="1"/>
      <c r="N3093" s="1"/>
      <c r="O3093" s="13"/>
      <c r="P3093" s="13"/>
      <c r="Q3093" s="13" t="str">
        <f t="shared" si="229"/>
        <v/>
      </c>
      <c r="R3093" s="13" t="str">
        <f t="shared" si="230"/>
        <v/>
      </c>
    </row>
    <row r="3094" spans="1:18" x14ac:dyDescent="0.2">
      <c r="A3094" s="8"/>
      <c r="B3094" s="9"/>
      <c r="C3094" s="10"/>
      <c r="D3094" s="10"/>
      <c r="E3094" s="10"/>
      <c r="F3094" s="10"/>
      <c r="G3094" s="10"/>
      <c r="H3094" s="10"/>
      <c r="I3094" s="11"/>
      <c r="J3094" s="11"/>
      <c r="K3094" s="12"/>
      <c r="L3094" s="1"/>
      <c r="N3094" s="1"/>
      <c r="O3094" s="13"/>
      <c r="P3094" s="13"/>
      <c r="Q3094" s="13" t="str">
        <f t="shared" si="229"/>
        <v/>
      </c>
      <c r="R3094" s="13" t="str">
        <f t="shared" si="230"/>
        <v/>
      </c>
    </row>
    <row r="3095" spans="1:18" x14ac:dyDescent="0.2">
      <c r="A3095" s="8"/>
      <c r="B3095" s="9"/>
      <c r="C3095" s="10"/>
      <c r="D3095" s="10"/>
      <c r="E3095" s="10"/>
      <c r="F3095" s="10"/>
      <c r="G3095" s="10"/>
      <c r="H3095" s="10"/>
      <c r="I3095" s="11"/>
      <c r="J3095" s="11"/>
      <c r="K3095" s="12"/>
      <c r="L3095" s="1"/>
      <c r="N3095" s="1"/>
      <c r="O3095" s="13"/>
      <c r="P3095" s="13"/>
      <c r="Q3095" s="13" t="str">
        <f t="shared" si="229"/>
        <v/>
      </c>
      <c r="R3095" s="13" t="str">
        <f t="shared" si="230"/>
        <v/>
      </c>
    </row>
    <row r="3096" spans="1:18" x14ac:dyDescent="0.2">
      <c r="A3096" s="8"/>
      <c r="B3096" s="9"/>
      <c r="C3096" s="10"/>
      <c r="D3096" s="10"/>
      <c r="E3096" s="10"/>
      <c r="F3096" s="10"/>
      <c r="G3096" s="10"/>
      <c r="H3096" s="10"/>
      <c r="I3096" s="11"/>
      <c r="J3096" s="11"/>
      <c r="K3096" s="12"/>
      <c r="L3096" s="1"/>
      <c r="N3096" s="1"/>
      <c r="O3096" s="13"/>
      <c r="P3096" s="13"/>
      <c r="Q3096" s="13" t="str">
        <f t="shared" si="229"/>
        <v/>
      </c>
      <c r="R3096" s="13" t="str">
        <f t="shared" si="230"/>
        <v/>
      </c>
    </row>
    <row r="3097" spans="1:18" x14ac:dyDescent="0.2">
      <c r="A3097" s="8"/>
      <c r="B3097" s="9"/>
      <c r="C3097" s="10"/>
      <c r="D3097" s="10"/>
      <c r="E3097" s="10"/>
      <c r="F3097" s="10"/>
      <c r="G3097" s="10"/>
      <c r="H3097" s="10"/>
      <c r="I3097" s="11"/>
      <c r="J3097" s="11"/>
      <c r="K3097" s="16"/>
      <c r="L3097" s="1"/>
      <c r="N3097" s="1"/>
      <c r="O3097" s="13"/>
      <c r="P3097" s="13"/>
      <c r="Q3097" s="13" t="str">
        <f t="shared" si="229"/>
        <v/>
      </c>
      <c r="R3097" s="13" t="str">
        <f t="shared" si="230"/>
        <v/>
      </c>
    </row>
    <row r="3098" spans="1:18" x14ac:dyDescent="0.2">
      <c r="A3098" s="8"/>
      <c r="B3098" s="9"/>
      <c r="C3098" s="10"/>
      <c r="D3098" s="10"/>
      <c r="E3098" s="10"/>
      <c r="F3098" s="10"/>
      <c r="G3098" s="10"/>
      <c r="H3098" s="10"/>
      <c r="I3098" s="11"/>
      <c r="J3098" s="11"/>
      <c r="K3098" s="16"/>
      <c r="L3098" s="1"/>
      <c r="N3098" s="1"/>
      <c r="O3098" s="13"/>
      <c r="P3098" s="13"/>
      <c r="Q3098" s="13" t="str">
        <f t="shared" si="229"/>
        <v/>
      </c>
      <c r="R3098" s="13" t="str">
        <f t="shared" si="230"/>
        <v/>
      </c>
    </row>
    <row r="3099" spans="1:18" x14ac:dyDescent="0.2">
      <c r="A3099" s="8"/>
      <c r="B3099" s="9"/>
      <c r="C3099" s="10"/>
      <c r="D3099" s="10"/>
      <c r="E3099" s="10"/>
      <c r="F3099" s="10"/>
      <c r="G3099" s="10"/>
      <c r="H3099" s="10"/>
      <c r="I3099" s="11"/>
      <c r="J3099" s="11"/>
      <c r="K3099" s="16"/>
      <c r="L3099" s="1"/>
      <c r="N3099" s="1"/>
      <c r="O3099" s="13"/>
      <c r="P3099" s="13"/>
      <c r="Q3099" s="13" t="str">
        <f t="shared" si="229"/>
        <v/>
      </c>
      <c r="R3099" s="13" t="str">
        <f t="shared" si="230"/>
        <v/>
      </c>
    </row>
    <row r="3100" spans="1:18" x14ac:dyDescent="0.2">
      <c r="A3100" s="8"/>
      <c r="B3100" s="9"/>
      <c r="C3100" s="10"/>
      <c r="D3100" s="10"/>
      <c r="E3100" s="10"/>
      <c r="F3100" s="10"/>
      <c r="G3100" s="10"/>
      <c r="H3100" s="10"/>
      <c r="I3100" s="11"/>
      <c r="J3100" s="11"/>
      <c r="K3100" s="16"/>
      <c r="L3100" s="1"/>
      <c r="N3100" s="1"/>
      <c r="O3100" s="13"/>
      <c r="P3100" s="13"/>
      <c r="Q3100" s="13" t="str">
        <f t="shared" si="229"/>
        <v/>
      </c>
      <c r="R3100" s="13" t="str">
        <f t="shared" si="230"/>
        <v/>
      </c>
    </row>
    <row r="3101" spans="1:18" x14ac:dyDescent="0.2">
      <c r="A3101" s="8"/>
      <c r="B3101" s="9"/>
      <c r="C3101" s="10"/>
      <c r="D3101" s="10"/>
      <c r="E3101" s="10"/>
      <c r="F3101" s="10"/>
      <c r="G3101" s="10"/>
      <c r="H3101" s="10"/>
      <c r="I3101" s="11"/>
      <c r="J3101" s="11"/>
      <c r="K3101" s="16"/>
      <c r="L3101" s="1"/>
      <c r="N3101" s="1"/>
      <c r="O3101" s="13"/>
      <c r="P3101" s="13"/>
      <c r="Q3101" s="13" t="str">
        <f t="shared" si="229"/>
        <v/>
      </c>
      <c r="R3101" s="13" t="str">
        <f t="shared" si="230"/>
        <v/>
      </c>
    </row>
    <row r="3102" spans="1:18" x14ac:dyDescent="0.2">
      <c r="A3102" s="8"/>
      <c r="B3102" s="9"/>
      <c r="C3102" s="10"/>
      <c r="D3102" s="10"/>
      <c r="E3102" s="10"/>
      <c r="F3102" s="10"/>
      <c r="G3102" s="10"/>
      <c r="H3102" s="10"/>
      <c r="I3102" s="11"/>
      <c r="J3102" s="11"/>
      <c r="K3102" s="16"/>
      <c r="L3102" s="1"/>
      <c r="N3102" s="1"/>
      <c r="O3102" s="13"/>
      <c r="P3102" s="13"/>
      <c r="Q3102" s="13" t="str">
        <f t="shared" si="229"/>
        <v/>
      </c>
      <c r="R3102" s="13" t="str">
        <f t="shared" si="230"/>
        <v/>
      </c>
    </row>
    <row r="3103" spans="1:18" x14ac:dyDescent="0.2">
      <c r="A3103" s="8"/>
      <c r="B3103" s="9"/>
      <c r="C3103" s="10"/>
      <c r="D3103" s="10"/>
      <c r="E3103" s="10"/>
      <c r="F3103" s="10"/>
      <c r="G3103" s="10"/>
      <c r="H3103" s="10"/>
      <c r="I3103" s="11"/>
      <c r="J3103" s="11"/>
      <c r="K3103" s="16"/>
      <c r="L3103" s="1"/>
      <c r="N3103" s="1"/>
      <c r="O3103" s="13"/>
      <c r="P3103" s="13"/>
      <c r="Q3103" s="13" t="str">
        <f t="shared" si="229"/>
        <v/>
      </c>
      <c r="R3103" s="13" t="str">
        <f t="shared" si="230"/>
        <v/>
      </c>
    </row>
    <row r="3104" spans="1:18" x14ac:dyDescent="0.2">
      <c r="A3104" s="8"/>
      <c r="B3104" s="9"/>
      <c r="C3104" s="10"/>
      <c r="D3104" s="10"/>
      <c r="E3104" s="10"/>
      <c r="F3104" s="10"/>
      <c r="G3104" s="10"/>
      <c r="H3104" s="10"/>
      <c r="I3104" s="11"/>
      <c r="J3104" s="11"/>
      <c r="K3104" s="16"/>
      <c r="L3104" s="1"/>
      <c r="N3104" s="1"/>
      <c r="O3104" s="13"/>
      <c r="P3104" s="13"/>
      <c r="Q3104" s="13" t="str">
        <f t="shared" si="229"/>
        <v/>
      </c>
      <c r="R3104" s="13" t="str">
        <f t="shared" si="230"/>
        <v/>
      </c>
    </row>
    <row r="3105" spans="1:18" x14ac:dyDescent="0.2">
      <c r="A3105" s="8"/>
      <c r="B3105" s="9"/>
      <c r="C3105" s="10"/>
      <c r="D3105" s="10"/>
      <c r="E3105" s="10"/>
      <c r="F3105" s="10"/>
      <c r="G3105" s="10"/>
      <c r="H3105" s="10"/>
      <c r="I3105" s="11"/>
      <c r="J3105" s="11"/>
      <c r="K3105" s="16"/>
      <c r="L3105" s="1"/>
      <c r="N3105" s="1"/>
      <c r="O3105" s="13"/>
      <c r="P3105" s="13"/>
      <c r="Q3105" s="13" t="str">
        <f t="shared" si="229"/>
        <v/>
      </c>
      <c r="R3105" s="13" t="str">
        <f t="shared" si="230"/>
        <v/>
      </c>
    </row>
    <row r="3106" spans="1:18" x14ac:dyDescent="0.2">
      <c r="A3106" s="8"/>
      <c r="B3106" s="9"/>
      <c r="C3106" s="10"/>
      <c r="D3106" s="10"/>
      <c r="E3106" s="10"/>
      <c r="F3106" s="10"/>
      <c r="G3106" s="10"/>
      <c r="H3106" s="10"/>
      <c r="I3106" s="11"/>
      <c r="J3106" s="11"/>
      <c r="K3106" s="16"/>
      <c r="L3106" s="1"/>
      <c r="N3106" s="1"/>
      <c r="O3106" s="13"/>
      <c r="P3106" s="13"/>
      <c r="Q3106" s="13" t="str">
        <f t="shared" si="229"/>
        <v/>
      </c>
      <c r="R3106" s="13" t="str">
        <f t="shared" si="230"/>
        <v/>
      </c>
    </row>
    <row r="3107" spans="1:18" x14ac:dyDescent="0.2">
      <c r="A3107" s="8"/>
      <c r="B3107" s="9"/>
      <c r="C3107" s="10"/>
      <c r="D3107" s="10"/>
      <c r="E3107" s="10"/>
      <c r="F3107" s="10"/>
      <c r="G3107" s="10"/>
      <c r="H3107" s="10"/>
      <c r="I3107" s="11"/>
      <c r="J3107" s="11"/>
      <c r="K3107" s="16"/>
      <c r="L3107" s="1"/>
      <c r="N3107" s="1"/>
      <c r="O3107" s="13"/>
      <c r="P3107" s="13"/>
      <c r="Q3107" s="13" t="str">
        <f t="shared" si="229"/>
        <v/>
      </c>
      <c r="R3107" s="13" t="str">
        <f t="shared" si="230"/>
        <v/>
      </c>
    </row>
    <row r="3108" spans="1:18" x14ac:dyDescent="0.2">
      <c r="A3108" s="8"/>
      <c r="B3108" s="9"/>
      <c r="C3108" s="10"/>
      <c r="D3108" s="10"/>
      <c r="E3108" s="10"/>
      <c r="F3108" s="10"/>
      <c r="G3108" s="10"/>
      <c r="H3108" s="10"/>
      <c r="I3108" s="11"/>
      <c r="J3108" s="11"/>
      <c r="K3108" s="16"/>
      <c r="L3108" s="1"/>
      <c r="N3108" s="1"/>
      <c r="O3108" s="13"/>
      <c r="P3108" s="13"/>
      <c r="Q3108" s="13" t="str">
        <f t="shared" si="229"/>
        <v/>
      </c>
      <c r="R3108" s="13" t="str">
        <f t="shared" si="230"/>
        <v/>
      </c>
    </row>
    <row r="3109" spans="1:18" x14ac:dyDescent="0.2">
      <c r="A3109" s="8"/>
      <c r="B3109" s="9"/>
      <c r="C3109" s="10"/>
      <c r="D3109" s="10"/>
      <c r="E3109" s="10"/>
      <c r="F3109" s="10"/>
      <c r="G3109" s="10"/>
      <c r="H3109" s="10"/>
      <c r="I3109" s="11"/>
      <c r="J3109" s="11"/>
      <c r="K3109" s="16"/>
      <c r="L3109" s="1"/>
      <c r="N3109" s="1"/>
      <c r="O3109" s="13"/>
      <c r="P3109" s="13"/>
      <c r="Q3109" s="13" t="str">
        <f t="shared" si="229"/>
        <v/>
      </c>
      <c r="R3109" s="13" t="str">
        <f t="shared" si="230"/>
        <v/>
      </c>
    </row>
    <row r="3110" spans="1:18" x14ac:dyDescent="0.2">
      <c r="A3110" s="8"/>
      <c r="B3110" s="9"/>
      <c r="C3110" s="10"/>
      <c r="D3110" s="10"/>
      <c r="E3110" s="10"/>
      <c r="F3110" s="10"/>
      <c r="G3110" s="10"/>
      <c r="H3110" s="10"/>
      <c r="I3110" s="11"/>
      <c r="J3110" s="11"/>
      <c r="K3110" s="16"/>
      <c r="L3110" s="1"/>
      <c r="N3110" s="1"/>
      <c r="O3110" s="13"/>
      <c r="P3110" s="13"/>
      <c r="Q3110" s="13" t="str">
        <f t="shared" si="229"/>
        <v/>
      </c>
      <c r="R3110" s="13" t="str">
        <f t="shared" si="230"/>
        <v/>
      </c>
    </row>
    <row r="3111" spans="1:18" x14ac:dyDescent="0.2">
      <c r="A3111" s="8"/>
      <c r="B3111" s="9"/>
      <c r="C3111" s="10"/>
      <c r="D3111" s="10"/>
      <c r="E3111" s="10"/>
      <c r="F3111" s="10"/>
      <c r="G3111" s="10"/>
      <c r="H3111" s="10"/>
      <c r="I3111" s="11"/>
      <c r="J3111" s="11"/>
      <c r="K3111" s="16"/>
      <c r="L3111" s="1"/>
      <c r="N3111" s="1"/>
      <c r="O3111" s="13"/>
      <c r="P3111" s="13"/>
      <c r="Q3111" s="13" t="str">
        <f t="shared" si="229"/>
        <v/>
      </c>
      <c r="R3111" s="13" t="str">
        <f t="shared" si="230"/>
        <v/>
      </c>
    </row>
    <row r="3112" spans="1:18" x14ac:dyDescent="0.2">
      <c r="A3112" s="8"/>
      <c r="B3112" s="9"/>
      <c r="C3112" s="10"/>
      <c r="D3112" s="10"/>
      <c r="E3112" s="10"/>
      <c r="F3112" s="10"/>
      <c r="G3112" s="10"/>
      <c r="H3112" s="10"/>
      <c r="I3112" s="11"/>
      <c r="J3112" s="11"/>
      <c r="K3112" s="16"/>
      <c r="L3112" s="1"/>
      <c r="N3112" s="1"/>
      <c r="O3112" s="13"/>
      <c r="P3112" s="13"/>
      <c r="Q3112" s="13" t="str">
        <f t="shared" si="229"/>
        <v/>
      </c>
      <c r="R3112" s="13" t="str">
        <f t="shared" si="230"/>
        <v/>
      </c>
    </row>
    <row r="3113" spans="1:18" x14ac:dyDescent="0.2">
      <c r="A3113" s="8"/>
      <c r="B3113" s="9"/>
      <c r="C3113" s="10"/>
      <c r="D3113" s="10"/>
      <c r="E3113" s="10"/>
      <c r="F3113" s="10"/>
      <c r="G3113" s="10"/>
      <c r="H3113" s="10"/>
      <c r="I3113" s="11"/>
      <c r="J3113" s="11"/>
      <c r="K3113" s="16"/>
      <c r="L3113" s="1"/>
      <c r="N3113" s="1"/>
      <c r="O3113" s="13"/>
      <c r="P3113" s="13"/>
      <c r="Q3113" s="13" t="str">
        <f t="shared" si="229"/>
        <v/>
      </c>
      <c r="R3113" s="13" t="str">
        <f t="shared" si="230"/>
        <v/>
      </c>
    </row>
    <row r="3114" spans="1:18" x14ac:dyDescent="0.2">
      <c r="A3114" s="8"/>
      <c r="B3114" s="9"/>
      <c r="C3114" s="10"/>
      <c r="D3114" s="10"/>
      <c r="E3114" s="10"/>
      <c r="F3114" s="10"/>
      <c r="G3114" s="10"/>
      <c r="H3114" s="10"/>
      <c r="I3114" s="11"/>
      <c r="J3114" s="11"/>
      <c r="K3114" s="16"/>
      <c r="L3114" s="1"/>
      <c r="N3114" s="1"/>
      <c r="O3114" s="13"/>
      <c r="P3114" s="13"/>
      <c r="Q3114" s="13" t="str">
        <f t="shared" si="229"/>
        <v/>
      </c>
      <c r="R3114" s="13" t="str">
        <f t="shared" si="230"/>
        <v/>
      </c>
    </row>
    <row r="3115" spans="1:18" x14ac:dyDescent="0.2">
      <c r="A3115" s="8"/>
      <c r="B3115" s="9"/>
      <c r="C3115" s="10"/>
      <c r="D3115" s="10"/>
      <c r="E3115" s="10"/>
      <c r="F3115" s="10"/>
      <c r="G3115" s="10"/>
      <c r="H3115" s="10"/>
      <c r="I3115" s="11"/>
      <c r="J3115" s="11"/>
      <c r="K3115" s="16"/>
      <c r="L3115" s="1"/>
      <c r="N3115" s="1"/>
      <c r="O3115" s="13"/>
      <c r="P3115" s="13"/>
      <c r="Q3115" s="13" t="str">
        <f t="shared" si="229"/>
        <v/>
      </c>
      <c r="R3115" s="13" t="str">
        <f t="shared" si="230"/>
        <v/>
      </c>
    </row>
    <row r="3116" spans="1:18" x14ac:dyDescent="0.2">
      <c r="A3116" s="8"/>
      <c r="B3116" s="9"/>
      <c r="C3116" s="10"/>
      <c r="D3116" s="10"/>
      <c r="E3116" s="10"/>
      <c r="F3116" s="10"/>
      <c r="G3116" s="10"/>
      <c r="H3116" s="10"/>
      <c r="I3116" s="11"/>
      <c r="J3116" s="11"/>
      <c r="K3116" s="16"/>
      <c r="L3116" s="1"/>
      <c r="N3116" s="1"/>
      <c r="O3116" s="13"/>
      <c r="P3116" s="13"/>
      <c r="Q3116" s="13" t="str">
        <f t="shared" si="229"/>
        <v/>
      </c>
      <c r="R3116" s="13" t="str">
        <f t="shared" si="230"/>
        <v/>
      </c>
    </row>
    <row r="3117" spans="1:18" x14ac:dyDescent="0.2">
      <c r="A3117" s="8"/>
      <c r="B3117" s="9"/>
      <c r="C3117" s="10"/>
      <c r="D3117" s="10"/>
      <c r="E3117" s="10"/>
      <c r="F3117" s="10"/>
      <c r="G3117" s="10"/>
      <c r="H3117" s="10"/>
      <c r="I3117" s="11"/>
      <c r="J3117" s="11"/>
      <c r="K3117" s="12"/>
      <c r="L3117" s="1"/>
      <c r="N3117" s="1"/>
      <c r="O3117" s="13"/>
      <c r="P3117" s="13"/>
      <c r="Q3117" s="13" t="str">
        <f t="shared" si="229"/>
        <v/>
      </c>
      <c r="R3117" s="13" t="str">
        <f t="shared" si="230"/>
        <v/>
      </c>
    </row>
    <row r="3118" spans="1:18" x14ac:dyDescent="0.2">
      <c r="A3118" s="8"/>
      <c r="B3118" s="9"/>
      <c r="C3118" s="10"/>
      <c r="D3118" s="10"/>
      <c r="E3118" s="10"/>
      <c r="F3118" s="10"/>
      <c r="G3118" s="10"/>
      <c r="H3118" s="10"/>
      <c r="I3118" s="11"/>
      <c r="J3118" s="11"/>
      <c r="K3118" s="16"/>
      <c r="L3118" s="1"/>
      <c r="N3118" s="1"/>
      <c r="O3118" s="13"/>
      <c r="P3118" s="13"/>
      <c r="Q3118" s="13" t="str">
        <f t="shared" si="229"/>
        <v/>
      </c>
      <c r="R3118" s="13" t="str">
        <f t="shared" si="230"/>
        <v/>
      </c>
    </row>
    <row r="3119" spans="1:18" x14ac:dyDescent="0.2">
      <c r="A3119" s="8"/>
      <c r="B3119" s="9"/>
      <c r="C3119" s="10"/>
      <c r="D3119" s="10"/>
      <c r="E3119" s="10"/>
      <c r="F3119" s="10"/>
      <c r="G3119" s="10"/>
      <c r="H3119" s="10"/>
      <c r="I3119" s="11"/>
      <c r="J3119" s="11"/>
      <c r="K3119" s="16"/>
      <c r="L3119" s="1"/>
      <c r="N3119" s="1"/>
      <c r="O3119" s="13"/>
      <c r="P3119" s="13"/>
      <c r="Q3119" s="13" t="str">
        <f t="shared" si="229"/>
        <v/>
      </c>
      <c r="R3119" s="13" t="str">
        <f t="shared" si="230"/>
        <v/>
      </c>
    </row>
    <row r="3120" spans="1:18" x14ac:dyDescent="0.2">
      <c r="A3120" s="8"/>
      <c r="B3120" s="9"/>
      <c r="C3120" s="10"/>
      <c r="D3120" s="10"/>
      <c r="E3120" s="10"/>
      <c r="F3120" s="10"/>
      <c r="G3120" s="10"/>
      <c r="H3120" s="10"/>
      <c r="I3120" s="11"/>
      <c r="J3120" s="11"/>
      <c r="K3120" s="12"/>
      <c r="L3120" s="1"/>
      <c r="N3120" s="1"/>
      <c r="O3120" s="13"/>
      <c r="P3120" s="13"/>
      <c r="Q3120" s="13" t="str">
        <f t="shared" si="229"/>
        <v/>
      </c>
      <c r="R3120" s="13" t="str">
        <f t="shared" si="230"/>
        <v/>
      </c>
    </row>
    <row r="3121" spans="1:18" x14ac:dyDescent="0.2">
      <c r="A3121" s="8"/>
      <c r="B3121" s="9"/>
      <c r="C3121" s="10"/>
      <c r="D3121" s="10"/>
      <c r="E3121" s="10"/>
      <c r="F3121" s="10"/>
      <c r="G3121" s="10"/>
      <c r="H3121" s="10"/>
      <c r="I3121" s="11"/>
      <c r="J3121" s="11"/>
      <c r="K3121" s="12"/>
      <c r="L3121" s="1"/>
      <c r="N3121" s="1"/>
      <c r="O3121" s="13"/>
      <c r="P3121" s="13"/>
      <c r="Q3121" s="13" t="str">
        <f t="shared" si="229"/>
        <v/>
      </c>
      <c r="R3121" s="13" t="str">
        <f t="shared" si="230"/>
        <v/>
      </c>
    </row>
    <row r="3122" spans="1:18" x14ac:dyDescent="0.2">
      <c r="A3122" s="8"/>
      <c r="B3122" s="9"/>
      <c r="C3122" s="10"/>
      <c r="D3122" s="10"/>
      <c r="E3122" s="10"/>
      <c r="F3122" s="10"/>
      <c r="G3122" s="10"/>
      <c r="H3122" s="10"/>
      <c r="I3122" s="11"/>
      <c r="J3122" s="11"/>
      <c r="K3122" s="12"/>
      <c r="L3122" s="1"/>
      <c r="N3122" s="1"/>
      <c r="O3122" s="13"/>
      <c r="P3122" s="13"/>
      <c r="Q3122" s="13" t="str">
        <f t="shared" si="229"/>
        <v/>
      </c>
      <c r="R3122" s="13" t="str">
        <f t="shared" si="230"/>
        <v/>
      </c>
    </row>
    <row r="3123" spans="1:18" x14ac:dyDescent="0.2">
      <c r="A3123" s="8"/>
      <c r="B3123" s="9"/>
      <c r="C3123" s="10"/>
      <c r="D3123" s="10"/>
      <c r="E3123" s="10"/>
      <c r="F3123" s="10"/>
      <c r="G3123" s="10"/>
      <c r="H3123" s="10"/>
      <c r="I3123" s="11"/>
      <c r="J3123" s="11"/>
      <c r="K3123" s="16"/>
      <c r="L3123" s="1"/>
      <c r="N3123" s="1"/>
      <c r="O3123" s="13"/>
      <c r="P3123" s="13"/>
      <c r="Q3123" s="13" t="str">
        <f t="shared" si="229"/>
        <v/>
      </c>
      <c r="R3123" s="13" t="str">
        <f t="shared" si="230"/>
        <v/>
      </c>
    </row>
    <row r="3124" spans="1:18" x14ac:dyDescent="0.2">
      <c r="A3124" s="8"/>
      <c r="B3124" s="9"/>
      <c r="C3124" s="10"/>
      <c r="D3124" s="10"/>
      <c r="E3124" s="10"/>
      <c r="F3124" s="10"/>
      <c r="G3124" s="10"/>
      <c r="H3124" s="10"/>
      <c r="I3124" s="11"/>
      <c r="J3124" s="11"/>
      <c r="K3124" s="12"/>
      <c r="L3124" s="1"/>
      <c r="N3124" s="1"/>
      <c r="O3124" s="13"/>
      <c r="P3124" s="13"/>
      <c r="Q3124" s="13" t="str">
        <f t="shared" si="229"/>
        <v/>
      </c>
      <c r="R3124" s="13" t="str">
        <f t="shared" si="230"/>
        <v/>
      </c>
    </row>
    <row r="3125" spans="1:18" x14ac:dyDescent="0.2">
      <c r="A3125" s="8"/>
      <c r="B3125" s="9"/>
      <c r="C3125" s="10"/>
      <c r="D3125" s="10"/>
      <c r="E3125" s="10"/>
      <c r="F3125" s="10"/>
      <c r="G3125" s="10"/>
      <c r="H3125" s="10"/>
      <c r="I3125" s="11"/>
      <c r="J3125" s="11"/>
      <c r="K3125" s="16"/>
      <c r="L3125" s="1"/>
      <c r="N3125" s="1"/>
      <c r="O3125" s="13"/>
      <c r="P3125" s="13"/>
      <c r="Q3125" s="13" t="str">
        <f t="shared" si="229"/>
        <v/>
      </c>
      <c r="R3125" s="13" t="str">
        <f t="shared" si="230"/>
        <v/>
      </c>
    </row>
    <row r="3126" spans="1:18" x14ac:dyDescent="0.2">
      <c r="A3126" s="8"/>
      <c r="B3126" s="9"/>
      <c r="C3126" s="10"/>
      <c r="D3126" s="10"/>
      <c r="E3126" s="10"/>
      <c r="F3126" s="10"/>
      <c r="G3126" s="10"/>
      <c r="H3126" s="10"/>
      <c r="I3126" s="11"/>
      <c r="J3126" s="11"/>
      <c r="K3126" s="16"/>
      <c r="L3126" s="1"/>
      <c r="N3126" s="1"/>
      <c r="O3126" s="13"/>
      <c r="P3126" s="13"/>
      <c r="Q3126" s="13" t="str">
        <f t="shared" si="229"/>
        <v/>
      </c>
      <c r="R3126" s="13" t="str">
        <f t="shared" si="230"/>
        <v/>
      </c>
    </row>
    <row r="3127" spans="1:18" x14ac:dyDescent="0.2">
      <c r="A3127" s="8"/>
      <c r="B3127" s="9"/>
      <c r="C3127" s="10"/>
      <c r="D3127" s="10"/>
      <c r="E3127" s="10"/>
      <c r="F3127" s="10"/>
      <c r="G3127" s="10"/>
      <c r="H3127" s="10"/>
      <c r="I3127" s="11"/>
      <c r="J3127" s="11"/>
      <c r="K3127" s="16"/>
      <c r="L3127" s="1"/>
      <c r="N3127" s="1"/>
      <c r="O3127" s="13"/>
      <c r="P3127" s="13"/>
      <c r="Q3127" s="13" t="str">
        <f t="shared" si="229"/>
        <v/>
      </c>
      <c r="R3127" s="13" t="str">
        <f t="shared" si="230"/>
        <v/>
      </c>
    </row>
    <row r="3128" spans="1:18" x14ac:dyDescent="0.2">
      <c r="A3128" s="8"/>
      <c r="B3128" s="9"/>
      <c r="C3128" s="10"/>
      <c r="D3128" s="10"/>
      <c r="E3128" s="10"/>
      <c r="F3128" s="10"/>
      <c r="G3128" s="10"/>
      <c r="H3128" s="10"/>
      <c r="I3128" s="11"/>
      <c r="J3128" s="11"/>
      <c r="K3128" s="16"/>
      <c r="L3128" s="1"/>
      <c r="N3128" s="1"/>
      <c r="O3128" s="13"/>
      <c r="P3128" s="13"/>
      <c r="Q3128" s="13" t="str">
        <f t="shared" si="229"/>
        <v/>
      </c>
      <c r="R3128" s="13" t="str">
        <f t="shared" si="230"/>
        <v/>
      </c>
    </row>
    <row r="3129" spans="1:18" x14ac:dyDescent="0.2">
      <c r="A3129" s="8"/>
      <c r="B3129" s="9"/>
      <c r="C3129" s="10"/>
      <c r="D3129" s="10"/>
      <c r="E3129" s="10"/>
      <c r="F3129" s="10"/>
      <c r="G3129" s="10"/>
      <c r="H3129" s="10"/>
      <c r="I3129" s="11"/>
      <c r="J3129" s="11"/>
      <c r="K3129" s="16"/>
      <c r="L3129" s="1"/>
      <c r="N3129" s="1"/>
      <c r="O3129" s="13"/>
      <c r="P3129" s="13"/>
      <c r="Q3129" s="13" t="str">
        <f t="shared" si="229"/>
        <v/>
      </c>
      <c r="R3129" s="13" t="str">
        <f t="shared" si="230"/>
        <v/>
      </c>
    </row>
    <row r="3130" spans="1:18" x14ac:dyDescent="0.2">
      <c r="A3130" s="8"/>
      <c r="B3130" s="9"/>
      <c r="C3130" s="10"/>
      <c r="D3130" s="10"/>
      <c r="E3130" s="10"/>
      <c r="F3130" s="10"/>
      <c r="G3130" s="10"/>
      <c r="H3130" s="10"/>
      <c r="I3130" s="11"/>
      <c r="J3130" s="11"/>
      <c r="K3130" s="12"/>
      <c r="L3130" s="1"/>
      <c r="N3130" s="1"/>
      <c r="O3130" s="13"/>
      <c r="P3130" s="13"/>
      <c r="Q3130" s="13" t="str">
        <f t="shared" si="229"/>
        <v/>
      </c>
      <c r="R3130" s="13" t="str">
        <f t="shared" si="230"/>
        <v/>
      </c>
    </row>
    <row r="3131" spans="1:18" x14ac:dyDescent="0.2">
      <c r="A3131" s="8"/>
      <c r="B3131" s="9"/>
      <c r="C3131" s="10"/>
      <c r="D3131" s="10"/>
      <c r="E3131" s="10"/>
      <c r="F3131" s="10"/>
      <c r="G3131" s="10"/>
      <c r="H3131" s="10"/>
      <c r="I3131" s="11"/>
      <c r="J3131" s="11"/>
      <c r="K3131" s="16"/>
      <c r="L3131" s="1"/>
      <c r="N3131" s="1"/>
      <c r="O3131" s="13"/>
      <c r="P3131" s="13"/>
      <c r="Q3131" s="13" t="str">
        <f t="shared" si="229"/>
        <v/>
      </c>
      <c r="R3131" s="13" t="str">
        <f t="shared" si="230"/>
        <v/>
      </c>
    </row>
    <row r="3132" spans="1:18" x14ac:dyDescent="0.2">
      <c r="A3132" s="8"/>
      <c r="B3132" s="9"/>
      <c r="C3132" s="10"/>
      <c r="D3132" s="10"/>
      <c r="E3132" s="10"/>
      <c r="F3132" s="10"/>
      <c r="G3132" s="10"/>
      <c r="H3132" s="10"/>
      <c r="I3132" s="11"/>
      <c r="J3132" s="11"/>
      <c r="K3132" s="16"/>
      <c r="L3132" s="1"/>
      <c r="N3132" s="1"/>
      <c r="O3132" s="13"/>
      <c r="P3132" s="13"/>
      <c r="Q3132" s="13" t="str">
        <f t="shared" si="229"/>
        <v/>
      </c>
      <c r="R3132" s="13" t="str">
        <f t="shared" si="230"/>
        <v/>
      </c>
    </row>
    <row r="3133" spans="1:18" x14ac:dyDescent="0.2">
      <c r="A3133" s="8"/>
      <c r="B3133" s="9"/>
      <c r="C3133" s="10"/>
      <c r="D3133" s="10"/>
      <c r="E3133" s="10"/>
      <c r="F3133" s="10"/>
      <c r="G3133" s="10"/>
      <c r="H3133" s="10"/>
      <c r="I3133" s="11"/>
      <c r="J3133" s="11"/>
      <c r="K3133" s="16"/>
      <c r="L3133" s="1"/>
      <c r="N3133" s="1"/>
      <c r="O3133" s="13"/>
      <c r="P3133" s="13"/>
      <c r="Q3133" s="13" t="str">
        <f t="shared" si="229"/>
        <v/>
      </c>
      <c r="R3133" s="13" t="str">
        <f t="shared" si="230"/>
        <v/>
      </c>
    </row>
    <row r="3134" spans="1:18" x14ac:dyDescent="0.2">
      <c r="A3134" s="8"/>
      <c r="B3134" s="9"/>
      <c r="C3134" s="10"/>
      <c r="D3134" s="10"/>
      <c r="E3134" s="10"/>
      <c r="F3134" s="10"/>
      <c r="G3134" s="10"/>
      <c r="H3134" s="10"/>
      <c r="I3134" s="11"/>
      <c r="J3134" s="11"/>
      <c r="K3134" s="16"/>
      <c r="L3134" s="1"/>
      <c r="N3134" s="1"/>
      <c r="O3134" s="13"/>
      <c r="P3134" s="13"/>
      <c r="Q3134" s="13" t="str">
        <f t="shared" si="229"/>
        <v/>
      </c>
      <c r="R3134" s="13" t="str">
        <f t="shared" si="230"/>
        <v/>
      </c>
    </row>
    <row r="3135" spans="1:18" x14ac:dyDescent="0.2">
      <c r="A3135" s="8"/>
      <c r="B3135" s="9"/>
      <c r="C3135" s="10"/>
      <c r="D3135" s="10"/>
      <c r="E3135" s="10"/>
      <c r="F3135" s="10"/>
      <c r="G3135" s="10"/>
      <c r="H3135" s="10"/>
      <c r="I3135" s="11"/>
      <c r="J3135" s="11"/>
      <c r="K3135" s="16"/>
      <c r="L3135" s="1"/>
      <c r="N3135" s="1"/>
      <c r="O3135" s="13"/>
      <c r="P3135" s="13"/>
      <c r="Q3135" s="13" t="str">
        <f t="shared" si="229"/>
        <v/>
      </c>
      <c r="R3135" s="13" t="str">
        <f t="shared" si="230"/>
        <v/>
      </c>
    </row>
    <row r="3136" spans="1:18" x14ac:dyDescent="0.2">
      <c r="A3136" s="8"/>
      <c r="B3136" s="9"/>
      <c r="C3136" s="10"/>
      <c r="D3136" s="10"/>
      <c r="E3136" s="10"/>
      <c r="F3136" s="10"/>
      <c r="G3136" s="10"/>
      <c r="H3136" s="10"/>
      <c r="I3136" s="11"/>
      <c r="J3136" s="11"/>
      <c r="K3136" s="16"/>
      <c r="L3136" s="1"/>
      <c r="N3136" s="1"/>
      <c r="O3136" s="13"/>
      <c r="P3136" s="13"/>
      <c r="Q3136" s="13" t="str">
        <f t="shared" si="229"/>
        <v/>
      </c>
      <c r="R3136" s="13" t="str">
        <f t="shared" si="230"/>
        <v/>
      </c>
    </row>
    <row r="3137" spans="1:18" x14ac:dyDescent="0.2">
      <c r="A3137" s="8"/>
      <c r="B3137" s="9"/>
      <c r="C3137" s="10"/>
      <c r="D3137" s="10"/>
      <c r="E3137" s="10"/>
      <c r="F3137" s="10"/>
      <c r="G3137" s="10"/>
      <c r="H3137" s="10"/>
      <c r="I3137" s="11"/>
      <c r="J3137" s="11"/>
      <c r="K3137" s="16"/>
      <c r="L3137" s="1"/>
      <c r="N3137" s="1"/>
      <c r="O3137" s="13"/>
      <c r="P3137" s="13"/>
      <c r="Q3137" s="13" t="str">
        <f t="shared" si="229"/>
        <v/>
      </c>
      <c r="R3137" s="13" t="str">
        <f t="shared" si="230"/>
        <v/>
      </c>
    </row>
    <row r="3138" spans="1:18" x14ac:dyDescent="0.2">
      <c r="A3138" s="8"/>
      <c r="B3138" s="9"/>
      <c r="C3138" s="10"/>
      <c r="D3138" s="10"/>
      <c r="E3138" s="10"/>
      <c r="F3138" s="10"/>
      <c r="G3138" s="10"/>
      <c r="H3138" s="10"/>
      <c r="I3138" s="11"/>
      <c r="J3138" s="11"/>
      <c r="K3138" s="16"/>
      <c r="L3138" s="1"/>
      <c r="N3138" s="1"/>
      <c r="O3138" s="13"/>
      <c r="P3138" s="13"/>
      <c r="Q3138" s="13" t="str">
        <f t="shared" si="229"/>
        <v/>
      </c>
      <c r="R3138" s="13" t="str">
        <f t="shared" si="230"/>
        <v/>
      </c>
    </row>
    <row r="3139" spans="1:18" x14ac:dyDescent="0.2">
      <c r="A3139" s="8"/>
      <c r="B3139" s="9"/>
      <c r="C3139" s="10"/>
      <c r="D3139" s="10"/>
      <c r="E3139" s="10"/>
      <c r="F3139" s="10"/>
      <c r="G3139" s="10"/>
      <c r="H3139" s="10"/>
      <c r="I3139" s="11"/>
      <c r="J3139" s="11"/>
      <c r="K3139" s="16"/>
      <c r="L3139" s="1"/>
      <c r="N3139" s="1"/>
      <c r="O3139" s="13"/>
      <c r="P3139" s="13"/>
      <c r="Q3139" s="13" t="str">
        <f t="shared" si="229"/>
        <v/>
      </c>
      <c r="R3139" s="13" t="str">
        <f t="shared" si="230"/>
        <v/>
      </c>
    </row>
    <row r="3140" spans="1:18" x14ac:dyDescent="0.2">
      <c r="A3140" s="8"/>
      <c r="B3140" s="9"/>
      <c r="C3140" s="10"/>
      <c r="D3140" s="10"/>
      <c r="E3140" s="10"/>
      <c r="F3140" s="10"/>
      <c r="G3140" s="10"/>
      <c r="H3140" s="10"/>
      <c r="I3140" s="11"/>
      <c r="J3140" s="11"/>
      <c r="K3140" s="12"/>
      <c r="L3140" s="1"/>
      <c r="N3140" s="1"/>
      <c r="O3140" s="13"/>
      <c r="P3140" s="13"/>
      <c r="Q3140" s="13" t="str">
        <f t="shared" si="229"/>
        <v/>
      </c>
      <c r="R3140" s="13" t="str">
        <f t="shared" si="230"/>
        <v/>
      </c>
    </row>
    <row r="3141" spans="1:18" x14ac:dyDescent="0.2">
      <c r="A3141" s="8"/>
      <c r="B3141" s="9"/>
      <c r="C3141" s="10"/>
      <c r="D3141" s="10"/>
      <c r="E3141" s="10"/>
      <c r="F3141" s="10"/>
      <c r="G3141" s="10"/>
      <c r="H3141" s="10"/>
      <c r="I3141" s="11"/>
      <c r="J3141" s="11"/>
      <c r="K3141" s="16"/>
      <c r="L3141" s="1"/>
      <c r="N3141" s="1"/>
      <c r="O3141" s="13"/>
      <c r="P3141" s="13"/>
      <c r="Q3141" s="13" t="str">
        <f t="shared" si="229"/>
        <v/>
      </c>
      <c r="R3141" s="13" t="str">
        <f t="shared" si="230"/>
        <v/>
      </c>
    </row>
    <row r="3142" spans="1:18" x14ac:dyDescent="0.2">
      <c r="A3142" s="8"/>
      <c r="B3142" s="9"/>
      <c r="C3142" s="10"/>
      <c r="D3142" s="10"/>
      <c r="E3142" s="10"/>
      <c r="F3142" s="10"/>
      <c r="G3142" s="10"/>
      <c r="H3142" s="10"/>
      <c r="I3142" s="11"/>
      <c r="J3142" s="11"/>
      <c r="K3142" s="12"/>
      <c r="L3142" s="1"/>
      <c r="N3142" s="1"/>
      <c r="O3142" s="13"/>
      <c r="P3142" s="13"/>
      <c r="Q3142" s="13" t="str">
        <f t="shared" si="229"/>
        <v/>
      </c>
      <c r="R3142" s="13" t="str">
        <f t="shared" si="230"/>
        <v/>
      </c>
    </row>
    <row r="3143" spans="1:18" x14ac:dyDescent="0.2">
      <c r="A3143" s="8"/>
      <c r="B3143" s="9"/>
      <c r="C3143" s="10"/>
      <c r="D3143" s="10"/>
      <c r="E3143" s="10"/>
      <c r="F3143" s="10"/>
      <c r="G3143" s="10"/>
      <c r="H3143" s="10"/>
      <c r="I3143" s="11"/>
      <c r="J3143" s="11"/>
      <c r="K3143" s="16"/>
      <c r="L3143" s="1"/>
      <c r="N3143" s="1"/>
      <c r="O3143" s="13"/>
      <c r="P3143" s="13"/>
      <c r="Q3143" s="13" t="str">
        <f t="shared" si="229"/>
        <v/>
      </c>
      <c r="R3143" s="13" t="str">
        <f t="shared" si="230"/>
        <v/>
      </c>
    </row>
    <row r="3144" spans="1:18" x14ac:dyDescent="0.2">
      <c r="A3144" s="8"/>
      <c r="B3144" s="9"/>
      <c r="C3144" s="10"/>
      <c r="D3144" s="10"/>
      <c r="E3144" s="10"/>
      <c r="F3144" s="10"/>
      <c r="G3144" s="10"/>
      <c r="H3144" s="10"/>
      <c r="I3144" s="11"/>
      <c r="J3144" s="11"/>
      <c r="K3144" s="12"/>
      <c r="L3144" s="1"/>
      <c r="N3144" s="1"/>
      <c r="O3144" s="13"/>
      <c r="P3144" s="13"/>
      <c r="Q3144" s="13" t="str">
        <f t="shared" ref="Q3144:Q3207" si="231">IF(AND(M3144="Natural Gas",K3144&lt;&gt;"NA"),K3144/100,"")</f>
        <v/>
      </c>
      <c r="R3144" s="13" t="str">
        <f t="shared" ref="R3144:R3207" si="232">IF(AND(M3144="Natural Gas",K3144&lt;&gt;"NA",L3144="YES"),K3144/100,"")</f>
        <v/>
      </c>
    </row>
    <row r="3145" spans="1:18" x14ac:dyDescent="0.2">
      <c r="A3145" s="8"/>
      <c r="B3145" s="9"/>
      <c r="C3145" s="10"/>
      <c r="D3145" s="10"/>
      <c r="E3145" s="10"/>
      <c r="F3145" s="10"/>
      <c r="G3145" s="10"/>
      <c r="H3145" s="10"/>
      <c r="I3145" s="11"/>
      <c r="J3145" s="11"/>
      <c r="K3145" s="16"/>
      <c r="L3145" s="1"/>
      <c r="N3145" s="1"/>
      <c r="O3145" s="13"/>
      <c r="P3145" s="13"/>
      <c r="Q3145" s="13" t="str">
        <f t="shared" si="231"/>
        <v/>
      </c>
      <c r="R3145" s="13" t="str">
        <f t="shared" si="232"/>
        <v/>
      </c>
    </row>
    <row r="3146" spans="1:18" x14ac:dyDescent="0.2">
      <c r="A3146" s="8"/>
      <c r="B3146" s="9"/>
      <c r="C3146" s="10"/>
      <c r="D3146" s="10"/>
      <c r="E3146" s="10"/>
      <c r="F3146" s="10"/>
      <c r="G3146" s="10"/>
      <c r="H3146" s="10"/>
      <c r="I3146" s="11"/>
      <c r="J3146" s="11"/>
      <c r="K3146" s="12"/>
      <c r="L3146" s="1"/>
      <c r="N3146" s="1"/>
      <c r="O3146" s="13"/>
      <c r="P3146" s="13"/>
      <c r="Q3146" s="13" t="str">
        <f t="shared" si="231"/>
        <v/>
      </c>
      <c r="R3146" s="13" t="str">
        <f t="shared" si="232"/>
        <v/>
      </c>
    </row>
    <row r="3147" spans="1:18" x14ac:dyDescent="0.2">
      <c r="A3147" s="8"/>
      <c r="B3147" s="9"/>
      <c r="C3147" s="10"/>
      <c r="D3147" s="10"/>
      <c r="E3147" s="10"/>
      <c r="F3147" s="10"/>
      <c r="G3147" s="10"/>
      <c r="H3147" s="10"/>
      <c r="I3147" s="11"/>
      <c r="J3147" s="11"/>
      <c r="K3147" s="16"/>
      <c r="L3147" s="1"/>
      <c r="N3147" s="1"/>
      <c r="O3147" s="13"/>
      <c r="P3147" s="13"/>
      <c r="Q3147" s="13" t="str">
        <f t="shared" si="231"/>
        <v/>
      </c>
      <c r="R3147" s="13" t="str">
        <f t="shared" si="232"/>
        <v/>
      </c>
    </row>
    <row r="3148" spans="1:18" x14ac:dyDescent="0.2">
      <c r="A3148" s="8"/>
      <c r="B3148" s="9"/>
      <c r="C3148" s="10"/>
      <c r="D3148" s="10"/>
      <c r="E3148" s="10"/>
      <c r="F3148" s="10"/>
      <c r="G3148" s="10"/>
      <c r="H3148" s="10"/>
      <c r="I3148" s="11"/>
      <c r="J3148" s="11"/>
      <c r="K3148" s="12"/>
      <c r="L3148" s="1"/>
      <c r="N3148" s="1"/>
      <c r="O3148" s="13"/>
      <c r="P3148" s="13"/>
      <c r="Q3148" s="13" t="str">
        <f t="shared" si="231"/>
        <v/>
      </c>
      <c r="R3148" s="13" t="str">
        <f t="shared" si="232"/>
        <v/>
      </c>
    </row>
    <row r="3149" spans="1:18" x14ac:dyDescent="0.2">
      <c r="A3149" s="8"/>
      <c r="B3149" s="9"/>
      <c r="C3149" s="10"/>
      <c r="D3149" s="10"/>
      <c r="E3149" s="10"/>
      <c r="F3149" s="10"/>
      <c r="G3149" s="10"/>
      <c r="H3149" s="10"/>
      <c r="I3149" s="11"/>
      <c r="J3149" s="11"/>
      <c r="K3149" s="12"/>
      <c r="L3149" s="1"/>
      <c r="N3149" s="1"/>
      <c r="O3149" s="13"/>
      <c r="P3149" s="13"/>
      <c r="Q3149" s="13" t="str">
        <f t="shared" si="231"/>
        <v/>
      </c>
      <c r="R3149" s="13" t="str">
        <f t="shared" si="232"/>
        <v/>
      </c>
    </row>
    <row r="3150" spans="1:18" x14ac:dyDescent="0.2">
      <c r="A3150" s="8"/>
      <c r="B3150" s="9"/>
      <c r="C3150" s="10"/>
      <c r="D3150" s="10"/>
      <c r="E3150" s="10"/>
      <c r="F3150" s="10"/>
      <c r="G3150" s="10"/>
      <c r="H3150" s="10"/>
      <c r="I3150" s="11"/>
      <c r="J3150" s="11"/>
      <c r="K3150" s="12"/>
      <c r="L3150" s="1"/>
      <c r="N3150" s="1"/>
      <c r="O3150" s="13"/>
      <c r="P3150" s="13"/>
      <c r="Q3150" s="13" t="str">
        <f t="shared" si="231"/>
        <v/>
      </c>
      <c r="R3150" s="13" t="str">
        <f t="shared" si="232"/>
        <v/>
      </c>
    </row>
    <row r="3151" spans="1:18" x14ac:dyDescent="0.2">
      <c r="A3151" s="8"/>
      <c r="B3151" s="9"/>
      <c r="C3151" s="10"/>
      <c r="D3151" s="10"/>
      <c r="E3151" s="10"/>
      <c r="F3151" s="10"/>
      <c r="G3151" s="10"/>
      <c r="H3151" s="10"/>
      <c r="I3151" s="11"/>
      <c r="J3151" s="11"/>
      <c r="K3151" s="16"/>
      <c r="L3151" s="1"/>
      <c r="N3151" s="1"/>
      <c r="O3151" s="13"/>
      <c r="P3151" s="13"/>
      <c r="Q3151" s="13" t="str">
        <f t="shared" si="231"/>
        <v/>
      </c>
      <c r="R3151" s="13" t="str">
        <f t="shared" si="232"/>
        <v/>
      </c>
    </row>
    <row r="3152" spans="1:18" x14ac:dyDescent="0.2">
      <c r="A3152" s="8"/>
      <c r="B3152" s="9"/>
      <c r="C3152" s="10"/>
      <c r="D3152" s="10"/>
      <c r="E3152" s="10"/>
      <c r="F3152" s="10"/>
      <c r="G3152" s="10"/>
      <c r="H3152" s="10"/>
      <c r="I3152" s="11"/>
      <c r="J3152" s="11"/>
      <c r="K3152" s="16"/>
      <c r="L3152" s="1"/>
      <c r="N3152" s="1"/>
      <c r="O3152" s="13"/>
      <c r="P3152" s="13"/>
      <c r="Q3152" s="13" t="str">
        <f t="shared" si="231"/>
        <v/>
      </c>
      <c r="R3152" s="13" t="str">
        <f t="shared" si="232"/>
        <v/>
      </c>
    </row>
    <row r="3153" spans="1:18" x14ac:dyDescent="0.2">
      <c r="A3153" s="8"/>
      <c r="B3153" s="9"/>
      <c r="C3153" s="10"/>
      <c r="D3153" s="10"/>
      <c r="E3153" s="10"/>
      <c r="F3153" s="10"/>
      <c r="G3153" s="10"/>
      <c r="H3153" s="10"/>
      <c r="I3153" s="11"/>
      <c r="J3153" s="11"/>
      <c r="K3153" s="16"/>
      <c r="L3153" s="1"/>
      <c r="N3153" s="1"/>
      <c r="O3153" s="13"/>
      <c r="P3153" s="13"/>
      <c r="Q3153" s="13" t="str">
        <f t="shared" si="231"/>
        <v/>
      </c>
      <c r="R3153" s="13" t="str">
        <f t="shared" si="232"/>
        <v/>
      </c>
    </row>
    <row r="3154" spans="1:18" x14ac:dyDescent="0.2">
      <c r="A3154" s="8"/>
      <c r="B3154" s="9"/>
      <c r="C3154" s="10"/>
      <c r="D3154" s="10"/>
      <c r="E3154" s="10"/>
      <c r="F3154" s="10"/>
      <c r="G3154" s="10"/>
      <c r="H3154" s="10"/>
      <c r="I3154" s="11"/>
      <c r="J3154" s="11"/>
      <c r="K3154" s="16"/>
      <c r="L3154" s="1"/>
      <c r="N3154" s="1"/>
      <c r="O3154" s="13"/>
      <c r="P3154" s="13"/>
      <c r="Q3154" s="13" t="str">
        <f t="shared" si="231"/>
        <v/>
      </c>
      <c r="R3154" s="13" t="str">
        <f t="shared" si="232"/>
        <v/>
      </c>
    </row>
    <row r="3155" spans="1:18" x14ac:dyDescent="0.2">
      <c r="A3155" s="8"/>
      <c r="B3155" s="9"/>
      <c r="C3155" s="10"/>
      <c r="D3155" s="10"/>
      <c r="E3155" s="10"/>
      <c r="F3155" s="10"/>
      <c r="G3155" s="10"/>
      <c r="H3155" s="10"/>
      <c r="I3155" s="11"/>
      <c r="J3155" s="11"/>
      <c r="K3155" s="12"/>
      <c r="L3155" s="1"/>
      <c r="N3155" s="1"/>
      <c r="O3155" s="13"/>
      <c r="P3155" s="13"/>
      <c r="Q3155" s="13" t="str">
        <f t="shared" si="231"/>
        <v/>
      </c>
      <c r="R3155" s="13" t="str">
        <f t="shared" si="232"/>
        <v/>
      </c>
    </row>
    <row r="3156" spans="1:18" x14ac:dyDescent="0.2">
      <c r="A3156" s="8"/>
      <c r="B3156" s="9"/>
      <c r="C3156" s="10"/>
      <c r="D3156" s="10"/>
      <c r="E3156" s="10"/>
      <c r="F3156" s="10"/>
      <c r="G3156" s="10"/>
      <c r="H3156" s="10"/>
      <c r="I3156" s="11"/>
      <c r="J3156" s="11"/>
      <c r="K3156" s="12"/>
      <c r="L3156" s="1"/>
      <c r="N3156" s="1"/>
      <c r="O3156" s="13"/>
      <c r="P3156" s="13"/>
      <c r="Q3156" s="13" t="str">
        <f t="shared" si="231"/>
        <v/>
      </c>
      <c r="R3156" s="13" t="str">
        <f t="shared" si="232"/>
        <v/>
      </c>
    </row>
    <row r="3157" spans="1:18" x14ac:dyDescent="0.2">
      <c r="A3157" s="8"/>
      <c r="B3157" s="9"/>
      <c r="C3157" s="10"/>
      <c r="D3157" s="10"/>
      <c r="E3157" s="10"/>
      <c r="F3157" s="10"/>
      <c r="G3157" s="10"/>
      <c r="H3157" s="10"/>
      <c r="I3157" s="11"/>
      <c r="J3157" s="11"/>
      <c r="K3157" s="12"/>
      <c r="L3157" s="1"/>
      <c r="N3157" s="1"/>
      <c r="O3157" s="13"/>
      <c r="P3157" s="13"/>
      <c r="Q3157" s="13" t="str">
        <f t="shared" si="231"/>
        <v/>
      </c>
      <c r="R3157" s="13" t="str">
        <f t="shared" si="232"/>
        <v/>
      </c>
    </row>
    <row r="3158" spans="1:18" x14ac:dyDescent="0.2">
      <c r="A3158" s="8"/>
      <c r="B3158" s="9"/>
      <c r="C3158" s="10"/>
      <c r="D3158" s="10"/>
      <c r="E3158" s="10"/>
      <c r="F3158" s="10"/>
      <c r="G3158" s="10"/>
      <c r="H3158" s="10"/>
      <c r="I3158" s="11"/>
      <c r="J3158" s="11"/>
      <c r="K3158" s="16"/>
      <c r="L3158" s="1"/>
      <c r="N3158" s="1"/>
      <c r="O3158" s="13"/>
      <c r="P3158" s="13"/>
      <c r="Q3158" s="13" t="str">
        <f t="shared" si="231"/>
        <v/>
      </c>
      <c r="R3158" s="13" t="str">
        <f t="shared" si="232"/>
        <v/>
      </c>
    </row>
    <row r="3159" spans="1:18" x14ac:dyDescent="0.2">
      <c r="A3159" s="8"/>
      <c r="B3159" s="9"/>
      <c r="C3159" s="10"/>
      <c r="D3159" s="10"/>
      <c r="E3159" s="10"/>
      <c r="F3159" s="10"/>
      <c r="G3159" s="10"/>
      <c r="H3159" s="10"/>
      <c r="I3159" s="11"/>
      <c r="J3159" s="11"/>
      <c r="K3159" s="16"/>
      <c r="L3159" s="1"/>
      <c r="N3159" s="1"/>
      <c r="O3159" s="13"/>
      <c r="P3159" s="13"/>
      <c r="Q3159" s="13" t="str">
        <f t="shared" si="231"/>
        <v/>
      </c>
      <c r="R3159" s="13" t="str">
        <f t="shared" si="232"/>
        <v/>
      </c>
    </row>
    <row r="3160" spans="1:18" x14ac:dyDescent="0.2">
      <c r="A3160" s="8"/>
      <c r="B3160" s="9"/>
      <c r="C3160" s="10"/>
      <c r="D3160" s="10"/>
      <c r="E3160" s="10"/>
      <c r="F3160" s="10"/>
      <c r="G3160" s="10"/>
      <c r="H3160" s="10"/>
      <c r="I3160" s="11"/>
      <c r="J3160" s="11"/>
      <c r="K3160" s="16"/>
      <c r="L3160" s="1"/>
      <c r="N3160" s="1"/>
      <c r="O3160" s="13"/>
      <c r="P3160" s="13"/>
      <c r="Q3160" s="13" t="str">
        <f t="shared" si="231"/>
        <v/>
      </c>
      <c r="R3160" s="13" t="str">
        <f t="shared" si="232"/>
        <v/>
      </c>
    </row>
    <row r="3161" spans="1:18" x14ac:dyDescent="0.2">
      <c r="A3161" s="8"/>
      <c r="B3161" s="9"/>
      <c r="C3161" s="10"/>
      <c r="D3161" s="10"/>
      <c r="E3161" s="10"/>
      <c r="F3161" s="10"/>
      <c r="G3161" s="10"/>
      <c r="H3161" s="10"/>
      <c r="I3161" s="11"/>
      <c r="J3161" s="11"/>
      <c r="K3161" s="12"/>
      <c r="L3161" s="1"/>
      <c r="N3161" s="1"/>
      <c r="O3161" s="13"/>
      <c r="P3161" s="13"/>
      <c r="Q3161" s="13" t="str">
        <f t="shared" si="231"/>
        <v/>
      </c>
      <c r="R3161" s="13" t="str">
        <f t="shared" si="232"/>
        <v/>
      </c>
    </row>
    <row r="3162" spans="1:18" x14ac:dyDescent="0.2">
      <c r="A3162" s="8"/>
      <c r="B3162" s="9"/>
      <c r="C3162" s="10"/>
      <c r="D3162" s="10"/>
      <c r="E3162" s="10"/>
      <c r="F3162" s="10"/>
      <c r="G3162" s="10"/>
      <c r="H3162" s="10"/>
      <c r="I3162" s="11"/>
      <c r="J3162" s="11"/>
      <c r="K3162" s="16"/>
      <c r="L3162" s="1"/>
      <c r="N3162" s="1"/>
      <c r="O3162" s="13"/>
      <c r="P3162" s="13"/>
      <c r="Q3162" s="13" t="str">
        <f t="shared" si="231"/>
        <v/>
      </c>
      <c r="R3162" s="13" t="str">
        <f t="shared" si="232"/>
        <v/>
      </c>
    </row>
    <row r="3163" spans="1:18" x14ac:dyDescent="0.2">
      <c r="A3163" s="8"/>
      <c r="B3163" s="9"/>
      <c r="C3163" s="10"/>
      <c r="D3163" s="10"/>
      <c r="E3163" s="10"/>
      <c r="F3163" s="10"/>
      <c r="G3163" s="10"/>
      <c r="H3163" s="10"/>
      <c r="I3163" s="11"/>
      <c r="J3163" s="11"/>
      <c r="K3163" s="16"/>
      <c r="L3163" s="1"/>
      <c r="N3163" s="1"/>
      <c r="O3163" s="13"/>
      <c r="P3163" s="13"/>
      <c r="Q3163" s="13" t="str">
        <f t="shared" si="231"/>
        <v/>
      </c>
      <c r="R3163" s="13" t="str">
        <f t="shared" si="232"/>
        <v/>
      </c>
    </row>
    <row r="3164" spans="1:18" x14ac:dyDescent="0.2">
      <c r="A3164" s="8"/>
      <c r="B3164" s="9"/>
      <c r="C3164" s="10"/>
      <c r="D3164" s="10"/>
      <c r="E3164" s="10"/>
      <c r="F3164" s="10"/>
      <c r="G3164" s="10"/>
      <c r="H3164" s="10"/>
      <c r="I3164" s="11"/>
      <c r="J3164" s="11"/>
      <c r="K3164" s="16"/>
      <c r="L3164" s="1"/>
      <c r="N3164" s="1"/>
      <c r="O3164" s="13"/>
      <c r="P3164" s="13"/>
      <c r="Q3164" s="13" t="str">
        <f t="shared" si="231"/>
        <v/>
      </c>
      <c r="R3164" s="13" t="str">
        <f t="shared" si="232"/>
        <v/>
      </c>
    </row>
    <row r="3165" spans="1:18" x14ac:dyDescent="0.2">
      <c r="A3165" s="8"/>
      <c r="B3165" s="9"/>
      <c r="C3165" s="10"/>
      <c r="D3165" s="10"/>
      <c r="E3165" s="10"/>
      <c r="F3165" s="10"/>
      <c r="G3165" s="10"/>
      <c r="H3165" s="10"/>
      <c r="I3165" s="11"/>
      <c r="J3165" s="11"/>
      <c r="K3165" s="16"/>
      <c r="L3165" s="1"/>
      <c r="N3165" s="1"/>
      <c r="O3165" s="13"/>
      <c r="P3165" s="13"/>
      <c r="Q3165" s="13" t="str">
        <f t="shared" si="231"/>
        <v/>
      </c>
      <c r="R3165" s="13" t="str">
        <f t="shared" si="232"/>
        <v/>
      </c>
    </row>
    <row r="3166" spans="1:18" x14ac:dyDescent="0.2">
      <c r="A3166" s="8"/>
      <c r="B3166" s="9"/>
      <c r="C3166" s="10"/>
      <c r="D3166" s="10"/>
      <c r="E3166" s="10"/>
      <c r="F3166" s="10"/>
      <c r="G3166" s="10"/>
      <c r="H3166" s="10"/>
      <c r="I3166" s="11"/>
      <c r="J3166" s="11"/>
      <c r="K3166" s="16"/>
      <c r="L3166" s="1"/>
      <c r="N3166" s="1"/>
      <c r="O3166" s="13"/>
      <c r="P3166" s="13"/>
      <c r="Q3166" s="13" t="str">
        <f t="shared" si="231"/>
        <v/>
      </c>
      <c r="R3166" s="13" t="str">
        <f t="shared" si="232"/>
        <v/>
      </c>
    </row>
    <row r="3167" spans="1:18" x14ac:dyDescent="0.2">
      <c r="A3167" s="8"/>
      <c r="B3167" s="9"/>
      <c r="C3167" s="10"/>
      <c r="D3167" s="10"/>
      <c r="E3167" s="10"/>
      <c r="F3167" s="10"/>
      <c r="G3167" s="10"/>
      <c r="H3167" s="10"/>
      <c r="I3167" s="11"/>
      <c r="J3167" s="11"/>
      <c r="K3167" s="16"/>
      <c r="L3167" s="1"/>
      <c r="N3167" s="1"/>
      <c r="O3167" s="13"/>
      <c r="P3167" s="13"/>
      <c r="Q3167" s="13" t="str">
        <f t="shared" si="231"/>
        <v/>
      </c>
      <c r="R3167" s="13" t="str">
        <f t="shared" si="232"/>
        <v/>
      </c>
    </row>
    <row r="3168" spans="1:18" x14ac:dyDescent="0.2">
      <c r="A3168" s="8"/>
      <c r="B3168" s="9"/>
      <c r="C3168" s="10"/>
      <c r="D3168" s="10"/>
      <c r="E3168" s="10"/>
      <c r="F3168" s="10"/>
      <c r="G3168" s="10"/>
      <c r="H3168" s="10"/>
      <c r="I3168" s="11"/>
      <c r="J3168" s="11"/>
      <c r="K3168" s="12"/>
      <c r="L3168" s="1"/>
      <c r="N3168" s="1"/>
      <c r="O3168" s="13"/>
      <c r="P3168" s="13"/>
      <c r="Q3168" s="13" t="str">
        <f t="shared" si="231"/>
        <v/>
      </c>
      <c r="R3168" s="13" t="str">
        <f t="shared" si="232"/>
        <v/>
      </c>
    </row>
    <row r="3169" spans="1:18" x14ac:dyDescent="0.2">
      <c r="A3169" s="8"/>
      <c r="B3169" s="9"/>
      <c r="C3169" s="10"/>
      <c r="D3169" s="10"/>
      <c r="E3169" s="10"/>
      <c r="F3169" s="10"/>
      <c r="G3169" s="10"/>
      <c r="H3169" s="10"/>
      <c r="I3169" s="11"/>
      <c r="J3169" s="11"/>
      <c r="K3169" s="16"/>
      <c r="L3169" s="1"/>
      <c r="N3169" s="1"/>
      <c r="O3169" s="13"/>
      <c r="P3169" s="13"/>
      <c r="Q3169" s="13" t="str">
        <f t="shared" si="231"/>
        <v/>
      </c>
      <c r="R3169" s="13" t="str">
        <f t="shared" si="232"/>
        <v/>
      </c>
    </row>
    <row r="3170" spans="1:18" x14ac:dyDescent="0.2">
      <c r="A3170" s="8"/>
      <c r="B3170" s="9"/>
      <c r="C3170" s="10"/>
      <c r="D3170" s="10"/>
      <c r="E3170" s="10"/>
      <c r="F3170" s="10"/>
      <c r="G3170" s="10"/>
      <c r="H3170" s="10"/>
      <c r="I3170" s="11"/>
      <c r="J3170" s="11"/>
      <c r="K3170" s="16"/>
      <c r="L3170" s="1"/>
      <c r="N3170" s="1"/>
      <c r="O3170" s="13"/>
      <c r="P3170" s="13"/>
      <c r="Q3170" s="13" t="str">
        <f t="shared" si="231"/>
        <v/>
      </c>
      <c r="R3170" s="13" t="str">
        <f t="shared" si="232"/>
        <v/>
      </c>
    </row>
    <row r="3171" spans="1:18" x14ac:dyDescent="0.2">
      <c r="A3171" s="8"/>
      <c r="B3171" s="9"/>
      <c r="C3171" s="10"/>
      <c r="D3171" s="10"/>
      <c r="E3171" s="10"/>
      <c r="F3171" s="10"/>
      <c r="G3171" s="10"/>
      <c r="H3171" s="10"/>
      <c r="I3171" s="11"/>
      <c r="J3171" s="11"/>
      <c r="K3171" s="16"/>
      <c r="L3171" s="1"/>
      <c r="N3171" s="1"/>
      <c r="O3171" s="13"/>
      <c r="P3171" s="13"/>
      <c r="Q3171" s="13" t="str">
        <f t="shared" si="231"/>
        <v/>
      </c>
      <c r="R3171" s="13" t="str">
        <f t="shared" si="232"/>
        <v/>
      </c>
    </row>
    <row r="3172" spans="1:18" x14ac:dyDescent="0.2">
      <c r="A3172" s="8"/>
      <c r="B3172" s="9"/>
      <c r="C3172" s="10"/>
      <c r="D3172" s="10"/>
      <c r="E3172" s="10"/>
      <c r="F3172" s="10"/>
      <c r="G3172" s="10"/>
      <c r="H3172" s="10"/>
      <c r="I3172" s="11"/>
      <c r="J3172" s="11"/>
      <c r="K3172" s="16"/>
      <c r="L3172" s="1"/>
      <c r="N3172" s="1"/>
      <c r="O3172" s="13"/>
      <c r="P3172" s="13"/>
      <c r="Q3172" s="13" t="str">
        <f t="shared" si="231"/>
        <v/>
      </c>
      <c r="R3172" s="13" t="str">
        <f t="shared" si="232"/>
        <v/>
      </c>
    </row>
    <row r="3173" spans="1:18" x14ac:dyDescent="0.2">
      <c r="A3173" s="8"/>
      <c r="B3173" s="9"/>
      <c r="C3173" s="10"/>
      <c r="D3173" s="10"/>
      <c r="E3173" s="10"/>
      <c r="F3173" s="10"/>
      <c r="G3173" s="10"/>
      <c r="H3173" s="10"/>
      <c r="I3173" s="11"/>
      <c r="J3173" s="11"/>
      <c r="K3173" s="16"/>
      <c r="L3173" s="1"/>
      <c r="N3173" s="1"/>
      <c r="O3173" s="13"/>
      <c r="P3173" s="13"/>
      <c r="Q3173" s="13" t="str">
        <f t="shared" si="231"/>
        <v/>
      </c>
      <c r="R3173" s="13" t="str">
        <f t="shared" si="232"/>
        <v/>
      </c>
    </row>
    <row r="3174" spans="1:18" x14ac:dyDescent="0.2">
      <c r="A3174" s="8"/>
      <c r="B3174" s="9"/>
      <c r="C3174" s="10"/>
      <c r="D3174" s="10"/>
      <c r="E3174" s="10"/>
      <c r="F3174" s="10"/>
      <c r="G3174" s="10"/>
      <c r="H3174" s="10"/>
      <c r="I3174" s="11"/>
      <c r="J3174" s="11"/>
      <c r="K3174" s="16"/>
      <c r="L3174" s="1"/>
      <c r="N3174" s="1"/>
      <c r="O3174" s="13"/>
      <c r="P3174" s="13"/>
      <c r="Q3174" s="13" t="str">
        <f t="shared" si="231"/>
        <v/>
      </c>
      <c r="R3174" s="13" t="str">
        <f t="shared" si="232"/>
        <v/>
      </c>
    </row>
    <row r="3175" spans="1:18" x14ac:dyDescent="0.2">
      <c r="A3175" s="8"/>
      <c r="B3175" s="9"/>
      <c r="C3175" s="10"/>
      <c r="D3175" s="10"/>
      <c r="E3175" s="10"/>
      <c r="F3175" s="10"/>
      <c r="G3175" s="10"/>
      <c r="H3175" s="10"/>
      <c r="I3175" s="11"/>
      <c r="J3175" s="11"/>
      <c r="K3175" s="16"/>
      <c r="L3175" s="1"/>
      <c r="N3175" s="1"/>
      <c r="O3175" s="13"/>
      <c r="P3175" s="13"/>
      <c r="Q3175" s="13" t="str">
        <f t="shared" si="231"/>
        <v/>
      </c>
      <c r="R3175" s="13" t="str">
        <f t="shared" si="232"/>
        <v/>
      </c>
    </row>
    <row r="3176" spans="1:18" x14ac:dyDescent="0.2">
      <c r="A3176" s="8"/>
      <c r="B3176" s="9"/>
      <c r="C3176" s="10"/>
      <c r="D3176" s="10"/>
      <c r="E3176" s="10"/>
      <c r="F3176" s="10"/>
      <c r="G3176" s="10"/>
      <c r="H3176" s="10"/>
      <c r="I3176" s="11"/>
      <c r="J3176" s="11"/>
      <c r="K3176" s="16"/>
      <c r="L3176" s="1"/>
      <c r="N3176" s="1"/>
      <c r="O3176" s="13"/>
      <c r="P3176" s="13"/>
      <c r="Q3176" s="13" t="str">
        <f t="shared" si="231"/>
        <v/>
      </c>
      <c r="R3176" s="13" t="str">
        <f t="shared" si="232"/>
        <v/>
      </c>
    </row>
    <row r="3177" spans="1:18" x14ac:dyDescent="0.2">
      <c r="A3177" s="8"/>
      <c r="B3177" s="9"/>
      <c r="C3177" s="10"/>
      <c r="D3177" s="10"/>
      <c r="E3177" s="10"/>
      <c r="F3177" s="10"/>
      <c r="G3177" s="10"/>
      <c r="H3177" s="10"/>
      <c r="I3177" s="11"/>
      <c r="J3177" s="11"/>
      <c r="K3177" s="16"/>
      <c r="L3177" s="1"/>
      <c r="N3177" s="1"/>
      <c r="O3177" s="13"/>
      <c r="P3177" s="13"/>
      <c r="Q3177" s="13" t="str">
        <f t="shared" si="231"/>
        <v/>
      </c>
      <c r="R3177" s="13" t="str">
        <f t="shared" si="232"/>
        <v/>
      </c>
    </row>
    <row r="3178" spans="1:18" x14ac:dyDescent="0.2">
      <c r="A3178" s="8"/>
      <c r="B3178" s="9"/>
      <c r="C3178" s="10"/>
      <c r="D3178" s="10"/>
      <c r="E3178" s="10"/>
      <c r="F3178" s="10"/>
      <c r="G3178" s="10"/>
      <c r="H3178" s="10"/>
      <c r="I3178" s="11"/>
      <c r="J3178" s="11"/>
      <c r="K3178" s="16"/>
      <c r="L3178" s="1"/>
      <c r="N3178" s="1"/>
      <c r="O3178" s="13"/>
      <c r="P3178" s="13"/>
      <c r="Q3178" s="13" t="str">
        <f t="shared" si="231"/>
        <v/>
      </c>
      <c r="R3178" s="13" t="str">
        <f t="shared" si="232"/>
        <v/>
      </c>
    </row>
    <row r="3179" spans="1:18" x14ac:dyDescent="0.2">
      <c r="A3179" s="8"/>
      <c r="B3179" s="9"/>
      <c r="C3179" s="10"/>
      <c r="D3179" s="10"/>
      <c r="E3179" s="10"/>
      <c r="F3179" s="10"/>
      <c r="G3179" s="10"/>
      <c r="H3179" s="10"/>
      <c r="I3179" s="11"/>
      <c r="J3179" s="11"/>
      <c r="K3179" s="16"/>
      <c r="L3179" s="1"/>
      <c r="N3179" s="1"/>
      <c r="O3179" s="13"/>
      <c r="P3179" s="13"/>
      <c r="Q3179" s="13" t="str">
        <f t="shared" si="231"/>
        <v/>
      </c>
      <c r="R3179" s="13" t="str">
        <f t="shared" si="232"/>
        <v/>
      </c>
    </row>
    <row r="3180" spans="1:18" x14ac:dyDescent="0.2">
      <c r="A3180" s="8"/>
      <c r="B3180" s="9"/>
      <c r="C3180" s="10"/>
      <c r="D3180" s="10"/>
      <c r="E3180" s="10"/>
      <c r="F3180" s="10"/>
      <c r="G3180" s="10"/>
      <c r="H3180" s="10"/>
      <c r="I3180" s="11"/>
      <c r="J3180" s="11"/>
      <c r="K3180" s="12"/>
      <c r="L3180" s="1"/>
      <c r="N3180" s="1"/>
      <c r="O3180" s="13"/>
      <c r="P3180" s="13"/>
      <c r="Q3180" s="13" t="str">
        <f t="shared" si="231"/>
        <v/>
      </c>
      <c r="R3180" s="13" t="str">
        <f t="shared" si="232"/>
        <v/>
      </c>
    </row>
    <row r="3181" spans="1:18" x14ac:dyDescent="0.2">
      <c r="A3181" s="8"/>
      <c r="B3181" s="9"/>
      <c r="C3181" s="10"/>
      <c r="D3181" s="10"/>
      <c r="E3181" s="10"/>
      <c r="F3181" s="10"/>
      <c r="G3181" s="10"/>
      <c r="H3181" s="10"/>
      <c r="I3181" s="11"/>
      <c r="J3181" s="11"/>
      <c r="K3181" s="16"/>
      <c r="L3181" s="1"/>
      <c r="N3181" s="1"/>
      <c r="O3181" s="13"/>
      <c r="P3181" s="13"/>
      <c r="Q3181" s="13" t="str">
        <f t="shared" si="231"/>
        <v/>
      </c>
      <c r="R3181" s="13" t="str">
        <f t="shared" si="232"/>
        <v/>
      </c>
    </row>
    <row r="3182" spans="1:18" x14ac:dyDescent="0.2">
      <c r="A3182" s="8"/>
      <c r="B3182" s="9"/>
      <c r="C3182" s="10"/>
      <c r="D3182" s="10"/>
      <c r="E3182" s="10"/>
      <c r="F3182" s="10"/>
      <c r="G3182" s="10"/>
      <c r="H3182" s="10"/>
      <c r="I3182" s="11"/>
      <c r="J3182" s="11"/>
      <c r="K3182" s="16"/>
      <c r="L3182" s="1"/>
      <c r="N3182" s="1"/>
      <c r="O3182" s="13"/>
      <c r="P3182" s="13"/>
      <c r="Q3182" s="13" t="str">
        <f t="shared" si="231"/>
        <v/>
      </c>
      <c r="R3182" s="13" t="str">
        <f t="shared" si="232"/>
        <v/>
      </c>
    </row>
    <row r="3183" spans="1:18" x14ac:dyDescent="0.2">
      <c r="A3183" s="8"/>
      <c r="B3183" s="9"/>
      <c r="C3183" s="10"/>
      <c r="D3183" s="10"/>
      <c r="E3183" s="10"/>
      <c r="F3183" s="10"/>
      <c r="G3183" s="10"/>
      <c r="H3183" s="10"/>
      <c r="I3183" s="11"/>
      <c r="J3183" s="11"/>
      <c r="K3183" s="16"/>
      <c r="L3183" s="1"/>
      <c r="N3183" s="1"/>
      <c r="O3183" s="13"/>
      <c r="P3183" s="13"/>
      <c r="Q3183" s="13" t="str">
        <f t="shared" si="231"/>
        <v/>
      </c>
      <c r="R3183" s="13" t="str">
        <f t="shared" si="232"/>
        <v/>
      </c>
    </row>
    <row r="3184" spans="1:18" x14ac:dyDescent="0.2">
      <c r="A3184" s="8"/>
      <c r="B3184" s="9"/>
      <c r="C3184" s="10"/>
      <c r="D3184" s="10"/>
      <c r="E3184" s="10"/>
      <c r="F3184" s="10"/>
      <c r="G3184" s="10"/>
      <c r="H3184" s="10"/>
      <c r="I3184" s="11"/>
      <c r="J3184" s="11"/>
      <c r="K3184" s="16"/>
      <c r="L3184" s="1"/>
      <c r="N3184" s="1"/>
      <c r="O3184" s="13"/>
      <c r="P3184" s="13"/>
      <c r="Q3184" s="13" t="str">
        <f t="shared" si="231"/>
        <v/>
      </c>
      <c r="R3184" s="13" t="str">
        <f t="shared" si="232"/>
        <v/>
      </c>
    </row>
    <row r="3185" spans="1:18" x14ac:dyDescent="0.2">
      <c r="A3185" s="8"/>
      <c r="B3185" s="9"/>
      <c r="C3185" s="10"/>
      <c r="D3185" s="10"/>
      <c r="E3185" s="10"/>
      <c r="F3185" s="10"/>
      <c r="G3185" s="10"/>
      <c r="H3185" s="10"/>
      <c r="I3185" s="11"/>
      <c r="J3185" s="11"/>
      <c r="K3185" s="12"/>
      <c r="L3185" s="1"/>
      <c r="N3185" s="1"/>
      <c r="O3185" s="13"/>
      <c r="P3185" s="13"/>
      <c r="Q3185" s="13" t="str">
        <f t="shared" si="231"/>
        <v/>
      </c>
      <c r="R3185" s="13" t="str">
        <f t="shared" si="232"/>
        <v/>
      </c>
    </row>
    <row r="3186" spans="1:18" x14ac:dyDescent="0.2">
      <c r="A3186" s="8"/>
      <c r="B3186" s="9"/>
      <c r="C3186" s="10"/>
      <c r="D3186" s="10"/>
      <c r="E3186" s="10"/>
      <c r="F3186" s="10"/>
      <c r="G3186" s="10"/>
      <c r="H3186" s="10"/>
      <c r="I3186" s="11"/>
      <c r="J3186" s="11"/>
      <c r="K3186" s="12"/>
      <c r="L3186" s="1"/>
      <c r="N3186" s="1"/>
      <c r="O3186" s="13"/>
      <c r="P3186" s="13"/>
      <c r="Q3186" s="13" t="str">
        <f t="shared" si="231"/>
        <v/>
      </c>
      <c r="R3186" s="13" t="str">
        <f t="shared" si="232"/>
        <v/>
      </c>
    </row>
    <row r="3187" spans="1:18" x14ac:dyDescent="0.2">
      <c r="A3187" s="8"/>
      <c r="B3187" s="9"/>
      <c r="C3187" s="10"/>
      <c r="D3187" s="10"/>
      <c r="E3187" s="10"/>
      <c r="F3187" s="10"/>
      <c r="G3187" s="10"/>
      <c r="H3187" s="10"/>
      <c r="I3187" s="11"/>
      <c r="J3187" s="11"/>
      <c r="K3187" s="12"/>
      <c r="L3187" s="1"/>
      <c r="N3187" s="1"/>
      <c r="O3187" s="13"/>
      <c r="P3187" s="13"/>
      <c r="Q3187" s="13" t="str">
        <f t="shared" si="231"/>
        <v/>
      </c>
      <c r="R3187" s="13" t="str">
        <f t="shared" si="232"/>
        <v/>
      </c>
    </row>
    <row r="3188" spans="1:18" x14ac:dyDescent="0.2">
      <c r="A3188" s="8"/>
      <c r="B3188" s="9"/>
      <c r="C3188" s="10"/>
      <c r="D3188" s="10"/>
      <c r="E3188" s="10"/>
      <c r="F3188" s="10"/>
      <c r="G3188" s="10"/>
      <c r="H3188" s="10"/>
      <c r="I3188" s="11"/>
      <c r="J3188" s="11"/>
      <c r="K3188" s="16"/>
      <c r="L3188" s="1"/>
      <c r="N3188" s="1"/>
      <c r="O3188" s="13"/>
      <c r="P3188" s="13"/>
      <c r="Q3188" s="13" t="str">
        <f t="shared" si="231"/>
        <v/>
      </c>
      <c r="R3188" s="13" t="str">
        <f t="shared" si="232"/>
        <v/>
      </c>
    </row>
    <row r="3189" spans="1:18" x14ac:dyDescent="0.2">
      <c r="A3189" s="8"/>
      <c r="B3189" s="9"/>
      <c r="C3189" s="10"/>
      <c r="D3189" s="10"/>
      <c r="E3189" s="10"/>
      <c r="F3189" s="10"/>
      <c r="G3189" s="10"/>
      <c r="H3189" s="10"/>
      <c r="I3189" s="11"/>
      <c r="J3189" s="11"/>
      <c r="K3189" s="12"/>
      <c r="L3189" s="1"/>
      <c r="N3189" s="1"/>
      <c r="O3189" s="13"/>
      <c r="P3189" s="13"/>
      <c r="Q3189" s="13" t="str">
        <f t="shared" si="231"/>
        <v/>
      </c>
      <c r="R3189" s="13" t="str">
        <f t="shared" si="232"/>
        <v/>
      </c>
    </row>
    <row r="3190" spans="1:18" x14ac:dyDescent="0.2">
      <c r="A3190" s="8"/>
      <c r="B3190" s="9"/>
      <c r="C3190" s="10"/>
      <c r="D3190" s="10"/>
      <c r="E3190" s="10"/>
      <c r="F3190" s="10"/>
      <c r="G3190" s="10"/>
      <c r="H3190" s="10"/>
      <c r="I3190" s="11"/>
      <c r="J3190" s="11"/>
      <c r="K3190" s="12"/>
      <c r="L3190" s="1"/>
      <c r="N3190" s="1"/>
      <c r="O3190" s="13"/>
      <c r="P3190" s="13"/>
      <c r="Q3190" s="13" t="str">
        <f t="shared" si="231"/>
        <v/>
      </c>
      <c r="R3190" s="13" t="str">
        <f t="shared" si="232"/>
        <v/>
      </c>
    </row>
    <row r="3191" spans="1:18" x14ac:dyDescent="0.2">
      <c r="A3191" s="8"/>
      <c r="B3191" s="9"/>
      <c r="C3191" s="10"/>
      <c r="D3191" s="10"/>
      <c r="E3191" s="10"/>
      <c r="F3191" s="10"/>
      <c r="G3191" s="10"/>
      <c r="H3191" s="10"/>
      <c r="I3191" s="11"/>
      <c r="J3191" s="11"/>
      <c r="K3191" s="12"/>
      <c r="L3191" s="1"/>
      <c r="N3191" s="1"/>
      <c r="O3191" s="13"/>
      <c r="P3191" s="13"/>
      <c r="Q3191" s="13" t="str">
        <f t="shared" si="231"/>
        <v/>
      </c>
      <c r="R3191" s="13" t="str">
        <f t="shared" si="232"/>
        <v/>
      </c>
    </row>
    <row r="3192" spans="1:18" x14ac:dyDescent="0.2">
      <c r="A3192" s="8"/>
      <c r="B3192" s="9"/>
      <c r="C3192" s="10"/>
      <c r="D3192" s="10"/>
      <c r="E3192" s="10"/>
      <c r="F3192" s="10"/>
      <c r="G3192" s="10"/>
      <c r="H3192" s="10"/>
      <c r="I3192" s="11"/>
      <c r="J3192" s="11"/>
      <c r="K3192" s="12"/>
      <c r="L3192" s="1"/>
      <c r="N3192" s="1"/>
      <c r="O3192" s="13"/>
      <c r="P3192" s="13"/>
      <c r="Q3192" s="13" t="str">
        <f t="shared" si="231"/>
        <v/>
      </c>
      <c r="R3192" s="13" t="str">
        <f t="shared" si="232"/>
        <v/>
      </c>
    </row>
    <row r="3193" spans="1:18" x14ac:dyDescent="0.2">
      <c r="A3193" s="8"/>
      <c r="B3193" s="9"/>
      <c r="C3193" s="10"/>
      <c r="D3193" s="10"/>
      <c r="E3193" s="10"/>
      <c r="F3193" s="10"/>
      <c r="G3193" s="10"/>
      <c r="H3193" s="10"/>
      <c r="I3193" s="11"/>
      <c r="J3193" s="11"/>
      <c r="K3193" s="16"/>
      <c r="L3193" s="1"/>
      <c r="N3193" s="1"/>
      <c r="O3193" s="13"/>
      <c r="P3193" s="13"/>
      <c r="Q3193" s="13" t="str">
        <f t="shared" si="231"/>
        <v/>
      </c>
      <c r="R3193" s="13" t="str">
        <f t="shared" si="232"/>
        <v/>
      </c>
    </row>
    <row r="3194" spans="1:18" x14ac:dyDescent="0.2">
      <c r="A3194" s="8"/>
      <c r="B3194" s="9"/>
      <c r="C3194" s="10"/>
      <c r="D3194" s="10"/>
      <c r="E3194" s="10"/>
      <c r="F3194" s="10"/>
      <c r="G3194" s="10"/>
      <c r="H3194" s="10"/>
      <c r="I3194" s="11"/>
      <c r="J3194" s="11"/>
      <c r="K3194" s="16"/>
      <c r="L3194" s="1"/>
      <c r="N3194" s="1"/>
      <c r="O3194" s="13"/>
      <c r="P3194" s="13"/>
      <c r="Q3194" s="13" t="str">
        <f t="shared" si="231"/>
        <v/>
      </c>
      <c r="R3194" s="13" t="str">
        <f t="shared" si="232"/>
        <v/>
      </c>
    </row>
    <row r="3195" spans="1:18" x14ac:dyDescent="0.2">
      <c r="A3195" s="8"/>
      <c r="B3195" s="9"/>
      <c r="C3195" s="10"/>
      <c r="D3195" s="10"/>
      <c r="E3195" s="10"/>
      <c r="F3195" s="10"/>
      <c r="G3195" s="10"/>
      <c r="H3195" s="10"/>
      <c r="I3195" s="11"/>
      <c r="J3195" s="11"/>
      <c r="K3195" s="16"/>
      <c r="L3195" s="1"/>
      <c r="N3195" s="1"/>
      <c r="O3195" s="13"/>
      <c r="P3195" s="13"/>
      <c r="Q3195" s="13" t="str">
        <f t="shared" si="231"/>
        <v/>
      </c>
      <c r="R3195" s="13" t="str">
        <f t="shared" si="232"/>
        <v/>
      </c>
    </row>
    <row r="3196" spans="1:18" x14ac:dyDescent="0.2">
      <c r="A3196" s="8"/>
      <c r="B3196" s="9"/>
      <c r="C3196" s="10"/>
      <c r="D3196" s="10"/>
      <c r="E3196" s="10"/>
      <c r="F3196" s="10"/>
      <c r="G3196" s="10"/>
      <c r="H3196" s="10"/>
      <c r="I3196" s="11"/>
      <c r="J3196" s="11"/>
      <c r="K3196" s="16"/>
      <c r="L3196" s="1"/>
      <c r="N3196" s="1"/>
      <c r="O3196" s="13"/>
      <c r="P3196" s="13"/>
      <c r="Q3196" s="13" t="str">
        <f t="shared" si="231"/>
        <v/>
      </c>
      <c r="R3196" s="13" t="str">
        <f t="shared" si="232"/>
        <v/>
      </c>
    </row>
    <row r="3197" spans="1:18" x14ac:dyDescent="0.2">
      <c r="A3197" s="8"/>
      <c r="B3197" s="9"/>
      <c r="C3197" s="10"/>
      <c r="D3197" s="10"/>
      <c r="E3197" s="10"/>
      <c r="F3197" s="10"/>
      <c r="G3197" s="10"/>
      <c r="H3197" s="10"/>
      <c r="I3197" s="11"/>
      <c r="J3197" s="11"/>
      <c r="K3197" s="16"/>
      <c r="L3197" s="1"/>
      <c r="N3197" s="1"/>
      <c r="O3197" s="13"/>
      <c r="P3197" s="13"/>
      <c r="Q3197" s="13" t="str">
        <f t="shared" si="231"/>
        <v/>
      </c>
      <c r="R3197" s="13" t="str">
        <f t="shared" si="232"/>
        <v/>
      </c>
    </row>
    <row r="3198" spans="1:18" x14ac:dyDescent="0.2">
      <c r="A3198" s="8"/>
      <c r="B3198" s="9"/>
      <c r="C3198" s="10"/>
      <c r="D3198" s="10"/>
      <c r="E3198" s="10"/>
      <c r="F3198" s="10"/>
      <c r="G3198" s="10"/>
      <c r="H3198" s="10"/>
      <c r="I3198" s="11"/>
      <c r="J3198" s="11"/>
      <c r="K3198" s="16"/>
      <c r="L3198" s="1"/>
      <c r="N3198" s="1"/>
      <c r="O3198" s="13"/>
      <c r="P3198" s="13"/>
      <c r="Q3198" s="13" t="str">
        <f t="shared" si="231"/>
        <v/>
      </c>
      <c r="R3198" s="13" t="str">
        <f t="shared" si="232"/>
        <v/>
      </c>
    </row>
    <row r="3199" spans="1:18" x14ac:dyDescent="0.2">
      <c r="A3199" s="8"/>
      <c r="B3199" s="9"/>
      <c r="C3199" s="10"/>
      <c r="D3199" s="10"/>
      <c r="E3199" s="10"/>
      <c r="F3199" s="10"/>
      <c r="G3199" s="10"/>
      <c r="H3199" s="10"/>
      <c r="I3199" s="11"/>
      <c r="J3199" s="11"/>
      <c r="K3199" s="16"/>
      <c r="L3199" s="1"/>
      <c r="N3199" s="1"/>
      <c r="O3199" s="13"/>
      <c r="P3199" s="13"/>
      <c r="Q3199" s="13" t="str">
        <f t="shared" si="231"/>
        <v/>
      </c>
      <c r="R3199" s="13" t="str">
        <f t="shared" si="232"/>
        <v/>
      </c>
    </row>
    <row r="3200" spans="1:18" x14ac:dyDescent="0.2">
      <c r="A3200" s="8"/>
      <c r="B3200" s="9"/>
      <c r="C3200" s="10"/>
      <c r="D3200" s="10"/>
      <c r="E3200" s="10"/>
      <c r="F3200" s="10"/>
      <c r="G3200" s="10"/>
      <c r="H3200" s="10"/>
      <c r="I3200" s="11"/>
      <c r="J3200" s="11"/>
      <c r="K3200" s="16"/>
      <c r="L3200" s="1"/>
      <c r="N3200" s="1"/>
      <c r="O3200" s="13"/>
      <c r="P3200" s="13"/>
      <c r="Q3200" s="13" t="str">
        <f t="shared" si="231"/>
        <v/>
      </c>
      <c r="R3200" s="13" t="str">
        <f t="shared" si="232"/>
        <v/>
      </c>
    </row>
    <row r="3201" spans="1:18" x14ac:dyDescent="0.2">
      <c r="A3201" s="8"/>
      <c r="B3201" s="9"/>
      <c r="C3201" s="10"/>
      <c r="D3201" s="10"/>
      <c r="E3201" s="10"/>
      <c r="F3201" s="10"/>
      <c r="G3201" s="10"/>
      <c r="H3201" s="10"/>
      <c r="I3201" s="11"/>
      <c r="J3201" s="11"/>
      <c r="K3201" s="16"/>
      <c r="L3201" s="1"/>
      <c r="N3201" s="1"/>
      <c r="O3201" s="13"/>
      <c r="P3201" s="13"/>
      <c r="Q3201" s="13" t="str">
        <f t="shared" si="231"/>
        <v/>
      </c>
      <c r="R3201" s="13" t="str">
        <f t="shared" si="232"/>
        <v/>
      </c>
    </row>
    <row r="3202" spans="1:18" x14ac:dyDescent="0.2">
      <c r="A3202" s="8"/>
      <c r="B3202" s="9"/>
      <c r="C3202" s="10"/>
      <c r="D3202" s="10"/>
      <c r="E3202" s="10"/>
      <c r="F3202" s="10"/>
      <c r="G3202" s="10"/>
      <c r="H3202" s="10"/>
      <c r="I3202" s="11"/>
      <c r="J3202" s="11"/>
      <c r="K3202" s="16"/>
      <c r="L3202" s="1"/>
      <c r="N3202" s="1"/>
      <c r="O3202" s="13"/>
      <c r="P3202" s="13"/>
      <c r="Q3202" s="13" t="str">
        <f t="shared" si="231"/>
        <v/>
      </c>
      <c r="R3202" s="13" t="str">
        <f t="shared" si="232"/>
        <v/>
      </c>
    </row>
    <row r="3203" spans="1:18" x14ac:dyDescent="0.2">
      <c r="A3203" s="8"/>
      <c r="B3203" s="9"/>
      <c r="C3203" s="10"/>
      <c r="D3203" s="10"/>
      <c r="E3203" s="10"/>
      <c r="F3203" s="10"/>
      <c r="G3203" s="10"/>
      <c r="H3203" s="10"/>
      <c r="I3203" s="11"/>
      <c r="J3203" s="11"/>
      <c r="K3203" s="16"/>
      <c r="L3203" s="1"/>
      <c r="N3203" s="1"/>
      <c r="O3203" s="13"/>
      <c r="P3203" s="13"/>
      <c r="Q3203" s="13" t="str">
        <f t="shared" si="231"/>
        <v/>
      </c>
      <c r="R3203" s="13" t="str">
        <f t="shared" si="232"/>
        <v/>
      </c>
    </row>
    <row r="3204" spans="1:18" x14ac:dyDescent="0.2">
      <c r="A3204" s="8"/>
      <c r="B3204" s="9"/>
      <c r="C3204" s="10"/>
      <c r="D3204" s="10"/>
      <c r="E3204" s="10"/>
      <c r="F3204" s="10"/>
      <c r="G3204" s="10"/>
      <c r="H3204" s="10"/>
      <c r="I3204" s="11"/>
      <c r="J3204" s="11"/>
      <c r="K3204" s="16"/>
      <c r="L3204" s="1"/>
      <c r="N3204" s="1"/>
      <c r="O3204" s="13"/>
      <c r="P3204" s="13"/>
      <c r="Q3204" s="13" t="str">
        <f t="shared" si="231"/>
        <v/>
      </c>
      <c r="R3204" s="13" t="str">
        <f t="shared" si="232"/>
        <v/>
      </c>
    </row>
    <row r="3205" spans="1:18" x14ac:dyDescent="0.2">
      <c r="A3205" s="8"/>
      <c r="B3205" s="9"/>
      <c r="C3205" s="10"/>
      <c r="D3205" s="10"/>
      <c r="E3205" s="10"/>
      <c r="F3205" s="10"/>
      <c r="G3205" s="10"/>
      <c r="H3205" s="10"/>
      <c r="I3205" s="11"/>
      <c r="J3205" s="11"/>
      <c r="K3205" s="16"/>
      <c r="L3205" s="1"/>
      <c r="N3205" s="1"/>
      <c r="O3205" s="13"/>
      <c r="P3205" s="13"/>
      <c r="Q3205" s="13" t="str">
        <f t="shared" si="231"/>
        <v/>
      </c>
      <c r="R3205" s="13" t="str">
        <f t="shared" si="232"/>
        <v/>
      </c>
    </row>
    <row r="3206" spans="1:18" x14ac:dyDescent="0.2">
      <c r="A3206" s="8"/>
      <c r="B3206" s="9"/>
      <c r="C3206" s="10"/>
      <c r="D3206" s="10"/>
      <c r="E3206" s="10"/>
      <c r="F3206" s="10"/>
      <c r="G3206" s="10"/>
      <c r="H3206" s="10"/>
      <c r="I3206" s="11"/>
      <c r="J3206" s="11"/>
      <c r="K3206" s="16"/>
      <c r="L3206" s="1"/>
      <c r="N3206" s="1"/>
      <c r="O3206" s="13"/>
      <c r="P3206" s="13"/>
      <c r="Q3206" s="13" t="str">
        <f t="shared" si="231"/>
        <v/>
      </c>
      <c r="R3206" s="13" t="str">
        <f t="shared" si="232"/>
        <v/>
      </c>
    </row>
    <row r="3207" spans="1:18" x14ac:dyDescent="0.2">
      <c r="A3207" s="8"/>
      <c r="B3207" s="9"/>
      <c r="C3207" s="10"/>
      <c r="D3207" s="10"/>
      <c r="E3207" s="10"/>
      <c r="F3207" s="10"/>
      <c r="G3207" s="10"/>
      <c r="H3207" s="10"/>
      <c r="I3207" s="11"/>
      <c r="J3207" s="11"/>
      <c r="K3207" s="16"/>
      <c r="L3207" s="1"/>
      <c r="N3207" s="1"/>
      <c r="O3207" s="13"/>
      <c r="P3207" s="13"/>
      <c r="Q3207" s="13" t="str">
        <f t="shared" si="231"/>
        <v/>
      </c>
      <c r="R3207" s="13" t="str">
        <f t="shared" si="232"/>
        <v/>
      </c>
    </row>
    <row r="3208" spans="1:18" x14ac:dyDescent="0.2">
      <c r="A3208" s="8"/>
      <c r="B3208" s="9"/>
      <c r="C3208" s="10"/>
      <c r="D3208" s="10"/>
      <c r="E3208" s="10"/>
      <c r="F3208" s="10"/>
      <c r="G3208" s="10"/>
      <c r="H3208" s="10"/>
      <c r="I3208" s="11"/>
      <c r="J3208" s="11"/>
      <c r="K3208" s="16"/>
      <c r="L3208" s="1"/>
      <c r="N3208" s="1"/>
      <c r="O3208" s="13"/>
      <c r="P3208" s="13"/>
      <c r="Q3208" s="13" t="str">
        <f t="shared" ref="Q3208:Q3271" si="233">IF(AND(M3208="Natural Gas",K3208&lt;&gt;"NA"),K3208/100,"")</f>
        <v/>
      </c>
      <c r="R3208" s="13" t="str">
        <f t="shared" ref="R3208:R3271" si="234">IF(AND(M3208="Natural Gas",K3208&lt;&gt;"NA",L3208="YES"),K3208/100,"")</f>
        <v/>
      </c>
    </row>
    <row r="3209" spans="1:18" x14ac:dyDescent="0.2">
      <c r="A3209" s="8"/>
      <c r="B3209" s="9"/>
      <c r="C3209" s="10"/>
      <c r="D3209" s="10"/>
      <c r="E3209" s="10"/>
      <c r="F3209" s="10"/>
      <c r="G3209" s="10"/>
      <c r="H3209" s="10"/>
      <c r="I3209" s="11"/>
      <c r="J3209" s="11"/>
      <c r="K3209" s="16"/>
      <c r="L3209" s="1"/>
      <c r="N3209" s="1"/>
      <c r="O3209" s="13"/>
      <c r="P3209" s="13"/>
      <c r="Q3209" s="13" t="str">
        <f t="shared" si="233"/>
        <v/>
      </c>
      <c r="R3209" s="13" t="str">
        <f t="shared" si="234"/>
        <v/>
      </c>
    </row>
    <row r="3210" spans="1:18" x14ac:dyDescent="0.2">
      <c r="A3210" s="8"/>
      <c r="B3210" s="9"/>
      <c r="C3210" s="10"/>
      <c r="D3210" s="10"/>
      <c r="E3210" s="10"/>
      <c r="F3210" s="10"/>
      <c r="G3210" s="10"/>
      <c r="H3210" s="10"/>
      <c r="I3210" s="11"/>
      <c r="J3210" s="11"/>
      <c r="K3210" s="16"/>
      <c r="L3210" s="1"/>
      <c r="N3210" s="1"/>
      <c r="O3210" s="13"/>
      <c r="P3210" s="13"/>
      <c r="Q3210" s="13" t="str">
        <f t="shared" si="233"/>
        <v/>
      </c>
      <c r="R3210" s="13" t="str">
        <f t="shared" si="234"/>
        <v/>
      </c>
    </row>
    <row r="3211" spans="1:18" x14ac:dyDescent="0.2">
      <c r="A3211" s="8"/>
      <c r="B3211" s="9"/>
      <c r="C3211" s="10"/>
      <c r="D3211" s="10"/>
      <c r="E3211" s="10"/>
      <c r="F3211" s="10"/>
      <c r="G3211" s="10"/>
      <c r="H3211" s="10"/>
      <c r="I3211" s="11"/>
      <c r="J3211" s="11"/>
      <c r="K3211" s="16"/>
      <c r="L3211" s="1"/>
      <c r="N3211" s="1"/>
      <c r="O3211" s="13"/>
      <c r="P3211" s="13"/>
      <c r="Q3211" s="13" t="str">
        <f t="shared" si="233"/>
        <v/>
      </c>
      <c r="R3211" s="13" t="str">
        <f t="shared" si="234"/>
        <v/>
      </c>
    </row>
    <row r="3212" spans="1:18" x14ac:dyDescent="0.2">
      <c r="A3212" s="8"/>
      <c r="B3212" s="9"/>
      <c r="C3212" s="10"/>
      <c r="D3212" s="10"/>
      <c r="E3212" s="10"/>
      <c r="F3212" s="10"/>
      <c r="G3212" s="10"/>
      <c r="H3212" s="10"/>
      <c r="I3212" s="11"/>
      <c r="J3212" s="11"/>
      <c r="K3212" s="16"/>
      <c r="L3212" s="1"/>
      <c r="N3212" s="1"/>
      <c r="O3212" s="13"/>
      <c r="P3212" s="13"/>
      <c r="Q3212" s="13" t="str">
        <f t="shared" si="233"/>
        <v/>
      </c>
      <c r="R3212" s="13" t="str">
        <f t="shared" si="234"/>
        <v/>
      </c>
    </row>
    <row r="3213" spans="1:18" x14ac:dyDescent="0.2">
      <c r="A3213" s="8"/>
      <c r="B3213" s="9"/>
      <c r="C3213" s="10"/>
      <c r="D3213" s="10"/>
      <c r="E3213" s="10"/>
      <c r="F3213" s="10"/>
      <c r="G3213" s="10"/>
      <c r="H3213" s="10"/>
      <c r="I3213" s="11"/>
      <c r="J3213" s="11"/>
      <c r="K3213" s="16"/>
      <c r="L3213" s="1"/>
      <c r="N3213" s="1"/>
      <c r="O3213" s="13"/>
      <c r="P3213" s="13"/>
      <c r="Q3213" s="13" t="str">
        <f t="shared" si="233"/>
        <v/>
      </c>
      <c r="R3213" s="13" t="str">
        <f t="shared" si="234"/>
        <v/>
      </c>
    </row>
    <row r="3214" spans="1:18" x14ac:dyDescent="0.2">
      <c r="A3214" s="8"/>
      <c r="B3214" s="9"/>
      <c r="C3214" s="10"/>
      <c r="D3214" s="10"/>
      <c r="E3214" s="10"/>
      <c r="F3214" s="10"/>
      <c r="G3214" s="10"/>
      <c r="H3214" s="10"/>
      <c r="I3214" s="11"/>
      <c r="J3214" s="11"/>
      <c r="K3214" s="12"/>
      <c r="L3214" s="1"/>
      <c r="N3214" s="1"/>
      <c r="O3214" s="13"/>
      <c r="P3214" s="13"/>
      <c r="Q3214" s="13" t="str">
        <f t="shared" si="233"/>
        <v/>
      </c>
      <c r="R3214" s="13" t="str">
        <f t="shared" si="234"/>
        <v/>
      </c>
    </row>
    <row r="3215" spans="1:18" x14ac:dyDescent="0.2">
      <c r="A3215" s="8"/>
      <c r="B3215" s="9"/>
      <c r="C3215" s="10"/>
      <c r="D3215" s="10"/>
      <c r="E3215" s="10"/>
      <c r="F3215" s="10"/>
      <c r="G3215" s="10"/>
      <c r="H3215" s="10"/>
      <c r="I3215" s="11"/>
      <c r="J3215" s="11"/>
      <c r="K3215" s="16"/>
      <c r="L3215" s="1"/>
      <c r="N3215" s="1"/>
      <c r="O3215" s="13"/>
      <c r="P3215" s="13"/>
      <c r="Q3215" s="13" t="str">
        <f t="shared" si="233"/>
        <v/>
      </c>
      <c r="R3215" s="13" t="str">
        <f t="shared" si="234"/>
        <v/>
      </c>
    </row>
    <row r="3216" spans="1:18" x14ac:dyDescent="0.2">
      <c r="A3216" s="8"/>
      <c r="B3216" s="9"/>
      <c r="C3216" s="10"/>
      <c r="D3216" s="10"/>
      <c r="E3216" s="10"/>
      <c r="F3216" s="10"/>
      <c r="G3216" s="10"/>
      <c r="H3216" s="10"/>
      <c r="I3216" s="11"/>
      <c r="J3216" s="11"/>
      <c r="K3216" s="16"/>
      <c r="L3216" s="1"/>
      <c r="N3216" s="1"/>
      <c r="O3216" s="13"/>
      <c r="P3216" s="13"/>
      <c r="Q3216" s="13" t="str">
        <f t="shared" si="233"/>
        <v/>
      </c>
      <c r="R3216" s="13" t="str">
        <f t="shared" si="234"/>
        <v/>
      </c>
    </row>
    <row r="3217" spans="1:18" x14ac:dyDescent="0.2">
      <c r="A3217" s="8"/>
      <c r="B3217" s="9"/>
      <c r="C3217" s="10"/>
      <c r="D3217" s="10"/>
      <c r="E3217" s="10"/>
      <c r="F3217" s="10"/>
      <c r="G3217" s="10"/>
      <c r="H3217" s="10"/>
      <c r="I3217" s="11"/>
      <c r="J3217" s="11"/>
      <c r="K3217" s="16"/>
      <c r="L3217" s="1"/>
      <c r="N3217" s="1"/>
      <c r="O3217" s="13"/>
      <c r="P3217" s="13"/>
      <c r="Q3217" s="13" t="str">
        <f t="shared" si="233"/>
        <v/>
      </c>
      <c r="R3217" s="13" t="str">
        <f t="shared" si="234"/>
        <v/>
      </c>
    </row>
    <row r="3218" spans="1:18" x14ac:dyDescent="0.2">
      <c r="A3218" s="8"/>
      <c r="B3218" s="9"/>
      <c r="C3218" s="10"/>
      <c r="D3218" s="10"/>
      <c r="E3218" s="10"/>
      <c r="F3218" s="10"/>
      <c r="G3218" s="10"/>
      <c r="H3218" s="10"/>
      <c r="I3218" s="11"/>
      <c r="J3218" s="11"/>
      <c r="K3218" s="12"/>
      <c r="L3218" s="1"/>
      <c r="N3218" s="1"/>
      <c r="O3218" s="13"/>
      <c r="P3218" s="13"/>
      <c r="Q3218" s="13" t="str">
        <f t="shared" si="233"/>
        <v/>
      </c>
      <c r="R3218" s="13" t="str">
        <f t="shared" si="234"/>
        <v/>
      </c>
    </row>
    <row r="3219" spans="1:18" x14ac:dyDescent="0.2">
      <c r="A3219" s="8"/>
      <c r="B3219" s="9"/>
      <c r="C3219" s="10"/>
      <c r="D3219" s="10"/>
      <c r="E3219" s="10"/>
      <c r="F3219" s="10"/>
      <c r="G3219" s="10"/>
      <c r="H3219" s="10"/>
      <c r="I3219" s="11"/>
      <c r="J3219" s="11"/>
      <c r="K3219" s="12"/>
      <c r="L3219" s="1"/>
      <c r="N3219" s="1"/>
      <c r="O3219" s="13"/>
      <c r="P3219" s="13"/>
      <c r="Q3219" s="13" t="str">
        <f t="shared" si="233"/>
        <v/>
      </c>
      <c r="R3219" s="13" t="str">
        <f t="shared" si="234"/>
        <v/>
      </c>
    </row>
    <row r="3220" spans="1:18" x14ac:dyDescent="0.2">
      <c r="A3220" s="8"/>
      <c r="B3220" s="9"/>
      <c r="C3220" s="10"/>
      <c r="D3220" s="10"/>
      <c r="E3220" s="10"/>
      <c r="F3220" s="10"/>
      <c r="G3220" s="10"/>
      <c r="H3220" s="10"/>
      <c r="I3220" s="11"/>
      <c r="J3220" s="11"/>
      <c r="K3220" s="16"/>
      <c r="L3220" s="1"/>
      <c r="N3220" s="1"/>
      <c r="O3220" s="13"/>
      <c r="P3220" s="13"/>
      <c r="Q3220" s="13" t="str">
        <f t="shared" si="233"/>
        <v/>
      </c>
      <c r="R3220" s="13" t="str">
        <f t="shared" si="234"/>
        <v/>
      </c>
    </row>
    <row r="3221" spans="1:18" x14ac:dyDescent="0.2">
      <c r="A3221" s="8"/>
      <c r="B3221" s="9"/>
      <c r="C3221" s="10"/>
      <c r="D3221" s="10"/>
      <c r="E3221" s="10"/>
      <c r="F3221" s="10"/>
      <c r="G3221" s="10"/>
      <c r="H3221" s="10"/>
      <c r="I3221" s="11"/>
      <c r="J3221" s="11"/>
      <c r="K3221" s="16"/>
      <c r="L3221" s="1"/>
      <c r="N3221" s="1"/>
      <c r="O3221" s="13"/>
      <c r="P3221" s="13"/>
      <c r="Q3221" s="13" t="str">
        <f t="shared" si="233"/>
        <v/>
      </c>
      <c r="R3221" s="13" t="str">
        <f t="shared" si="234"/>
        <v/>
      </c>
    </row>
    <row r="3222" spans="1:18" x14ac:dyDescent="0.2">
      <c r="A3222" s="8"/>
      <c r="B3222" s="9"/>
      <c r="C3222" s="10"/>
      <c r="D3222" s="10"/>
      <c r="E3222" s="10"/>
      <c r="F3222" s="10"/>
      <c r="G3222" s="10"/>
      <c r="H3222" s="10"/>
      <c r="I3222" s="11"/>
      <c r="J3222" s="11"/>
      <c r="K3222" s="16"/>
      <c r="L3222" s="1"/>
      <c r="N3222" s="1"/>
      <c r="O3222" s="13"/>
      <c r="P3222" s="13"/>
      <c r="Q3222" s="13" t="str">
        <f t="shared" si="233"/>
        <v/>
      </c>
      <c r="R3222" s="13" t="str">
        <f t="shared" si="234"/>
        <v/>
      </c>
    </row>
    <row r="3223" spans="1:18" x14ac:dyDescent="0.2">
      <c r="A3223" s="8"/>
      <c r="B3223" s="9"/>
      <c r="C3223" s="10"/>
      <c r="D3223" s="10"/>
      <c r="E3223" s="10"/>
      <c r="F3223" s="10"/>
      <c r="G3223" s="10"/>
      <c r="H3223" s="10"/>
      <c r="I3223" s="11"/>
      <c r="J3223" s="11"/>
      <c r="K3223" s="12"/>
      <c r="L3223" s="1"/>
      <c r="N3223" s="1"/>
      <c r="O3223" s="13"/>
      <c r="P3223" s="13"/>
      <c r="Q3223" s="13" t="str">
        <f t="shared" si="233"/>
        <v/>
      </c>
      <c r="R3223" s="13" t="str">
        <f t="shared" si="234"/>
        <v/>
      </c>
    </row>
    <row r="3224" spans="1:18" x14ac:dyDescent="0.2">
      <c r="A3224" s="8"/>
      <c r="B3224" s="9"/>
      <c r="C3224" s="10"/>
      <c r="D3224" s="10"/>
      <c r="E3224" s="10"/>
      <c r="F3224" s="10"/>
      <c r="G3224" s="10"/>
      <c r="H3224" s="10"/>
      <c r="I3224" s="11"/>
      <c r="J3224" s="11"/>
      <c r="K3224" s="16"/>
      <c r="L3224" s="1"/>
      <c r="N3224" s="1"/>
      <c r="O3224" s="13"/>
      <c r="P3224" s="13"/>
      <c r="Q3224" s="13" t="str">
        <f t="shared" si="233"/>
        <v/>
      </c>
      <c r="R3224" s="13" t="str">
        <f t="shared" si="234"/>
        <v/>
      </c>
    </row>
    <row r="3225" spans="1:18" x14ac:dyDescent="0.2">
      <c r="A3225" s="8"/>
      <c r="B3225" s="9"/>
      <c r="C3225" s="10"/>
      <c r="D3225" s="10"/>
      <c r="E3225" s="10"/>
      <c r="F3225" s="10"/>
      <c r="G3225" s="10"/>
      <c r="H3225" s="10"/>
      <c r="I3225" s="11"/>
      <c r="J3225" s="11"/>
      <c r="K3225" s="16"/>
      <c r="L3225" s="1"/>
      <c r="N3225" s="1"/>
      <c r="O3225" s="13"/>
      <c r="P3225" s="13"/>
      <c r="Q3225" s="13" t="str">
        <f t="shared" si="233"/>
        <v/>
      </c>
      <c r="R3225" s="13" t="str">
        <f t="shared" si="234"/>
        <v/>
      </c>
    </row>
    <row r="3226" spans="1:18" x14ac:dyDescent="0.2">
      <c r="A3226" s="8"/>
      <c r="B3226" s="9"/>
      <c r="C3226" s="10"/>
      <c r="D3226" s="10"/>
      <c r="E3226" s="10"/>
      <c r="F3226" s="10"/>
      <c r="G3226" s="10"/>
      <c r="H3226" s="10"/>
      <c r="I3226" s="11"/>
      <c r="J3226" s="11"/>
      <c r="K3226" s="12"/>
      <c r="L3226" s="1"/>
      <c r="N3226" s="1"/>
      <c r="O3226" s="13"/>
      <c r="P3226" s="13"/>
      <c r="Q3226" s="13" t="str">
        <f t="shared" si="233"/>
        <v/>
      </c>
      <c r="R3226" s="13" t="str">
        <f t="shared" si="234"/>
        <v/>
      </c>
    </row>
    <row r="3227" spans="1:18" x14ac:dyDescent="0.2">
      <c r="A3227" s="8"/>
      <c r="B3227" s="9"/>
      <c r="C3227" s="10"/>
      <c r="D3227" s="10"/>
      <c r="E3227" s="10"/>
      <c r="F3227" s="10"/>
      <c r="G3227" s="10"/>
      <c r="H3227" s="10"/>
      <c r="I3227" s="11"/>
      <c r="J3227" s="11"/>
      <c r="K3227" s="16"/>
      <c r="L3227" s="1"/>
      <c r="N3227" s="1"/>
      <c r="O3227" s="13"/>
      <c r="P3227" s="13"/>
      <c r="Q3227" s="13" t="str">
        <f t="shared" si="233"/>
        <v/>
      </c>
      <c r="R3227" s="13" t="str">
        <f t="shared" si="234"/>
        <v/>
      </c>
    </row>
    <row r="3228" spans="1:18" x14ac:dyDescent="0.2">
      <c r="A3228" s="8"/>
      <c r="B3228" s="9"/>
      <c r="C3228" s="10"/>
      <c r="D3228" s="10"/>
      <c r="E3228" s="10"/>
      <c r="F3228" s="10"/>
      <c r="G3228" s="10"/>
      <c r="H3228" s="10"/>
      <c r="I3228" s="11"/>
      <c r="J3228" s="11"/>
      <c r="K3228" s="16"/>
      <c r="L3228" s="1"/>
      <c r="N3228" s="1"/>
      <c r="O3228" s="13"/>
      <c r="P3228" s="13"/>
      <c r="Q3228" s="13" t="str">
        <f t="shared" si="233"/>
        <v/>
      </c>
      <c r="R3228" s="13" t="str">
        <f t="shared" si="234"/>
        <v/>
      </c>
    </row>
    <row r="3229" spans="1:18" x14ac:dyDescent="0.2">
      <c r="A3229" s="8"/>
      <c r="B3229" s="9"/>
      <c r="C3229" s="10"/>
      <c r="D3229" s="10"/>
      <c r="E3229" s="10"/>
      <c r="F3229" s="10"/>
      <c r="G3229" s="10"/>
      <c r="H3229" s="10"/>
      <c r="I3229" s="11"/>
      <c r="J3229" s="11"/>
      <c r="K3229" s="16"/>
      <c r="L3229" s="1"/>
      <c r="N3229" s="1"/>
      <c r="O3229" s="13"/>
      <c r="P3229" s="13"/>
      <c r="Q3229" s="13" t="str">
        <f t="shared" si="233"/>
        <v/>
      </c>
      <c r="R3229" s="13" t="str">
        <f t="shared" si="234"/>
        <v/>
      </c>
    </row>
    <row r="3230" spans="1:18" x14ac:dyDescent="0.2">
      <c r="A3230" s="8"/>
      <c r="B3230" s="9"/>
      <c r="C3230" s="10"/>
      <c r="D3230" s="10"/>
      <c r="E3230" s="10"/>
      <c r="F3230" s="10"/>
      <c r="G3230" s="10"/>
      <c r="H3230" s="10"/>
      <c r="I3230" s="11"/>
      <c r="J3230" s="11"/>
      <c r="K3230" s="16"/>
      <c r="L3230" s="1"/>
      <c r="N3230" s="1"/>
      <c r="O3230" s="13"/>
      <c r="P3230" s="13"/>
      <c r="Q3230" s="13" t="str">
        <f t="shared" si="233"/>
        <v/>
      </c>
      <c r="R3230" s="13" t="str">
        <f t="shared" si="234"/>
        <v/>
      </c>
    </row>
    <row r="3231" spans="1:18" x14ac:dyDescent="0.2">
      <c r="A3231" s="8"/>
      <c r="B3231" s="9"/>
      <c r="C3231" s="10"/>
      <c r="D3231" s="10"/>
      <c r="E3231" s="10"/>
      <c r="F3231" s="10"/>
      <c r="G3231" s="10"/>
      <c r="H3231" s="10"/>
      <c r="I3231" s="11"/>
      <c r="J3231" s="11"/>
      <c r="K3231" s="16"/>
      <c r="L3231" s="1"/>
      <c r="N3231" s="1"/>
      <c r="O3231" s="13"/>
      <c r="P3231" s="13"/>
      <c r="Q3231" s="13" t="str">
        <f t="shared" si="233"/>
        <v/>
      </c>
      <c r="R3231" s="13" t="str">
        <f t="shared" si="234"/>
        <v/>
      </c>
    </row>
    <row r="3232" spans="1:18" x14ac:dyDescent="0.2">
      <c r="A3232" s="8"/>
      <c r="B3232" s="9"/>
      <c r="C3232" s="10"/>
      <c r="D3232" s="10"/>
      <c r="E3232" s="10"/>
      <c r="F3232" s="10"/>
      <c r="G3232" s="10"/>
      <c r="H3232" s="10"/>
      <c r="I3232" s="11"/>
      <c r="J3232" s="11"/>
      <c r="K3232" s="12"/>
      <c r="L3232" s="1"/>
      <c r="N3232" s="1"/>
      <c r="O3232" s="13"/>
      <c r="P3232" s="13"/>
      <c r="Q3232" s="13" t="str">
        <f t="shared" si="233"/>
        <v/>
      </c>
      <c r="R3232" s="13" t="str">
        <f t="shared" si="234"/>
        <v/>
      </c>
    </row>
    <row r="3233" spans="1:18" x14ac:dyDescent="0.2">
      <c r="A3233" s="8"/>
      <c r="B3233" s="9"/>
      <c r="C3233" s="10"/>
      <c r="D3233" s="10"/>
      <c r="E3233" s="10"/>
      <c r="F3233" s="10"/>
      <c r="G3233" s="10"/>
      <c r="H3233" s="10"/>
      <c r="I3233" s="11"/>
      <c r="J3233" s="11"/>
      <c r="K3233" s="16"/>
      <c r="L3233" s="1"/>
      <c r="N3233" s="1"/>
      <c r="O3233" s="13"/>
      <c r="P3233" s="13"/>
      <c r="Q3233" s="13" t="str">
        <f t="shared" si="233"/>
        <v/>
      </c>
      <c r="R3233" s="13" t="str">
        <f t="shared" si="234"/>
        <v/>
      </c>
    </row>
    <row r="3234" spans="1:18" x14ac:dyDescent="0.2">
      <c r="A3234" s="8"/>
      <c r="B3234" s="9"/>
      <c r="C3234" s="10"/>
      <c r="D3234" s="10"/>
      <c r="E3234" s="10"/>
      <c r="F3234" s="10"/>
      <c r="G3234" s="10"/>
      <c r="H3234" s="10"/>
      <c r="I3234" s="11"/>
      <c r="J3234" s="11"/>
      <c r="K3234" s="16"/>
      <c r="L3234" s="1"/>
      <c r="N3234" s="1"/>
      <c r="O3234" s="13"/>
      <c r="P3234" s="13"/>
      <c r="Q3234" s="13" t="str">
        <f t="shared" si="233"/>
        <v/>
      </c>
      <c r="R3234" s="13" t="str">
        <f t="shared" si="234"/>
        <v/>
      </c>
    </row>
    <row r="3235" spans="1:18" x14ac:dyDescent="0.2">
      <c r="A3235" s="8"/>
      <c r="B3235" s="9"/>
      <c r="C3235" s="10"/>
      <c r="D3235" s="10"/>
      <c r="E3235" s="10"/>
      <c r="F3235" s="10"/>
      <c r="G3235" s="10"/>
      <c r="H3235" s="10"/>
      <c r="I3235" s="11"/>
      <c r="J3235" s="11"/>
      <c r="K3235" s="12"/>
      <c r="L3235" s="1"/>
      <c r="N3235" s="1"/>
      <c r="O3235" s="13"/>
      <c r="P3235" s="13"/>
      <c r="Q3235" s="13" t="str">
        <f t="shared" si="233"/>
        <v/>
      </c>
      <c r="R3235" s="13" t="str">
        <f t="shared" si="234"/>
        <v/>
      </c>
    </row>
    <row r="3236" spans="1:18" x14ac:dyDescent="0.2">
      <c r="A3236" s="8"/>
      <c r="B3236" s="9"/>
      <c r="C3236" s="10"/>
      <c r="D3236" s="10"/>
      <c r="E3236" s="10"/>
      <c r="F3236" s="10"/>
      <c r="G3236" s="10"/>
      <c r="H3236" s="10"/>
      <c r="I3236" s="11"/>
      <c r="J3236" s="11"/>
      <c r="K3236" s="16"/>
      <c r="L3236" s="1"/>
      <c r="N3236" s="1"/>
      <c r="O3236" s="13"/>
      <c r="P3236" s="13"/>
      <c r="Q3236" s="13" t="str">
        <f t="shared" si="233"/>
        <v/>
      </c>
      <c r="R3236" s="13" t="str">
        <f t="shared" si="234"/>
        <v/>
      </c>
    </row>
    <row r="3237" spans="1:18" x14ac:dyDescent="0.2">
      <c r="A3237" s="8"/>
      <c r="B3237" s="9"/>
      <c r="C3237" s="10"/>
      <c r="D3237" s="10"/>
      <c r="E3237" s="10"/>
      <c r="F3237" s="10"/>
      <c r="G3237" s="10"/>
      <c r="H3237" s="10"/>
      <c r="I3237" s="11"/>
      <c r="J3237" s="11"/>
      <c r="K3237" s="16"/>
      <c r="L3237" s="1"/>
      <c r="N3237" s="1"/>
      <c r="O3237" s="13"/>
      <c r="P3237" s="13"/>
      <c r="Q3237" s="13" t="str">
        <f t="shared" si="233"/>
        <v/>
      </c>
      <c r="R3237" s="13" t="str">
        <f t="shared" si="234"/>
        <v/>
      </c>
    </row>
    <row r="3238" spans="1:18" x14ac:dyDescent="0.2">
      <c r="A3238" s="8"/>
      <c r="B3238" s="9"/>
      <c r="C3238" s="10"/>
      <c r="D3238" s="10"/>
      <c r="E3238" s="10"/>
      <c r="F3238" s="10"/>
      <c r="G3238" s="10"/>
      <c r="H3238" s="10"/>
      <c r="I3238" s="11"/>
      <c r="J3238" s="11"/>
      <c r="K3238" s="16"/>
      <c r="L3238" s="1"/>
      <c r="N3238" s="1"/>
      <c r="O3238" s="13"/>
      <c r="P3238" s="13"/>
      <c r="Q3238" s="13" t="str">
        <f t="shared" si="233"/>
        <v/>
      </c>
      <c r="R3238" s="13" t="str">
        <f t="shared" si="234"/>
        <v/>
      </c>
    </row>
    <row r="3239" spans="1:18" x14ac:dyDescent="0.2">
      <c r="A3239" s="8"/>
      <c r="B3239" s="9"/>
      <c r="C3239" s="10"/>
      <c r="D3239" s="10"/>
      <c r="E3239" s="10"/>
      <c r="F3239" s="10"/>
      <c r="G3239" s="10"/>
      <c r="H3239" s="10"/>
      <c r="I3239" s="11"/>
      <c r="J3239" s="11"/>
      <c r="K3239" s="12"/>
      <c r="L3239" s="1"/>
      <c r="N3239" s="1"/>
      <c r="O3239" s="13"/>
      <c r="P3239" s="13"/>
      <c r="Q3239" s="13" t="str">
        <f t="shared" si="233"/>
        <v/>
      </c>
      <c r="R3239" s="13" t="str">
        <f t="shared" si="234"/>
        <v/>
      </c>
    </row>
    <row r="3240" spans="1:18" x14ac:dyDescent="0.2">
      <c r="A3240" s="8"/>
      <c r="B3240" s="9"/>
      <c r="C3240" s="10"/>
      <c r="D3240" s="10"/>
      <c r="E3240" s="10"/>
      <c r="F3240" s="10"/>
      <c r="G3240" s="10"/>
      <c r="H3240" s="10"/>
      <c r="I3240" s="11"/>
      <c r="J3240" s="11"/>
      <c r="K3240" s="12"/>
      <c r="L3240" s="1"/>
      <c r="N3240" s="1"/>
      <c r="O3240" s="13"/>
      <c r="P3240" s="13"/>
      <c r="Q3240" s="13" t="str">
        <f t="shared" si="233"/>
        <v/>
      </c>
      <c r="R3240" s="13" t="str">
        <f t="shared" si="234"/>
        <v/>
      </c>
    </row>
    <row r="3241" spans="1:18" x14ac:dyDescent="0.2">
      <c r="A3241" s="8"/>
      <c r="B3241" s="9"/>
      <c r="C3241" s="10"/>
      <c r="D3241" s="10"/>
      <c r="E3241" s="10"/>
      <c r="F3241" s="10"/>
      <c r="G3241" s="10"/>
      <c r="H3241" s="10"/>
      <c r="I3241" s="11"/>
      <c r="J3241" s="11"/>
      <c r="K3241" s="16"/>
      <c r="L3241" s="1"/>
      <c r="N3241" s="1"/>
      <c r="O3241" s="13"/>
      <c r="P3241" s="13"/>
      <c r="Q3241" s="13" t="str">
        <f t="shared" si="233"/>
        <v/>
      </c>
      <c r="R3241" s="13" t="str">
        <f t="shared" si="234"/>
        <v/>
      </c>
    </row>
    <row r="3242" spans="1:18" x14ac:dyDescent="0.2">
      <c r="A3242" s="8"/>
      <c r="B3242" s="9"/>
      <c r="C3242" s="10"/>
      <c r="D3242" s="10"/>
      <c r="E3242" s="10"/>
      <c r="F3242" s="10"/>
      <c r="G3242" s="10"/>
      <c r="H3242" s="10"/>
      <c r="I3242" s="11"/>
      <c r="J3242" s="11"/>
      <c r="K3242" s="16"/>
      <c r="L3242" s="1"/>
      <c r="N3242" s="1"/>
      <c r="O3242" s="13"/>
      <c r="P3242" s="13"/>
      <c r="Q3242" s="13" t="str">
        <f t="shared" si="233"/>
        <v/>
      </c>
      <c r="R3242" s="13" t="str">
        <f t="shared" si="234"/>
        <v/>
      </c>
    </row>
    <row r="3243" spans="1:18" x14ac:dyDescent="0.2">
      <c r="A3243" s="8"/>
      <c r="B3243" s="9"/>
      <c r="C3243" s="10"/>
      <c r="D3243" s="10"/>
      <c r="E3243" s="10"/>
      <c r="F3243" s="10"/>
      <c r="G3243" s="10"/>
      <c r="H3243" s="10"/>
      <c r="I3243" s="11"/>
      <c r="J3243" s="11"/>
      <c r="K3243" s="16"/>
      <c r="L3243" s="1"/>
      <c r="N3243" s="1"/>
      <c r="O3243" s="13"/>
      <c r="P3243" s="13"/>
      <c r="Q3243" s="13" t="str">
        <f t="shared" si="233"/>
        <v/>
      </c>
      <c r="R3243" s="13" t="str">
        <f t="shared" si="234"/>
        <v/>
      </c>
    </row>
    <row r="3244" spans="1:18" x14ac:dyDescent="0.2">
      <c r="A3244" s="8"/>
      <c r="B3244" s="9"/>
      <c r="C3244" s="10"/>
      <c r="D3244" s="10"/>
      <c r="E3244" s="10"/>
      <c r="F3244" s="10"/>
      <c r="G3244" s="10"/>
      <c r="H3244" s="10"/>
      <c r="I3244" s="11"/>
      <c r="J3244" s="11"/>
      <c r="K3244" s="16"/>
      <c r="L3244" s="1"/>
      <c r="N3244" s="1"/>
      <c r="O3244" s="13"/>
      <c r="P3244" s="13"/>
      <c r="Q3244" s="13" t="str">
        <f t="shared" si="233"/>
        <v/>
      </c>
      <c r="R3244" s="13" t="str">
        <f t="shared" si="234"/>
        <v/>
      </c>
    </row>
    <row r="3245" spans="1:18" x14ac:dyDescent="0.2">
      <c r="A3245" s="8"/>
      <c r="B3245" s="9"/>
      <c r="C3245" s="10"/>
      <c r="D3245" s="10"/>
      <c r="E3245" s="10"/>
      <c r="F3245" s="10"/>
      <c r="G3245" s="10"/>
      <c r="H3245" s="10"/>
      <c r="I3245" s="11"/>
      <c r="J3245" s="11"/>
      <c r="K3245" s="12"/>
      <c r="L3245" s="1"/>
      <c r="N3245" s="1"/>
      <c r="O3245" s="13"/>
      <c r="P3245" s="13"/>
      <c r="Q3245" s="13" t="str">
        <f t="shared" si="233"/>
        <v/>
      </c>
      <c r="R3245" s="13" t="str">
        <f t="shared" si="234"/>
        <v/>
      </c>
    </row>
    <row r="3246" spans="1:18" x14ac:dyDescent="0.2">
      <c r="A3246" s="8"/>
      <c r="B3246" s="9"/>
      <c r="C3246" s="10"/>
      <c r="D3246" s="10"/>
      <c r="E3246" s="10"/>
      <c r="F3246" s="10"/>
      <c r="G3246" s="10"/>
      <c r="H3246" s="10"/>
      <c r="I3246" s="11"/>
      <c r="J3246" s="11"/>
      <c r="K3246" s="12"/>
      <c r="L3246" s="1"/>
      <c r="N3246" s="1"/>
      <c r="O3246" s="13"/>
      <c r="P3246" s="13"/>
      <c r="Q3246" s="13" t="str">
        <f t="shared" si="233"/>
        <v/>
      </c>
      <c r="R3246" s="13" t="str">
        <f t="shared" si="234"/>
        <v/>
      </c>
    </row>
    <row r="3247" spans="1:18" x14ac:dyDescent="0.2">
      <c r="A3247" s="8"/>
      <c r="B3247" s="9"/>
      <c r="C3247" s="10"/>
      <c r="D3247" s="10"/>
      <c r="E3247" s="10"/>
      <c r="F3247" s="10"/>
      <c r="G3247" s="10"/>
      <c r="H3247" s="10"/>
      <c r="I3247" s="11"/>
      <c r="J3247" s="11"/>
      <c r="K3247" s="16"/>
      <c r="L3247" s="1"/>
      <c r="N3247" s="1"/>
      <c r="O3247" s="13"/>
      <c r="P3247" s="13"/>
      <c r="Q3247" s="13" t="str">
        <f t="shared" si="233"/>
        <v/>
      </c>
      <c r="R3247" s="13" t="str">
        <f t="shared" si="234"/>
        <v/>
      </c>
    </row>
    <row r="3248" spans="1:18" x14ac:dyDescent="0.2">
      <c r="A3248" s="8"/>
      <c r="B3248" s="9"/>
      <c r="C3248" s="10"/>
      <c r="D3248" s="10"/>
      <c r="E3248" s="10"/>
      <c r="F3248" s="10"/>
      <c r="G3248" s="10"/>
      <c r="H3248" s="10"/>
      <c r="I3248" s="11"/>
      <c r="J3248" s="11"/>
      <c r="K3248" s="16"/>
      <c r="L3248" s="1"/>
      <c r="N3248" s="1"/>
      <c r="O3248" s="13"/>
      <c r="P3248" s="13"/>
      <c r="Q3248" s="13" t="str">
        <f t="shared" si="233"/>
        <v/>
      </c>
      <c r="R3248" s="13" t="str">
        <f t="shared" si="234"/>
        <v/>
      </c>
    </row>
    <row r="3249" spans="1:18" x14ac:dyDescent="0.2">
      <c r="A3249" s="8"/>
      <c r="B3249" s="9"/>
      <c r="C3249" s="10"/>
      <c r="D3249" s="10"/>
      <c r="E3249" s="10"/>
      <c r="F3249" s="10"/>
      <c r="G3249" s="10"/>
      <c r="H3249" s="10"/>
      <c r="I3249" s="11"/>
      <c r="J3249" s="11"/>
      <c r="K3249" s="12"/>
      <c r="L3249" s="1"/>
      <c r="N3249" s="1"/>
      <c r="O3249" s="13"/>
      <c r="P3249" s="13"/>
      <c r="Q3249" s="13" t="str">
        <f t="shared" si="233"/>
        <v/>
      </c>
      <c r="R3249" s="13" t="str">
        <f t="shared" si="234"/>
        <v/>
      </c>
    </row>
    <row r="3250" spans="1:18" x14ac:dyDescent="0.2">
      <c r="A3250" s="8"/>
      <c r="B3250" s="9"/>
      <c r="C3250" s="10"/>
      <c r="D3250" s="10"/>
      <c r="E3250" s="10"/>
      <c r="F3250" s="10"/>
      <c r="G3250" s="10"/>
      <c r="H3250" s="10"/>
      <c r="I3250" s="11"/>
      <c r="J3250" s="11"/>
      <c r="K3250" s="16"/>
      <c r="L3250" s="1"/>
      <c r="N3250" s="1"/>
      <c r="O3250" s="13"/>
      <c r="P3250" s="13"/>
      <c r="Q3250" s="13" t="str">
        <f t="shared" si="233"/>
        <v/>
      </c>
      <c r="R3250" s="13" t="str">
        <f t="shared" si="234"/>
        <v/>
      </c>
    </row>
    <row r="3251" spans="1:18" x14ac:dyDescent="0.2">
      <c r="A3251" s="8"/>
      <c r="B3251" s="9"/>
      <c r="C3251" s="10"/>
      <c r="D3251" s="10"/>
      <c r="E3251" s="10"/>
      <c r="F3251" s="10"/>
      <c r="G3251" s="10"/>
      <c r="H3251" s="10"/>
      <c r="I3251" s="11"/>
      <c r="J3251" s="11"/>
      <c r="K3251" s="16"/>
      <c r="L3251" s="1"/>
      <c r="N3251" s="1"/>
      <c r="O3251" s="13"/>
      <c r="P3251" s="13"/>
      <c r="Q3251" s="13" t="str">
        <f t="shared" si="233"/>
        <v/>
      </c>
      <c r="R3251" s="13" t="str">
        <f t="shared" si="234"/>
        <v/>
      </c>
    </row>
    <row r="3252" spans="1:18" x14ac:dyDescent="0.2">
      <c r="A3252" s="8"/>
      <c r="B3252" s="9"/>
      <c r="C3252" s="10"/>
      <c r="D3252" s="10"/>
      <c r="E3252" s="10"/>
      <c r="F3252" s="10"/>
      <c r="G3252" s="10"/>
      <c r="H3252" s="10"/>
      <c r="I3252" s="11"/>
      <c r="J3252" s="11"/>
      <c r="K3252" s="12"/>
      <c r="L3252" s="1"/>
      <c r="N3252" s="1"/>
      <c r="O3252" s="13"/>
      <c r="P3252" s="13"/>
      <c r="Q3252" s="13" t="str">
        <f t="shared" si="233"/>
        <v/>
      </c>
      <c r="R3252" s="13" t="str">
        <f t="shared" si="234"/>
        <v/>
      </c>
    </row>
    <row r="3253" spans="1:18" x14ac:dyDescent="0.2">
      <c r="A3253" s="8"/>
      <c r="B3253" s="9"/>
      <c r="C3253" s="10"/>
      <c r="D3253" s="10"/>
      <c r="E3253" s="10"/>
      <c r="F3253" s="10"/>
      <c r="G3253" s="10"/>
      <c r="H3253" s="10"/>
      <c r="I3253" s="11"/>
      <c r="J3253" s="11"/>
      <c r="K3253" s="12"/>
      <c r="L3253" s="1"/>
      <c r="N3253" s="1"/>
      <c r="O3253" s="13"/>
      <c r="P3253" s="13"/>
      <c r="Q3253" s="13" t="str">
        <f t="shared" si="233"/>
        <v/>
      </c>
      <c r="R3253" s="13" t="str">
        <f t="shared" si="234"/>
        <v/>
      </c>
    </row>
    <row r="3254" spans="1:18" x14ac:dyDescent="0.2">
      <c r="A3254" s="8"/>
      <c r="B3254" s="9"/>
      <c r="C3254" s="10"/>
      <c r="D3254" s="10"/>
      <c r="E3254" s="10"/>
      <c r="F3254" s="10"/>
      <c r="G3254" s="10"/>
      <c r="H3254" s="10"/>
      <c r="I3254" s="11"/>
      <c r="J3254" s="11"/>
      <c r="K3254" s="16"/>
      <c r="L3254" s="1"/>
      <c r="N3254" s="1"/>
      <c r="O3254" s="13"/>
      <c r="P3254" s="13"/>
      <c r="Q3254" s="13" t="str">
        <f t="shared" si="233"/>
        <v/>
      </c>
      <c r="R3254" s="13" t="str">
        <f t="shared" si="234"/>
        <v/>
      </c>
    </row>
    <row r="3255" spans="1:18" x14ac:dyDescent="0.2">
      <c r="A3255" s="8"/>
      <c r="B3255" s="9"/>
      <c r="C3255" s="10"/>
      <c r="D3255" s="10"/>
      <c r="E3255" s="10"/>
      <c r="F3255" s="10"/>
      <c r="G3255" s="10"/>
      <c r="H3255" s="10"/>
      <c r="I3255" s="11"/>
      <c r="J3255" s="11"/>
      <c r="K3255" s="12"/>
      <c r="L3255" s="1"/>
      <c r="N3255" s="1"/>
      <c r="O3255" s="13"/>
      <c r="P3255" s="13"/>
      <c r="Q3255" s="13" t="str">
        <f t="shared" si="233"/>
        <v/>
      </c>
      <c r="R3255" s="13" t="str">
        <f t="shared" si="234"/>
        <v/>
      </c>
    </row>
    <row r="3256" spans="1:18" x14ac:dyDescent="0.2">
      <c r="A3256" s="8"/>
      <c r="B3256" s="9"/>
      <c r="C3256" s="10"/>
      <c r="D3256" s="10"/>
      <c r="E3256" s="10"/>
      <c r="F3256" s="10"/>
      <c r="G3256" s="10"/>
      <c r="H3256" s="10"/>
      <c r="I3256" s="11"/>
      <c r="J3256" s="11"/>
      <c r="K3256" s="12"/>
      <c r="L3256" s="1"/>
      <c r="N3256" s="1"/>
      <c r="O3256" s="13"/>
      <c r="P3256" s="13"/>
      <c r="Q3256" s="13" t="str">
        <f t="shared" si="233"/>
        <v/>
      </c>
      <c r="R3256" s="13" t="str">
        <f t="shared" si="234"/>
        <v/>
      </c>
    </row>
    <row r="3257" spans="1:18" x14ac:dyDescent="0.2">
      <c r="A3257" s="8"/>
      <c r="B3257" s="9"/>
      <c r="C3257" s="10"/>
      <c r="D3257" s="10"/>
      <c r="E3257" s="10"/>
      <c r="F3257" s="10"/>
      <c r="G3257" s="10"/>
      <c r="H3257" s="10"/>
      <c r="I3257" s="11"/>
      <c r="J3257" s="11"/>
      <c r="K3257" s="16"/>
      <c r="L3257" s="1"/>
      <c r="N3257" s="1"/>
      <c r="O3257" s="13"/>
      <c r="P3257" s="13"/>
      <c r="Q3257" s="13" t="str">
        <f t="shared" si="233"/>
        <v/>
      </c>
      <c r="R3257" s="13" t="str">
        <f t="shared" si="234"/>
        <v/>
      </c>
    </row>
    <row r="3258" spans="1:18" x14ac:dyDescent="0.2">
      <c r="A3258" s="8"/>
      <c r="B3258" s="9"/>
      <c r="C3258" s="10"/>
      <c r="D3258" s="10"/>
      <c r="E3258" s="10"/>
      <c r="F3258" s="10"/>
      <c r="G3258" s="10"/>
      <c r="H3258" s="10"/>
      <c r="I3258" s="11"/>
      <c r="J3258" s="11"/>
      <c r="K3258" s="16"/>
      <c r="L3258" s="1"/>
      <c r="N3258" s="1"/>
      <c r="O3258" s="13"/>
      <c r="P3258" s="13"/>
      <c r="Q3258" s="13" t="str">
        <f t="shared" si="233"/>
        <v/>
      </c>
      <c r="R3258" s="13" t="str">
        <f t="shared" si="234"/>
        <v/>
      </c>
    </row>
    <row r="3259" spans="1:18" x14ac:dyDescent="0.2">
      <c r="A3259" s="8"/>
      <c r="B3259" s="9"/>
      <c r="C3259" s="10"/>
      <c r="D3259" s="10"/>
      <c r="E3259" s="10"/>
      <c r="F3259" s="10"/>
      <c r="G3259" s="10"/>
      <c r="H3259" s="10"/>
      <c r="I3259" s="11"/>
      <c r="J3259" s="11"/>
      <c r="K3259" s="16"/>
      <c r="L3259" s="1"/>
      <c r="N3259" s="1"/>
      <c r="O3259" s="13"/>
      <c r="P3259" s="13"/>
      <c r="Q3259" s="13" t="str">
        <f t="shared" si="233"/>
        <v/>
      </c>
      <c r="R3259" s="13" t="str">
        <f t="shared" si="234"/>
        <v/>
      </c>
    </row>
    <row r="3260" spans="1:18" x14ac:dyDescent="0.2">
      <c r="A3260" s="8"/>
      <c r="B3260" s="9"/>
      <c r="C3260" s="10"/>
      <c r="D3260" s="10"/>
      <c r="E3260" s="10"/>
      <c r="F3260" s="10"/>
      <c r="G3260" s="10"/>
      <c r="H3260" s="10"/>
      <c r="I3260" s="11"/>
      <c r="J3260" s="11"/>
      <c r="K3260" s="16"/>
      <c r="L3260" s="1"/>
      <c r="N3260" s="1"/>
      <c r="O3260" s="13"/>
      <c r="P3260" s="13"/>
      <c r="Q3260" s="13" t="str">
        <f t="shared" si="233"/>
        <v/>
      </c>
      <c r="R3260" s="13" t="str">
        <f t="shared" si="234"/>
        <v/>
      </c>
    </row>
    <row r="3261" spans="1:18" x14ac:dyDescent="0.2">
      <c r="A3261" s="8"/>
      <c r="B3261" s="9"/>
      <c r="C3261" s="10"/>
      <c r="D3261" s="10"/>
      <c r="E3261" s="10"/>
      <c r="F3261" s="10"/>
      <c r="G3261" s="10"/>
      <c r="H3261" s="10"/>
      <c r="I3261" s="11"/>
      <c r="J3261" s="11"/>
      <c r="K3261" s="12"/>
      <c r="L3261" s="1"/>
      <c r="N3261" s="1"/>
      <c r="O3261" s="13"/>
      <c r="P3261" s="13"/>
      <c r="Q3261" s="13" t="str">
        <f t="shared" si="233"/>
        <v/>
      </c>
      <c r="R3261" s="13" t="str">
        <f t="shared" si="234"/>
        <v/>
      </c>
    </row>
    <row r="3262" spans="1:18" x14ac:dyDescent="0.2">
      <c r="A3262" s="8"/>
      <c r="B3262" s="9"/>
      <c r="C3262" s="10"/>
      <c r="D3262" s="10"/>
      <c r="E3262" s="10"/>
      <c r="F3262" s="10"/>
      <c r="G3262" s="10"/>
      <c r="H3262" s="10"/>
      <c r="I3262" s="11"/>
      <c r="J3262" s="11"/>
      <c r="K3262" s="16"/>
      <c r="L3262" s="1"/>
      <c r="N3262" s="1"/>
      <c r="O3262" s="13"/>
      <c r="P3262" s="13"/>
      <c r="Q3262" s="13" t="str">
        <f t="shared" si="233"/>
        <v/>
      </c>
      <c r="R3262" s="13" t="str">
        <f t="shared" si="234"/>
        <v/>
      </c>
    </row>
    <row r="3263" spans="1:18" x14ac:dyDescent="0.2">
      <c r="A3263" s="8"/>
      <c r="B3263" s="9"/>
      <c r="C3263" s="10"/>
      <c r="D3263" s="10"/>
      <c r="E3263" s="10"/>
      <c r="F3263" s="10"/>
      <c r="G3263" s="10"/>
      <c r="H3263" s="10"/>
      <c r="I3263" s="11"/>
      <c r="J3263" s="11"/>
      <c r="K3263" s="16"/>
      <c r="L3263" s="1"/>
      <c r="N3263" s="1"/>
      <c r="O3263" s="13"/>
      <c r="P3263" s="13"/>
      <c r="Q3263" s="13" t="str">
        <f t="shared" si="233"/>
        <v/>
      </c>
      <c r="R3263" s="13" t="str">
        <f t="shared" si="234"/>
        <v/>
      </c>
    </row>
    <row r="3264" spans="1:18" x14ac:dyDescent="0.2">
      <c r="A3264" s="8"/>
      <c r="B3264" s="9"/>
      <c r="C3264" s="10"/>
      <c r="D3264" s="10"/>
      <c r="E3264" s="10"/>
      <c r="F3264" s="10"/>
      <c r="G3264" s="10"/>
      <c r="H3264" s="10"/>
      <c r="I3264" s="11"/>
      <c r="J3264" s="11"/>
      <c r="K3264" s="16"/>
      <c r="L3264" s="1"/>
      <c r="N3264" s="1"/>
      <c r="O3264" s="13"/>
      <c r="P3264" s="13"/>
      <c r="Q3264" s="13" t="str">
        <f t="shared" si="233"/>
        <v/>
      </c>
      <c r="R3264" s="13" t="str">
        <f t="shared" si="234"/>
        <v/>
      </c>
    </row>
    <row r="3265" spans="1:18" x14ac:dyDescent="0.2">
      <c r="A3265" s="8"/>
      <c r="B3265" s="9"/>
      <c r="C3265" s="10"/>
      <c r="D3265" s="10"/>
      <c r="E3265" s="10"/>
      <c r="F3265" s="10"/>
      <c r="G3265" s="10"/>
      <c r="H3265" s="10"/>
      <c r="I3265" s="11"/>
      <c r="J3265" s="11"/>
      <c r="K3265" s="16"/>
      <c r="L3265" s="1"/>
      <c r="N3265" s="1"/>
      <c r="O3265" s="13"/>
      <c r="P3265" s="13"/>
      <c r="Q3265" s="13" t="str">
        <f t="shared" si="233"/>
        <v/>
      </c>
      <c r="R3265" s="13" t="str">
        <f t="shared" si="234"/>
        <v/>
      </c>
    </row>
    <row r="3266" spans="1:18" x14ac:dyDescent="0.2">
      <c r="A3266" s="8"/>
      <c r="B3266" s="9"/>
      <c r="C3266" s="10"/>
      <c r="D3266" s="10"/>
      <c r="E3266" s="10"/>
      <c r="F3266" s="10"/>
      <c r="G3266" s="10"/>
      <c r="H3266" s="10"/>
      <c r="I3266" s="11"/>
      <c r="J3266" s="11"/>
      <c r="K3266" s="16"/>
      <c r="L3266" s="1"/>
      <c r="N3266" s="1"/>
      <c r="O3266" s="13"/>
      <c r="P3266" s="13"/>
      <c r="Q3266" s="13" t="str">
        <f t="shared" si="233"/>
        <v/>
      </c>
      <c r="R3266" s="13" t="str">
        <f t="shared" si="234"/>
        <v/>
      </c>
    </row>
    <row r="3267" spans="1:18" x14ac:dyDescent="0.2">
      <c r="A3267" s="8"/>
      <c r="B3267" s="9"/>
      <c r="C3267" s="10"/>
      <c r="D3267" s="10"/>
      <c r="E3267" s="10"/>
      <c r="F3267" s="10"/>
      <c r="G3267" s="10"/>
      <c r="H3267" s="10"/>
      <c r="I3267" s="11"/>
      <c r="J3267" s="11"/>
      <c r="K3267" s="16"/>
      <c r="L3267" s="1"/>
      <c r="N3267" s="1"/>
      <c r="O3267" s="13"/>
      <c r="P3267" s="13"/>
      <c r="Q3267" s="13" t="str">
        <f t="shared" si="233"/>
        <v/>
      </c>
      <c r="R3267" s="13" t="str">
        <f t="shared" si="234"/>
        <v/>
      </c>
    </row>
    <row r="3268" spans="1:18" x14ac:dyDescent="0.2">
      <c r="A3268" s="8"/>
      <c r="B3268" s="9"/>
      <c r="C3268" s="10"/>
      <c r="D3268" s="10"/>
      <c r="E3268" s="10"/>
      <c r="F3268" s="10"/>
      <c r="G3268" s="10"/>
      <c r="H3268" s="10"/>
      <c r="I3268" s="11"/>
      <c r="J3268" s="11"/>
      <c r="K3268" s="16"/>
      <c r="L3268" s="1"/>
      <c r="N3268" s="1"/>
      <c r="O3268" s="13"/>
      <c r="P3268" s="13"/>
      <c r="Q3268" s="13" t="str">
        <f t="shared" si="233"/>
        <v/>
      </c>
      <c r="R3268" s="13" t="str">
        <f t="shared" si="234"/>
        <v/>
      </c>
    </row>
    <row r="3269" spans="1:18" x14ac:dyDescent="0.2">
      <c r="A3269" s="8"/>
      <c r="B3269" s="9"/>
      <c r="C3269" s="10"/>
      <c r="D3269" s="10"/>
      <c r="E3269" s="10"/>
      <c r="F3269" s="10"/>
      <c r="G3269" s="10"/>
      <c r="H3269" s="10"/>
      <c r="I3269" s="11"/>
      <c r="J3269" s="11"/>
      <c r="K3269" s="16"/>
      <c r="L3269" s="1"/>
      <c r="N3269" s="1"/>
      <c r="O3269" s="13"/>
      <c r="P3269" s="13"/>
      <c r="Q3269" s="13" t="str">
        <f t="shared" si="233"/>
        <v/>
      </c>
      <c r="R3269" s="13" t="str">
        <f t="shared" si="234"/>
        <v/>
      </c>
    </row>
    <row r="3270" spans="1:18" x14ac:dyDescent="0.2">
      <c r="A3270" s="8"/>
      <c r="B3270" s="9"/>
      <c r="C3270" s="10"/>
      <c r="D3270" s="10"/>
      <c r="E3270" s="10"/>
      <c r="F3270" s="10"/>
      <c r="G3270" s="10"/>
      <c r="H3270" s="10"/>
      <c r="I3270" s="11"/>
      <c r="J3270" s="11"/>
      <c r="K3270" s="16"/>
      <c r="L3270" s="1"/>
      <c r="N3270" s="1"/>
      <c r="O3270" s="13"/>
      <c r="P3270" s="13"/>
      <c r="Q3270" s="13" t="str">
        <f t="shared" si="233"/>
        <v/>
      </c>
      <c r="R3270" s="13" t="str">
        <f t="shared" si="234"/>
        <v/>
      </c>
    </row>
    <row r="3271" spans="1:18" x14ac:dyDescent="0.2">
      <c r="A3271" s="8"/>
      <c r="B3271" s="9"/>
      <c r="C3271" s="10"/>
      <c r="D3271" s="10"/>
      <c r="E3271" s="10"/>
      <c r="F3271" s="10"/>
      <c r="G3271" s="10"/>
      <c r="H3271" s="10"/>
      <c r="I3271" s="11"/>
      <c r="J3271" s="11"/>
      <c r="K3271" s="16"/>
      <c r="L3271" s="1"/>
      <c r="N3271" s="1"/>
      <c r="O3271" s="13"/>
      <c r="P3271" s="13"/>
      <c r="Q3271" s="13" t="str">
        <f t="shared" si="233"/>
        <v/>
      </c>
      <c r="R3271" s="13" t="str">
        <f t="shared" si="234"/>
        <v/>
      </c>
    </row>
    <row r="3272" spans="1:18" x14ac:dyDescent="0.2">
      <c r="A3272" s="8"/>
      <c r="B3272" s="9"/>
      <c r="C3272" s="10"/>
      <c r="D3272" s="10"/>
      <c r="E3272" s="10"/>
      <c r="F3272" s="10"/>
      <c r="G3272" s="10"/>
      <c r="H3272" s="10"/>
      <c r="I3272" s="11"/>
      <c r="J3272" s="11"/>
      <c r="K3272" s="12"/>
      <c r="L3272" s="1"/>
      <c r="N3272" s="1"/>
      <c r="O3272" s="13"/>
      <c r="P3272" s="13"/>
      <c r="Q3272" s="13" t="str">
        <f t="shared" ref="Q3272:Q3335" si="235">IF(AND(M3272="Natural Gas",K3272&lt;&gt;"NA"),K3272/100,"")</f>
        <v/>
      </c>
      <c r="R3272" s="13" t="str">
        <f t="shared" ref="R3272:R3335" si="236">IF(AND(M3272="Natural Gas",K3272&lt;&gt;"NA",L3272="YES"),K3272/100,"")</f>
        <v/>
      </c>
    </row>
    <row r="3273" spans="1:18" x14ac:dyDescent="0.2">
      <c r="A3273" s="8"/>
      <c r="B3273" s="9"/>
      <c r="C3273" s="10"/>
      <c r="D3273" s="10"/>
      <c r="E3273" s="10"/>
      <c r="F3273" s="10"/>
      <c r="G3273" s="10"/>
      <c r="H3273" s="10"/>
      <c r="I3273" s="11"/>
      <c r="J3273" s="11"/>
      <c r="K3273" s="16"/>
      <c r="L3273" s="1"/>
      <c r="N3273" s="1"/>
      <c r="O3273" s="13"/>
      <c r="P3273" s="13"/>
      <c r="Q3273" s="13" t="str">
        <f t="shared" si="235"/>
        <v/>
      </c>
      <c r="R3273" s="13" t="str">
        <f t="shared" si="236"/>
        <v/>
      </c>
    </row>
    <row r="3274" spans="1:18" x14ac:dyDescent="0.2">
      <c r="A3274" s="8"/>
      <c r="B3274" s="9"/>
      <c r="C3274" s="10"/>
      <c r="D3274" s="10"/>
      <c r="E3274" s="10"/>
      <c r="F3274" s="10"/>
      <c r="G3274" s="10"/>
      <c r="H3274" s="10"/>
      <c r="I3274" s="11"/>
      <c r="J3274" s="11"/>
      <c r="K3274" s="16"/>
      <c r="L3274" s="1"/>
      <c r="N3274" s="1"/>
      <c r="O3274" s="13"/>
      <c r="P3274" s="13"/>
      <c r="Q3274" s="13" t="str">
        <f t="shared" si="235"/>
        <v/>
      </c>
      <c r="R3274" s="13" t="str">
        <f t="shared" si="236"/>
        <v/>
      </c>
    </row>
    <row r="3275" spans="1:18" x14ac:dyDescent="0.2">
      <c r="A3275" s="8"/>
      <c r="B3275" s="9"/>
      <c r="C3275" s="10"/>
      <c r="D3275" s="10"/>
      <c r="E3275" s="10"/>
      <c r="F3275" s="10"/>
      <c r="G3275" s="10"/>
      <c r="H3275" s="10"/>
      <c r="I3275" s="11"/>
      <c r="J3275" s="11"/>
      <c r="K3275" s="16"/>
      <c r="L3275" s="1"/>
      <c r="N3275" s="1"/>
      <c r="O3275" s="13"/>
      <c r="P3275" s="13"/>
      <c r="Q3275" s="13" t="str">
        <f t="shared" si="235"/>
        <v/>
      </c>
      <c r="R3275" s="13" t="str">
        <f t="shared" si="236"/>
        <v/>
      </c>
    </row>
    <row r="3276" spans="1:18" x14ac:dyDescent="0.2">
      <c r="A3276" s="8"/>
      <c r="B3276" s="9"/>
      <c r="C3276" s="10"/>
      <c r="D3276" s="10"/>
      <c r="E3276" s="10"/>
      <c r="F3276" s="10"/>
      <c r="G3276" s="10"/>
      <c r="H3276" s="10"/>
      <c r="I3276" s="11"/>
      <c r="J3276" s="11"/>
      <c r="K3276" s="16"/>
      <c r="L3276" s="1"/>
      <c r="N3276" s="1"/>
      <c r="O3276" s="13"/>
      <c r="P3276" s="13"/>
      <c r="Q3276" s="13" t="str">
        <f t="shared" si="235"/>
        <v/>
      </c>
      <c r="R3276" s="13" t="str">
        <f t="shared" si="236"/>
        <v/>
      </c>
    </row>
    <row r="3277" spans="1:18" x14ac:dyDescent="0.2">
      <c r="A3277" s="8"/>
      <c r="B3277" s="9"/>
      <c r="C3277" s="10"/>
      <c r="D3277" s="10"/>
      <c r="E3277" s="10"/>
      <c r="F3277" s="10"/>
      <c r="G3277" s="10"/>
      <c r="H3277" s="10"/>
      <c r="I3277" s="11"/>
      <c r="J3277" s="11"/>
      <c r="K3277" s="16"/>
      <c r="L3277" s="1"/>
      <c r="N3277" s="1"/>
      <c r="O3277" s="13"/>
      <c r="P3277" s="13"/>
      <c r="Q3277" s="13" t="str">
        <f t="shared" si="235"/>
        <v/>
      </c>
      <c r="R3277" s="13" t="str">
        <f t="shared" si="236"/>
        <v/>
      </c>
    </row>
    <row r="3278" spans="1:18" x14ac:dyDescent="0.2">
      <c r="A3278" s="8"/>
      <c r="B3278" s="9"/>
      <c r="C3278" s="10"/>
      <c r="D3278" s="10"/>
      <c r="E3278" s="10"/>
      <c r="F3278" s="10"/>
      <c r="G3278" s="10"/>
      <c r="H3278" s="10"/>
      <c r="I3278" s="11"/>
      <c r="J3278" s="11"/>
      <c r="K3278" s="16"/>
      <c r="L3278" s="1"/>
      <c r="N3278" s="1"/>
      <c r="O3278" s="13"/>
      <c r="P3278" s="13"/>
      <c r="Q3278" s="13" t="str">
        <f t="shared" si="235"/>
        <v/>
      </c>
      <c r="R3278" s="13" t="str">
        <f t="shared" si="236"/>
        <v/>
      </c>
    </row>
    <row r="3279" spans="1:18" x14ac:dyDescent="0.2">
      <c r="A3279" s="8"/>
      <c r="B3279" s="9"/>
      <c r="C3279" s="10"/>
      <c r="D3279" s="10"/>
      <c r="E3279" s="10"/>
      <c r="F3279" s="10"/>
      <c r="G3279" s="10"/>
      <c r="H3279" s="10"/>
      <c r="I3279" s="11"/>
      <c r="J3279" s="11"/>
      <c r="K3279" s="16"/>
      <c r="L3279" s="1"/>
      <c r="N3279" s="1"/>
      <c r="O3279" s="13"/>
      <c r="P3279" s="13"/>
      <c r="Q3279" s="13" t="str">
        <f t="shared" si="235"/>
        <v/>
      </c>
      <c r="R3279" s="13" t="str">
        <f t="shared" si="236"/>
        <v/>
      </c>
    </row>
    <row r="3280" spans="1:18" x14ac:dyDescent="0.2">
      <c r="A3280" s="8"/>
      <c r="B3280" s="9"/>
      <c r="C3280" s="10"/>
      <c r="D3280" s="10"/>
      <c r="E3280" s="10"/>
      <c r="F3280" s="10"/>
      <c r="G3280" s="10"/>
      <c r="H3280" s="10"/>
      <c r="I3280" s="11"/>
      <c r="J3280" s="11"/>
      <c r="K3280" s="16"/>
      <c r="L3280" s="1"/>
      <c r="N3280" s="1"/>
      <c r="O3280" s="13"/>
      <c r="P3280" s="13"/>
      <c r="Q3280" s="13" t="str">
        <f t="shared" si="235"/>
        <v/>
      </c>
      <c r="R3280" s="13" t="str">
        <f t="shared" si="236"/>
        <v/>
      </c>
    </row>
    <row r="3281" spans="1:18" x14ac:dyDescent="0.2">
      <c r="A3281" s="8"/>
      <c r="B3281" s="9"/>
      <c r="C3281" s="10"/>
      <c r="D3281" s="10"/>
      <c r="E3281" s="10"/>
      <c r="F3281" s="10"/>
      <c r="G3281" s="10"/>
      <c r="H3281" s="10"/>
      <c r="I3281" s="11"/>
      <c r="J3281" s="11"/>
      <c r="K3281" s="16"/>
      <c r="L3281" s="1"/>
      <c r="N3281" s="1"/>
      <c r="O3281" s="13"/>
      <c r="P3281" s="13"/>
      <c r="Q3281" s="13" t="str">
        <f t="shared" si="235"/>
        <v/>
      </c>
      <c r="R3281" s="13" t="str">
        <f t="shared" si="236"/>
        <v/>
      </c>
    </row>
    <row r="3282" spans="1:18" x14ac:dyDescent="0.2">
      <c r="A3282" s="8"/>
      <c r="B3282" s="9"/>
      <c r="C3282" s="10"/>
      <c r="D3282" s="10"/>
      <c r="E3282" s="10"/>
      <c r="F3282" s="10"/>
      <c r="G3282" s="10"/>
      <c r="H3282" s="10"/>
      <c r="I3282" s="11"/>
      <c r="J3282" s="11"/>
      <c r="K3282" s="16"/>
      <c r="L3282" s="1"/>
      <c r="N3282" s="1"/>
      <c r="O3282" s="13"/>
      <c r="P3282" s="13"/>
      <c r="Q3282" s="13" t="str">
        <f t="shared" si="235"/>
        <v/>
      </c>
      <c r="R3282" s="13" t="str">
        <f t="shared" si="236"/>
        <v/>
      </c>
    </row>
    <row r="3283" spans="1:18" x14ac:dyDescent="0.2">
      <c r="A3283" s="8"/>
      <c r="B3283" s="9"/>
      <c r="C3283" s="10"/>
      <c r="D3283" s="10"/>
      <c r="E3283" s="10"/>
      <c r="F3283" s="10"/>
      <c r="G3283" s="10"/>
      <c r="H3283" s="10"/>
      <c r="I3283" s="11"/>
      <c r="J3283" s="11"/>
      <c r="K3283" s="12"/>
      <c r="L3283" s="1"/>
      <c r="N3283" s="1"/>
      <c r="O3283" s="13"/>
      <c r="P3283" s="13"/>
      <c r="Q3283" s="13" t="str">
        <f t="shared" si="235"/>
        <v/>
      </c>
      <c r="R3283" s="13" t="str">
        <f t="shared" si="236"/>
        <v/>
      </c>
    </row>
    <row r="3284" spans="1:18" x14ac:dyDescent="0.2">
      <c r="A3284" s="8"/>
      <c r="B3284" s="9"/>
      <c r="C3284" s="10"/>
      <c r="D3284" s="10"/>
      <c r="E3284" s="10"/>
      <c r="F3284" s="10"/>
      <c r="G3284" s="10"/>
      <c r="H3284" s="10"/>
      <c r="I3284" s="11"/>
      <c r="J3284" s="11"/>
      <c r="K3284" s="12"/>
      <c r="L3284" s="1"/>
      <c r="N3284" s="1"/>
      <c r="O3284" s="13"/>
      <c r="P3284" s="13"/>
      <c r="Q3284" s="13" t="str">
        <f t="shared" si="235"/>
        <v/>
      </c>
      <c r="R3284" s="13" t="str">
        <f t="shared" si="236"/>
        <v/>
      </c>
    </row>
    <row r="3285" spans="1:18" x14ac:dyDescent="0.2">
      <c r="A3285" s="8"/>
      <c r="B3285" s="9"/>
      <c r="C3285" s="10"/>
      <c r="D3285" s="10"/>
      <c r="E3285" s="10"/>
      <c r="F3285" s="10"/>
      <c r="G3285" s="10"/>
      <c r="H3285" s="10"/>
      <c r="I3285" s="11"/>
      <c r="J3285" s="11"/>
      <c r="K3285" s="16"/>
      <c r="L3285" s="1"/>
      <c r="N3285" s="1"/>
      <c r="O3285" s="13"/>
      <c r="P3285" s="13"/>
      <c r="Q3285" s="13" t="str">
        <f t="shared" si="235"/>
        <v/>
      </c>
      <c r="R3285" s="13" t="str">
        <f t="shared" si="236"/>
        <v/>
      </c>
    </row>
    <row r="3286" spans="1:18" x14ac:dyDescent="0.2">
      <c r="A3286" s="8"/>
      <c r="B3286" s="9"/>
      <c r="C3286" s="10"/>
      <c r="D3286" s="10"/>
      <c r="E3286" s="10"/>
      <c r="F3286" s="10"/>
      <c r="G3286" s="10"/>
      <c r="H3286" s="10"/>
      <c r="I3286" s="11"/>
      <c r="J3286" s="11"/>
      <c r="K3286" s="16"/>
      <c r="L3286" s="1"/>
      <c r="N3286" s="1"/>
      <c r="O3286" s="13"/>
      <c r="P3286" s="13"/>
      <c r="Q3286" s="13" t="str">
        <f t="shared" si="235"/>
        <v/>
      </c>
      <c r="R3286" s="13" t="str">
        <f t="shared" si="236"/>
        <v/>
      </c>
    </row>
    <row r="3287" spans="1:18" x14ac:dyDescent="0.2">
      <c r="A3287" s="8"/>
      <c r="B3287" s="9"/>
      <c r="C3287" s="10"/>
      <c r="D3287" s="10"/>
      <c r="E3287" s="10"/>
      <c r="F3287" s="10"/>
      <c r="G3287" s="10"/>
      <c r="H3287" s="10"/>
      <c r="I3287" s="11"/>
      <c r="J3287" s="11"/>
      <c r="K3287" s="16"/>
      <c r="L3287" s="1"/>
      <c r="N3287" s="1"/>
      <c r="O3287" s="13"/>
      <c r="P3287" s="13"/>
      <c r="Q3287" s="13" t="str">
        <f t="shared" si="235"/>
        <v/>
      </c>
      <c r="R3287" s="13" t="str">
        <f t="shared" si="236"/>
        <v/>
      </c>
    </row>
    <row r="3288" spans="1:18" x14ac:dyDescent="0.2">
      <c r="A3288" s="8"/>
      <c r="B3288" s="9"/>
      <c r="C3288" s="10"/>
      <c r="D3288" s="10"/>
      <c r="E3288" s="10"/>
      <c r="F3288" s="10"/>
      <c r="G3288" s="10"/>
      <c r="H3288" s="10"/>
      <c r="I3288" s="11"/>
      <c r="J3288" s="11"/>
      <c r="K3288" s="16"/>
      <c r="L3288" s="1"/>
      <c r="N3288" s="1"/>
      <c r="O3288" s="13"/>
      <c r="P3288" s="13"/>
      <c r="Q3288" s="13" t="str">
        <f t="shared" si="235"/>
        <v/>
      </c>
      <c r="R3288" s="13" t="str">
        <f t="shared" si="236"/>
        <v/>
      </c>
    </row>
    <row r="3289" spans="1:18" x14ac:dyDescent="0.2">
      <c r="A3289" s="8"/>
      <c r="B3289" s="9"/>
      <c r="C3289" s="10"/>
      <c r="D3289" s="10"/>
      <c r="E3289" s="10"/>
      <c r="F3289" s="10"/>
      <c r="G3289" s="10"/>
      <c r="H3289" s="10"/>
      <c r="I3289" s="11"/>
      <c r="J3289" s="11"/>
      <c r="K3289" s="16"/>
      <c r="L3289" s="1"/>
      <c r="N3289" s="1"/>
      <c r="O3289" s="13"/>
      <c r="P3289" s="13"/>
      <c r="Q3289" s="13" t="str">
        <f t="shared" si="235"/>
        <v/>
      </c>
      <c r="R3289" s="13" t="str">
        <f t="shared" si="236"/>
        <v/>
      </c>
    </row>
    <row r="3290" spans="1:18" x14ac:dyDescent="0.2">
      <c r="A3290" s="8"/>
      <c r="B3290" s="9"/>
      <c r="C3290" s="10"/>
      <c r="D3290" s="10"/>
      <c r="E3290" s="10"/>
      <c r="F3290" s="10"/>
      <c r="G3290" s="10"/>
      <c r="H3290" s="10"/>
      <c r="I3290" s="11"/>
      <c r="J3290" s="11"/>
      <c r="K3290" s="16"/>
      <c r="L3290" s="1"/>
      <c r="N3290" s="1"/>
      <c r="O3290" s="13"/>
      <c r="P3290" s="13"/>
      <c r="Q3290" s="13" t="str">
        <f t="shared" si="235"/>
        <v/>
      </c>
      <c r="R3290" s="13" t="str">
        <f t="shared" si="236"/>
        <v/>
      </c>
    </row>
    <row r="3291" spans="1:18" x14ac:dyDescent="0.2">
      <c r="A3291" s="8"/>
      <c r="B3291" s="9"/>
      <c r="C3291" s="10"/>
      <c r="D3291" s="10"/>
      <c r="E3291" s="10"/>
      <c r="F3291" s="10"/>
      <c r="G3291" s="10"/>
      <c r="H3291" s="10"/>
      <c r="I3291" s="11"/>
      <c r="J3291" s="11"/>
      <c r="K3291" s="12"/>
      <c r="L3291" s="1"/>
      <c r="N3291" s="1"/>
      <c r="O3291" s="13"/>
      <c r="P3291" s="13"/>
      <c r="Q3291" s="13" t="str">
        <f t="shared" si="235"/>
        <v/>
      </c>
      <c r="R3291" s="13" t="str">
        <f t="shared" si="236"/>
        <v/>
      </c>
    </row>
    <row r="3292" spans="1:18" x14ac:dyDescent="0.2">
      <c r="A3292" s="8"/>
      <c r="B3292" s="9"/>
      <c r="C3292" s="10"/>
      <c r="D3292" s="10"/>
      <c r="E3292" s="10"/>
      <c r="F3292" s="10"/>
      <c r="G3292" s="10"/>
      <c r="H3292" s="10"/>
      <c r="I3292" s="11"/>
      <c r="J3292" s="11"/>
      <c r="K3292" s="12"/>
      <c r="L3292" s="1"/>
      <c r="N3292" s="1"/>
      <c r="O3292" s="13"/>
      <c r="P3292" s="13"/>
      <c r="Q3292" s="13" t="str">
        <f t="shared" si="235"/>
        <v/>
      </c>
      <c r="R3292" s="13" t="str">
        <f t="shared" si="236"/>
        <v/>
      </c>
    </row>
    <row r="3293" spans="1:18" x14ac:dyDescent="0.2">
      <c r="A3293" s="8"/>
      <c r="B3293" s="9"/>
      <c r="C3293" s="10"/>
      <c r="D3293" s="10"/>
      <c r="E3293" s="10"/>
      <c r="F3293" s="10"/>
      <c r="G3293" s="10"/>
      <c r="H3293" s="10"/>
      <c r="I3293" s="11"/>
      <c r="J3293" s="11"/>
      <c r="K3293" s="12"/>
      <c r="L3293" s="1"/>
      <c r="N3293" s="1"/>
      <c r="O3293" s="13"/>
      <c r="P3293" s="13"/>
      <c r="Q3293" s="13" t="str">
        <f t="shared" si="235"/>
        <v/>
      </c>
      <c r="R3293" s="13" t="str">
        <f t="shared" si="236"/>
        <v/>
      </c>
    </row>
    <row r="3294" spans="1:18" x14ac:dyDescent="0.2">
      <c r="A3294" s="8"/>
      <c r="B3294" s="9"/>
      <c r="C3294" s="10"/>
      <c r="D3294" s="10"/>
      <c r="E3294" s="10"/>
      <c r="F3294" s="10"/>
      <c r="G3294" s="10"/>
      <c r="H3294" s="10"/>
      <c r="I3294" s="11"/>
      <c r="J3294" s="11"/>
      <c r="K3294" s="16"/>
      <c r="L3294" s="1"/>
      <c r="N3294" s="1"/>
      <c r="O3294" s="13"/>
      <c r="P3294" s="13"/>
      <c r="Q3294" s="13" t="str">
        <f t="shared" si="235"/>
        <v/>
      </c>
      <c r="R3294" s="13" t="str">
        <f t="shared" si="236"/>
        <v/>
      </c>
    </row>
    <row r="3295" spans="1:18" x14ac:dyDescent="0.2">
      <c r="A3295" s="8"/>
      <c r="B3295" s="9"/>
      <c r="C3295" s="10"/>
      <c r="D3295" s="10"/>
      <c r="E3295" s="10"/>
      <c r="F3295" s="10"/>
      <c r="G3295" s="10"/>
      <c r="H3295" s="10"/>
      <c r="I3295" s="11"/>
      <c r="J3295" s="11"/>
      <c r="K3295" s="16"/>
      <c r="L3295" s="1"/>
      <c r="N3295" s="1"/>
      <c r="O3295" s="13"/>
      <c r="P3295" s="13"/>
      <c r="Q3295" s="13" t="str">
        <f t="shared" si="235"/>
        <v/>
      </c>
      <c r="R3295" s="13" t="str">
        <f t="shared" si="236"/>
        <v/>
      </c>
    </row>
    <row r="3296" spans="1:18" x14ac:dyDescent="0.2">
      <c r="A3296" s="8"/>
      <c r="B3296" s="9"/>
      <c r="C3296" s="10"/>
      <c r="D3296" s="10"/>
      <c r="E3296" s="10"/>
      <c r="F3296" s="10"/>
      <c r="G3296" s="10"/>
      <c r="H3296" s="10"/>
      <c r="I3296" s="11"/>
      <c r="J3296" s="11"/>
      <c r="K3296" s="12"/>
      <c r="L3296" s="1"/>
      <c r="N3296" s="1"/>
      <c r="O3296" s="13"/>
      <c r="P3296" s="13"/>
      <c r="Q3296" s="13" t="str">
        <f t="shared" si="235"/>
        <v/>
      </c>
      <c r="R3296" s="13" t="str">
        <f t="shared" si="236"/>
        <v/>
      </c>
    </row>
    <row r="3297" spans="1:18" x14ac:dyDescent="0.2">
      <c r="A3297" s="8"/>
      <c r="B3297" s="9"/>
      <c r="C3297" s="10"/>
      <c r="D3297" s="10"/>
      <c r="E3297" s="10"/>
      <c r="F3297" s="10"/>
      <c r="G3297" s="10"/>
      <c r="H3297" s="10"/>
      <c r="I3297" s="11"/>
      <c r="J3297" s="11"/>
      <c r="K3297" s="16"/>
      <c r="L3297" s="1"/>
      <c r="N3297" s="1"/>
      <c r="O3297" s="13"/>
      <c r="P3297" s="13"/>
      <c r="Q3297" s="13" t="str">
        <f t="shared" si="235"/>
        <v/>
      </c>
      <c r="R3297" s="13" t="str">
        <f t="shared" si="236"/>
        <v/>
      </c>
    </row>
    <row r="3298" spans="1:18" x14ac:dyDescent="0.2">
      <c r="A3298" s="8"/>
      <c r="B3298" s="9"/>
      <c r="C3298" s="10"/>
      <c r="D3298" s="10"/>
      <c r="E3298" s="10"/>
      <c r="F3298" s="10"/>
      <c r="G3298" s="10"/>
      <c r="H3298" s="10"/>
      <c r="I3298" s="11"/>
      <c r="J3298" s="11"/>
      <c r="K3298" s="16"/>
      <c r="L3298" s="1"/>
      <c r="N3298" s="1"/>
      <c r="O3298" s="13"/>
      <c r="P3298" s="13"/>
      <c r="Q3298" s="13" t="str">
        <f t="shared" si="235"/>
        <v/>
      </c>
      <c r="R3298" s="13" t="str">
        <f t="shared" si="236"/>
        <v/>
      </c>
    </row>
    <row r="3299" spans="1:18" x14ac:dyDescent="0.2">
      <c r="A3299" s="8"/>
      <c r="B3299" s="9"/>
      <c r="C3299" s="10"/>
      <c r="D3299" s="10"/>
      <c r="E3299" s="10"/>
      <c r="F3299" s="10"/>
      <c r="G3299" s="10"/>
      <c r="H3299" s="10"/>
      <c r="I3299" s="11"/>
      <c r="J3299" s="11"/>
      <c r="K3299" s="16"/>
      <c r="L3299" s="1"/>
      <c r="N3299" s="1"/>
      <c r="O3299" s="13"/>
      <c r="P3299" s="13"/>
      <c r="Q3299" s="13" t="str">
        <f t="shared" si="235"/>
        <v/>
      </c>
      <c r="R3299" s="13" t="str">
        <f t="shared" si="236"/>
        <v/>
      </c>
    </row>
    <row r="3300" spans="1:18" x14ac:dyDescent="0.2">
      <c r="A3300" s="8"/>
      <c r="B3300" s="9"/>
      <c r="C3300" s="10"/>
      <c r="D3300" s="10"/>
      <c r="E3300" s="10"/>
      <c r="F3300" s="10"/>
      <c r="G3300" s="10"/>
      <c r="H3300" s="10"/>
      <c r="I3300" s="11"/>
      <c r="J3300" s="11"/>
      <c r="K3300" s="16"/>
      <c r="L3300" s="1"/>
      <c r="N3300" s="1"/>
      <c r="O3300" s="13"/>
      <c r="P3300" s="13"/>
      <c r="Q3300" s="13" t="str">
        <f t="shared" si="235"/>
        <v/>
      </c>
      <c r="R3300" s="13" t="str">
        <f t="shared" si="236"/>
        <v/>
      </c>
    </row>
    <row r="3301" spans="1:18" x14ac:dyDescent="0.2">
      <c r="A3301" s="8"/>
      <c r="B3301" s="9"/>
      <c r="C3301" s="10"/>
      <c r="D3301" s="10"/>
      <c r="E3301" s="10"/>
      <c r="F3301" s="10"/>
      <c r="G3301" s="10"/>
      <c r="H3301" s="10"/>
      <c r="I3301" s="11"/>
      <c r="J3301" s="11"/>
      <c r="K3301" s="16"/>
      <c r="L3301" s="1"/>
      <c r="N3301" s="1"/>
      <c r="O3301" s="13"/>
      <c r="P3301" s="13"/>
      <c r="Q3301" s="13" t="str">
        <f t="shared" si="235"/>
        <v/>
      </c>
      <c r="R3301" s="13" t="str">
        <f t="shared" si="236"/>
        <v/>
      </c>
    </row>
    <row r="3302" spans="1:18" x14ac:dyDescent="0.2">
      <c r="A3302" s="8"/>
      <c r="B3302" s="9"/>
      <c r="C3302" s="10"/>
      <c r="D3302" s="10"/>
      <c r="E3302" s="10"/>
      <c r="F3302" s="10"/>
      <c r="G3302" s="10"/>
      <c r="H3302" s="10"/>
      <c r="I3302" s="11"/>
      <c r="J3302" s="11"/>
      <c r="K3302" s="16"/>
      <c r="L3302" s="1"/>
      <c r="N3302" s="1"/>
      <c r="O3302" s="13"/>
      <c r="P3302" s="13"/>
      <c r="Q3302" s="13" t="str">
        <f t="shared" si="235"/>
        <v/>
      </c>
      <c r="R3302" s="13" t="str">
        <f t="shared" si="236"/>
        <v/>
      </c>
    </row>
    <row r="3303" spans="1:18" x14ac:dyDescent="0.2">
      <c r="A3303" s="8"/>
      <c r="B3303" s="9"/>
      <c r="C3303" s="10"/>
      <c r="D3303" s="10"/>
      <c r="E3303" s="10"/>
      <c r="F3303" s="10"/>
      <c r="G3303" s="10"/>
      <c r="H3303" s="10"/>
      <c r="I3303" s="11"/>
      <c r="J3303" s="11"/>
      <c r="K3303" s="12"/>
      <c r="L3303" s="1"/>
      <c r="N3303" s="1"/>
      <c r="O3303" s="13"/>
      <c r="P3303" s="13"/>
      <c r="Q3303" s="13" t="str">
        <f t="shared" si="235"/>
        <v/>
      </c>
      <c r="R3303" s="13" t="str">
        <f t="shared" si="236"/>
        <v/>
      </c>
    </row>
    <row r="3304" spans="1:18" x14ac:dyDescent="0.2">
      <c r="A3304" s="8"/>
      <c r="B3304" s="9"/>
      <c r="C3304" s="10"/>
      <c r="D3304" s="10"/>
      <c r="E3304" s="10"/>
      <c r="F3304" s="10"/>
      <c r="G3304" s="10"/>
      <c r="H3304" s="10"/>
      <c r="I3304" s="11"/>
      <c r="J3304" s="11"/>
      <c r="K3304" s="12"/>
      <c r="L3304" s="1"/>
      <c r="N3304" s="1"/>
      <c r="O3304" s="13"/>
      <c r="P3304" s="13"/>
      <c r="Q3304" s="13" t="str">
        <f t="shared" si="235"/>
        <v/>
      </c>
      <c r="R3304" s="13" t="str">
        <f t="shared" si="236"/>
        <v/>
      </c>
    </row>
    <row r="3305" spans="1:18" x14ac:dyDescent="0.2">
      <c r="A3305" s="8"/>
      <c r="B3305" s="9"/>
      <c r="C3305" s="10"/>
      <c r="D3305" s="10"/>
      <c r="E3305" s="10"/>
      <c r="F3305" s="10"/>
      <c r="G3305" s="10"/>
      <c r="H3305" s="10"/>
      <c r="I3305" s="11"/>
      <c r="J3305" s="11"/>
      <c r="K3305" s="16"/>
      <c r="L3305" s="1"/>
      <c r="N3305" s="1"/>
      <c r="O3305" s="13"/>
      <c r="P3305" s="13"/>
      <c r="Q3305" s="13" t="str">
        <f t="shared" si="235"/>
        <v/>
      </c>
      <c r="R3305" s="13" t="str">
        <f t="shared" si="236"/>
        <v/>
      </c>
    </row>
    <row r="3306" spans="1:18" x14ac:dyDescent="0.2">
      <c r="A3306" s="8"/>
      <c r="B3306" s="9"/>
      <c r="C3306" s="10"/>
      <c r="D3306" s="10"/>
      <c r="E3306" s="10"/>
      <c r="F3306" s="10"/>
      <c r="G3306" s="10"/>
      <c r="H3306" s="10"/>
      <c r="I3306" s="11"/>
      <c r="J3306" s="11"/>
      <c r="K3306" s="16"/>
      <c r="L3306" s="1"/>
      <c r="N3306" s="1"/>
      <c r="O3306" s="13"/>
      <c r="P3306" s="13"/>
      <c r="Q3306" s="13" t="str">
        <f t="shared" si="235"/>
        <v/>
      </c>
      <c r="R3306" s="13" t="str">
        <f t="shared" si="236"/>
        <v/>
      </c>
    </row>
    <row r="3307" spans="1:18" x14ac:dyDescent="0.2">
      <c r="A3307" s="8"/>
      <c r="B3307" s="9"/>
      <c r="C3307" s="10"/>
      <c r="D3307" s="10"/>
      <c r="E3307" s="10"/>
      <c r="F3307" s="10"/>
      <c r="G3307" s="10"/>
      <c r="H3307" s="10"/>
      <c r="I3307" s="11"/>
      <c r="J3307" s="11"/>
      <c r="K3307" s="16"/>
      <c r="L3307" s="1"/>
      <c r="N3307" s="1"/>
      <c r="O3307" s="13"/>
      <c r="P3307" s="13"/>
      <c r="Q3307" s="13" t="str">
        <f t="shared" si="235"/>
        <v/>
      </c>
      <c r="R3307" s="13" t="str">
        <f t="shared" si="236"/>
        <v/>
      </c>
    </row>
    <row r="3308" spans="1:18" x14ac:dyDescent="0.2">
      <c r="A3308" s="8"/>
      <c r="B3308" s="9"/>
      <c r="C3308" s="10"/>
      <c r="D3308" s="10"/>
      <c r="E3308" s="10"/>
      <c r="F3308" s="10"/>
      <c r="G3308" s="10"/>
      <c r="H3308" s="10"/>
      <c r="I3308" s="11"/>
      <c r="J3308" s="11"/>
      <c r="K3308" s="16"/>
      <c r="L3308" s="1"/>
      <c r="N3308" s="1"/>
      <c r="O3308" s="13"/>
      <c r="P3308" s="13"/>
      <c r="Q3308" s="13" t="str">
        <f t="shared" si="235"/>
        <v/>
      </c>
      <c r="R3308" s="13" t="str">
        <f t="shared" si="236"/>
        <v/>
      </c>
    </row>
    <row r="3309" spans="1:18" x14ac:dyDescent="0.2">
      <c r="A3309" s="8"/>
      <c r="B3309" s="9"/>
      <c r="C3309" s="10"/>
      <c r="D3309" s="10"/>
      <c r="E3309" s="10"/>
      <c r="F3309" s="10"/>
      <c r="G3309" s="10"/>
      <c r="H3309" s="10"/>
      <c r="I3309" s="11"/>
      <c r="J3309" s="11"/>
      <c r="K3309" s="16"/>
      <c r="L3309" s="1"/>
      <c r="N3309" s="1"/>
      <c r="O3309" s="13"/>
      <c r="P3309" s="13"/>
      <c r="Q3309" s="13" t="str">
        <f t="shared" si="235"/>
        <v/>
      </c>
      <c r="R3309" s="13" t="str">
        <f t="shared" si="236"/>
        <v/>
      </c>
    </row>
    <row r="3310" spans="1:18" x14ac:dyDescent="0.2">
      <c r="A3310" s="8"/>
      <c r="B3310" s="9"/>
      <c r="C3310" s="10"/>
      <c r="D3310" s="10"/>
      <c r="E3310" s="10"/>
      <c r="F3310" s="10"/>
      <c r="G3310" s="10"/>
      <c r="H3310" s="10"/>
      <c r="I3310" s="11"/>
      <c r="J3310" s="11"/>
      <c r="K3310" s="12"/>
      <c r="L3310" s="1"/>
      <c r="N3310" s="1"/>
      <c r="O3310" s="13"/>
      <c r="P3310" s="13"/>
      <c r="Q3310" s="13" t="str">
        <f t="shared" si="235"/>
        <v/>
      </c>
      <c r="R3310" s="13" t="str">
        <f t="shared" si="236"/>
        <v/>
      </c>
    </row>
    <row r="3311" spans="1:18" x14ac:dyDescent="0.2">
      <c r="A3311" s="8"/>
      <c r="B3311" s="9"/>
      <c r="C3311" s="10"/>
      <c r="D3311" s="10"/>
      <c r="E3311" s="10"/>
      <c r="F3311" s="10"/>
      <c r="G3311" s="10"/>
      <c r="H3311" s="10"/>
      <c r="I3311" s="11"/>
      <c r="J3311" s="11"/>
      <c r="K3311" s="12"/>
      <c r="L3311" s="1"/>
      <c r="N3311" s="1"/>
      <c r="O3311" s="13"/>
      <c r="P3311" s="13"/>
      <c r="Q3311" s="13" t="str">
        <f t="shared" si="235"/>
        <v/>
      </c>
      <c r="R3311" s="13" t="str">
        <f t="shared" si="236"/>
        <v/>
      </c>
    </row>
    <row r="3312" spans="1:18" x14ac:dyDescent="0.2">
      <c r="A3312" s="8"/>
      <c r="B3312" s="9"/>
      <c r="C3312" s="10"/>
      <c r="D3312" s="10"/>
      <c r="E3312" s="10"/>
      <c r="F3312" s="10"/>
      <c r="G3312" s="10"/>
      <c r="H3312" s="10"/>
      <c r="I3312" s="11"/>
      <c r="J3312" s="11"/>
      <c r="K3312" s="16"/>
      <c r="L3312" s="1"/>
      <c r="N3312" s="1"/>
      <c r="O3312" s="13"/>
      <c r="P3312" s="13"/>
      <c r="Q3312" s="13" t="str">
        <f t="shared" si="235"/>
        <v/>
      </c>
      <c r="R3312" s="13" t="str">
        <f t="shared" si="236"/>
        <v/>
      </c>
    </row>
    <row r="3313" spans="1:18" x14ac:dyDescent="0.2">
      <c r="A3313" s="8"/>
      <c r="B3313" s="9"/>
      <c r="C3313" s="10"/>
      <c r="D3313" s="10"/>
      <c r="E3313" s="10"/>
      <c r="F3313" s="10"/>
      <c r="G3313" s="10"/>
      <c r="H3313" s="10"/>
      <c r="I3313" s="11"/>
      <c r="J3313" s="11"/>
      <c r="K3313" s="12"/>
      <c r="L3313" s="1"/>
      <c r="N3313" s="1"/>
      <c r="O3313" s="13"/>
      <c r="P3313" s="13"/>
      <c r="Q3313" s="13" t="str">
        <f t="shared" si="235"/>
        <v/>
      </c>
      <c r="R3313" s="13" t="str">
        <f t="shared" si="236"/>
        <v/>
      </c>
    </row>
    <row r="3314" spans="1:18" x14ac:dyDescent="0.2">
      <c r="A3314" s="8"/>
      <c r="B3314" s="9"/>
      <c r="C3314" s="10"/>
      <c r="D3314" s="10"/>
      <c r="E3314" s="10"/>
      <c r="F3314" s="10"/>
      <c r="G3314" s="10"/>
      <c r="H3314" s="10"/>
      <c r="I3314" s="11"/>
      <c r="J3314" s="11"/>
      <c r="K3314" s="16"/>
      <c r="L3314" s="1"/>
      <c r="N3314" s="1"/>
      <c r="O3314" s="13"/>
      <c r="P3314" s="13"/>
      <c r="Q3314" s="13" t="str">
        <f t="shared" si="235"/>
        <v/>
      </c>
      <c r="R3314" s="13" t="str">
        <f t="shared" si="236"/>
        <v/>
      </c>
    </row>
    <row r="3315" spans="1:18" x14ac:dyDescent="0.2">
      <c r="A3315" s="8"/>
      <c r="B3315" s="9"/>
      <c r="C3315" s="10"/>
      <c r="D3315" s="10"/>
      <c r="E3315" s="10"/>
      <c r="F3315" s="10"/>
      <c r="G3315" s="10"/>
      <c r="H3315" s="10"/>
      <c r="I3315" s="11"/>
      <c r="J3315" s="11"/>
      <c r="K3315" s="16"/>
      <c r="L3315" s="1"/>
      <c r="N3315" s="1"/>
      <c r="O3315" s="13"/>
      <c r="P3315" s="13"/>
      <c r="Q3315" s="13" t="str">
        <f t="shared" si="235"/>
        <v/>
      </c>
      <c r="R3315" s="13" t="str">
        <f t="shared" si="236"/>
        <v/>
      </c>
    </row>
    <row r="3316" spans="1:18" x14ac:dyDescent="0.2">
      <c r="A3316" s="8"/>
      <c r="B3316" s="9"/>
      <c r="C3316" s="10"/>
      <c r="D3316" s="10"/>
      <c r="E3316" s="10"/>
      <c r="F3316" s="10"/>
      <c r="G3316" s="10"/>
      <c r="H3316" s="10"/>
      <c r="I3316" s="11"/>
      <c r="J3316" s="11"/>
      <c r="K3316" s="16"/>
      <c r="L3316" s="1"/>
      <c r="N3316" s="1"/>
      <c r="O3316" s="13"/>
      <c r="P3316" s="13"/>
      <c r="Q3316" s="13" t="str">
        <f t="shared" si="235"/>
        <v/>
      </c>
      <c r="R3316" s="13" t="str">
        <f t="shared" si="236"/>
        <v/>
      </c>
    </row>
    <row r="3317" spans="1:18" x14ac:dyDescent="0.2">
      <c r="A3317" s="8"/>
      <c r="B3317" s="9"/>
      <c r="C3317" s="10"/>
      <c r="D3317" s="10"/>
      <c r="E3317" s="10"/>
      <c r="F3317" s="10"/>
      <c r="G3317" s="10"/>
      <c r="H3317" s="10"/>
      <c r="I3317" s="11"/>
      <c r="J3317" s="11"/>
      <c r="K3317" s="16"/>
      <c r="L3317" s="1"/>
      <c r="N3317" s="1"/>
      <c r="O3317" s="13"/>
      <c r="P3317" s="13"/>
      <c r="Q3317" s="13" t="str">
        <f t="shared" si="235"/>
        <v/>
      </c>
      <c r="R3317" s="13" t="str">
        <f t="shared" si="236"/>
        <v/>
      </c>
    </row>
    <row r="3318" spans="1:18" x14ac:dyDescent="0.2">
      <c r="A3318" s="8"/>
      <c r="B3318" s="9"/>
      <c r="C3318" s="10"/>
      <c r="D3318" s="10"/>
      <c r="E3318" s="10"/>
      <c r="F3318" s="10"/>
      <c r="G3318" s="10"/>
      <c r="H3318" s="10"/>
      <c r="I3318" s="11"/>
      <c r="J3318" s="11"/>
      <c r="K3318" s="12"/>
      <c r="L3318" s="1"/>
      <c r="N3318" s="1"/>
      <c r="O3318" s="13"/>
      <c r="P3318" s="13"/>
      <c r="Q3318" s="13" t="str">
        <f t="shared" si="235"/>
        <v/>
      </c>
      <c r="R3318" s="13" t="str">
        <f t="shared" si="236"/>
        <v/>
      </c>
    </row>
    <row r="3319" spans="1:18" x14ac:dyDescent="0.2">
      <c r="A3319" s="8"/>
      <c r="B3319" s="9"/>
      <c r="C3319" s="10"/>
      <c r="D3319" s="10"/>
      <c r="E3319" s="10"/>
      <c r="F3319" s="10"/>
      <c r="G3319" s="10"/>
      <c r="H3319" s="10"/>
      <c r="I3319" s="11"/>
      <c r="J3319" s="11"/>
      <c r="K3319" s="12"/>
      <c r="L3319" s="1"/>
      <c r="N3319" s="1"/>
      <c r="O3319" s="13"/>
      <c r="P3319" s="13"/>
      <c r="Q3319" s="13" t="str">
        <f t="shared" si="235"/>
        <v/>
      </c>
      <c r="R3319" s="13" t="str">
        <f t="shared" si="236"/>
        <v/>
      </c>
    </row>
    <row r="3320" spans="1:18" x14ac:dyDescent="0.2">
      <c r="A3320" s="8"/>
      <c r="B3320" s="9"/>
      <c r="C3320" s="10"/>
      <c r="D3320" s="10"/>
      <c r="E3320" s="10"/>
      <c r="F3320" s="10"/>
      <c r="G3320" s="10"/>
      <c r="H3320" s="10"/>
      <c r="I3320" s="11"/>
      <c r="J3320" s="11"/>
      <c r="K3320" s="16"/>
      <c r="L3320" s="1"/>
      <c r="N3320" s="1"/>
      <c r="O3320" s="13"/>
      <c r="P3320" s="13"/>
      <c r="Q3320" s="13" t="str">
        <f t="shared" si="235"/>
        <v/>
      </c>
      <c r="R3320" s="13" t="str">
        <f t="shared" si="236"/>
        <v/>
      </c>
    </row>
    <row r="3321" spans="1:18" x14ac:dyDescent="0.2">
      <c r="A3321" s="8"/>
      <c r="B3321" s="9"/>
      <c r="C3321" s="10"/>
      <c r="D3321" s="10"/>
      <c r="E3321" s="10"/>
      <c r="F3321" s="10"/>
      <c r="G3321" s="10"/>
      <c r="H3321" s="10"/>
      <c r="I3321" s="11"/>
      <c r="J3321" s="11"/>
      <c r="K3321" s="16"/>
      <c r="L3321" s="1"/>
      <c r="N3321" s="1"/>
      <c r="O3321" s="13"/>
      <c r="P3321" s="13"/>
      <c r="Q3321" s="13" t="str">
        <f t="shared" si="235"/>
        <v/>
      </c>
      <c r="R3321" s="13" t="str">
        <f t="shared" si="236"/>
        <v/>
      </c>
    </row>
    <row r="3322" spans="1:18" x14ac:dyDescent="0.2">
      <c r="A3322" s="8"/>
      <c r="B3322" s="9"/>
      <c r="C3322" s="10"/>
      <c r="D3322" s="10"/>
      <c r="E3322" s="10"/>
      <c r="F3322" s="10"/>
      <c r="G3322" s="10"/>
      <c r="H3322" s="10"/>
      <c r="I3322" s="11"/>
      <c r="J3322" s="11"/>
      <c r="K3322" s="16"/>
      <c r="L3322" s="1"/>
      <c r="N3322" s="1"/>
      <c r="O3322" s="13"/>
      <c r="P3322" s="13"/>
      <c r="Q3322" s="13" t="str">
        <f t="shared" si="235"/>
        <v/>
      </c>
      <c r="R3322" s="13" t="str">
        <f t="shared" si="236"/>
        <v/>
      </c>
    </row>
    <row r="3323" spans="1:18" x14ac:dyDescent="0.2">
      <c r="A3323" s="8"/>
      <c r="B3323" s="9"/>
      <c r="C3323" s="10"/>
      <c r="D3323" s="10"/>
      <c r="E3323" s="10"/>
      <c r="F3323" s="10"/>
      <c r="G3323" s="10"/>
      <c r="H3323" s="10"/>
      <c r="I3323" s="11"/>
      <c r="J3323" s="11"/>
      <c r="K3323" s="12"/>
      <c r="L3323" s="1"/>
      <c r="N3323" s="1"/>
      <c r="O3323" s="13"/>
      <c r="P3323" s="13"/>
      <c r="Q3323" s="13" t="str">
        <f t="shared" si="235"/>
        <v/>
      </c>
      <c r="R3323" s="13" t="str">
        <f t="shared" si="236"/>
        <v/>
      </c>
    </row>
    <row r="3324" spans="1:18" x14ac:dyDescent="0.2">
      <c r="A3324" s="8"/>
      <c r="B3324" s="9"/>
      <c r="C3324" s="10"/>
      <c r="D3324" s="10"/>
      <c r="E3324" s="10"/>
      <c r="F3324" s="10"/>
      <c r="G3324" s="10"/>
      <c r="H3324" s="10"/>
      <c r="I3324" s="11"/>
      <c r="J3324" s="11"/>
      <c r="K3324" s="16"/>
      <c r="L3324" s="1"/>
      <c r="N3324" s="1"/>
      <c r="O3324" s="13"/>
      <c r="P3324" s="13"/>
      <c r="Q3324" s="13" t="str">
        <f t="shared" si="235"/>
        <v/>
      </c>
      <c r="R3324" s="13" t="str">
        <f t="shared" si="236"/>
        <v/>
      </c>
    </row>
    <row r="3325" spans="1:18" x14ac:dyDescent="0.2">
      <c r="A3325" s="8"/>
      <c r="B3325" s="9"/>
      <c r="C3325" s="10"/>
      <c r="D3325" s="10"/>
      <c r="E3325" s="10"/>
      <c r="F3325" s="10"/>
      <c r="G3325" s="10"/>
      <c r="H3325" s="10"/>
      <c r="I3325" s="11"/>
      <c r="J3325" s="11"/>
      <c r="K3325" s="16"/>
      <c r="L3325" s="1"/>
      <c r="N3325" s="1"/>
      <c r="O3325" s="13"/>
      <c r="P3325" s="13"/>
      <c r="Q3325" s="13" t="str">
        <f t="shared" si="235"/>
        <v/>
      </c>
      <c r="R3325" s="13" t="str">
        <f t="shared" si="236"/>
        <v/>
      </c>
    </row>
    <row r="3326" spans="1:18" x14ac:dyDescent="0.2">
      <c r="A3326" s="8"/>
      <c r="B3326" s="9"/>
      <c r="C3326" s="10"/>
      <c r="D3326" s="10"/>
      <c r="E3326" s="10"/>
      <c r="F3326" s="10"/>
      <c r="G3326" s="10"/>
      <c r="H3326" s="10"/>
      <c r="I3326" s="11"/>
      <c r="J3326" s="11"/>
      <c r="K3326" s="16"/>
      <c r="L3326" s="1"/>
      <c r="N3326" s="1"/>
      <c r="O3326" s="13"/>
      <c r="P3326" s="13"/>
      <c r="Q3326" s="13" t="str">
        <f t="shared" si="235"/>
        <v/>
      </c>
      <c r="R3326" s="13" t="str">
        <f t="shared" si="236"/>
        <v/>
      </c>
    </row>
    <row r="3327" spans="1:18" x14ac:dyDescent="0.2">
      <c r="A3327" s="8"/>
      <c r="B3327" s="9"/>
      <c r="C3327" s="10"/>
      <c r="D3327" s="10"/>
      <c r="E3327" s="10"/>
      <c r="F3327" s="10"/>
      <c r="G3327" s="10"/>
      <c r="H3327" s="10"/>
      <c r="I3327" s="11"/>
      <c r="J3327" s="11"/>
      <c r="K3327" s="16"/>
      <c r="L3327" s="1"/>
      <c r="N3327" s="1"/>
      <c r="O3327" s="13"/>
      <c r="P3327" s="13"/>
      <c r="Q3327" s="13" t="str">
        <f t="shared" si="235"/>
        <v/>
      </c>
      <c r="R3327" s="13" t="str">
        <f t="shared" si="236"/>
        <v/>
      </c>
    </row>
    <row r="3328" spans="1:18" x14ac:dyDescent="0.2">
      <c r="A3328" s="8"/>
      <c r="B3328" s="9"/>
      <c r="C3328" s="10"/>
      <c r="D3328" s="10"/>
      <c r="E3328" s="10"/>
      <c r="F3328" s="10"/>
      <c r="G3328" s="10"/>
      <c r="H3328" s="10"/>
      <c r="I3328" s="11"/>
      <c r="J3328" s="11"/>
      <c r="K3328" s="16"/>
      <c r="L3328" s="1"/>
      <c r="N3328" s="1"/>
      <c r="O3328" s="13"/>
      <c r="P3328" s="13"/>
      <c r="Q3328" s="13" t="str">
        <f t="shared" si="235"/>
        <v/>
      </c>
      <c r="R3328" s="13" t="str">
        <f t="shared" si="236"/>
        <v/>
      </c>
    </row>
    <row r="3329" spans="1:18" x14ac:dyDescent="0.2">
      <c r="A3329" s="8"/>
      <c r="B3329" s="9"/>
      <c r="C3329" s="10"/>
      <c r="D3329" s="10"/>
      <c r="E3329" s="10"/>
      <c r="F3329" s="10"/>
      <c r="G3329" s="10"/>
      <c r="H3329" s="10"/>
      <c r="I3329" s="11"/>
      <c r="J3329" s="11"/>
      <c r="K3329" s="16"/>
      <c r="L3329" s="1"/>
      <c r="N3329" s="1"/>
      <c r="O3329" s="13"/>
      <c r="P3329" s="13"/>
      <c r="Q3329" s="13" t="str">
        <f t="shared" si="235"/>
        <v/>
      </c>
      <c r="R3329" s="13" t="str">
        <f t="shared" si="236"/>
        <v/>
      </c>
    </row>
    <row r="3330" spans="1:18" x14ac:dyDescent="0.2">
      <c r="A3330" s="8"/>
      <c r="B3330" s="9"/>
      <c r="C3330" s="10"/>
      <c r="D3330" s="10"/>
      <c r="E3330" s="10"/>
      <c r="F3330" s="10"/>
      <c r="G3330" s="10"/>
      <c r="H3330" s="10"/>
      <c r="I3330" s="11"/>
      <c r="J3330" s="11"/>
      <c r="K3330" s="16"/>
      <c r="L3330" s="1"/>
      <c r="N3330" s="1"/>
      <c r="O3330" s="13"/>
      <c r="P3330" s="13"/>
      <c r="Q3330" s="13" t="str">
        <f t="shared" si="235"/>
        <v/>
      </c>
      <c r="R3330" s="13" t="str">
        <f t="shared" si="236"/>
        <v/>
      </c>
    </row>
    <row r="3331" spans="1:18" x14ac:dyDescent="0.2">
      <c r="A3331" s="8"/>
      <c r="B3331" s="9"/>
      <c r="C3331" s="10"/>
      <c r="D3331" s="10"/>
      <c r="E3331" s="10"/>
      <c r="F3331" s="10"/>
      <c r="G3331" s="10"/>
      <c r="H3331" s="10"/>
      <c r="I3331" s="11"/>
      <c r="J3331" s="11"/>
      <c r="K3331" s="16"/>
      <c r="L3331" s="1"/>
      <c r="N3331" s="1"/>
      <c r="O3331" s="13"/>
      <c r="P3331" s="13"/>
      <c r="Q3331" s="13" t="str">
        <f t="shared" si="235"/>
        <v/>
      </c>
      <c r="R3331" s="13" t="str">
        <f t="shared" si="236"/>
        <v/>
      </c>
    </row>
    <row r="3332" spans="1:18" x14ac:dyDescent="0.2">
      <c r="A3332" s="8"/>
      <c r="B3332" s="9"/>
      <c r="C3332" s="10"/>
      <c r="D3332" s="10"/>
      <c r="E3332" s="10"/>
      <c r="F3332" s="10"/>
      <c r="G3332" s="10"/>
      <c r="H3332" s="10"/>
      <c r="I3332" s="11"/>
      <c r="J3332" s="11"/>
      <c r="K3332" s="16"/>
      <c r="L3332" s="1"/>
      <c r="N3332" s="1"/>
      <c r="O3332" s="13"/>
      <c r="P3332" s="13"/>
      <c r="Q3332" s="13" t="str">
        <f t="shared" si="235"/>
        <v/>
      </c>
      <c r="R3332" s="13" t="str">
        <f t="shared" si="236"/>
        <v/>
      </c>
    </row>
    <row r="3333" spans="1:18" x14ac:dyDescent="0.2">
      <c r="A3333" s="8"/>
      <c r="B3333" s="9"/>
      <c r="C3333" s="10"/>
      <c r="D3333" s="10"/>
      <c r="E3333" s="10"/>
      <c r="F3333" s="10"/>
      <c r="G3333" s="10"/>
      <c r="H3333" s="10"/>
      <c r="I3333" s="11"/>
      <c r="J3333" s="11"/>
      <c r="K3333" s="12"/>
      <c r="L3333" s="1"/>
      <c r="N3333" s="1"/>
      <c r="O3333" s="13"/>
      <c r="P3333" s="13"/>
      <c r="Q3333" s="13" t="str">
        <f t="shared" si="235"/>
        <v/>
      </c>
      <c r="R3333" s="13" t="str">
        <f t="shared" si="236"/>
        <v/>
      </c>
    </row>
    <row r="3334" spans="1:18" x14ac:dyDescent="0.2">
      <c r="A3334" s="8"/>
      <c r="B3334" s="9"/>
      <c r="C3334" s="10"/>
      <c r="D3334" s="10"/>
      <c r="E3334" s="10"/>
      <c r="F3334" s="10"/>
      <c r="G3334" s="10"/>
      <c r="H3334" s="10"/>
      <c r="I3334" s="11"/>
      <c r="J3334" s="11"/>
      <c r="K3334" s="16"/>
      <c r="L3334" s="1"/>
      <c r="N3334" s="1"/>
      <c r="O3334" s="13"/>
      <c r="P3334" s="13"/>
      <c r="Q3334" s="13" t="str">
        <f t="shared" si="235"/>
        <v/>
      </c>
      <c r="R3334" s="13" t="str">
        <f t="shared" si="236"/>
        <v/>
      </c>
    </row>
    <row r="3335" spans="1:18" x14ac:dyDescent="0.2">
      <c r="A3335" s="8"/>
      <c r="B3335" s="9"/>
      <c r="C3335" s="10"/>
      <c r="D3335" s="10"/>
      <c r="E3335" s="10"/>
      <c r="F3335" s="10"/>
      <c r="G3335" s="10"/>
      <c r="H3335" s="10"/>
      <c r="I3335" s="11"/>
      <c r="J3335" s="11"/>
      <c r="K3335" s="16"/>
      <c r="L3335" s="1"/>
      <c r="N3335" s="1"/>
      <c r="O3335" s="13"/>
      <c r="P3335" s="13"/>
      <c r="Q3335" s="13" t="str">
        <f t="shared" si="235"/>
        <v/>
      </c>
      <c r="R3335" s="13" t="str">
        <f t="shared" si="236"/>
        <v/>
      </c>
    </row>
    <row r="3336" spans="1:18" x14ac:dyDescent="0.2">
      <c r="A3336" s="8"/>
      <c r="B3336" s="9"/>
      <c r="C3336" s="10"/>
      <c r="D3336" s="10"/>
      <c r="E3336" s="10"/>
      <c r="F3336" s="10"/>
      <c r="G3336" s="10"/>
      <c r="H3336" s="10"/>
      <c r="I3336" s="11"/>
      <c r="J3336" s="11"/>
      <c r="K3336" s="16"/>
      <c r="L3336" s="1"/>
      <c r="N3336" s="1"/>
      <c r="O3336" s="13"/>
      <c r="P3336" s="13"/>
      <c r="Q3336" s="13" t="str">
        <f t="shared" ref="Q3336:Q3399" si="237">IF(AND(M3336="Natural Gas",K3336&lt;&gt;"NA"),K3336/100,"")</f>
        <v/>
      </c>
      <c r="R3336" s="13" t="str">
        <f t="shared" ref="R3336:R3399" si="238">IF(AND(M3336="Natural Gas",K3336&lt;&gt;"NA",L3336="YES"),K3336/100,"")</f>
        <v/>
      </c>
    </row>
    <row r="3337" spans="1:18" x14ac:dyDescent="0.2">
      <c r="A3337" s="8"/>
      <c r="B3337" s="9"/>
      <c r="C3337" s="10"/>
      <c r="D3337" s="10"/>
      <c r="E3337" s="10"/>
      <c r="F3337" s="10"/>
      <c r="G3337" s="10"/>
      <c r="H3337" s="10"/>
      <c r="I3337" s="11"/>
      <c r="J3337" s="11"/>
      <c r="K3337" s="16"/>
      <c r="L3337" s="1"/>
      <c r="N3337" s="1"/>
      <c r="O3337" s="13"/>
      <c r="P3337" s="13"/>
      <c r="Q3337" s="13" t="str">
        <f t="shared" si="237"/>
        <v/>
      </c>
      <c r="R3337" s="13" t="str">
        <f t="shared" si="238"/>
        <v/>
      </c>
    </row>
    <row r="3338" spans="1:18" x14ac:dyDescent="0.2">
      <c r="A3338" s="8"/>
      <c r="B3338" s="9"/>
      <c r="C3338" s="10"/>
      <c r="D3338" s="10"/>
      <c r="E3338" s="10"/>
      <c r="F3338" s="10"/>
      <c r="G3338" s="10"/>
      <c r="H3338" s="10"/>
      <c r="I3338" s="11"/>
      <c r="J3338" s="11"/>
      <c r="K3338" s="16"/>
      <c r="L3338" s="1"/>
      <c r="N3338" s="1"/>
      <c r="O3338" s="13"/>
      <c r="P3338" s="13"/>
      <c r="Q3338" s="13" t="str">
        <f t="shared" si="237"/>
        <v/>
      </c>
      <c r="R3338" s="13" t="str">
        <f t="shared" si="238"/>
        <v/>
      </c>
    </row>
    <row r="3339" spans="1:18" x14ac:dyDescent="0.2">
      <c r="A3339" s="8"/>
      <c r="B3339" s="9"/>
      <c r="C3339" s="10"/>
      <c r="D3339" s="10"/>
      <c r="E3339" s="10"/>
      <c r="F3339" s="10"/>
      <c r="G3339" s="10"/>
      <c r="H3339" s="10"/>
      <c r="I3339" s="11"/>
      <c r="J3339" s="11"/>
      <c r="K3339" s="12"/>
      <c r="L3339" s="1"/>
      <c r="N3339" s="1"/>
      <c r="O3339" s="13"/>
      <c r="P3339" s="13"/>
      <c r="Q3339" s="13" t="str">
        <f t="shared" si="237"/>
        <v/>
      </c>
      <c r="R3339" s="13" t="str">
        <f t="shared" si="238"/>
        <v/>
      </c>
    </row>
    <row r="3340" spans="1:18" x14ac:dyDescent="0.2">
      <c r="A3340" s="8"/>
      <c r="B3340" s="9"/>
      <c r="C3340" s="10"/>
      <c r="D3340" s="10"/>
      <c r="E3340" s="10"/>
      <c r="F3340" s="10"/>
      <c r="G3340" s="10"/>
      <c r="H3340" s="10"/>
      <c r="I3340" s="11"/>
      <c r="J3340" s="11"/>
      <c r="K3340" s="16"/>
      <c r="L3340" s="1"/>
      <c r="N3340" s="1"/>
      <c r="O3340" s="13"/>
      <c r="P3340" s="13"/>
      <c r="Q3340" s="13" t="str">
        <f t="shared" si="237"/>
        <v/>
      </c>
      <c r="R3340" s="13" t="str">
        <f t="shared" si="238"/>
        <v/>
      </c>
    </row>
    <row r="3341" spans="1:18" x14ac:dyDescent="0.2">
      <c r="A3341" s="8"/>
      <c r="B3341" s="9"/>
      <c r="C3341" s="10"/>
      <c r="D3341" s="10"/>
      <c r="E3341" s="10"/>
      <c r="F3341" s="10"/>
      <c r="G3341" s="10"/>
      <c r="H3341" s="10"/>
      <c r="I3341" s="11"/>
      <c r="J3341" s="11"/>
      <c r="K3341" s="16"/>
      <c r="L3341" s="1"/>
      <c r="N3341" s="1"/>
      <c r="O3341" s="13"/>
      <c r="P3341" s="13"/>
      <c r="Q3341" s="13" t="str">
        <f t="shared" si="237"/>
        <v/>
      </c>
      <c r="R3341" s="13" t="str">
        <f t="shared" si="238"/>
        <v/>
      </c>
    </row>
    <row r="3342" spans="1:18" x14ac:dyDescent="0.2">
      <c r="A3342" s="8"/>
      <c r="B3342" s="9"/>
      <c r="C3342" s="10"/>
      <c r="D3342" s="10"/>
      <c r="E3342" s="10"/>
      <c r="F3342" s="10"/>
      <c r="G3342" s="10"/>
      <c r="H3342" s="10"/>
      <c r="I3342" s="11"/>
      <c r="J3342" s="11"/>
      <c r="K3342" s="16"/>
      <c r="L3342" s="1"/>
      <c r="N3342" s="1"/>
      <c r="O3342" s="13"/>
      <c r="P3342" s="13"/>
      <c r="Q3342" s="13" t="str">
        <f t="shared" si="237"/>
        <v/>
      </c>
      <c r="R3342" s="13" t="str">
        <f t="shared" si="238"/>
        <v/>
      </c>
    </row>
    <row r="3343" spans="1:18" x14ac:dyDescent="0.2">
      <c r="A3343" s="8"/>
      <c r="B3343" s="9"/>
      <c r="C3343" s="10"/>
      <c r="D3343" s="10"/>
      <c r="E3343" s="10"/>
      <c r="F3343" s="10"/>
      <c r="G3343" s="10"/>
      <c r="H3343" s="10"/>
      <c r="I3343" s="11"/>
      <c r="J3343" s="11"/>
      <c r="K3343" s="16"/>
      <c r="L3343" s="1"/>
      <c r="N3343" s="1"/>
      <c r="O3343" s="13"/>
      <c r="P3343" s="13"/>
      <c r="Q3343" s="13" t="str">
        <f t="shared" si="237"/>
        <v/>
      </c>
      <c r="R3343" s="13" t="str">
        <f t="shared" si="238"/>
        <v/>
      </c>
    </row>
    <row r="3344" spans="1:18" x14ac:dyDescent="0.2">
      <c r="A3344" s="8"/>
      <c r="B3344" s="9"/>
      <c r="C3344" s="10"/>
      <c r="D3344" s="10"/>
      <c r="E3344" s="10"/>
      <c r="F3344" s="10"/>
      <c r="G3344" s="10"/>
      <c r="H3344" s="10"/>
      <c r="I3344" s="11"/>
      <c r="J3344" s="11"/>
      <c r="K3344" s="16"/>
      <c r="L3344" s="1"/>
      <c r="N3344" s="1"/>
      <c r="O3344" s="13"/>
      <c r="P3344" s="13"/>
      <c r="Q3344" s="13" t="str">
        <f t="shared" si="237"/>
        <v/>
      </c>
      <c r="R3344" s="13" t="str">
        <f t="shared" si="238"/>
        <v/>
      </c>
    </row>
    <row r="3345" spans="1:18" x14ac:dyDescent="0.2">
      <c r="A3345" s="8"/>
      <c r="B3345" s="9"/>
      <c r="C3345" s="10"/>
      <c r="D3345" s="10"/>
      <c r="E3345" s="10"/>
      <c r="F3345" s="10"/>
      <c r="G3345" s="10"/>
      <c r="H3345" s="10"/>
      <c r="I3345" s="11"/>
      <c r="J3345" s="11"/>
      <c r="K3345" s="16"/>
      <c r="L3345" s="1"/>
      <c r="N3345" s="1"/>
      <c r="O3345" s="13"/>
      <c r="P3345" s="13"/>
      <c r="Q3345" s="13" t="str">
        <f t="shared" si="237"/>
        <v/>
      </c>
      <c r="R3345" s="13" t="str">
        <f t="shared" si="238"/>
        <v/>
      </c>
    </row>
    <row r="3346" spans="1:18" x14ac:dyDescent="0.2">
      <c r="A3346" s="8"/>
      <c r="B3346" s="9"/>
      <c r="C3346" s="10"/>
      <c r="D3346" s="10"/>
      <c r="E3346" s="10"/>
      <c r="F3346" s="10"/>
      <c r="G3346" s="10"/>
      <c r="H3346" s="10"/>
      <c r="I3346" s="11"/>
      <c r="J3346" s="11"/>
      <c r="K3346" s="16"/>
      <c r="L3346" s="1"/>
      <c r="N3346" s="1"/>
      <c r="O3346" s="13"/>
      <c r="P3346" s="13"/>
      <c r="Q3346" s="13" t="str">
        <f t="shared" si="237"/>
        <v/>
      </c>
      <c r="R3346" s="13" t="str">
        <f t="shared" si="238"/>
        <v/>
      </c>
    </row>
    <row r="3347" spans="1:18" x14ac:dyDescent="0.2">
      <c r="A3347" s="8"/>
      <c r="B3347" s="9"/>
      <c r="C3347" s="10"/>
      <c r="D3347" s="10"/>
      <c r="E3347" s="10"/>
      <c r="F3347" s="10"/>
      <c r="G3347" s="10"/>
      <c r="H3347" s="10"/>
      <c r="I3347" s="11"/>
      <c r="J3347" s="11"/>
      <c r="K3347" s="16"/>
      <c r="L3347" s="1"/>
      <c r="N3347" s="1"/>
      <c r="O3347" s="13"/>
      <c r="P3347" s="13"/>
      <c r="Q3347" s="13" t="str">
        <f t="shared" si="237"/>
        <v/>
      </c>
      <c r="R3347" s="13" t="str">
        <f t="shared" si="238"/>
        <v/>
      </c>
    </row>
    <row r="3348" spans="1:18" x14ac:dyDescent="0.2">
      <c r="A3348" s="8"/>
      <c r="B3348" s="9"/>
      <c r="C3348" s="10"/>
      <c r="D3348" s="10"/>
      <c r="E3348" s="10"/>
      <c r="F3348" s="10"/>
      <c r="G3348" s="10"/>
      <c r="H3348" s="10"/>
      <c r="I3348" s="11"/>
      <c r="J3348" s="11"/>
      <c r="K3348" s="16"/>
      <c r="L3348" s="1"/>
      <c r="N3348" s="1"/>
      <c r="O3348" s="13"/>
      <c r="P3348" s="13"/>
      <c r="Q3348" s="13" t="str">
        <f t="shared" si="237"/>
        <v/>
      </c>
      <c r="R3348" s="13" t="str">
        <f t="shared" si="238"/>
        <v/>
      </c>
    </row>
    <row r="3349" spans="1:18" x14ac:dyDescent="0.2">
      <c r="A3349" s="8"/>
      <c r="B3349" s="9"/>
      <c r="C3349" s="10"/>
      <c r="D3349" s="10"/>
      <c r="E3349" s="10"/>
      <c r="F3349" s="10"/>
      <c r="G3349" s="10"/>
      <c r="H3349" s="10"/>
      <c r="I3349" s="11"/>
      <c r="J3349" s="11"/>
      <c r="K3349" s="16"/>
      <c r="L3349" s="1"/>
      <c r="N3349" s="1"/>
      <c r="O3349" s="13"/>
      <c r="P3349" s="13"/>
      <c r="Q3349" s="13" t="str">
        <f t="shared" si="237"/>
        <v/>
      </c>
      <c r="R3349" s="13" t="str">
        <f t="shared" si="238"/>
        <v/>
      </c>
    </row>
    <row r="3350" spans="1:18" x14ac:dyDescent="0.2">
      <c r="A3350" s="8"/>
      <c r="B3350" s="9"/>
      <c r="C3350" s="10"/>
      <c r="D3350" s="10"/>
      <c r="E3350" s="10"/>
      <c r="F3350" s="10"/>
      <c r="G3350" s="10"/>
      <c r="H3350" s="10"/>
      <c r="I3350" s="11"/>
      <c r="J3350" s="11"/>
      <c r="K3350" s="16"/>
      <c r="L3350" s="1"/>
      <c r="N3350" s="1"/>
      <c r="O3350" s="13"/>
      <c r="P3350" s="13"/>
      <c r="Q3350" s="13" t="str">
        <f t="shared" si="237"/>
        <v/>
      </c>
      <c r="R3350" s="13" t="str">
        <f t="shared" si="238"/>
        <v/>
      </c>
    </row>
    <row r="3351" spans="1:18" x14ac:dyDescent="0.2">
      <c r="A3351" s="8"/>
      <c r="B3351" s="9"/>
      <c r="C3351" s="10"/>
      <c r="D3351" s="10"/>
      <c r="E3351" s="10"/>
      <c r="F3351" s="10"/>
      <c r="G3351" s="10"/>
      <c r="H3351" s="10"/>
      <c r="I3351" s="11"/>
      <c r="J3351" s="11"/>
      <c r="K3351" s="16"/>
      <c r="L3351" s="1"/>
      <c r="N3351" s="1"/>
      <c r="O3351" s="13"/>
      <c r="P3351" s="13"/>
      <c r="Q3351" s="13" t="str">
        <f t="shared" si="237"/>
        <v/>
      </c>
      <c r="R3351" s="13" t="str">
        <f t="shared" si="238"/>
        <v/>
      </c>
    </row>
    <row r="3352" spans="1:18" x14ac:dyDescent="0.2">
      <c r="A3352" s="8"/>
      <c r="B3352" s="9"/>
      <c r="C3352" s="10"/>
      <c r="D3352" s="10"/>
      <c r="E3352" s="10"/>
      <c r="F3352" s="10"/>
      <c r="G3352" s="10"/>
      <c r="H3352" s="10"/>
      <c r="I3352" s="11"/>
      <c r="J3352" s="11"/>
      <c r="K3352" s="16"/>
      <c r="L3352" s="1"/>
      <c r="N3352" s="1"/>
      <c r="O3352" s="13"/>
      <c r="P3352" s="13"/>
      <c r="Q3352" s="13" t="str">
        <f t="shared" si="237"/>
        <v/>
      </c>
      <c r="R3352" s="13" t="str">
        <f t="shared" si="238"/>
        <v/>
      </c>
    </row>
    <row r="3353" spans="1:18" x14ac:dyDescent="0.2">
      <c r="A3353" s="8"/>
      <c r="B3353" s="9"/>
      <c r="C3353" s="10"/>
      <c r="D3353" s="10"/>
      <c r="E3353" s="10"/>
      <c r="F3353" s="10"/>
      <c r="G3353" s="10"/>
      <c r="H3353" s="10"/>
      <c r="I3353" s="11"/>
      <c r="J3353" s="11"/>
      <c r="K3353" s="16"/>
      <c r="L3353" s="1"/>
      <c r="N3353" s="1"/>
      <c r="O3353" s="13"/>
      <c r="P3353" s="13"/>
      <c r="Q3353" s="13" t="str">
        <f t="shared" si="237"/>
        <v/>
      </c>
      <c r="R3353" s="13" t="str">
        <f t="shared" si="238"/>
        <v/>
      </c>
    </row>
    <row r="3354" spans="1:18" x14ac:dyDescent="0.2">
      <c r="A3354" s="8"/>
      <c r="B3354" s="9"/>
      <c r="C3354" s="10"/>
      <c r="D3354" s="10"/>
      <c r="E3354" s="10"/>
      <c r="F3354" s="10"/>
      <c r="G3354" s="10"/>
      <c r="H3354" s="10"/>
      <c r="I3354" s="11"/>
      <c r="J3354" s="11"/>
      <c r="K3354" s="12"/>
      <c r="L3354" s="1"/>
      <c r="N3354" s="1"/>
      <c r="O3354" s="13"/>
      <c r="P3354" s="13"/>
      <c r="Q3354" s="13" t="str">
        <f t="shared" si="237"/>
        <v/>
      </c>
      <c r="R3354" s="13" t="str">
        <f t="shared" si="238"/>
        <v/>
      </c>
    </row>
    <row r="3355" spans="1:18" x14ac:dyDescent="0.2">
      <c r="A3355" s="8"/>
      <c r="B3355" s="9"/>
      <c r="C3355" s="10"/>
      <c r="D3355" s="10"/>
      <c r="E3355" s="10"/>
      <c r="F3355" s="10"/>
      <c r="G3355" s="10"/>
      <c r="H3355" s="10"/>
      <c r="I3355" s="11"/>
      <c r="J3355" s="11"/>
      <c r="K3355" s="16"/>
      <c r="L3355" s="1"/>
      <c r="N3355" s="1"/>
      <c r="O3355" s="13"/>
      <c r="P3355" s="13"/>
      <c r="Q3355" s="13" t="str">
        <f t="shared" si="237"/>
        <v/>
      </c>
      <c r="R3355" s="13" t="str">
        <f t="shared" si="238"/>
        <v/>
      </c>
    </row>
    <row r="3356" spans="1:18" x14ac:dyDescent="0.2">
      <c r="A3356" s="8"/>
      <c r="B3356" s="9"/>
      <c r="C3356" s="10"/>
      <c r="D3356" s="10"/>
      <c r="E3356" s="10"/>
      <c r="F3356" s="10"/>
      <c r="G3356" s="10"/>
      <c r="H3356" s="10"/>
      <c r="I3356" s="11"/>
      <c r="J3356" s="11"/>
      <c r="K3356" s="16"/>
      <c r="L3356" s="1"/>
      <c r="N3356" s="1"/>
      <c r="O3356" s="13"/>
      <c r="P3356" s="13"/>
      <c r="Q3356" s="13" t="str">
        <f t="shared" si="237"/>
        <v/>
      </c>
      <c r="R3356" s="13" t="str">
        <f t="shared" si="238"/>
        <v/>
      </c>
    </row>
    <row r="3357" spans="1:18" x14ac:dyDescent="0.2">
      <c r="A3357" s="8"/>
      <c r="B3357" s="9"/>
      <c r="C3357" s="10"/>
      <c r="D3357" s="10"/>
      <c r="E3357" s="10"/>
      <c r="F3357" s="10"/>
      <c r="G3357" s="10"/>
      <c r="H3357" s="10"/>
      <c r="I3357" s="11"/>
      <c r="J3357" s="11"/>
      <c r="K3357" s="16"/>
      <c r="L3357" s="1"/>
      <c r="N3357" s="1"/>
      <c r="O3357" s="13"/>
      <c r="P3357" s="13"/>
      <c r="Q3357" s="13" t="str">
        <f t="shared" si="237"/>
        <v/>
      </c>
      <c r="R3357" s="13" t="str">
        <f t="shared" si="238"/>
        <v/>
      </c>
    </row>
    <row r="3358" spans="1:18" x14ac:dyDescent="0.2">
      <c r="A3358" s="8"/>
      <c r="B3358" s="9"/>
      <c r="C3358" s="10"/>
      <c r="D3358" s="10"/>
      <c r="E3358" s="10"/>
      <c r="F3358" s="10"/>
      <c r="G3358" s="10"/>
      <c r="H3358" s="10"/>
      <c r="I3358" s="11"/>
      <c r="J3358" s="11"/>
      <c r="K3358" s="16"/>
      <c r="L3358" s="1"/>
      <c r="N3358" s="1"/>
      <c r="O3358" s="13"/>
      <c r="P3358" s="13"/>
      <c r="Q3358" s="13" t="str">
        <f t="shared" si="237"/>
        <v/>
      </c>
      <c r="R3358" s="13" t="str">
        <f t="shared" si="238"/>
        <v/>
      </c>
    </row>
    <row r="3359" spans="1:18" x14ac:dyDescent="0.2">
      <c r="A3359" s="8"/>
      <c r="B3359" s="9"/>
      <c r="C3359" s="10"/>
      <c r="D3359" s="10"/>
      <c r="E3359" s="10"/>
      <c r="F3359" s="10"/>
      <c r="G3359" s="10"/>
      <c r="H3359" s="10"/>
      <c r="I3359" s="11"/>
      <c r="J3359" s="11"/>
      <c r="K3359" s="16"/>
      <c r="L3359" s="1"/>
      <c r="N3359" s="1"/>
      <c r="O3359" s="13"/>
      <c r="P3359" s="13"/>
      <c r="Q3359" s="13" t="str">
        <f t="shared" si="237"/>
        <v/>
      </c>
      <c r="R3359" s="13" t="str">
        <f t="shared" si="238"/>
        <v/>
      </c>
    </row>
    <row r="3360" spans="1:18" x14ac:dyDescent="0.2">
      <c r="A3360" s="8"/>
      <c r="B3360" s="9"/>
      <c r="C3360" s="10"/>
      <c r="D3360" s="10"/>
      <c r="E3360" s="10"/>
      <c r="F3360" s="10"/>
      <c r="G3360" s="10"/>
      <c r="H3360" s="10"/>
      <c r="I3360" s="11"/>
      <c r="J3360" s="11"/>
      <c r="K3360" s="12"/>
      <c r="L3360" s="1"/>
      <c r="N3360" s="1"/>
      <c r="O3360" s="13"/>
      <c r="P3360" s="13"/>
      <c r="Q3360" s="13" t="str">
        <f t="shared" si="237"/>
        <v/>
      </c>
      <c r="R3360" s="13" t="str">
        <f t="shared" si="238"/>
        <v/>
      </c>
    </row>
    <row r="3361" spans="1:18" x14ac:dyDescent="0.2">
      <c r="A3361" s="8"/>
      <c r="B3361" s="9"/>
      <c r="C3361" s="10"/>
      <c r="D3361" s="10"/>
      <c r="E3361" s="10"/>
      <c r="F3361" s="10"/>
      <c r="G3361" s="10"/>
      <c r="H3361" s="10"/>
      <c r="I3361" s="11"/>
      <c r="J3361" s="11"/>
      <c r="K3361" s="16"/>
      <c r="L3361" s="1"/>
      <c r="N3361" s="1"/>
      <c r="O3361" s="13"/>
      <c r="P3361" s="13"/>
      <c r="Q3361" s="13" t="str">
        <f t="shared" si="237"/>
        <v/>
      </c>
      <c r="R3361" s="13" t="str">
        <f t="shared" si="238"/>
        <v/>
      </c>
    </row>
    <row r="3362" spans="1:18" x14ac:dyDescent="0.2">
      <c r="A3362" s="8"/>
      <c r="B3362" s="9"/>
      <c r="C3362" s="10"/>
      <c r="D3362" s="10"/>
      <c r="E3362" s="10"/>
      <c r="F3362" s="10"/>
      <c r="G3362" s="10"/>
      <c r="H3362" s="10"/>
      <c r="I3362" s="11"/>
      <c r="J3362" s="11"/>
      <c r="K3362" s="16"/>
      <c r="L3362" s="1"/>
      <c r="N3362" s="1"/>
      <c r="O3362" s="13"/>
      <c r="P3362" s="13"/>
      <c r="Q3362" s="13" t="str">
        <f t="shared" si="237"/>
        <v/>
      </c>
      <c r="R3362" s="13" t="str">
        <f t="shared" si="238"/>
        <v/>
      </c>
    </row>
    <row r="3363" spans="1:18" x14ac:dyDescent="0.2">
      <c r="A3363" s="8"/>
      <c r="B3363" s="9"/>
      <c r="C3363" s="10"/>
      <c r="D3363" s="10"/>
      <c r="E3363" s="10"/>
      <c r="F3363" s="10"/>
      <c r="G3363" s="10"/>
      <c r="H3363" s="10"/>
      <c r="I3363" s="11"/>
      <c r="J3363" s="11"/>
      <c r="K3363" s="16"/>
      <c r="L3363" s="1"/>
      <c r="N3363" s="1"/>
      <c r="O3363" s="13"/>
      <c r="P3363" s="13"/>
      <c r="Q3363" s="13" t="str">
        <f t="shared" si="237"/>
        <v/>
      </c>
      <c r="R3363" s="13" t="str">
        <f t="shared" si="238"/>
        <v/>
      </c>
    </row>
    <row r="3364" spans="1:18" x14ac:dyDescent="0.2">
      <c r="A3364" s="8"/>
      <c r="B3364" s="9"/>
      <c r="C3364" s="10"/>
      <c r="D3364" s="10"/>
      <c r="E3364" s="10"/>
      <c r="F3364" s="10"/>
      <c r="G3364" s="10"/>
      <c r="H3364" s="10"/>
      <c r="I3364" s="11"/>
      <c r="J3364" s="11"/>
      <c r="K3364" s="16"/>
      <c r="L3364" s="1"/>
      <c r="N3364" s="1"/>
      <c r="O3364" s="13"/>
      <c r="P3364" s="13"/>
      <c r="Q3364" s="13" t="str">
        <f t="shared" si="237"/>
        <v/>
      </c>
      <c r="R3364" s="13" t="str">
        <f t="shared" si="238"/>
        <v/>
      </c>
    </row>
    <row r="3365" spans="1:18" x14ac:dyDescent="0.2">
      <c r="A3365" s="8"/>
      <c r="B3365" s="9"/>
      <c r="C3365" s="10"/>
      <c r="D3365" s="10"/>
      <c r="E3365" s="10"/>
      <c r="F3365" s="10"/>
      <c r="G3365" s="10"/>
      <c r="H3365" s="10"/>
      <c r="I3365" s="11"/>
      <c r="J3365" s="11"/>
      <c r="K3365" s="12"/>
      <c r="L3365" s="1"/>
      <c r="N3365" s="1"/>
      <c r="O3365" s="13"/>
      <c r="P3365" s="13"/>
      <c r="Q3365" s="13" t="str">
        <f t="shared" si="237"/>
        <v/>
      </c>
      <c r="R3365" s="13" t="str">
        <f t="shared" si="238"/>
        <v/>
      </c>
    </row>
    <row r="3366" spans="1:18" x14ac:dyDescent="0.2">
      <c r="A3366" s="8"/>
      <c r="B3366" s="9"/>
      <c r="C3366" s="10"/>
      <c r="D3366" s="10"/>
      <c r="E3366" s="10"/>
      <c r="F3366" s="10"/>
      <c r="G3366" s="10"/>
      <c r="H3366" s="10"/>
      <c r="I3366" s="11"/>
      <c r="J3366" s="11"/>
      <c r="K3366" s="16"/>
      <c r="L3366" s="1"/>
      <c r="N3366" s="1"/>
      <c r="O3366" s="13"/>
      <c r="P3366" s="13"/>
      <c r="Q3366" s="13" t="str">
        <f t="shared" si="237"/>
        <v/>
      </c>
      <c r="R3366" s="13" t="str">
        <f t="shared" si="238"/>
        <v/>
      </c>
    </row>
    <row r="3367" spans="1:18" x14ac:dyDescent="0.2">
      <c r="A3367" s="8"/>
      <c r="B3367" s="9"/>
      <c r="C3367" s="10"/>
      <c r="D3367" s="10"/>
      <c r="E3367" s="10"/>
      <c r="F3367" s="10"/>
      <c r="G3367" s="10"/>
      <c r="H3367" s="10"/>
      <c r="I3367" s="11"/>
      <c r="J3367" s="11"/>
      <c r="K3367" s="12"/>
      <c r="L3367" s="1"/>
      <c r="N3367" s="1"/>
      <c r="O3367" s="13"/>
      <c r="P3367" s="13"/>
      <c r="Q3367" s="13" t="str">
        <f t="shared" si="237"/>
        <v/>
      </c>
      <c r="R3367" s="13" t="str">
        <f t="shared" si="238"/>
        <v/>
      </c>
    </row>
    <row r="3368" spans="1:18" x14ac:dyDescent="0.2">
      <c r="A3368" s="8"/>
      <c r="B3368" s="9"/>
      <c r="C3368" s="10"/>
      <c r="D3368" s="10"/>
      <c r="E3368" s="10"/>
      <c r="F3368" s="10"/>
      <c r="G3368" s="10"/>
      <c r="H3368" s="10"/>
      <c r="I3368" s="11"/>
      <c r="J3368" s="11"/>
      <c r="K3368" s="16"/>
      <c r="L3368" s="1"/>
      <c r="N3368" s="1"/>
      <c r="O3368" s="13"/>
      <c r="P3368" s="13"/>
      <c r="Q3368" s="13" t="str">
        <f t="shared" si="237"/>
        <v/>
      </c>
      <c r="R3368" s="13" t="str">
        <f t="shared" si="238"/>
        <v/>
      </c>
    </row>
    <row r="3369" spans="1:18" x14ac:dyDescent="0.2">
      <c r="A3369" s="8"/>
      <c r="B3369" s="9"/>
      <c r="C3369" s="10"/>
      <c r="D3369" s="10"/>
      <c r="E3369" s="10"/>
      <c r="F3369" s="10"/>
      <c r="G3369" s="10"/>
      <c r="H3369" s="10"/>
      <c r="I3369" s="11"/>
      <c r="J3369" s="11"/>
      <c r="K3369" s="16"/>
      <c r="L3369" s="1"/>
      <c r="N3369" s="1"/>
      <c r="O3369" s="13"/>
      <c r="P3369" s="13"/>
      <c r="Q3369" s="13" t="str">
        <f t="shared" si="237"/>
        <v/>
      </c>
      <c r="R3369" s="13" t="str">
        <f t="shared" si="238"/>
        <v/>
      </c>
    </row>
    <row r="3370" spans="1:18" x14ac:dyDescent="0.2">
      <c r="A3370" s="8"/>
      <c r="B3370" s="9"/>
      <c r="C3370" s="10"/>
      <c r="D3370" s="10"/>
      <c r="E3370" s="10"/>
      <c r="F3370" s="10"/>
      <c r="G3370" s="10"/>
      <c r="H3370" s="10"/>
      <c r="I3370" s="11"/>
      <c r="J3370" s="11"/>
      <c r="K3370" s="12"/>
      <c r="L3370" s="1"/>
      <c r="N3370" s="1"/>
      <c r="O3370" s="13"/>
      <c r="P3370" s="13"/>
      <c r="Q3370" s="13" t="str">
        <f t="shared" si="237"/>
        <v/>
      </c>
      <c r="R3370" s="13" t="str">
        <f t="shared" si="238"/>
        <v/>
      </c>
    </row>
    <row r="3371" spans="1:18" x14ac:dyDescent="0.2">
      <c r="A3371" s="8"/>
      <c r="B3371" s="9"/>
      <c r="C3371" s="10"/>
      <c r="D3371" s="10"/>
      <c r="E3371" s="10"/>
      <c r="F3371" s="10"/>
      <c r="G3371" s="10"/>
      <c r="H3371" s="10"/>
      <c r="I3371" s="11"/>
      <c r="J3371" s="11"/>
      <c r="K3371" s="16"/>
      <c r="L3371" s="1"/>
      <c r="N3371" s="1"/>
      <c r="O3371" s="13"/>
      <c r="P3371" s="13"/>
      <c r="Q3371" s="13" t="str">
        <f t="shared" si="237"/>
        <v/>
      </c>
      <c r="R3371" s="13" t="str">
        <f t="shared" si="238"/>
        <v/>
      </c>
    </row>
    <row r="3372" spans="1:18" x14ac:dyDescent="0.2">
      <c r="A3372" s="8"/>
      <c r="B3372" s="9"/>
      <c r="C3372" s="10"/>
      <c r="D3372" s="10"/>
      <c r="E3372" s="10"/>
      <c r="F3372" s="10"/>
      <c r="G3372" s="10"/>
      <c r="H3372" s="10"/>
      <c r="I3372" s="11"/>
      <c r="J3372" s="11"/>
      <c r="K3372" s="16"/>
      <c r="L3372" s="1"/>
      <c r="N3372" s="1"/>
      <c r="O3372" s="13"/>
      <c r="P3372" s="13"/>
      <c r="Q3372" s="13" t="str">
        <f t="shared" si="237"/>
        <v/>
      </c>
      <c r="R3372" s="13" t="str">
        <f t="shared" si="238"/>
        <v/>
      </c>
    </row>
    <row r="3373" spans="1:18" x14ac:dyDescent="0.2">
      <c r="A3373" s="8"/>
      <c r="B3373" s="9"/>
      <c r="C3373" s="10"/>
      <c r="D3373" s="10"/>
      <c r="E3373" s="10"/>
      <c r="F3373" s="10"/>
      <c r="G3373" s="10"/>
      <c r="H3373" s="10"/>
      <c r="I3373" s="11"/>
      <c r="J3373" s="11"/>
      <c r="K3373" s="12"/>
      <c r="L3373" s="1"/>
      <c r="N3373" s="1"/>
      <c r="O3373" s="13"/>
      <c r="P3373" s="13"/>
      <c r="Q3373" s="13" t="str">
        <f t="shared" si="237"/>
        <v/>
      </c>
      <c r="R3373" s="13" t="str">
        <f t="shared" si="238"/>
        <v/>
      </c>
    </row>
    <row r="3374" spans="1:18" x14ac:dyDescent="0.2">
      <c r="A3374" s="8"/>
      <c r="B3374" s="9"/>
      <c r="C3374" s="10"/>
      <c r="D3374" s="10"/>
      <c r="E3374" s="10"/>
      <c r="F3374" s="10"/>
      <c r="G3374" s="10"/>
      <c r="H3374" s="10"/>
      <c r="I3374" s="11"/>
      <c r="J3374" s="11"/>
      <c r="K3374" s="12"/>
      <c r="L3374" s="1"/>
      <c r="N3374" s="1"/>
      <c r="O3374" s="13"/>
      <c r="P3374" s="13"/>
      <c r="Q3374" s="13" t="str">
        <f t="shared" si="237"/>
        <v/>
      </c>
      <c r="R3374" s="13" t="str">
        <f t="shared" si="238"/>
        <v/>
      </c>
    </row>
    <row r="3375" spans="1:18" x14ac:dyDescent="0.2">
      <c r="A3375" s="8"/>
      <c r="B3375" s="9"/>
      <c r="C3375" s="10"/>
      <c r="D3375" s="10"/>
      <c r="E3375" s="10"/>
      <c r="F3375" s="10"/>
      <c r="G3375" s="10"/>
      <c r="H3375" s="10"/>
      <c r="I3375" s="11"/>
      <c r="J3375" s="11"/>
      <c r="K3375" s="12"/>
      <c r="L3375" s="1"/>
      <c r="N3375" s="1"/>
      <c r="O3375" s="13"/>
      <c r="P3375" s="13"/>
      <c r="Q3375" s="13" t="str">
        <f t="shared" si="237"/>
        <v/>
      </c>
      <c r="R3375" s="13" t="str">
        <f t="shared" si="238"/>
        <v/>
      </c>
    </row>
    <row r="3376" spans="1:18" x14ac:dyDescent="0.2">
      <c r="A3376" s="8"/>
      <c r="B3376" s="9"/>
      <c r="C3376" s="10"/>
      <c r="D3376" s="10"/>
      <c r="E3376" s="10"/>
      <c r="F3376" s="10"/>
      <c r="G3376" s="10"/>
      <c r="H3376" s="10"/>
      <c r="I3376" s="11"/>
      <c r="J3376" s="11"/>
      <c r="K3376" s="12"/>
      <c r="L3376" s="1"/>
      <c r="N3376" s="1"/>
      <c r="O3376" s="13"/>
      <c r="P3376" s="13"/>
      <c r="Q3376" s="13" t="str">
        <f t="shared" si="237"/>
        <v/>
      </c>
      <c r="R3376" s="13" t="str">
        <f t="shared" si="238"/>
        <v/>
      </c>
    </row>
    <row r="3377" spans="1:18" x14ac:dyDescent="0.2">
      <c r="A3377" s="8"/>
      <c r="B3377" s="9"/>
      <c r="C3377" s="10"/>
      <c r="D3377" s="10"/>
      <c r="E3377" s="10"/>
      <c r="F3377" s="10"/>
      <c r="G3377" s="10"/>
      <c r="H3377" s="10"/>
      <c r="I3377" s="11"/>
      <c r="J3377" s="11"/>
      <c r="K3377" s="16"/>
      <c r="L3377" s="1"/>
      <c r="N3377" s="1"/>
      <c r="O3377" s="13"/>
      <c r="P3377" s="13"/>
      <c r="Q3377" s="13" t="str">
        <f t="shared" si="237"/>
        <v/>
      </c>
      <c r="R3377" s="13" t="str">
        <f t="shared" si="238"/>
        <v/>
      </c>
    </row>
    <row r="3378" spans="1:18" x14ac:dyDescent="0.2">
      <c r="A3378" s="8"/>
      <c r="B3378" s="9"/>
      <c r="C3378" s="10"/>
      <c r="D3378" s="10"/>
      <c r="E3378" s="10"/>
      <c r="F3378" s="10"/>
      <c r="G3378" s="10"/>
      <c r="H3378" s="10"/>
      <c r="I3378" s="11"/>
      <c r="J3378" s="11"/>
      <c r="K3378" s="12"/>
      <c r="L3378" s="1"/>
      <c r="N3378" s="1"/>
      <c r="O3378" s="13"/>
      <c r="P3378" s="13"/>
      <c r="Q3378" s="13" t="str">
        <f t="shared" si="237"/>
        <v/>
      </c>
      <c r="R3378" s="13" t="str">
        <f t="shared" si="238"/>
        <v/>
      </c>
    </row>
    <row r="3379" spans="1:18" x14ac:dyDescent="0.2">
      <c r="A3379" s="8"/>
      <c r="B3379" s="9"/>
      <c r="C3379" s="10"/>
      <c r="D3379" s="10"/>
      <c r="E3379" s="10"/>
      <c r="F3379" s="10"/>
      <c r="G3379" s="10"/>
      <c r="H3379" s="10"/>
      <c r="I3379" s="11"/>
      <c r="J3379" s="11"/>
      <c r="K3379" s="16"/>
      <c r="L3379" s="1"/>
      <c r="N3379" s="1"/>
      <c r="O3379" s="13"/>
      <c r="P3379" s="13"/>
      <c r="Q3379" s="13" t="str">
        <f t="shared" si="237"/>
        <v/>
      </c>
      <c r="R3379" s="13" t="str">
        <f t="shared" si="238"/>
        <v/>
      </c>
    </row>
    <row r="3380" spans="1:18" x14ac:dyDescent="0.2">
      <c r="A3380" s="8"/>
      <c r="B3380" s="9"/>
      <c r="C3380" s="10"/>
      <c r="D3380" s="10"/>
      <c r="E3380" s="10"/>
      <c r="F3380" s="10"/>
      <c r="G3380" s="10"/>
      <c r="H3380" s="10"/>
      <c r="I3380" s="11"/>
      <c r="J3380" s="11"/>
      <c r="K3380" s="16"/>
      <c r="L3380" s="1"/>
      <c r="N3380" s="1"/>
      <c r="O3380" s="13"/>
      <c r="P3380" s="13"/>
      <c r="Q3380" s="13" t="str">
        <f t="shared" si="237"/>
        <v/>
      </c>
      <c r="R3380" s="13" t="str">
        <f t="shared" si="238"/>
        <v/>
      </c>
    </row>
    <row r="3381" spans="1:18" x14ac:dyDescent="0.2">
      <c r="A3381" s="8"/>
      <c r="B3381" s="9"/>
      <c r="C3381" s="10"/>
      <c r="D3381" s="10"/>
      <c r="E3381" s="10"/>
      <c r="F3381" s="10"/>
      <c r="G3381" s="10"/>
      <c r="H3381" s="10"/>
      <c r="I3381" s="11"/>
      <c r="J3381" s="11"/>
      <c r="K3381" s="16"/>
      <c r="L3381" s="1"/>
      <c r="N3381" s="1"/>
      <c r="O3381" s="13"/>
      <c r="P3381" s="13"/>
      <c r="Q3381" s="13" t="str">
        <f t="shared" si="237"/>
        <v/>
      </c>
      <c r="R3381" s="13" t="str">
        <f t="shared" si="238"/>
        <v/>
      </c>
    </row>
    <row r="3382" spans="1:18" x14ac:dyDescent="0.2">
      <c r="A3382" s="8"/>
      <c r="B3382" s="9"/>
      <c r="C3382" s="10"/>
      <c r="D3382" s="10"/>
      <c r="E3382" s="10"/>
      <c r="F3382" s="10"/>
      <c r="G3382" s="10"/>
      <c r="H3382" s="10"/>
      <c r="I3382" s="11"/>
      <c r="J3382" s="11"/>
      <c r="K3382" s="16"/>
      <c r="L3382" s="1"/>
      <c r="N3382" s="1"/>
      <c r="O3382" s="13"/>
      <c r="P3382" s="13"/>
      <c r="Q3382" s="13" t="str">
        <f t="shared" si="237"/>
        <v/>
      </c>
      <c r="R3382" s="13" t="str">
        <f t="shared" si="238"/>
        <v/>
      </c>
    </row>
    <row r="3383" spans="1:18" x14ac:dyDescent="0.2">
      <c r="A3383" s="8"/>
      <c r="B3383" s="9"/>
      <c r="C3383" s="10"/>
      <c r="D3383" s="10"/>
      <c r="E3383" s="10"/>
      <c r="F3383" s="10"/>
      <c r="G3383" s="10"/>
      <c r="H3383" s="10"/>
      <c r="I3383" s="11"/>
      <c r="J3383" s="11"/>
      <c r="K3383" s="16"/>
      <c r="L3383" s="1"/>
      <c r="N3383" s="1"/>
      <c r="O3383" s="13"/>
      <c r="P3383" s="13"/>
      <c r="Q3383" s="13" t="str">
        <f t="shared" si="237"/>
        <v/>
      </c>
      <c r="R3383" s="13" t="str">
        <f t="shared" si="238"/>
        <v/>
      </c>
    </row>
    <row r="3384" spans="1:18" x14ac:dyDescent="0.2">
      <c r="A3384" s="8"/>
      <c r="B3384" s="9"/>
      <c r="C3384" s="10"/>
      <c r="D3384" s="10"/>
      <c r="E3384" s="10"/>
      <c r="F3384" s="10"/>
      <c r="G3384" s="10"/>
      <c r="H3384" s="10"/>
      <c r="I3384" s="11"/>
      <c r="J3384" s="11"/>
      <c r="K3384" s="16"/>
      <c r="L3384" s="1"/>
      <c r="N3384" s="1"/>
      <c r="O3384" s="13"/>
      <c r="P3384" s="13"/>
      <c r="Q3384" s="13" t="str">
        <f t="shared" si="237"/>
        <v/>
      </c>
      <c r="R3384" s="13" t="str">
        <f t="shared" si="238"/>
        <v/>
      </c>
    </row>
    <row r="3385" spans="1:18" x14ac:dyDescent="0.2">
      <c r="A3385" s="8"/>
      <c r="B3385" s="9"/>
      <c r="C3385" s="10"/>
      <c r="D3385" s="10"/>
      <c r="E3385" s="10"/>
      <c r="F3385" s="10"/>
      <c r="G3385" s="10"/>
      <c r="H3385" s="10"/>
      <c r="I3385" s="11"/>
      <c r="J3385" s="11"/>
      <c r="K3385" s="16"/>
      <c r="L3385" s="1"/>
      <c r="N3385" s="1"/>
      <c r="O3385" s="13"/>
      <c r="P3385" s="13"/>
      <c r="Q3385" s="13" t="str">
        <f t="shared" si="237"/>
        <v/>
      </c>
      <c r="R3385" s="13" t="str">
        <f t="shared" si="238"/>
        <v/>
      </c>
    </row>
    <row r="3386" spans="1:18" x14ac:dyDescent="0.2">
      <c r="A3386" s="8"/>
      <c r="B3386" s="9"/>
      <c r="C3386" s="10"/>
      <c r="D3386" s="10"/>
      <c r="E3386" s="10"/>
      <c r="F3386" s="10"/>
      <c r="G3386" s="10"/>
      <c r="H3386" s="10"/>
      <c r="I3386" s="11"/>
      <c r="J3386" s="11"/>
      <c r="K3386" s="12"/>
      <c r="L3386" s="1"/>
      <c r="N3386" s="1"/>
      <c r="O3386" s="13"/>
      <c r="P3386" s="13"/>
      <c r="Q3386" s="13" t="str">
        <f t="shared" si="237"/>
        <v/>
      </c>
      <c r="R3386" s="13" t="str">
        <f t="shared" si="238"/>
        <v/>
      </c>
    </row>
    <row r="3387" spans="1:18" x14ac:dyDescent="0.2">
      <c r="A3387" s="8"/>
      <c r="B3387" s="9"/>
      <c r="C3387" s="10"/>
      <c r="D3387" s="10"/>
      <c r="E3387" s="10"/>
      <c r="F3387" s="10"/>
      <c r="G3387" s="10"/>
      <c r="H3387" s="10"/>
      <c r="I3387" s="11"/>
      <c r="J3387" s="11"/>
      <c r="K3387" s="12"/>
      <c r="L3387" s="1"/>
      <c r="N3387" s="1"/>
      <c r="O3387" s="13"/>
      <c r="P3387" s="13"/>
      <c r="Q3387" s="13" t="str">
        <f t="shared" si="237"/>
        <v/>
      </c>
      <c r="R3387" s="13" t="str">
        <f t="shared" si="238"/>
        <v/>
      </c>
    </row>
    <row r="3388" spans="1:18" x14ac:dyDescent="0.2">
      <c r="A3388" s="8"/>
      <c r="B3388" s="9"/>
      <c r="C3388" s="10"/>
      <c r="D3388" s="10"/>
      <c r="E3388" s="10"/>
      <c r="F3388" s="10"/>
      <c r="G3388" s="10"/>
      <c r="H3388" s="10"/>
      <c r="I3388" s="11"/>
      <c r="J3388" s="11"/>
      <c r="K3388" s="16"/>
      <c r="L3388" s="1"/>
      <c r="N3388" s="1"/>
      <c r="O3388" s="13"/>
      <c r="P3388" s="13"/>
      <c r="Q3388" s="13" t="str">
        <f t="shared" si="237"/>
        <v/>
      </c>
      <c r="R3388" s="13" t="str">
        <f t="shared" si="238"/>
        <v/>
      </c>
    </row>
    <row r="3389" spans="1:18" x14ac:dyDescent="0.2">
      <c r="A3389" s="8"/>
      <c r="B3389" s="9"/>
      <c r="C3389" s="10"/>
      <c r="D3389" s="10"/>
      <c r="E3389" s="10"/>
      <c r="F3389" s="10"/>
      <c r="G3389" s="10"/>
      <c r="H3389" s="10"/>
      <c r="I3389" s="11"/>
      <c r="J3389" s="11"/>
      <c r="K3389" s="12"/>
      <c r="L3389" s="1"/>
      <c r="N3389" s="1"/>
      <c r="O3389" s="13"/>
      <c r="P3389" s="13"/>
      <c r="Q3389" s="13" t="str">
        <f t="shared" si="237"/>
        <v/>
      </c>
      <c r="R3389" s="13" t="str">
        <f t="shared" si="238"/>
        <v/>
      </c>
    </row>
    <row r="3390" spans="1:18" x14ac:dyDescent="0.2">
      <c r="A3390" s="8"/>
      <c r="B3390" s="9"/>
      <c r="C3390" s="10"/>
      <c r="D3390" s="10"/>
      <c r="E3390" s="10"/>
      <c r="F3390" s="10"/>
      <c r="G3390" s="10"/>
      <c r="H3390" s="10"/>
      <c r="I3390" s="11"/>
      <c r="J3390" s="11"/>
      <c r="K3390" s="16"/>
      <c r="L3390" s="1"/>
      <c r="N3390" s="1"/>
      <c r="O3390" s="13"/>
      <c r="P3390" s="13"/>
      <c r="Q3390" s="13" t="str">
        <f t="shared" si="237"/>
        <v/>
      </c>
      <c r="R3390" s="13" t="str">
        <f t="shared" si="238"/>
        <v/>
      </c>
    </row>
    <row r="3391" spans="1:18" x14ac:dyDescent="0.2">
      <c r="A3391" s="8"/>
      <c r="B3391" s="9"/>
      <c r="C3391" s="10"/>
      <c r="D3391" s="10"/>
      <c r="E3391" s="10"/>
      <c r="F3391" s="10"/>
      <c r="G3391" s="10"/>
      <c r="H3391" s="10"/>
      <c r="I3391" s="11"/>
      <c r="J3391" s="11"/>
      <c r="K3391" s="16"/>
      <c r="L3391" s="1"/>
      <c r="N3391" s="1"/>
      <c r="O3391" s="13"/>
      <c r="P3391" s="13"/>
      <c r="Q3391" s="13" t="str">
        <f t="shared" si="237"/>
        <v/>
      </c>
      <c r="R3391" s="13" t="str">
        <f t="shared" si="238"/>
        <v/>
      </c>
    </row>
    <row r="3392" spans="1:18" x14ac:dyDescent="0.2">
      <c r="A3392" s="8"/>
      <c r="B3392" s="9"/>
      <c r="C3392" s="10"/>
      <c r="D3392" s="10"/>
      <c r="E3392" s="10"/>
      <c r="F3392" s="10"/>
      <c r="G3392" s="10"/>
      <c r="H3392" s="10"/>
      <c r="I3392" s="11"/>
      <c r="J3392" s="11"/>
      <c r="K3392" s="16"/>
      <c r="L3392" s="1"/>
      <c r="N3392" s="1"/>
      <c r="O3392" s="13"/>
      <c r="P3392" s="13"/>
      <c r="Q3392" s="13" t="str">
        <f t="shared" si="237"/>
        <v/>
      </c>
      <c r="R3392" s="13" t="str">
        <f t="shared" si="238"/>
        <v/>
      </c>
    </row>
    <row r="3393" spans="1:18" x14ac:dyDescent="0.2">
      <c r="A3393" s="8"/>
      <c r="B3393" s="9"/>
      <c r="C3393" s="10"/>
      <c r="D3393" s="10"/>
      <c r="E3393" s="10"/>
      <c r="F3393" s="10"/>
      <c r="G3393" s="10"/>
      <c r="H3393" s="10"/>
      <c r="I3393" s="11"/>
      <c r="J3393" s="11"/>
      <c r="K3393" s="16"/>
      <c r="L3393" s="1"/>
      <c r="N3393" s="1"/>
      <c r="O3393" s="13"/>
      <c r="P3393" s="13"/>
      <c r="Q3393" s="13" t="str">
        <f t="shared" si="237"/>
        <v/>
      </c>
      <c r="R3393" s="13" t="str">
        <f t="shared" si="238"/>
        <v/>
      </c>
    </row>
    <row r="3394" spans="1:18" x14ac:dyDescent="0.2">
      <c r="A3394" s="8"/>
      <c r="B3394" s="9"/>
      <c r="C3394" s="10"/>
      <c r="D3394" s="10"/>
      <c r="E3394" s="10"/>
      <c r="F3394" s="10"/>
      <c r="G3394" s="10"/>
      <c r="H3394" s="10"/>
      <c r="I3394" s="11"/>
      <c r="J3394" s="11"/>
      <c r="K3394" s="16"/>
      <c r="L3394" s="1"/>
      <c r="N3394" s="1"/>
      <c r="O3394" s="13"/>
      <c r="P3394" s="13"/>
      <c r="Q3394" s="13" t="str">
        <f t="shared" si="237"/>
        <v/>
      </c>
      <c r="R3394" s="13" t="str">
        <f t="shared" si="238"/>
        <v/>
      </c>
    </row>
    <row r="3395" spans="1:18" x14ac:dyDescent="0.2">
      <c r="A3395" s="8"/>
      <c r="B3395" s="9"/>
      <c r="C3395" s="10"/>
      <c r="D3395" s="10"/>
      <c r="E3395" s="10"/>
      <c r="F3395" s="10"/>
      <c r="G3395" s="10"/>
      <c r="H3395" s="10"/>
      <c r="I3395" s="11"/>
      <c r="J3395" s="11"/>
      <c r="K3395" s="16"/>
      <c r="L3395" s="1"/>
      <c r="N3395" s="1"/>
      <c r="O3395" s="13"/>
      <c r="P3395" s="13"/>
      <c r="Q3395" s="13" t="str">
        <f t="shared" si="237"/>
        <v/>
      </c>
      <c r="R3395" s="13" t="str">
        <f t="shared" si="238"/>
        <v/>
      </c>
    </row>
    <row r="3396" spans="1:18" x14ac:dyDescent="0.2">
      <c r="A3396" s="8"/>
      <c r="B3396" s="9"/>
      <c r="C3396" s="10"/>
      <c r="D3396" s="10"/>
      <c r="E3396" s="10"/>
      <c r="F3396" s="10"/>
      <c r="G3396" s="10"/>
      <c r="H3396" s="10"/>
      <c r="I3396" s="11"/>
      <c r="J3396" s="11"/>
      <c r="K3396" s="16"/>
      <c r="L3396" s="1"/>
      <c r="N3396" s="1"/>
      <c r="O3396" s="13"/>
      <c r="P3396" s="13"/>
      <c r="Q3396" s="13" t="str">
        <f t="shared" si="237"/>
        <v/>
      </c>
      <c r="R3396" s="13" t="str">
        <f t="shared" si="238"/>
        <v/>
      </c>
    </row>
    <row r="3397" spans="1:18" x14ac:dyDescent="0.2">
      <c r="A3397" s="8"/>
      <c r="B3397" s="9"/>
      <c r="C3397" s="10"/>
      <c r="D3397" s="10"/>
      <c r="E3397" s="10"/>
      <c r="F3397" s="10"/>
      <c r="G3397" s="10"/>
      <c r="H3397" s="10"/>
      <c r="I3397" s="11"/>
      <c r="J3397" s="11"/>
      <c r="K3397" s="12"/>
      <c r="L3397" s="1"/>
      <c r="N3397" s="1"/>
      <c r="O3397" s="13"/>
      <c r="P3397" s="13"/>
      <c r="Q3397" s="13" t="str">
        <f t="shared" si="237"/>
        <v/>
      </c>
      <c r="R3397" s="13" t="str">
        <f t="shared" si="238"/>
        <v/>
      </c>
    </row>
    <row r="3398" spans="1:18" x14ac:dyDescent="0.2">
      <c r="A3398" s="8"/>
      <c r="B3398" s="9"/>
      <c r="C3398" s="10"/>
      <c r="D3398" s="10"/>
      <c r="E3398" s="10"/>
      <c r="F3398" s="10"/>
      <c r="G3398" s="10"/>
      <c r="H3398" s="10"/>
      <c r="I3398" s="11"/>
      <c r="J3398" s="11"/>
      <c r="K3398" s="16"/>
      <c r="L3398" s="1"/>
      <c r="N3398" s="1"/>
      <c r="O3398" s="13"/>
      <c r="P3398" s="13"/>
      <c r="Q3398" s="13" t="str">
        <f t="shared" si="237"/>
        <v/>
      </c>
      <c r="R3398" s="13" t="str">
        <f t="shared" si="238"/>
        <v/>
      </c>
    </row>
    <row r="3399" spans="1:18" x14ac:dyDescent="0.2">
      <c r="A3399" s="8"/>
      <c r="B3399" s="9"/>
      <c r="C3399" s="10"/>
      <c r="D3399" s="10"/>
      <c r="E3399" s="10"/>
      <c r="F3399" s="10"/>
      <c r="G3399" s="10"/>
      <c r="H3399" s="10"/>
      <c r="I3399" s="11"/>
      <c r="J3399" s="11"/>
      <c r="K3399" s="16"/>
      <c r="L3399" s="1"/>
      <c r="N3399" s="1"/>
      <c r="O3399" s="13"/>
      <c r="P3399" s="13"/>
      <c r="Q3399" s="13" t="str">
        <f t="shared" si="237"/>
        <v/>
      </c>
      <c r="R3399" s="13" t="str">
        <f t="shared" si="238"/>
        <v/>
      </c>
    </row>
    <row r="3400" spans="1:18" x14ac:dyDescent="0.2">
      <c r="A3400" s="8"/>
      <c r="B3400" s="9"/>
      <c r="C3400" s="10"/>
      <c r="D3400" s="10"/>
      <c r="E3400" s="10"/>
      <c r="F3400" s="10"/>
      <c r="G3400" s="10"/>
      <c r="H3400" s="10"/>
      <c r="I3400" s="11"/>
      <c r="J3400" s="11"/>
      <c r="K3400" s="12"/>
      <c r="L3400" s="1"/>
      <c r="N3400" s="1"/>
      <c r="O3400" s="13"/>
      <c r="P3400" s="13"/>
      <c r="Q3400" s="13" t="str">
        <f t="shared" ref="Q3400:Q3463" si="239">IF(AND(M3400="Natural Gas",K3400&lt;&gt;"NA"),K3400/100,"")</f>
        <v/>
      </c>
      <c r="R3400" s="13" t="str">
        <f t="shared" ref="R3400:R3463" si="240">IF(AND(M3400="Natural Gas",K3400&lt;&gt;"NA",L3400="YES"),K3400/100,"")</f>
        <v/>
      </c>
    </row>
    <row r="3401" spans="1:18" x14ac:dyDescent="0.2">
      <c r="A3401" s="8"/>
      <c r="B3401" s="9"/>
      <c r="C3401" s="10"/>
      <c r="D3401" s="10"/>
      <c r="E3401" s="10"/>
      <c r="F3401" s="10"/>
      <c r="G3401" s="10"/>
      <c r="H3401" s="10"/>
      <c r="I3401" s="11"/>
      <c r="J3401" s="11"/>
      <c r="K3401" s="16"/>
      <c r="L3401" s="1"/>
      <c r="N3401" s="1"/>
      <c r="O3401" s="13"/>
      <c r="P3401" s="13"/>
      <c r="Q3401" s="13" t="str">
        <f t="shared" si="239"/>
        <v/>
      </c>
      <c r="R3401" s="13" t="str">
        <f t="shared" si="240"/>
        <v/>
      </c>
    </row>
    <row r="3402" spans="1:18" x14ac:dyDescent="0.2">
      <c r="A3402" s="8"/>
      <c r="B3402" s="9"/>
      <c r="C3402" s="10"/>
      <c r="D3402" s="10"/>
      <c r="E3402" s="10"/>
      <c r="F3402" s="10"/>
      <c r="G3402" s="10"/>
      <c r="H3402" s="10"/>
      <c r="I3402" s="11"/>
      <c r="J3402" s="11"/>
      <c r="K3402" s="16"/>
      <c r="L3402" s="1"/>
      <c r="N3402" s="1"/>
      <c r="O3402" s="13"/>
      <c r="P3402" s="13"/>
      <c r="Q3402" s="13" t="str">
        <f t="shared" si="239"/>
        <v/>
      </c>
      <c r="R3402" s="13" t="str">
        <f t="shared" si="240"/>
        <v/>
      </c>
    </row>
    <row r="3403" spans="1:18" x14ac:dyDescent="0.2">
      <c r="A3403" s="8"/>
      <c r="B3403" s="9"/>
      <c r="C3403" s="10"/>
      <c r="D3403" s="10"/>
      <c r="E3403" s="10"/>
      <c r="F3403" s="10"/>
      <c r="G3403" s="10"/>
      <c r="H3403" s="10"/>
      <c r="I3403" s="11"/>
      <c r="J3403" s="11"/>
      <c r="K3403" s="12"/>
      <c r="L3403" s="1"/>
      <c r="N3403" s="1"/>
      <c r="O3403" s="13"/>
      <c r="P3403" s="13"/>
      <c r="Q3403" s="13" t="str">
        <f t="shared" si="239"/>
        <v/>
      </c>
      <c r="R3403" s="13" t="str">
        <f t="shared" si="240"/>
        <v/>
      </c>
    </row>
    <row r="3404" spans="1:18" x14ac:dyDescent="0.2">
      <c r="A3404" s="8"/>
      <c r="B3404" s="9"/>
      <c r="C3404" s="10"/>
      <c r="D3404" s="10"/>
      <c r="E3404" s="10"/>
      <c r="F3404" s="10"/>
      <c r="G3404" s="10"/>
      <c r="H3404" s="10"/>
      <c r="I3404" s="11"/>
      <c r="J3404" s="11"/>
      <c r="K3404" s="16"/>
      <c r="L3404" s="1"/>
      <c r="N3404" s="1"/>
      <c r="O3404" s="13"/>
      <c r="P3404" s="13"/>
      <c r="Q3404" s="13" t="str">
        <f t="shared" si="239"/>
        <v/>
      </c>
      <c r="R3404" s="13" t="str">
        <f t="shared" si="240"/>
        <v/>
      </c>
    </row>
    <row r="3405" spans="1:18" x14ac:dyDescent="0.2">
      <c r="A3405" s="8"/>
      <c r="B3405" s="9"/>
      <c r="C3405" s="10"/>
      <c r="D3405" s="10"/>
      <c r="E3405" s="10"/>
      <c r="F3405" s="10"/>
      <c r="G3405" s="10"/>
      <c r="H3405" s="10"/>
      <c r="I3405" s="11"/>
      <c r="J3405" s="11"/>
      <c r="K3405" s="12"/>
      <c r="L3405" s="1"/>
      <c r="N3405" s="1"/>
      <c r="O3405" s="13"/>
      <c r="P3405" s="13"/>
      <c r="Q3405" s="13" t="str">
        <f t="shared" si="239"/>
        <v/>
      </c>
      <c r="R3405" s="13" t="str">
        <f t="shared" si="240"/>
        <v/>
      </c>
    </row>
    <row r="3406" spans="1:18" x14ac:dyDescent="0.2">
      <c r="A3406" s="8"/>
      <c r="B3406" s="9"/>
      <c r="C3406" s="10"/>
      <c r="D3406" s="10"/>
      <c r="E3406" s="10"/>
      <c r="F3406" s="10"/>
      <c r="G3406" s="10"/>
      <c r="H3406" s="10"/>
      <c r="I3406" s="11"/>
      <c r="J3406" s="11"/>
      <c r="K3406" s="16"/>
      <c r="L3406" s="1"/>
      <c r="N3406" s="1"/>
      <c r="O3406" s="13"/>
      <c r="P3406" s="13"/>
      <c r="Q3406" s="13" t="str">
        <f t="shared" si="239"/>
        <v/>
      </c>
      <c r="R3406" s="13" t="str">
        <f t="shared" si="240"/>
        <v/>
      </c>
    </row>
    <row r="3407" spans="1:18" x14ac:dyDescent="0.2">
      <c r="A3407" s="8"/>
      <c r="B3407" s="9"/>
      <c r="C3407" s="10"/>
      <c r="D3407" s="10"/>
      <c r="E3407" s="10"/>
      <c r="F3407" s="10"/>
      <c r="G3407" s="10"/>
      <c r="H3407" s="10"/>
      <c r="I3407" s="11"/>
      <c r="J3407" s="11"/>
      <c r="K3407" s="16"/>
      <c r="L3407" s="1"/>
      <c r="N3407" s="1"/>
      <c r="O3407" s="13"/>
      <c r="P3407" s="13"/>
      <c r="Q3407" s="13" t="str">
        <f t="shared" si="239"/>
        <v/>
      </c>
      <c r="R3407" s="13" t="str">
        <f t="shared" si="240"/>
        <v/>
      </c>
    </row>
    <row r="3408" spans="1:18" x14ac:dyDescent="0.2">
      <c r="A3408" s="8"/>
      <c r="B3408" s="9"/>
      <c r="C3408" s="10"/>
      <c r="D3408" s="10"/>
      <c r="E3408" s="10"/>
      <c r="F3408" s="10"/>
      <c r="G3408" s="10"/>
      <c r="H3408" s="10"/>
      <c r="I3408" s="11"/>
      <c r="J3408" s="11"/>
      <c r="K3408" s="16"/>
      <c r="L3408" s="1"/>
      <c r="N3408" s="1"/>
      <c r="O3408" s="13"/>
      <c r="P3408" s="13"/>
      <c r="Q3408" s="13" t="str">
        <f t="shared" si="239"/>
        <v/>
      </c>
      <c r="R3408" s="13" t="str">
        <f t="shared" si="240"/>
        <v/>
      </c>
    </row>
    <row r="3409" spans="1:18" x14ac:dyDescent="0.2">
      <c r="A3409" s="8"/>
      <c r="B3409" s="9"/>
      <c r="C3409" s="10"/>
      <c r="D3409" s="10"/>
      <c r="E3409" s="10"/>
      <c r="F3409" s="10"/>
      <c r="G3409" s="10"/>
      <c r="H3409" s="10"/>
      <c r="I3409" s="11"/>
      <c r="J3409" s="11"/>
      <c r="K3409" s="16"/>
      <c r="L3409" s="1"/>
      <c r="N3409" s="1"/>
      <c r="O3409" s="13"/>
      <c r="P3409" s="13"/>
      <c r="Q3409" s="13" t="str">
        <f t="shared" si="239"/>
        <v/>
      </c>
      <c r="R3409" s="13" t="str">
        <f t="shared" si="240"/>
        <v/>
      </c>
    </row>
    <row r="3410" spans="1:18" x14ac:dyDescent="0.2">
      <c r="A3410" s="8"/>
      <c r="B3410" s="9"/>
      <c r="C3410" s="10"/>
      <c r="D3410" s="10"/>
      <c r="E3410" s="10"/>
      <c r="F3410" s="10"/>
      <c r="G3410" s="10"/>
      <c r="H3410" s="10"/>
      <c r="I3410" s="11"/>
      <c r="J3410" s="11"/>
      <c r="K3410" s="16"/>
      <c r="L3410" s="1"/>
      <c r="N3410" s="1"/>
      <c r="O3410" s="13"/>
      <c r="P3410" s="13"/>
      <c r="Q3410" s="13" t="str">
        <f t="shared" si="239"/>
        <v/>
      </c>
      <c r="R3410" s="13" t="str">
        <f t="shared" si="240"/>
        <v/>
      </c>
    </row>
    <row r="3411" spans="1:18" x14ac:dyDescent="0.2">
      <c r="A3411" s="8"/>
      <c r="B3411" s="9"/>
      <c r="C3411" s="10"/>
      <c r="D3411" s="10"/>
      <c r="E3411" s="10"/>
      <c r="F3411" s="10"/>
      <c r="G3411" s="10"/>
      <c r="H3411" s="10"/>
      <c r="I3411" s="11"/>
      <c r="J3411" s="11"/>
      <c r="K3411" s="12"/>
      <c r="L3411" s="1"/>
      <c r="N3411" s="1"/>
      <c r="O3411" s="13"/>
      <c r="P3411" s="13"/>
      <c r="Q3411" s="13" t="str">
        <f t="shared" si="239"/>
        <v/>
      </c>
      <c r="R3411" s="13" t="str">
        <f t="shared" si="240"/>
        <v/>
      </c>
    </row>
    <row r="3412" spans="1:18" x14ac:dyDescent="0.2">
      <c r="A3412" s="8"/>
      <c r="B3412" s="9"/>
      <c r="C3412" s="10"/>
      <c r="D3412" s="10"/>
      <c r="E3412" s="10"/>
      <c r="F3412" s="10"/>
      <c r="G3412" s="10"/>
      <c r="H3412" s="10"/>
      <c r="I3412" s="11"/>
      <c r="J3412" s="11"/>
      <c r="K3412" s="16"/>
      <c r="L3412" s="1"/>
      <c r="N3412" s="1"/>
      <c r="O3412" s="13"/>
      <c r="P3412" s="13"/>
      <c r="Q3412" s="13" t="str">
        <f t="shared" si="239"/>
        <v/>
      </c>
      <c r="R3412" s="13" t="str">
        <f t="shared" si="240"/>
        <v/>
      </c>
    </row>
    <row r="3413" spans="1:18" x14ac:dyDescent="0.2">
      <c r="A3413" s="8"/>
      <c r="B3413" s="9"/>
      <c r="C3413" s="10"/>
      <c r="D3413" s="10"/>
      <c r="E3413" s="10"/>
      <c r="F3413" s="10"/>
      <c r="G3413" s="10"/>
      <c r="H3413" s="10"/>
      <c r="I3413" s="11"/>
      <c r="J3413" s="11"/>
      <c r="K3413" s="16"/>
      <c r="L3413" s="1"/>
      <c r="N3413" s="1"/>
      <c r="O3413" s="13"/>
      <c r="P3413" s="13"/>
      <c r="Q3413" s="13" t="str">
        <f t="shared" si="239"/>
        <v/>
      </c>
      <c r="R3413" s="13" t="str">
        <f t="shared" si="240"/>
        <v/>
      </c>
    </row>
    <row r="3414" spans="1:18" x14ac:dyDescent="0.2">
      <c r="A3414" s="8"/>
      <c r="B3414" s="9"/>
      <c r="C3414" s="10"/>
      <c r="D3414" s="10"/>
      <c r="E3414" s="10"/>
      <c r="F3414" s="10"/>
      <c r="G3414" s="10"/>
      <c r="H3414" s="10"/>
      <c r="I3414" s="11"/>
      <c r="J3414" s="11"/>
      <c r="K3414" s="16"/>
      <c r="L3414" s="1"/>
      <c r="N3414" s="1"/>
      <c r="O3414" s="13"/>
      <c r="P3414" s="13"/>
      <c r="Q3414" s="13" t="str">
        <f t="shared" si="239"/>
        <v/>
      </c>
      <c r="R3414" s="13" t="str">
        <f t="shared" si="240"/>
        <v/>
      </c>
    </row>
    <row r="3415" spans="1:18" x14ac:dyDescent="0.2">
      <c r="A3415" s="8"/>
      <c r="B3415" s="9"/>
      <c r="C3415" s="10"/>
      <c r="D3415" s="10"/>
      <c r="E3415" s="10"/>
      <c r="F3415" s="10"/>
      <c r="G3415" s="10"/>
      <c r="H3415" s="10"/>
      <c r="I3415" s="11"/>
      <c r="J3415" s="11"/>
      <c r="K3415" s="16"/>
      <c r="L3415" s="1"/>
      <c r="N3415" s="1"/>
      <c r="O3415" s="13"/>
      <c r="P3415" s="13"/>
      <c r="Q3415" s="13" t="str">
        <f t="shared" si="239"/>
        <v/>
      </c>
      <c r="R3415" s="13" t="str">
        <f t="shared" si="240"/>
        <v/>
      </c>
    </row>
    <row r="3416" spans="1:18" x14ac:dyDescent="0.2">
      <c r="A3416" s="8"/>
      <c r="B3416" s="9"/>
      <c r="C3416" s="10"/>
      <c r="D3416" s="10"/>
      <c r="E3416" s="10"/>
      <c r="F3416" s="10"/>
      <c r="G3416" s="10"/>
      <c r="H3416" s="10"/>
      <c r="I3416" s="11"/>
      <c r="J3416" s="11"/>
      <c r="K3416" s="16"/>
      <c r="L3416" s="1"/>
      <c r="N3416" s="1"/>
      <c r="O3416" s="13"/>
      <c r="P3416" s="13"/>
      <c r="Q3416" s="13" t="str">
        <f t="shared" si="239"/>
        <v/>
      </c>
      <c r="R3416" s="13" t="str">
        <f t="shared" si="240"/>
        <v/>
      </c>
    </row>
    <row r="3417" spans="1:18" x14ac:dyDescent="0.2">
      <c r="A3417" s="8"/>
      <c r="B3417" s="9"/>
      <c r="C3417" s="10"/>
      <c r="D3417" s="10"/>
      <c r="E3417" s="10"/>
      <c r="F3417" s="10"/>
      <c r="G3417" s="10"/>
      <c r="H3417" s="10"/>
      <c r="I3417" s="11"/>
      <c r="J3417" s="11"/>
      <c r="K3417" s="16"/>
      <c r="L3417" s="1"/>
      <c r="N3417" s="1"/>
      <c r="O3417" s="13"/>
      <c r="P3417" s="13"/>
      <c r="Q3417" s="13" t="str">
        <f t="shared" si="239"/>
        <v/>
      </c>
      <c r="R3417" s="13" t="str">
        <f t="shared" si="240"/>
        <v/>
      </c>
    </row>
    <row r="3418" spans="1:18" x14ac:dyDescent="0.2">
      <c r="A3418" s="8"/>
      <c r="B3418" s="9"/>
      <c r="C3418" s="10"/>
      <c r="D3418" s="10"/>
      <c r="E3418" s="10"/>
      <c r="F3418" s="10"/>
      <c r="G3418" s="10"/>
      <c r="H3418" s="10"/>
      <c r="I3418" s="11"/>
      <c r="J3418" s="11"/>
      <c r="K3418" s="16"/>
      <c r="L3418" s="1"/>
      <c r="N3418" s="1"/>
      <c r="O3418" s="13"/>
      <c r="P3418" s="13"/>
      <c r="Q3418" s="13" t="str">
        <f t="shared" si="239"/>
        <v/>
      </c>
      <c r="R3418" s="13" t="str">
        <f t="shared" si="240"/>
        <v/>
      </c>
    </row>
    <row r="3419" spans="1:18" x14ac:dyDescent="0.2">
      <c r="A3419" s="8"/>
      <c r="B3419" s="9"/>
      <c r="C3419" s="10"/>
      <c r="D3419" s="10"/>
      <c r="E3419" s="10"/>
      <c r="F3419" s="10"/>
      <c r="G3419" s="10"/>
      <c r="H3419" s="10"/>
      <c r="I3419" s="11"/>
      <c r="J3419" s="11"/>
      <c r="K3419" s="16"/>
      <c r="L3419" s="1"/>
      <c r="N3419" s="1"/>
      <c r="O3419" s="13"/>
      <c r="P3419" s="13"/>
      <c r="Q3419" s="13" t="str">
        <f t="shared" si="239"/>
        <v/>
      </c>
      <c r="R3419" s="13" t="str">
        <f t="shared" si="240"/>
        <v/>
      </c>
    </row>
    <row r="3420" spans="1:18" x14ac:dyDescent="0.2">
      <c r="A3420" s="8"/>
      <c r="B3420" s="9"/>
      <c r="C3420" s="10"/>
      <c r="D3420" s="10"/>
      <c r="E3420" s="10"/>
      <c r="F3420" s="10"/>
      <c r="G3420" s="10"/>
      <c r="H3420" s="10"/>
      <c r="I3420" s="11"/>
      <c r="J3420" s="11"/>
      <c r="K3420" s="16"/>
      <c r="L3420" s="1"/>
      <c r="N3420" s="1"/>
      <c r="O3420" s="13"/>
      <c r="P3420" s="13"/>
      <c r="Q3420" s="13" t="str">
        <f t="shared" si="239"/>
        <v/>
      </c>
      <c r="R3420" s="13" t="str">
        <f t="shared" si="240"/>
        <v/>
      </c>
    </row>
    <row r="3421" spans="1:18" x14ac:dyDescent="0.2">
      <c r="A3421" s="8"/>
      <c r="B3421" s="9"/>
      <c r="C3421" s="10"/>
      <c r="D3421" s="10"/>
      <c r="E3421" s="10"/>
      <c r="F3421" s="10"/>
      <c r="G3421" s="10"/>
      <c r="H3421" s="10"/>
      <c r="I3421" s="11"/>
      <c r="J3421" s="11"/>
      <c r="K3421" s="12"/>
      <c r="L3421" s="1"/>
      <c r="N3421" s="1"/>
      <c r="O3421" s="13"/>
      <c r="P3421" s="13"/>
      <c r="Q3421" s="13" t="str">
        <f t="shared" si="239"/>
        <v/>
      </c>
      <c r="R3421" s="13" t="str">
        <f t="shared" si="240"/>
        <v/>
      </c>
    </row>
    <row r="3422" spans="1:18" x14ac:dyDescent="0.2">
      <c r="A3422" s="8"/>
      <c r="B3422" s="9"/>
      <c r="C3422" s="10"/>
      <c r="D3422" s="10"/>
      <c r="E3422" s="10"/>
      <c r="F3422" s="10"/>
      <c r="G3422" s="10"/>
      <c r="H3422" s="10"/>
      <c r="I3422" s="11"/>
      <c r="J3422" s="11"/>
      <c r="K3422" s="16"/>
      <c r="L3422" s="1"/>
      <c r="N3422" s="1"/>
      <c r="O3422" s="13"/>
      <c r="P3422" s="13"/>
      <c r="Q3422" s="13" t="str">
        <f t="shared" si="239"/>
        <v/>
      </c>
      <c r="R3422" s="13" t="str">
        <f t="shared" si="240"/>
        <v/>
      </c>
    </row>
    <row r="3423" spans="1:18" x14ac:dyDescent="0.2">
      <c r="A3423" s="8"/>
      <c r="B3423" s="9"/>
      <c r="C3423" s="10"/>
      <c r="D3423" s="10"/>
      <c r="E3423" s="10"/>
      <c r="F3423" s="10"/>
      <c r="G3423" s="10"/>
      <c r="H3423" s="10"/>
      <c r="I3423" s="11"/>
      <c r="J3423" s="11"/>
      <c r="K3423" s="16"/>
      <c r="L3423" s="1"/>
      <c r="N3423" s="1"/>
      <c r="O3423" s="13"/>
      <c r="P3423" s="13"/>
      <c r="Q3423" s="13" t="str">
        <f t="shared" si="239"/>
        <v/>
      </c>
      <c r="R3423" s="13" t="str">
        <f t="shared" si="240"/>
        <v/>
      </c>
    </row>
    <row r="3424" spans="1:18" x14ac:dyDescent="0.2">
      <c r="A3424" s="8"/>
      <c r="B3424" s="9"/>
      <c r="C3424" s="10"/>
      <c r="D3424" s="10"/>
      <c r="E3424" s="10"/>
      <c r="F3424" s="10"/>
      <c r="G3424" s="10"/>
      <c r="H3424" s="10"/>
      <c r="I3424" s="11"/>
      <c r="J3424" s="11"/>
      <c r="K3424" s="12"/>
      <c r="L3424" s="1"/>
      <c r="N3424" s="1"/>
      <c r="O3424" s="13"/>
      <c r="P3424" s="13"/>
      <c r="Q3424" s="13" t="str">
        <f t="shared" si="239"/>
        <v/>
      </c>
      <c r="R3424" s="13" t="str">
        <f t="shared" si="240"/>
        <v/>
      </c>
    </row>
    <row r="3425" spans="1:18" x14ac:dyDescent="0.2">
      <c r="A3425" s="8"/>
      <c r="B3425" s="9"/>
      <c r="C3425" s="10"/>
      <c r="D3425" s="10"/>
      <c r="E3425" s="10"/>
      <c r="F3425" s="10"/>
      <c r="G3425" s="10"/>
      <c r="H3425" s="10"/>
      <c r="I3425" s="11"/>
      <c r="J3425" s="11"/>
      <c r="K3425" s="16"/>
      <c r="L3425" s="1"/>
      <c r="N3425" s="1"/>
      <c r="O3425" s="13"/>
      <c r="P3425" s="13"/>
      <c r="Q3425" s="13" t="str">
        <f t="shared" si="239"/>
        <v/>
      </c>
      <c r="R3425" s="13" t="str">
        <f t="shared" si="240"/>
        <v/>
      </c>
    </row>
    <row r="3426" spans="1:18" x14ac:dyDescent="0.2">
      <c r="A3426" s="8"/>
      <c r="B3426" s="9"/>
      <c r="C3426" s="10"/>
      <c r="D3426" s="10"/>
      <c r="E3426" s="10"/>
      <c r="F3426" s="10"/>
      <c r="G3426" s="10"/>
      <c r="H3426" s="10"/>
      <c r="I3426" s="11"/>
      <c r="J3426" s="11"/>
      <c r="K3426" s="12"/>
      <c r="L3426" s="1"/>
      <c r="N3426" s="1"/>
      <c r="O3426" s="13"/>
      <c r="P3426" s="13"/>
      <c r="Q3426" s="13" t="str">
        <f t="shared" si="239"/>
        <v/>
      </c>
      <c r="R3426" s="13" t="str">
        <f t="shared" si="240"/>
        <v/>
      </c>
    </row>
    <row r="3427" spans="1:18" x14ac:dyDescent="0.2">
      <c r="A3427" s="8"/>
      <c r="B3427" s="9"/>
      <c r="C3427" s="10"/>
      <c r="D3427" s="10"/>
      <c r="E3427" s="10"/>
      <c r="F3427" s="10"/>
      <c r="G3427" s="10"/>
      <c r="H3427" s="10"/>
      <c r="I3427" s="11"/>
      <c r="J3427" s="11"/>
      <c r="K3427" s="12"/>
      <c r="L3427" s="1"/>
      <c r="N3427" s="1"/>
      <c r="O3427" s="13"/>
      <c r="P3427" s="13"/>
      <c r="Q3427" s="13" t="str">
        <f t="shared" si="239"/>
        <v/>
      </c>
      <c r="R3427" s="13" t="str">
        <f t="shared" si="240"/>
        <v/>
      </c>
    </row>
    <row r="3428" spans="1:18" x14ac:dyDescent="0.2">
      <c r="A3428" s="8"/>
      <c r="B3428" s="9"/>
      <c r="C3428" s="10"/>
      <c r="D3428" s="10"/>
      <c r="E3428" s="10"/>
      <c r="F3428" s="10"/>
      <c r="G3428" s="10"/>
      <c r="H3428" s="10"/>
      <c r="I3428" s="11"/>
      <c r="J3428" s="11"/>
      <c r="K3428" s="16"/>
      <c r="L3428" s="1"/>
      <c r="N3428" s="1"/>
      <c r="O3428" s="13"/>
      <c r="P3428" s="13"/>
      <c r="Q3428" s="13" t="str">
        <f t="shared" si="239"/>
        <v/>
      </c>
      <c r="R3428" s="13" t="str">
        <f t="shared" si="240"/>
        <v/>
      </c>
    </row>
    <row r="3429" spans="1:18" x14ac:dyDescent="0.2">
      <c r="A3429" s="8"/>
      <c r="B3429" s="9"/>
      <c r="C3429" s="10"/>
      <c r="D3429" s="10"/>
      <c r="E3429" s="10"/>
      <c r="F3429" s="10"/>
      <c r="G3429" s="10"/>
      <c r="H3429" s="10"/>
      <c r="I3429" s="11"/>
      <c r="J3429" s="11"/>
      <c r="K3429" s="12"/>
      <c r="L3429" s="1"/>
      <c r="N3429" s="1"/>
      <c r="O3429" s="13"/>
      <c r="P3429" s="13"/>
      <c r="Q3429" s="13" t="str">
        <f t="shared" si="239"/>
        <v/>
      </c>
      <c r="R3429" s="13" t="str">
        <f t="shared" si="240"/>
        <v/>
      </c>
    </row>
    <row r="3430" spans="1:18" x14ac:dyDescent="0.2">
      <c r="A3430" s="8"/>
      <c r="B3430" s="9"/>
      <c r="C3430" s="10"/>
      <c r="D3430" s="10"/>
      <c r="E3430" s="10"/>
      <c r="F3430" s="10"/>
      <c r="G3430" s="10"/>
      <c r="H3430" s="10"/>
      <c r="I3430" s="11"/>
      <c r="J3430" s="11"/>
      <c r="K3430" s="16"/>
      <c r="L3430" s="1"/>
      <c r="N3430" s="1"/>
      <c r="O3430" s="13"/>
      <c r="P3430" s="13"/>
      <c r="Q3430" s="13" t="str">
        <f t="shared" si="239"/>
        <v/>
      </c>
      <c r="R3430" s="13" t="str">
        <f t="shared" si="240"/>
        <v/>
      </c>
    </row>
    <row r="3431" spans="1:18" x14ac:dyDescent="0.2">
      <c r="A3431" s="8"/>
      <c r="B3431" s="9"/>
      <c r="C3431" s="10"/>
      <c r="D3431" s="10"/>
      <c r="E3431" s="10"/>
      <c r="F3431" s="10"/>
      <c r="G3431" s="10"/>
      <c r="H3431" s="10"/>
      <c r="I3431" s="11"/>
      <c r="J3431" s="11"/>
      <c r="K3431" s="16"/>
      <c r="L3431" s="1"/>
      <c r="N3431" s="1"/>
      <c r="O3431" s="13"/>
      <c r="P3431" s="13"/>
      <c r="Q3431" s="13" t="str">
        <f t="shared" si="239"/>
        <v/>
      </c>
      <c r="R3431" s="13" t="str">
        <f t="shared" si="240"/>
        <v/>
      </c>
    </row>
    <row r="3432" spans="1:18" x14ac:dyDescent="0.2">
      <c r="A3432" s="8"/>
      <c r="B3432" s="9"/>
      <c r="C3432" s="10"/>
      <c r="D3432" s="10"/>
      <c r="E3432" s="10"/>
      <c r="F3432" s="10"/>
      <c r="G3432" s="10"/>
      <c r="H3432" s="10"/>
      <c r="I3432" s="11"/>
      <c r="J3432" s="11"/>
      <c r="K3432" s="16"/>
      <c r="L3432" s="1"/>
      <c r="N3432" s="1"/>
      <c r="O3432" s="13"/>
      <c r="P3432" s="13"/>
      <c r="Q3432" s="13" t="str">
        <f t="shared" si="239"/>
        <v/>
      </c>
      <c r="R3432" s="13" t="str">
        <f t="shared" si="240"/>
        <v/>
      </c>
    </row>
    <row r="3433" spans="1:18" x14ac:dyDescent="0.2">
      <c r="A3433" s="8"/>
      <c r="B3433" s="9"/>
      <c r="C3433" s="10"/>
      <c r="D3433" s="10"/>
      <c r="E3433" s="10"/>
      <c r="F3433" s="10"/>
      <c r="G3433" s="10"/>
      <c r="H3433" s="10"/>
      <c r="I3433" s="11"/>
      <c r="J3433" s="11"/>
      <c r="K3433" s="16"/>
      <c r="L3433" s="1"/>
      <c r="N3433" s="1"/>
      <c r="O3433" s="13"/>
      <c r="P3433" s="13"/>
      <c r="Q3433" s="13" t="str">
        <f t="shared" si="239"/>
        <v/>
      </c>
      <c r="R3433" s="13" t="str">
        <f t="shared" si="240"/>
        <v/>
      </c>
    </row>
    <row r="3434" spans="1:18" x14ac:dyDescent="0.2">
      <c r="A3434" s="8"/>
      <c r="B3434" s="9"/>
      <c r="C3434" s="10"/>
      <c r="D3434" s="10"/>
      <c r="E3434" s="10"/>
      <c r="F3434" s="10"/>
      <c r="G3434" s="10"/>
      <c r="H3434" s="10"/>
      <c r="I3434" s="11"/>
      <c r="J3434" s="11"/>
      <c r="K3434" s="16"/>
      <c r="L3434" s="1"/>
      <c r="N3434" s="1"/>
      <c r="O3434" s="13"/>
      <c r="P3434" s="13"/>
      <c r="Q3434" s="13" t="str">
        <f t="shared" si="239"/>
        <v/>
      </c>
      <c r="R3434" s="13" t="str">
        <f t="shared" si="240"/>
        <v/>
      </c>
    </row>
    <row r="3435" spans="1:18" x14ac:dyDescent="0.2">
      <c r="A3435" s="8"/>
      <c r="B3435" s="9"/>
      <c r="C3435" s="10"/>
      <c r="D3435" s="10"/>
      <c r="E3435" s="10"/>
      <c r="F3435" s="10"/>
      <c r="G3435" s="10"/>
      <c r="H3435" s="10"/>
      <c r="I3435" s="11"/>
      <c r="J3435" s="11"/>
      <c r="K3435" s="12"/>
      <c r="L3435" s="1"/>
      <c r="N3435" s="1"/>
      <c r="O3435" s="13"/>
      <c r="P3435" s="13"/>
      <c r="Q3435" s="13" t="str">
        <f t="shared" si="239"/>
        <v/>
      </c>
      <c r="R3435" s="13" t="str">
        <f t="shared" si="240"/>
        <v/>
      </c>
    </row>
    <row r="3436" spans="1:18" x14ac:dyDescent="0.2">
      <c r="A3436" s="8"/>
      <c r="B3436" s="9"/>
      <c r="C3436" s="10"/>
      <c r="D3436" s="10"/>
      <c r="E3436" s="10"/>
      <c r="F3436" s="10"/>
      <c r="G3436" s="10"/>
      <c r="H3436" s="10"/>
      <c r="I3436" s="11"/>
      <c r="J3436" s="11"/>
      <c r="K3436" s="12"/>
      <c r="L3436" s="1"/>
      <c r="N3436" s="1"/>
      <c r="O3436" s="13"/>
      <c r="P3436" s="13"/>
      <c r="Q3436" s="13" t="str">
        <f t="shared" si="239"/>
        <v/>
      </c>
      <c r="R3436" s="13" t="str">
        <f t="shared" si="240"/>
        <v/>
      </c>
    </row>
    <row r="3437" spans="1:18" x14ac:dyDescent="0.2">
      <c r="A3437" s="8"/>
      <c r="B3437" s="9"/>
      <c r="C3437" s="10"/>
      <c r="D3437" s="10"/>
      <c r="E3437" s="10"/>
      <c r="F3437" s="10"/>
      <c r="G3437" s="10"/>
      <c r="H3437" s="10"/>
      <c r="I3437" s="11"/>
      <c r="J3437" s="11"/>
      <c r="K3437" s="12"/>
      <c r="L3437" s="1"/>
      <c r="N3437" s="1"/>
      <c r="O3437" s="13"/>
      <c r="P3437" s="13"/>
      <c r="Q3437" s="13" t="str">
        <f t="shared" si="239"/>
        <v/>
      </c>
      <c r="R3437" s="13" t="str">
        <f t="shared" si="240"/>
        <v/>
      </c>
    </row>
    <row r="3438" spans="1:18" x14ac:dyDescent="0.2">
      <c r="A3438" s="8"/>
      <c r="B3438" s="9"/>
      <c r="C3438" s="10"/>
      <c r="D3438" s="10"/>
      <c r="E3438" s="10"/>
      <c r="F3438" s="10"/>
      <c r="G3438" s="10"/>
      <c r="H3438" s="10"/>
      <c r="I3438" s="11"/>
      <c r="J3438" s="11"/>
      <c r="K3438" s="16"/>
      <c r="L3438" s="1"/>
      <c r="N3438" s="1"/>
      <c r="O3438" s="13"/>
      <c r="P3438" s="13"/>
      <c r="Q3438" s="13" t="str">
        <f t="shared" si="239"/>
        <v/>
      </c>
      <c r="R3438" s="13" t="str">
        <f t="shared" si="240"/>
        <v/>
      </c>
    </row>
    <row r="3439" spans="1:18" x14ac:dyDescent="0.2">
      <c r="A3439" s="8"/>
      <c r="B3439" s="9"/>
      <c r="C3439" s="10"/>
      <c r="D3439" s="10"/>
      <c r="E3439" s="10"/>
      <c r="F3439" s="10"/>
      <c r="G3439" s="10"/>
      <c r="H3439" s="10"/>
      <c r="I3439" s="11"/>
      <c r="J3439" s="11"/>
      <c r="K3439" s="16"/>
      <c r="L3439" s="1"/>
      <c r="N3439" s="1"/>
      <c r="O3439" s="13"/>
      <c r="P3439" s="13"/>
      <c r="Q3439" s="13" t="str">
        <f t="shared" si="239"/>
        <v/>
      </c>
      <c r="R3439" s="13" t="str">
        <f t="shared" si="240"/>
        <v/>
      </c>
    </row>
    <row r="3440" spans="1:18" x14ac:dyDescent="0.2">
      <c r="A3440" s="8"/>
      <c r="B3440" s="9"/>
      <c r="C3440" s="10"/>
      <c r="D3440" s="10"/>
      <c r="E3440" s="10"/>
      <c r="F3440" s="10"/>
      <c r="G3440" s="10"/>
      <c r="H3440" s="10"/>
      <c r="I3440" s="11"/>
      <c r="J3440" s="11"/>
      <c r="K3440" s="12"/>
      <c r="L3440" s="1"/>
      <c r="N3440" s="1"/>
      <c r="O3440" s="13"/>
      <c r="P3440" s="13"/>
      <c r="Q3440" s="13" t="str">
        <f t="shared" si="239"/>
        <v/>
      </c>
      <c r="R3440" s="13" t="str">
        <f t="shared" si="240"/>
        <v/>
      </c>
    </row>
    <row r="3441" spans="1:18" x14ac:dyDescent="0.2">
      <c r="A3441" s="8"/>
      <c r="B3441" s="9"/>
      <c r="C3441" s="10"/>
      <c r="D3441" s="10"/>
      <c r="E3441" s="10"/>
      <c r="F3441" s="10"/>
      <c r="G3441" s="10"/>
      <c r="H3441" s="10"/>
      <c r="I3441" s="11"/>
      <c r="J3441" s="11"/>
      <c r="K3441" s="16"/>
      <c r="L3441" s="1"/>
      <c r="N3441" s="1"/>
      <c r="O3441" s="13"/>
      <c r="P3441" s="13"/>
      <c r="Q3441" s="13" t="str">
        <f t="shared" si="239"/>
        <v/>
      </c>
      <c r="R3441" s="13" t="str">
        <f t="shared" si="240"/>
        <v/>
      </c>
    </row>
    <row r="3442" spans="1:18" x14ac:dyDescent="0.2">
      <c r="A3442" s="8"/>
      <c r="B3442" s="9"/>
      <c r="C3442" s="10"/>
      <c r="D3442" s="10"/>
      <c r="E3442" s="10"/>
      <c r="F3442" s="10"/>
      <c r="G3442" s="10"/>
      <c r="H3442" s="10"/>
      <c r="I3442" s="11"/>
      <c r="J3442" s="11"/>
      <c r="K3442" s="16"/>
      <c r="L3442" s="1"/>
      <c r="N3442" s="1"/>
      <c r="O3442" s="13"/>
      <c r="P3442" s="13"/>
      <c r="Q3442" s="13" t="str">
        <f t="shared" si="239"/>
        <v/>
      </c>
      <c r="R3442" s="13" t="str">
        <f t="shared" si="240"/>
        <v/>
      </c>
    </row>
    <row r="3443" spans="1:18" x14ac:dyDescent="0.2">
      <c r="A3443" s="8"/>
      <c r="B3443" s="9"/>
      <c r="C3443" s="10"/>
      <c r="D3443" s="10"/>
      <c r="E3443" s="10"/>
      <c r="F3443" s="10"/>
      <c r="G3443" s="10"/>
      <c r="H3443" s="10"/>
      <c r="I3443" s="11"/>
      <c r="J3443" s="11"/>
      <c r="K3443" s="16"/>
      <c r="L3443" s="1"/>
      <c r="N3443" s="1"/>
      <c r="O3443" s="13"/>
      <c r="P3443" s="13"/>
      <c r="Q3443" s="13" t="str">
        <f t="shared" si="239"/>
        <v/>
      </c>
      <c r="R3443" s="13" t="str">
        <f t="shared" si="240"/>
        <v/>
      </c>
    </row>
    <row r="3444" spans="1:18" x14ac:dyDescent="0.2">
      <c r="A3444" s="8"/>
      <c r="B3444" s="9"/>
      <c r="C3444" s="10"/>
      <c r="D3444" s="10"/>
      <c r="E3444" s="10"/>
      <c r="F3444" s="10"/>
      <c r="G3444" s="10"/>
      <c r="H3444" s="10"/>
      <c r="I3444" s="11"/>
      <c r="J3444" s="11"/>
      <c r="K3444" s="16"/>
      <c r="L3444" s="1"/>
      <c r="N3444" s="1"/>
      <c r="O3444" s="13"/>
      <c r="P3444" s="13"/>
      <c r="Q3444" s="13" t="str">
        <f t="shared" si="239"/>
        <v/>
      </c>
      <c r="R3444" s="13" t="str">
        <f t="shared" si="240"/>
        <v/>
      </c>
    </row>
    <row r="3445" spans="1:18" x14ac:dyDescent="0.2">
      <c r="A3445" s="8"/>
      <c r="B3445" s="9"/>
      <c r="C3445" s="10"/>
      <c r="D3445" s="10"/>
      <c r="E3445" s="10"/>
      <c r="F3445" s="10"/>
      <c r="G3445" s="10"/>
      <c r="H3445" s="10"/>
      <c r="I3445" s="11"/>
      <c r="J3445" s="11"/>
      <c r="K3445" s="12"/>
      <c r="L3445" s="1"/>
      <c r="N3445" s="1"/>
      <c r="O3445" s="13"/>
      <c r="P3445" s="13"/>
      <c r="Q3445" s="13" t="str">
        <f t="shared" si="239"/>
        <v/>
      </c>
      <c r="R3445" s="13" t="str">
        <f t="shared" si="240"/>
        <v/>
      </c>
    </row>
    <row r="3446" spans="1:18" x14ac:dyDescent="0.2">
      <c r="A3446" s="8"/>
      <c r="B3446" s="9"/>
      <c r="C3446" s="10"/>
      <c r="D3446" s="10"/>
      <c r="E3446" s="10"/>
      <c r="F3446" s="10"/>
      <c r="G3446" s="10"/>
      <c r="H3446" s="10"/>
      <c r="I3446" s="11"/>
      <c r="J3446" s="11"/>
      <c r="K3446" s="16"/>
      <c r="L3446" s="1"/>
      <c r="N3446" s="1"/>
      <c r="O3446" s="13"/>
      <c r="P3446" s="13"/>
      <c r="Q3446" s="13" t="str">
        <f t="shared" si="239"/>
        <v/>
      </c>
      <c r="R3446" s="13" t="str">
        <f t="shared" si="240"/>
        <v/>
      </c>
    </row>
    <row r="3447" spans="1:18" x14ac:dyDescent="0.2">
      <c r="A3447" s="8"/>
      <c r="B3447" s="9"/>
      <c r="C3447" s="10"/>
      <c r="D3447" s="10"/>
      <c r="E3447" s="10"/>
      <c r="F3447" s="10"/>
      <c r="G3447" s="10"/>
      <c r="H3447" s="10"/>
      <c r="I3447" s="11"/>
      <c r="J3447" s="11"/>
      <c r="K3447" s="16"/>
      <c r="L3447" s="1"/>
      <c r="N3447" s="1"/>
      <c r="O3447" s="13"/>
      <c r="P3447" s="13"/>
      <c r="Q3447" s="13" t="str">
        <f t="shared" si="239"/>
        <v/>
      </c>
      <c r="R3447" s="13" t="str">
        <f t="shared" si="240"/>
        <v/>
      </c>
    </row>
    <row r="3448" spans="1:18" x14ac:dyDescent="0.2">
      <c r="A3448" s="8"/>
      <c r="B3448" s="9"/>
      <c r="C3448" s="10"/>
      <c r="D3448" s="10"/>
      <c r="E3448" s="10"/>
      <c r="F3448" s="10"/>
      <c r="G3448" s="10"/>
      <c r="H3448" s="10"/>
      <c r="I3448" s="11"/>
      <c r="J3448" s="11"/>
      <c r="K3448" s="16"/>
      <c r="L3448" s="1"/>
      <c r="N3448" s="1"/>
      <c r="O3448" s="13"/>
      <c r="P3448" s="13"/>
      <c r="Q3448" s="13" t="str">
        <f t="shared" si="239"/>
        <v/>
      </c>
      <c r="R3448" s="13" t="str">
        <f t="shared" si="240"/>
        <v/>
      </c>
    </row>
    <row r="3449" spans="1:18" x14ac:dyDescent="0.2">
      <c r="A3449" s="8"/>
      <c r="B3449" s="9"/>
      <c r="C3449" s="10"/>
      <c r="D3449" s="10"/>
      <c r="E3449" s="10"/>
      <c r="F3449" s="10"/>
      <c r="G3449" s="10"/>
      <c r="H3449" s="10"/>
      <c r="I3449" s="11"/>
      <c r="J3449" s="11"/>
      <c r="K3449" s="16"/>
      <c r="L3449" s="1"/>
      <c r="N3449" s="1"/>
      <c r="O3449" s="13"/>
      <c r="P3449" s="13"/>
      <c r="Q3449" s="13" t="str">
        <f t="shared" si="239"/>
        <v/>
      </c>
      <c r="R3449" s="13" t="str">
        <f t="shared" si="240"/>
        <v/>
      </c>
    </row>
    <row r="3450" spans="1:18" x14ac:dyDescent="0.2">
      <c r="A3450" s="8"/>
      <c r="B3450" s="9"/>
      <c r="C3450" s="10"/>
      <c r="D3450" s="10"/>
      <c r="E3450" s="10"/>
      <c r="F3450" s="10"/>
      <c r="G3450" s="10"/>
      <c r="H3450" s="10"/>
      <c r="I3450" s="11"/>
      <c r="J3450" s="11"/>
      <c r="K3450" s="16"/>
      <c r="L3450" s="1"/>
      <c r="N3450" s="1"/>
      <c r="O3450" s="13"/>
      <c r="P3450" s="13"/>
      <c r="Q3450" s="13" t="str">
        <f t="shared" si="239"/>
        <v/>
      </c>
      <c r="R3450" s="13" t="str">
        <f t="shared" si="240"/>
        <v/>
      </c>
    </row>
    <row r="3451" spans="1:18" x14ac:dyDescent="0.2">
      <c r="A3451" s="8"/>
      <c r="B3451" s="9"/>
      <c r="C3451" s="10"/>
      <c r="D3451" s="10"/>
      <c r="E3451" s="10"/>
      <c r="F3451" s="10"/>
      <c r="G3451" s="10"/>
      <c r="H3451" s="10"/>
      <c r="I3451" s="11"/>
      <c r="J3451" s="11"/>
      <c r="K3451" s="16"/>
      <c r="L3451" s="1"/>
      <c r="N3451" s="1"/>
      <c r="O3451" s="13"/>
      <c r="P3451" s="13"/>
      <c r="Q3451" s="13" t="str">
        <f t="shared" si="239"/>
        <v/>
      </c>
      <c r="R3451" s="13" t="str">
        <f t="shared" si="240"/>
        <v/>
      </c>
    </row>
    <row r="3452" spans="1:18" x14ac:dyDescent="0.2">
      <c r="A3452" s="8"/>
      <c r="B3452" s="9"/>
      <c r="C3452" s="10"/>
      <c r="D3452" s="10"/>
      <c r="E3452" s="10"/>
      <c r="F3452" s="10"/>
      <c r="G3452" s="10"/>
      <c r="H3452" s="10"/>
      <c r="I3452" s="11"/>
      <c r="J3452" s="11"/>
      <c r="K3452" s="16"/>
      <c r="L3452" s="1"/>
      <c r="N3452" s="1"/>
      <c r="O3452" s="13"/>
      <c r="P3452" s="13"/>
      <c r="Q3452" s="13" t="str">
        <f t="shared" si="239"/>
        <v/>
      </c>
      <c r="R3452" s="13" t="str">
        <f t="shared" si="240"/>
        <v/>
      </c>
    </row>
    <row r="3453" spans="1:18" x14ac:dyDescent="0.2">
      <c r="A3453" s="8"/>
      <c r="B3453" s="9"/>
      <c r="C3453" s="10"/>
      <c r="D3453" s="10"/>
      <c r="E3453" s="10"/>
      <c r="F3453" s="10"/>
      <c r="G3453" s="10"/>
      <c r="H3453" s="10"/>
      <c r="I3453" s="11"/>
      <c r="J3453" s="11"/>
      <c r="K3453" s="16"/>
      <c r="L3453" s="1"/>
      <c r="N3453" s="1"/>
      <c r="O3453" s="13"/>
      <c r="P3453" s="13"/>
      <c r="Q3453" s="13" t="str">
        <f t="shared" si="239"/>
        <v/>
      </c>
      <c r="R3453" s="13" t="str">
        <f t="shared" si="240"/>
        <v/>
      </c>
    </row>
    <row r="3454" spans="1:18" x14ac:dyDescent="0.2">
      <c r="A3454" s="8"/>
      <c r="B3454" s="9"/>
      <c r="C3454" s="10"/>
      <c r="D3454" s="10"/>
      <c r="E3454" s="10"/>
      <c r="F3454" s="10"/>
      <c r="G3454" s="10"/>
      <c r="H3454" s="10"/>
      <c r="I3454" s="11"/>
      <c r="J3454" s="11"/>
      <c r="K3454" s="12"/>
      <c r="L3454" s="1"/>
      <c r="N3454" s="1"/>
      <c r="O3454" s="13"/>
      <c r="P3454" s="13"/>
      <c r="Q3454" s="13" t="str">
        <f t="shared" si="239"/>
        <v/>
      </c>
      <c r="R3454" s="13" t="str">
        <f t="shared" si="240"/>
        <v/>
      </c>
    </row>
    <row r="3455" spans="1:18" x14ac:dyDescent="0.2">
      <c r="A3455" s="8"/>
      <c r="B3455" s="9"/>
      <c r="C3455" s="10"/>
      <c r="D3455" s="10"/>
      <c r="E3455" s="10"/>
      <c r="F3455" s="10"/>
      <c r="G3455" s="10"/>
      <c r="H3455" s="10"/>
      <c r="I3455" s="11"/>
      <c r="J3455" s="11"/>
      <c r="K3455" s="12"/>
      <c r="L3455" s="1"/>
      <c r="N3455" s="1"/>
      <c r="O3455" s="13"/>
      <c r="P3455" s="13"/>
      <c r="Q3455" s="13" t="str">
        <f t="shared" si="239"/>
        <v/>
      </c>
      <c r="R3455" s="13" t="str">
        <f t="shared" si="240"/>
        <v/>
      </c>
    </row>
    <row r="3456" spans="1:18" x14ac:dyDescent="0.2">
      <c r="A3456" s="8"/>
      <c r="B3456" s="9"/>
      <c r="C3456" s="10"/>
      <c r="D3456" s="10"/>
      <c r="E3456" s="10"/>
      <c r="F3456" s="10"/>
      <c r="G3456" s="10"/>
      <c r="H3456" s="10"/>
      <c r="I3456" s="11"/>
      <c r="J3456" s="11"/>
      <c r="K3456" s="16"/>
      <c r="L3456" s="1"/>
      <c r="N3456" s="1"/>
      <c r="O3456" s="13"/>
      <c r="P3456" s="13"/>
      <c r="Q3456" s="13" t="str">
        <f t="shared" si="239"/>
        <v/>
      </c>
      <c r="R3456" s="13" t="str">
        <f t="shared" si="240"/>
        <v/>
      </c>
    </row>
    <row r="3457" spans="1:18" x14ac:dyDescent="0.2">
      <c r="A3457" s="8"/>
      <c r="B3457" s="9"/>
      <c r="C3457" s="10"/>
      <c r="D3457" s="10"/>
      <c r="E3457" s="10"/>
      <c r="F3457" s="10"/>
      <c r="G3457" s="10"/>
      <c r="H3457" s="10"/>
      <c r="I3457" s="11"/>
      <c r="J3457" s="11"/>
      <c r="K3457" s="16"/>
      <c r="L3457" s="1"/>
      <c r="N3457" s="1"/>
      <c r="O3457" s="13"/>
      <c r="P3457" s="13"/>
      <c r="Q3457" s="13" t="str">
        <f t="shared" si="239"/>
        <v/>
      </c>
      <c r="R3457" s="13" t="str">
        <f t="shared" si="240"/>
        <v/>
      </c>
    </row>
    <row r="3458" spans="1:18" x14ac:dyDescent="0.2">
      <c r="A3458" s="8"/>
      <c r="B3458" s="9"/>
      <c r="C3458" s="10"/>
      <c r="D3458" s="10"/>
      <c r="E3458" s="10"/>
      <c r="F3458" s="10"/>
      <c r="G3458" s="10"/>
      <c r="H3458" s="10"/>
      <c r="I3458" s="11"/>
      <c r="J3458" s="11"/>
      <c r="K3458" s="12"/>
      <c r="L3458" s="1"/>
      <c r="N3458" s="1"/>
      <c r="O3458" s="13"/>
      <c r="P3458" s="13"/>
      <c r="Q3458" s="13" t="str">
        <f t="shared" si="239"/>
        <v/>
      </c>
      <c r="R3458" s="13" t="str">
        <f t="shared" si="240"/>
        <v/>
      </c>
    </row>
    <row r="3459" spans="1:18" x14ac:dyDescent="0.2">
      <c r="A3459" s="8"/>
      <c r="B3459" s="9"/>
      <c r="C3459" s="10"/>
      <c r="D3459" s="10"/>
      <c r="E3459" s="10"/>
      <c r="F3459" s="10"/>
      <c r="G3459" s="10"/>
      <c r="H3459" s="10"/>
      <c r="I3459" s="11"/>
      <c r="J3459" s="11"/>
      <c r="K3459" s="12"/>
      <c r="L3459" s="1"/>
      <c r="N3459" s="1"/>
      <c r="O3459" s="13"/>
      <c r="P3459" s="13"/>
      <c r="Q3459" s="13" t="str">
        <f t="shared" si="239"/>
        <v/>
      </c>
      <c r="R3459" s="13" t="str">
        <f t="shared" si="240"/>
        <v/>
      </c>
    </row>
    <row r="3460" spans="1:18" x14ac:dyDescent="0.2">
      <c r="A3460" s="8"/>
      <c r="B3460" s="9"/>
      <c r="C3460" s="10"/>
      <c r="D3460" s="10"/>
      <c r="E3460" s="10"/>
      <c r="F3460" s="10"/>
      <c r="G3460" s="10"/>
      <c r="H3460" s="10"/>
      <c r="I3460" s="11"/>
      <c r="J3460" s="11"/>
      <c r="K3460" s="12"/>
      <c r="L3460" s="1"/>
      <c r="N3460" s="1"/>
      <c r="O3460" s="13"/>
      <c r="P3460" s="13"/>
      <c r="Q3460" s="13" t="str">
        <f t="shared" si="239"/>
        <v/>
      </c>
      <c r="R3460" s="13" t="str">
        <f t="shared" si="240"/>
        <v/>
      </c>
    </row>
    <row r="3461" spans="1:18" x14ac:dyDescent="0.2">
      <c r="A3461" s="8"/>
      <c r="B3461" s="9"/>
      <c r="C3461" s="10"/>
      <c r="D3461" s="10"/>
      <c r="E3461" s="10"/>
      <c r="F3461" s="10"/>
      <c r="G3461" s="10"/>
      <c r="H3461" s="10"/>
      <c r="I3461" s="11"/>
      <c r="J3461" s="11"/>
      <c r="K3461" s="16"/>
      <c r="L3461" s="1"/>
      <c r="N3461" s="1"/>
      <c r="O3461" s="13"/>
      <c r="P3461" s="13"/>
      <c r="Q3461" s="13" t="str">
        <f t="shared" si="239"/>
        <v/>
      </c>
      <c r="R3461" s="13" t="str">
        <f t="shared" si="240"/>
        <v/>
      </c>
    </row>
    <row r="3462" spans="1:18" x14ac:dyDescent="0.2">
      <c r="A3462" s="8"/>
      <c r="B3462" s="9"/>
      <c r="C3462" s="10"/>
      <c r="D3462" s="10"/>
      <c r="E3462" s="10"/>
      <c r="F3462" s="10"/>
      <c r="G3462" s="10"/>
      <c r="H3462" s="10"/>
      <c r="I3462" s="11"/>
      <c r="J3462" s="11"/>
      <c r="K3462" s="16"/>
      <c r="L3462" s="1"/>
      <c r="N3462" s="1"/>
      <c r="O3462" s="13"/>
      <c r="P3462" s="13"/>
      <c r="Q3462" s="13" t="str">
        <f t="shared" si="239"/>
        <v/>
      </c>
      <c r="R3462" s="13" t="str">
        <f t="shared" si="240"/>
        <v/>
      </c>
    </row>
    <row r="3463" spans="1:18" x14ac:dyDescent="0.2">
      <c r="A3463" s="8"/>
      <c r="B3463" s="9"/>
      <c r="C3463" s="10"/>
      <c r="D3463" s="10"/>
      <c r="E3463" s="10"/>
      <c r="F3463" s="10"/>
      <c r="G3463" s="10"/>
      <c r="H3463" s="10"/>
      <c r="I3463" s="11"/>
      <c r="J3463" s="11"/>
      <c r="K3463" s="16"/>
      <c r="L3463" s="1"/>
      <c r="N3463" s="1"/>
      <c r="O3463" s="13"/>
      <c r="P3463" s="13"/>
      <c r="Q3463" s="13" t="str">
        <f t="shared" si="239"/>
        <v/>
      </c>
      <c r="R3463" s="13" t="str">
        <f t="shared" si="240"/>
        <v/>
      </c>
    </row>
    <row r="3464" spans="1:18" x14ac:dyDescent="0.2">
      <c r="A3464" s="8"/>
      <c r="B3464" s="9"/>
      <c r="C3464" s="10"/>
      <c r="D3464" s="10"/>
      <c r="E3464" s="10"/>
      <c r="F3464" s="10"/>
      <c r="G3464" s="10"/>
      <c r="H3464" s="10"/>
      <c r="I3464" s="11"/>
      <c r="J3464" s="11"/>
      <c r="K3464" s="16"/>
      <c r="L3464" s="1"/>
      <c r="N3464" s="1"/>
      <c r="O3464" s="13"/>
      <c r="P3464" s="13"/>
      <c r="Q3464" s="13" t="str">
        <f t="shared" ref="Q3464:Q3527" si="241">IF(AND(M3464="Natural Gas",K3464&lt;&gt;"NA"),K3464/100,"")</f>
        <v/>
      </c>
      <c r="R3464" s="13" t="str">
        <f t="shared" ref="R3464:R3527" si="242">IF(AND(M3464="Natural Gas",K3464&lt;&gt;"NA",L3464="YES"),K3464/100,"")</f>
        <v/>
      </c>
    </row>
    <row r="3465" spans="1:18" x14ac:dyDescent="0.2">
      <c r="A3465" s="8"/>
      <c r="B3465" s="9"/>
      <c r="C3465" s="10"/>
      <c r="D3465" s="10"/>
      <c r="E3465" s="10"/>
      <c r="F3465" s="10"/>
      <c r="G3465" s="10"/>
      <c r="H3465" s="10"/>
      <c r="I3465" s="11"/>
      <c r="J3465" s="11"/>
      <c r="K3465" s="12"/>
      <c r="L3465" s="1"/>
      <c r="N3465" s="1"/>
      <c r="O3465" s="13"/>
      <c r="P3465" s="13"/>
      <c r="Q3465" s="13" t="str">
        <f t="shared" si="241"/>
        <v/>
      </c>
      <c r="R3465" s="13" t="str">
        <f t="shared" si="242"/>
        <v/>
      </c>
    </row>
    <row r="3466" spans="1:18" x14ac:dyDescent="0.2">
      <c r="A3466" s="8"/>
      <c r="B3466" s="9"/>
      <c r="C3466" s="10"/>
      <c r="D3466" s="10"/>
      <c r="E3466" s="10"/>
      <c r="F3466" s="10"/>
      <c r="G3466" s="10"/>
      <c r="H3466" s="10"/>
      <c r="I3466" s="11"/>
      <c r="J3466" s="11"/>
      <c r="K3466" s="12"/>
      <c r="L3466" s="1"/>
      <c r="N3466" s="1"/>
      <c r="O3466" s="13"/>
      <c r="P3466" s="13"/>
      <c r="Q3466" s="13" t="str">
        <f t="shared" si="241"/>
        <v/>
      </c>
      <c r="R3466" s="13" t="str">
        <f t="shared" si="242"/>
        <v/>
      </c>
    </row>
    <row r="3467" spans="1:18" x14ac:dyDescent="0.2">
      <c r="A3467" s="8"/>
      <c r="B3467" s="9"/>
      <c r="C3467" s="10"/>
      <c r="D3467" s="10"/>
      <c r="E3467" s="10"/>
      <c r="F3467" s="10"/>
      <c r="G3467" s="10"/>
      <c r="H3467" s="10"/>
      <c r="I3467" s="11"/>
      <c r="J3467" s="11"/>
      <c r="K3467" s="16"/>
      <c r="L3467" s="1"/>
      <c r="N3467" s="1"/>
      <c r="O3467" s="13"/>
      <c r="P3467" s="13"/>
      <c r="Q3467" s="13" t="str">
        <f t="shared" si="241"/>
        <v/>
      </c>
      <c r="R3467" s="13" t="str">
        <f t="shared" si="242"/>
        <v/>
      </c>
    </row>
    <row r="3468" spans="1:18" x14ac:dyDescent="0.2">
      <c r="A3468" s="8"/>
      <c r="B3468" s="9"/>
      <c r="C3468" s="10"/>
      <c r="D3468" s="10"/>
      <c r="E3468" s="10"/>
      <c r="F3468" s="10"/>
      <c r="G3468" s="10"/>
      <c r="H3468" s="10"/>
      <c r="I3468" s="3"/>
      <c r="J3468" s="11"/>
      <c r="K3468" s="16"/>
      <c r="L3468" s="1"/>
      <c r="N3468" s="1"/>
      <c r="O3468" s="13"/>
      <c r="P3468" s="13"/>
      <c r="Q3468" s="13" t="str">
        <f t="shared" si="241"/>
        <v/>
      </c>
      <c r="R3468" s="13" t="str">
        <f t="shared" si="242"/>
        <v/>
      </c>
    </row>
    <row r="3469" spans="1:18" x14ac:dyDescent="0.2">
      <c r="A3469" s="8"/>
      <c r="B3469" s="9"/>
      <c r="C3469" s="10"/>
      <c r="D3469" s="10"/>
      <c r="E3469" s="10"/>
      <c r="F3469" s="10"/>
      <c r="G3469" s="10"/>
      <c r="H3469" s="10"/>
      <c r="I3469" s="11"/>
      <c r="J3469" s="11"/>
      <c r="K3469" s="16"/>
      <c r="L3469" s="1"/>
      <c r="N3469" s="1"/>
      <c r="O3469" s="13"/>
      <c r="P3469" s="13"/>
      <c r="Q3469" s="13" t="str">
        <f t="shared" si="241"/>
        <v/>
      </c>
      <c r="R3469" s="13" t="str">
        <f t="shared" si="242"/>
        <v/>
      </c>
    </row>
    <row r="3470" spans="1:18" x14ac:dyDescent="0.2">
      <c r="A3470" s="8"/>
      <c r="B3470" s="9"/>
      <c r="C3470" s="10"/>
      <c r="D3470" s="10"/>
      <c r="E3470" s="10"/>
      <c r="F3470" s="10"/>
      <c r="G3470" s="10"/>
      <c r="H3470" s="10"/>
      <c r="I3470" s="11"/>
      <c r="J3470" s="11"/>
      <c r="K3470" s="16"/>
      <c r="L3470" s="1"/>
      <c r="N3470" s="1"/>
      <c r="O3470" s="13"/>
      <c r="P3470" s="13"/>
      <c r="Q3470" s="13" t="str">
        <f t="shared" si="241"/>
        <v/>
      </c>
      <c r="R3470" s="13" t="str">
        <f t="shared" si="242"/>
        <v/>
      </c>
    </row>
    <row r="3471" spans="1:18" x14ac:dyDescent="0.2">
      <c r="A3471" s="8"/>
      <c r="B3471" s="9"/>
      <c r="C3471" s="10"/>
      <c r="D3471" s="10"/>
      <c r="E3471" s="10"/>
      <c r="F3471" s="10"/>
      <c r="G3471" s="10"/>
      <c r="H3471" s="10"/>
      <c r="I3471" s="11"/>
      <c r="J3471" s="11"/>
      <c r="K3471" s="16"/>
      <c r="L3471" s="1"/>
      <c r="N3471" s="1"/>
      <c r="O3471" s="13"/>
      <c r="P3471" s="13"/>
      <c r="Q3471" s="13" t="str">
        <f t="shared" si="241"/>
        <v/>
      </c>
      <c r="R3471" s="13" t="str">
        <f t="shared" si="242"/>
        <v/>
      </c>
    </row>
    <row r="3472" spans="1:18" x14ac:dyDescent="0.2">
      <c r="A3472" s="8"/>
      <c r="B3472" s="9"/>
      <c r="C3472" s="10"/>
      <c r="D3472" s="10"/>
      <c r="E3472" s="10"/>
      <c r="F3472" s="10"/>
      <c r="G3472" s="10"/>
      <c r="H3472" s="10"/>
      <c r="I3472" s="11"/>
      <c r="J3472" s="11"/>
      <c r="K3472" s="16"/>
      <c r="L3472" s="1"/>
      <c r="N3472" s="1"/>
      <c r="O3472" s="13"/>
      <c r="P3472" s="13"/>
      <c r="Q3472" s="13" t="str">
        <f t="shared" si="241"/>
        <v/>
      </c>
      <c r="R3472" s="13" t="str">
        <f t="shared" si="242"/>
        <v/>
      </c>
    </row>
    <row r="3473" spans="1:18" x14ac:dyDescent="0.2">
      <c r="A3473" s="8"/>
      <c r="B3473" s="9"/>
      <c r="C3473" s="10"/>
      <c r="D3473" s="10"/>
      <c r="E3473" s="10"/>
      <c r="F3473" s="10"/>
      <c r="G3473" s="10"/>
      <c r="H3473" s="10"/>
      <c r="I3473" s="11"/>
      <c r="J3473" s="11"/>
      <c r="K3473" s="16"/>
      <c r="L3473" s="1"/>
      <c r="N3473" s="1"/>
      <c r="O3473" s="13"/>
      <c r="P3473" s="13"/>
      <c r="Q3473" s="13" t="str">
        <f t="shared" si="241"/>
        <v/>
      </c>
      <c r="R3473" s="13" t="str">
        <f t="shared" si="242"/>
        <v/>
      </c>
    </row>
    <row r="3474" spans="1:18" x14ac:dyDescent="0.2">
      <c r="A3474" s="8"/>
      <c r="B3474" s="9"/>
      <c r="C3474" s="10"/>
      <c r="D3474" s="10"/>
      <c r="E3474" s="10"/>
      <c r="F3474" s="10"/>
      <c r="G3474" s="10"/>
      <c r="H3474" s="10"/>
      <c r="I3474" s="11"/>
      <c r="J3474" s="11"/>
      <c r="K3474" s="16"/>
      <c r="L3474" s="1"/>
      <c r="N3474" s="1"/>
      <c r="O3474" s="13"/>
      <c r="P3474" s="13"/>
      <c r="Q3474" s="13" t="str">
        <f t="shared" si="241"/>
        <v/>
      </c>
      <c r="R3474" s="13" t="str">
        <f t="shared" si="242"/>
        <v/>
      </c>
    </row>
    <row r="3475" spans="1:18" x14ac:dyDescent="0.2">
      <c r="A3475" s="8"/>
      <c r="B3475" s="9"/>
      <c r="C3475" s="10"/>
      <c r="D3475" s="10"/>
      <c r="E3475" s="10"/>
      <c r="F3475" s="10"/>
      <c r="G3475" s="10"/>
      <c r="H3475" s="10"/>
      <c r="I3475" s="11"/>
      <c r="J3475" s="11"/>
      <c r="K3475" s="16"/>
      <c r="L3475" s="1"/>
      <c r="N3475" s="1"/>
      <c r="O3475" s="13"/>
      <c r="P3475" s="13"/>
      <c r="Q3475" s="13" t="str">
        <f t="shared" si="241"/>
        <v/>
      </c>
      <c r="R3475" s="13" t="str">
        <f t="shared" si="242"/>
        <v/>
      </c>
    </row>
    <row r="3476" spans="1:18" x14ac:dyDescent="0.2">
      <c r="A3476" s="8"/>
      <c r="B3476" s="9"/>
      <c r="C3476" s="10"/>
      <c r="D3476" s="10"/>
      <c r="E3476" s="10"/>
      <c r="F3476" s="10"/>
      <c r="G3476" s="10"/>
      <c r="H3476" s="10"/>
      <c r="I3476" s="11"/>
      <c r="J3476" s="11"/>
      <c r="K3476" s="16"/>
      <c r="L3476" s="1"/>
      <c r="N3476" s="1"/>
      <c r="O3476" s="13"/>
      <c r="P3476" s="13"/>
      <c r="Q3476" s="13" t="str">
        <f t="shared" si="241"/>
        <v/>
      </c>
      <c r="R3476" s="13" t="str">
        <f t="shared" si="242"/>
        <v/>
      </c>
    </row>
    <row r="3477" spans="1:18" x14ac:dyDescent="0.2">
      <c r="A3477" s="8"/>
      <c r="B3477" s="9"/>
      <c r="C3477" s="10"/>
      <c r="D3477" s="10"/>
      <c r="E3477" s="10"/>
      <c r="F3477" s="10"/>
      <c r="G3477" s="10"/>
      <c r="H3477" s="10"/>
      <c r="I3477" s="11"/>
      <c r="J3477" s="11"/>
      <c r="K3477" s="16"/>
      <c r="L3477" s="1"/>
      <c r="N3477" s="1"/>
      <c r="O3477" s="13"/>
      <c r="P3477" s="13"/>
      <c r="Q3477" s="13" t="str">
        <f t="shared" si="241"/>
        <v/>
      </c>
      <c r="R3477" s="13" t="str">
        <f t="shared" si="242"/>
        <v/>
      </c>
    </row>
    <row r="3478" spans="1:18" x14ac:dyDescent="0.2">
      <c r="A3478" s="8"/>
      <c r="B3478" s="9"/>
      <c r="C3478" s="10"/>
      <c r="D3478" s="10"/>
      <c r="E3478" s="10"/>
      <c r="F3478" s="10"/>
      <c r="G3478" s="10"/>
      <c r="H3478" s="10"/>
      <c r="I3478" s="11"/>
      <c r="J3478" s="11"/>
      <c r="K3478" s="16"/>
      <c r="L3478" s="1"/>
      <c r="N3478" s="1"/>
      <c r="O3478" s="13"/>
      <c r="P3478" s="13"/>
      <c r="Q3478" s="13" t="str">
        <f t="shared" si="241"/>
        <v/>
      </c>
      <c r="R3478" s="13" t="str">
        <f t="shared" si="242"/>
        <v/>
      </c>
    </row>
    <row r="3479" spans="1:18" x14ac:dyDescent="0.2">
      <c r="A3479" s="8"/>
      <c r="B3479" s="9"/>
      <c r="C3479" s="10"/>
      <c r="D3479" s="10"/>
      <c r="E3479" s="10"/>
      <c r="F3479" s="10"/>
      <c r="G3479" s="10"/>
      <c r="H3479" s="10"/>
      <c r="I3479" s="11"/>
      <c r="J3479" s="11"/>
      <c r="K3479" s="16"/>
      <c r="L3479" s="1"/>
      <c r="N3479" s="1"/>
      <c r="O3479" s="13"/>
      <c r="P3479" s="13"/>
      <c r="Q3479" s="13" t="str">
        <f t="shared" si="241"/>
        <v/>
      </c>
      <c r="R3479" s="13" t="str">
        <f t="shared" si="242"/>
        <v/>
      </c>
    </row>
    <row r="3480" spans="1:18" x14ac:dyDescent="0.2">
      <c r="A3480" s="8"/>
      <c r="B3480" s="9"/>
      <c r="C3480" s="10"/>
      <c r="D3480" s="10"/>
      <c r="E3480" s="10"/>
      <c r="F3480" s="10"/>
      <c r="G3480" s="10"/>
      <c r="H3480" s="10"/>
      <c r="I3480" s="11"/>
      <c r="J3480" s="11"/>
      <c r="K3480" s="16"/>
      <c r="L3480" s="1"/>
      <c r="N3480" s="1"/>
      <c r="O3480" s="13"/>
      <c r="P3480" s="13"/>
      <c r="Q3480" s="13" t="str">
        <f t="shared" si="241"/>
        <v/>
      </c>
      <c r="R3480" s="13" t="str">
        <f t="shared" si="242"/>
        <v/>
      </c>
    </row>
    <row r="3481" spans="1:18" x14ac:dyDescent="0.2">
      <c r="A3481" s="8"/>
      <c r="B3481" s="9"/>
      <c r="C3481" s="10"/>
      <c r="D3481" s="10"/>
      <c r="E3481" s="10"/>
      <c r="F3481" s="10"/>
      <c r="G3481" s="10"/>
      <c r="H3481" s="10"/>
      <c r="I3481" s="11"/>
      <c r="J3481" s="11"/>
      <c r="K3481" s="16"/>
      <c r="L3481" s="1"/>
      <c r="N3481" s="1"/>
      <c r="O3481" s="13"/>
      <c r="P3481" s="13"/>
      <c r="Q3481" s="13" t="str">
        <f t="shared" si="241"/>
        <v/>
      </c>
      <c r="R3481" s="13" t="str">
        <f t="shared" si="242"/>
        <v/>
      </c>
    </row>
    <row r="3482" spans="1:18" x14ac:dyDescent="0.2">
      <c r="A3482" s="8"/>
      <c r="B3482" s="9"/>
      <c r="C3482" s="10"/>
      <c r="D3482" s="10"/>
      <c r="E3482" s="10"/>
      <c r="F3482" s="10"/>
      <c r="G3482" s="10"/>
      <c r="H3482" s="10"/>
      <c r="I3482" s="11"/>
      <c r="J3482" s="11"/>
      <c r="K3482" s="12"/>
      <c r="L3482" s="1"/>
      <c r="N3482" s="1"/>
      <c r="O3482" s="13"/>
      <c r="P3482" s="13"/>
      <c r="Q3482" s="13" t="str">
        <f t="shared" si="241"/>
        <v/>
      </c>
      <c r="R3482" s="13" t="str">
        <f t="shared" si="242"/>
        <v/>
      </c>
    </row>
    <row r="3483" spans="1:18" x14ac:dyDescent="0.2">
      <c r="A3483" s="8"/>
      <c r="B3483" s="9"/>
      <c r="C3483" s="10"/>
      <c r="D3483" s="10"/>
      <c r="E3483" s="10"/>
      <c r="F3483" s="10"/>
      <c r="G3483" s="10"/>
      <c r="H3483" s="10"/>
      <c r="I3483" s="11"/>
      <c r="J3483" s="11"/>
      <c r="K3483" s="12"/>
      <c r="L3483" s="1"/>
      <c r="N3483" s="1"/>
      <c r="O3483" s="13"/>
      <c r="P3483" s="13"/>
      <c r="Q3483" s="13" t="str">
        <f t="shared" si="241"/>
        <v/>
      </c>
      <c r="R3483" s="13" t="str">
        <f t="shared" si="242"/>
        <v/>
      </c>
    </row>
    <row r="3484" spans="1:18" x14ac:dyDescent="0.2">
      <c r="A3484" s="8"/>
      <c r="B3484" s="9"/>
      <c r="C3484" s="10"/>
      <c r="D3484" s="10"/>
      <c r="E3484" s="10"/>
      <c r="F3484" s="10"/>
      <c r="G3484" s="10"/>
      <c r="H3484" s="10"/>
      <c r="I3484" s="11"/>
      <c r="J3484" s="11"/>
      <c r="K3484" s="12"/>
      <c r="L3484" s="1"/>
      <c r="N3484" s="1"/>
      <c r="O3484" s="13"/>
      <c r="P3484" s="13"/>
      <c r="Q3484" s="13" t="str">
        <f t="shared" si="241"/>
        <v/>
      </c>
      <c r="R3484" s="13" t="str">
        <f t="shared" si="242"/>
        <v/>
      </c>
    </row>
    <row r="3485" spans="1:18" x14ac:dyDescent="0.2">
      <c r="A3485" s="8"/>
      <c r="B3485" s="9"/>
      <c r="C3485" s="10"/>
      <c r="D3485" s="10"/>
      <c r="E3485" s="10"/>
      <c r="F3485" s="10"/>
      <c r="G3485" s="10"/>
      <c r="H3485" s="10"/>
      <c r="I3485" s="11"/>
      <c r="J3485" s="11"/>
      <c r="K3485" s="16"/>
      <c r="L3485" s="1"/>
      <c r="N3485" s="1"/>
      <c r="O3485" s="13"/>
      <c r="P3485" s="13"/>
      <c r="Q3485" s="13" t="str">
        <f t="shared" si="241"/>
        <v/>
      </c>
      <c r="R3485" s="13" t="str">
        <f t="shared" si="242"/>
        <v/>
      </c>
    </row>
    <row r="3486" spans="1:18" x14ac:dyDescent="0.2">
      <c r="A3486" s="8"/>
      <c r="B3486" s="9"/>
      <c r="C3486" s="10"/>
      <c r="D3486" s="10"/>
      <c r="E3486" s="10"/>
      <c r="F3486" s="10"/>
      <c r="G3486" s="10"/>
      <c r="H3486" s="10"/>
      <c r="I3486" s="11"/>
      <c r="J3486" s="11"/>
      <c r="K3486" s="16"/>
      <c r="L3486" s="1"/>
      <c r="N3486" s="1"/>
      <c r="O3486" s="13"/>
      <c r="P3486" s="13"/>
      <c r="Q3486" s="13" t="str">
        <f t="shared" si="241"/>
        <v/>
      </c>
      <c r="R3486" s="13" t="str">
        <f t="shared" si="242"/>
        <v/>
      </c>
    </row>
    <row r="3487" spans="1:18" x14ac:dyDescent="0.2">
      <c r="A3487" s="8"/>
      <c r="B3487" s="9"/>
      <c r="C3487" s="10"/>
      <c r="D3487" s="10"/>
      <c r="E3487" s="10"/>
      <c r="F3487" s="10"/>
      <c r="G3487" s="10"/>
      <c r="H3487" s="10"/>
      <c r="I3487" s="11"/>
      <c r="J3487" s="11"/>
      <c r="K3487" s="16"/>
      <c r="L3487" s="1"/>
      <c r="N3487" s="1"/>
      <c r="O3487" s="13"/>
      <c r="P3487" s="13"/>
      <c r="Q3487" s="13" t="str">
        <f t="shared" si="241"/>
        <v/>
      </c>
      <c r="R3487" s="13" t="str">
        <f t="shared" si="242"/>
        <v/>
      </c>
    </row>
    <row r="3488" spans="1:18" x14ac:dyDescent="0.2">
      <c r="A3488" s="8"/>
      <c r="B3488" s="9"/>
      <c r="C3488" s="10"/>
      <c r="D3488" s="10"/>
      <c r="E3488" s="10"/>
      <c r="F3488" s="10"/>
      <c r="G3488" s="10"/>
      <c r="H3488" s="10"/>
      <c r="I3488" s="11"/>
      <c r="J3488" s="11"/>
      <c r="K3488" s="16"/>
      <c r="L3488" s="1"/>
      <c r="N3488" s="1"/>
      <c r="O3488" s="13"/>
      <c r="P3488" s="13"/>
      <c r="Q3488" s="13" t="str">
        <f t="shared" si="241"/>
        <v/>
      </c>
      <c r="R3488" s="13" t="str">
        <f t="shared" si="242"/>
        <v/>
      </c>
    </row>
    <row r="3489" spans="1:18" x14ac:dyDescent="0.2">
      <c r="A3489" s="8"/>
      <c r="B3489" s="9"/>
      <c r="C3489" s="10"/>
      <c r="D3489" s="10"/>
      <c r="E3489" s="10"/>
      <c r="F3489" s="10"/>
      <c r="G3489" s="10"/>
      <c r="H3489" s="10"/>
      <c r="I3489" s="11"/>
      <c r="J3489" s="11"/>
      <c r="K3489" s="16"/>
      <c r="L3489" s="1"/>
      <c r="N3489" s="1"/>
      <c r="O3489" s="13"/>
      <c r="P3489" s="13"/>
      <c r="Q3489" s="13" t="str">
        <f t="shared" si="241"/>
        <v/>
      </c>
      <c r="R3489" s="13" t="str">
        <f t="shared" si="242"/>
        <v/>
      </c>
    </row>
    <row r="3490" spans="1:18" x14ac:dyDescent="0.2">
      <c r="A3490" s="8"/>
      <c r="B3490" s="9"/>
      <c r="C3490" s="10"/>
      <c r="D3490" s="10"/>
      <c r="E3490" s="10"/>
      <c r="F3490" s="10"/>
      <c r="G3490" s="10"/>
      <c r="H3490" s="10"/>
      <c r="I3490" s="11"/>
      <c r="J3490" s="11"/>
      <c r="K3490" s="16"/>
      <c r="L3490" s="1"/>
      <c r="N3490" s="1"/>
      <c r="O3490" s="13"/>
      <c r="P3490" s="13"/>
      <c r="Q3490" s="13" t="str">
        <f t="shared" si="241"/>
        <v/>
      </c>
      <c r="R3490" s="13" t="str">
        <f t="shared" si="242"/>
        <v/>
      </c>
    </row>
    <row r="3491" spans="1:18" x14ac:dyDescent="0.2">
      <c r="A3491" s="8"/>
      <c r="B3491" s="9"/>
      <c r="C3491" s="10"/>
      <c r="D3491" s="10"/>
      <c r="E3491" s="10"/>
      <c r="F3491" s="10"/>
      <c r="G3491" s="10"/>
      <c r="H3491" s="10"/>
      <c r="I3491" s="11"/>
      <c r="J3491" s="11"/>
      <c r="K3491" s="12"/>
      <c r="L3491" s="1"/>
      <c r="N3491" s="1"/>
      <c r="O3491" s="13"/>
      <c r="P3491" s="13"/>
      <c r="Q3491" s="13" t="str">
        <f t="shared" si="241"/>
        <v/>
      </c>
      <c r="R3491" s="13" t="str">
        <f t="shared" si="242"/>
        <v/>
      </c>
    </row>
    <row r="3492" spans="1:18" x14ac:dyDescent="0.2">
      <c r="A3492" s="8"/>
      <c r="B3492" s="9"/>
      <c r="C3492" s="10"/>
      <c r="D3492" s="10"/>
      <c r="E3492" s="10"/>
      <c r="F3492" s="10"/>
      <c r="G3492" s="10"/>
      <c r="H3492" s="10"/>
      <c r="I3492" s="11"/>
      <c r="J3492" s="11"/>
      <c r="K3492" s="12"/>
      <c r="L3492" s="1"/>
      <c r="N3492" s="1"/>
      <c r="O3492" s="13"/>
      <c r="P3492" s="13"/>
      <c r="Q3492" s="13" t="str">
        <f t="shared" si="241"/>
        <v/>
      </c>
      <c r="R3492" s="13" t="str">
        <f t="shared" si="242"/>
        <v/>
      </c>
    </row>
    <row r="3493" spans="1:18" x14ac:dyDescent="0.2">
      <c r="A3493" s="8"/>
      <c r="B3493" s="9"/>
      <c r="C3493" s="10"/>
      <c r="D3493" s="10"/>
      <c r="E3493" s="10"/>
      <c r="F3493" s="10"/>
      <c r="G3493" s="10"/>
      <c r="H3493" s="10"/>
      <c r="I3493" s="11"/>
      <c r="J3493" s="11"/>
      <c r="K3493" s="16"/>
      <c r="L3493" s="1"/>
      <c r="N3493" s="1"/>
      <c r="O3493" s="13"/>
      <c r="P3493" s="13"/>
      <c r="Q3493" s="13" t="str">
        <f t="shared" si="241"/>
        <v/>
      </c>
      <c r="R3493" s="13" t="str">
        <f t="shared" si="242"/>
        <v/>
      </c>
    </row>
    <row r="3494" spans="1:18" x14ac:dyDescent="0.2">
      <c r="A3494" s="8"/>
      <c r="B3494" s="9"/>
      <c r="C3494" s="10"/>
      <c r="D3494" s="10"/>
      <c r="E3494" s="10"/>
      <c r="F3494" s="10"/>
      <c r="G3494" s="10"/>
      <c r="H3494" s="10"/>
      <c r="I3494" s="11"/>
      <c r="J3494" s="11"/>
      <c r="K3494" s="12"/>
      <c r="L3494" s="1"/>
      <c r="N3494" s="1"/>
      <c r="O3494" s="13"/>
      <c r="P3494" s="13"/>
      <c r="Q3494" s="13" t="str">
        <f t="shared" si="241"/>
        <v/>
      </c>
      <c r="R3494" s="13" t="str">
        <f t="shared" si="242"/>
        <v/>
      </c>
    </row>
    <row r="3495" spans="1:18" x14ac:dyDescent="0.2">
      <c r="A3495" s="8"/>
      <c r="B3495" s="9"/>
      <c r="C3495" s="10"/>
      <c r="D3495" s="10"/>
      <c r="E3495" s="10"/>
      <c r="F3495" s="10"/>
      <c r="G3495" s="10"/>
      <c r="H3495" s="10"/>
      <c r="I3495" s="11"/>
      <c r="J3495" s="11"/>
      <c r="K3495" s="16"/>
      <c r="L3495" s="1"/>
      <c r="N3495" s="1"/>
      <c r="O3495" s="13"/>
      <c r="P3495" s="13"/>
      <c r="Q3495" s="13" t="str">
        <f t="shared" si="241"/>
        <v/>
      </c>
      <c r="R3495" s="13" t="str">
        <f t="shared" si="242"/>
        <v/>
      </c>
    </row>
    <row r="3496" spans="1:18" x14ac:dyDescent="0.2">
      <c r="A3496" s="8"/>
      <c r="B3496" s="9"/>
      <c r="C3496" s="10"/>
      <c r="D3496" s="10"/>
      <c r="E3496" s="10"/>
      <c r="F3496" s="10"/>
      <c r="G3496" s="10"/>
      <c r="H3496" s="10"/>
      <c r="I3496" s="11"/>
      <c r="J3496" s="11"/>
      <c r="K3496" s="16"/>
      <c r="L3496" s="1"/>
      <c r="N3496" s="1"/>
      <c r="O3496" s="13"/>
      <c r="P3496" s="13"/>
      <c r="Q3496" s="13" t="str">
        <f t="shared" si="241"/>
        <v/>
      </c>
      <c r="R3496" s="13" t="str">
        <f t="shared" si="242"/>
        <v/>
      </c>
    </row>
    <row r="3497" spans="1:18" x14ac:dyDescent="0.2">
      <c r="A3497" s="8"/>
      <c r="B3497" s="9"/>
      <c r="C3497" s="10"/>
      <c r="D3497" s="10"/>
      <c r="E3497" s="10"/>
      <c r="F3497" s="10"/>
      <c r="G3497" s="10"/>
      <c r="H3497" s="10"/>
      <c r="I3497" s="11"/>
      <c r="J3497" s="11"/>
      <c r="K3497" s="16"/>
      <c r="L3497" s="1"/>
      <c r="N3497" s="1"/>
      <c r="O3497" s="13"/>
      <c r="P3497" s="13"/>
      <c r="Q3497" s="13" t="str">
        <f t="shared" si="241"/>
        <v/>
      </c>
      <c r="R3497" s="13" t="str">
        <f t="shared" si="242"/>
        <v/>
      </c>
    </row>
    <row r="3498" spans="1:18" x14ac:dyDescent="0.2">
      <c r="A3498" s="8"/>
      <c r="B3498" s="9"/>
      <c r="C3498" s="10"/>
      <c r="D3498" s="10"/>
      <c r="E3498" s="10"/>
      <c r="F3498" s="10"/>
      <c r="G3498" s="10"/>
      <c r="H3498" s="10"/>
      <c r="I3498" s="11"/>
      <c r="J3498" s="11"/>
      <c r="K3498" s="16"/>
      <c r="L3498" s="1"/>
      <c r="N3498" s="1"/>
      <c r="O3498" s="13"/>
      <c r="P3498" s="13"/>
      <c r="Q3498" s="13" t="str">
        <f t="shared" si="241"/>
        <v/>
      </c>
      <c r="R3498" s="13" t="str">
        <f t="shared" si="242"/>
        <v/>
      </c>
    </row>
    <row r="3499" spans="1:18" x14ac:dyDescent="0.2">
      <c r="A3499" s="8"/>
      <c r="B3499" s="9"/>
      <c r="C3499" s="10"/>
      <c r="D3499" s="10"/>
      <c r="E3499" s="10"/>
      <c r="F3499" s="10"/>
      <c r="G3499" s="10"/>
      <c r="H3499" s="10"/>
      <c r="I3499" s="11"/>
      <c r="J3499" s="11"/>
      <c r="K3499" s="16"/>
      <c r="L3499" s="1"/>
      <c r="N3499" s="1"/>
      <c r="O3499" s="13"/>
      <c r="P3499" s="13"/>
      <c r="Q3499" s="13" t="str">
        <f t="shared" si="241"/>
        <v/>
      </c>
      <c r="R3499" s="13" t="str">
        <f t="shared" si="242"/>
        <v/>
      </c>
    </row>
    <row r="3500" spans="1:18" x14ac:dyDescent="0.2">
      <c r="A3500" s="8"/>
      <c r="B3500" s="9"/>
      <c r="C3500" s="10"/>
      <c r="D3500" s="10"/>
      <c r="E3500" s="10"/>
      <c r="F3500" s="10"/>
      <c r="G3500" s="10"/>
      <c r="H3500" s="10"/>
      <c r="I3500" s="11"/>
      <c r="J3500" s="11"/>
      <c r="K3500" s="16"/>
      <c r="L3500" s="1"/>
      <c r="N3500" s="1"/>
      <c r="O3500" s="13"/>
      <c r="P3500" s="13"/>
      <c r="Q3500" s="13" t="str">
        <f t="shared" si="241"/>
        <v/>
      </c>
      <c r="R3500" s="13" t="str">
        <f t="shared" si="242"/>
        <v/>
      </c>
    </row>
    <row r="3501" spans="1:18" x14ac:dyDescent="0.2">
      <c r="A3501" s="8"/>
      <c r="B3501" s="9"/>
      <c r="C3501" s="10"/>
      <c r="D3501" s="10"/>
      <c r="E3501" s="10"/>
      <c r="F3501" s="10"/>
      <c r="G3501" s="10"/>
      <c r="H3501" s="10"/>
      <c r="I3501" s="11"/>
      <c r="J3501" s="11"/>
      <c r="K3501" s="16"/>
      <c r="L3501" s="1"/>
      <c r="N3501" s="1"/>
      <c r="O3501" s="13"/>
      <c r="P3501" s="13"/>
      <c r="Q3501" s="13" t="str">
        <f t="shared" si="241"/>
        <v/>
      </c>
      <c r="R3501" s="13" t="str">
        <f t="shared" si="242"/>
        <v/>
      </c>
    </row>
    <row r="3502" spans="1:18" x14ac:dyDescent="0.2">
      <c r="A3502" s="8"/>
      <c r="B3502" s="9"/>
      <c r="C3502" s="10"/>
      <c r="D3502" s="10"/>
      <c r="E3502" s="10"/>
      <c r="F3502" s="10"/>
      <c r="G3502" s="10"/>
      <c r="H3502" s="10"/>
      <c r="I3502" s="11"/>
      <c r="J3502" s="11"/>
      <c r="K3502" s="16"/>
      <c r="L3502" s="1"/>
      <c r="N3502" s="1"/>
      <c r="O3502" s="13"/>
      <c r="P3502" s="13"/>
      <c r="Q3502" s="13" t="str">
        <f t="shared" si="241"/>
        <v/>
      </c>
      <c r="R3502" s="13" t="str">
        <f t="shared" si="242"/>
        <v/>
      </c>
    </row>
    <row r="3503" spans="1:18" x14ac:dyDescent="0.2">
      <c r="A3503" s="8"/>
      <c r="B3503" s="9"/>
      <c r="C3503" s="10"/>
      <c r="D3503" s="10"/>
      <c r="E3503" s="10"/>
      <c r="F3503" s="10"/>
      <c r="G3503" s="10"/>
      <c r="H3503" s="10"/>
      <c r="I3503" s="11"/>
      <c r="J3503" s="11"/>
      <c r="K3503" s="16"/>
      <c r="L3503" s="1"/>
      <c r="N3503" s="1"/>
      <c r="O3503" s="13"/>
      <c r="P3503" s="13"/>
      <c r="Q3503" s="13" t="str">
        <f t="shared" si="241"/>
        <v/>
      </c>
      <c r="R3503" s="13" t="str">
        <f t="shared" si="242"/>
        <v/>
      </c>
    </row>
    <row r="3504" spans="1:18" x14ac:dyDescent="0.2">
      <c r="A3504" s="8"/>
      <c r="B3504" s="9"/>
      <c r="C3504" s="10"/>
      <c r="D3504" s="10"/>
      <c r="E3504" s="10"/>
      <c r="F3504" s="10"/>
      <c r="G3504" s="10"/>
      <c r="H3504" s="10"/>
      <c r="I3504" s="11"/>
      <c r="J3504" s="11"/>
      <c r="K3504" s="16"/>
      <c r="L3504" s="1"/>
      <c r="N3504" s="1"/>
      <c r="O3504" s="13"/>
      <c r="P3504" s="13"/>
      <c r="Q3504" s="13" t="str">
        <f t="shared" si="241"/>
        <v/>
      </c>
      <c r="R3504" s="13" t="str">
        <f t="shared" si="242"/>
        <v/>
      </c>
    </row>
    <row r="3505" spans="1:18" x14ac:dyDescent="0.2">
      <c r="A3505" s="8"/>
      <c r="B3505" s="9"/>
      <c r="C3505" s="10"/>
      <c r="D3505" s="10"/>
      <c r="E3505" s="10"/>
      <c r="F3505" s="10"/>
      <c r="G3505" s="10"/>
      <c r="H3505" s="10"/>
      <c r="I3505" s="11"/>
      <c r="J3505" s="11"/>
      <c r="K3505" s="16"/>
      <c r="L3505" s="1"/>
      <c r="N3505" s="1"/>
      <c r="O3505" s="13"/>
      <c r="P3505" s="13"/>
      <c r="Q3505" s="13" t="str">
        <f t="shared" si="241"/>
        <v/>
      </c>
      <c r="R3505" s="13" t="str">
        <f t="shared" si="242"/>
        <v/>
      </c>
    </row>
    <row r="3506" spans="1:18" x14ac:dyDescent="0.2">
      <c r="A3506" s="8"/>
      <c r="B3506" s="9"/>
      <c r="C3506" s="10"/>
      <c r="D3506" s="10"/>
      <c r="E3506" s="10"/>
      <c r="F3506" s="10"/>
      <c r="G3506" s="10"/>
      <c r="H3506" s="10"/>
      <c r="I3506" s="11"/>
      <c r="J3506" s="11"/>
      <c r="K3506" s="12"/>
      <c r="L3506" s="1"/>
      <c r="N3506" s="1"/>
      <c r="O3506" s="13"/>
      <c r="P3506" s="13"/>
      <c r="Q3506" s="13" t="str">
        <f t="shared" si="241"/>
        <v/>
      </c>
      <c r="R3506" s="13" t="str">
        <f t="shared" si="242"/>
        <v/>
      </c>
    </row>
    <row r="3507" spans="1:18" x14ac:dyDescent="0.2">
      <c r="A3507" s="8"/>
      <c r="B3507" s="9"/>
      <c r="C3507" s="10"/>
      <c r="D3507" s="10"/>
      <c r="E3507" s="10"/>
      <c r="F3507" s="10"/>
      <c r="G3507" s="10"/>
      <c r="H3507" s="10"/>
      <c r="I3507" s="11"/>
      <c r="J3507" s="11"/>
      <c r="K3507" s="12"/>
      <c r="L3507" s="1"/>
      <c r="N3507" s="1"/>
      <c r="O3507" s="13"/>
      <c r="P3507" s="13"/>
      <c r="Q3507" s="13" t="str">
        <f t="shared" si="241"/>
        <v/>
      </c>
      <c r="R3507" s="13" t="str">
        <f t="shared" si="242"/>
        <v/>
      </c>
    </row>
    <row r="3508" spans="1:18" x14ac:dyDescent="0.2">
      <c r="A3508" s="8"/>
      <c r="B3508" s="9"/>
      <c r="C3508" s="10"/>
      <c r="D3508" s="10"/>
      <c r="E3508" s="10"/>
      <c r="F3508" s="10"/>
      <c r="G3508" s="10"/>
      <c r="H3508" s="10"/>
      <c r="I3508" s="11"/>
      <c r="J3508" s="11"/>
      <c r="K3508" s="12"/>
      <c r="L3508" s="1"/>
      <c r="N3508" s="1"/>
      <c r="O3508" s="13"/>
      <c r="P3508" s="13"/>
      <c r="Q3508" s="13" t="str">
        <f t="shared" si="241"/>
        <v/>
      </c>
      <c r="R3508" s="13" t="str">
        <f t="shared" si="242"/>
        <v/>
      </c>
    </row>
    <row r="3509" spans="1:18" x14ac:dyDescent="0.2">
      <c r="A3509" s="8"/>
      <c r="B3509" s="9"/>
      <c r="C3509" s="10"/>
      <c r="D3509" s="10"/>
      <c r="E3509" s="10"/>
      <c r="F3509" s="10"/>
      <c r="G3509" s="10"/>
      <c r="H3509" s="10"/>
      <c r="I3509" s="11"/>
      <c r="J3509" s="11"/>
      <c r="K3509" s="16"/>
      <c r="L3509" s="1"/>
      <c r="N3509" s="1"/>
      <c r="O3509" s="13"/>
      <c r="P3509" s="13"/>
      <c r="Q3509" s="13" t="str">
        <f t="shared" si="241"/>
        <v/>
      </c>
      <c r="R3509" s="13" t="str">
        <f t="shared" si="242"/>
        <v/>
      </c>
    </row>
    <row r="3510" spans="1:18" x14ac:dyDescent="0.2">
      <c r="A3510" s="8"/>
      <c r="B3510" s="9"/>
      <c r="C3510" s="10"/>
      <c r="D3510" s="10"/>
      <c r="E3510" s="10"/>
      <c r="F3510" s="10"/>
      <c r="G3510" s="10"/>
      <c r="H3510" s="10"/>
      <c r="I3510" s="11"/>
      <c r="J3510" s="11"/>
      <c r="K3510" s="16"/>
      <c r="L3510" s="1"/>
      <c r="N3510" s="1"/>
      <c r="O3510" s="13"/>
      <c r="P3510" s="13"/>
      <c r="Q3510" s="13" t="str">
        <f t="shared" si="241"/>
        <v/>
      </c>
      <c r="R3510" s="13" t="str">
        <f t="shared" si="242"/>
        <v/>
      </c>
    </row>
    <row r="3511" spans="1:18" x14ac:dyDescent="0.2">
      <c r="A3511" s="8"/>
      <c r="B3511" s="9"/>
      <c r="C3511" s="10"/>
      <c r="D3511" s="10"/>
      <c r="E3511" s="10"/>
      <c r="F3511" s="10"/>
      <c r="G3511" s="10"/>
      <c r="H3511" s="10"/>
      <c r="I3511" s="11"/>
      <c r="J3511" s="11"/>
      <c r="K3511" s="16"/>
      <c r="L3511" s="1"/>
      <c r="N3511" s="1"/>
      <c r="O3511" s="13"/>
      <c r="P3511" s="13"/>
      <c r="Q3511" s="13" t="str">
        <f t="shared" si="241"/>
        <v/>
      </c>
      <c r="R3511" s="13" t="str">
        <f t="shared" si="242"/>
        <v/>
      </c>
    </row>
    <row r="3512" spans="1:18" x14ac:dyDescent="0.2">
      <c r="A3512" s="8"/>
      <c r="B3512" s="9"/>
      <c r="C3512" s="10"/>
      <c r="D3512" s="10"/>
      <c r="E3512" s="10"/>
      <c r="F3512" s="10"/>
      <c r="G3512" s="10"/>
      <c r="H3512" s="10"/>
      <c r="I3512" s="11"/>
      <c r="J3512" s="11"/>
      <c r="K3512" s="12"/>
      <c r="L3512" s="1"/>
      <c r="N3512" s="1"/>
      <c r="O3512" s="13"/>
      <c r="P3512" s="13"/>
      <c r="Q3512" s="13" t="str">
        <f t="shared" si="241"/>
        <v/>
      </c>
      <c r="R3512" s="13" t="str">
        <f t="shared" si="242"/>
        <v/>
      </c>
    </row>
    <row r="3513" spans="1:18" x14ac:dyDescent="0.2">
      <c r="A3513" s="8"/>
      <c r="B3513" s="9"/>
      <c r="C3513" s="10"/>
      <c r="D3513" s="10"/>
      <c r="E3513" s="10"/>
      <c r="F3513" s="10"/>
      <c r="G3513" s="10"/>
      <c r="H3513" s="10"/>
      <c r="I3513" s="11"/>
      <c r="J3513" s="11"/>
      <c r="K3513" s="12"/>
      <c r="L3513" s="1"/>
      <c r="N3513" s="1"/>
      <c r="O3513" s="13"/>
      <c r="P3513" s="13"/>
      <c r="Q3513" s="13" t="str">
        <f t="shared" si="241"/>
        <v/>
      </c>
      <c r="R3513" s="13" t="str">
        <f t="shared" si="242"/>
        <v/>
      </c>
    </row>
    <row r="3514" spans="1:18" x14ac:dyDescent="0.2">
      <c r="A3514" s="8"/>
      <c r="B3514" s="9"/>
      <c r="C3514" s="10"/>
      <c r="D3514" s="10"/>
      <c r="E3514" s="10"/>
      <c r="F3514" s="10"/>
      <c r="G3514" s="10"/>
      <c r="H3514" s="10"/>
      <c r="I3514" s="11"/>
      <c r="J3514" s="11"/>
      <c r="K3514" s="16"/>
      <c r="L3514" s="1"/>
      <c r="N3514" s="1"/>
      <c r="O3514" s="13"/>
      <c r="P3514" s="13"/>
      <c r="Q3514" s="13" t="str">
        <f t="shared" si="241"/>
        <v/>
      </c>
      <c r="R3514" s="13" t="str">
        <f t="shared" si="242"/>
        <v/>
      </c>
    </row>
    <row r="3515" spans="1:18" x14ac:dyDescent="0.2">
      <c r="A3515" s="8"/>
      <c r="B3515" s="9"/>
      <c r="C3515" s="10"/>
      <c r="D3515" s="10"/>
      <c r="E3515" s="10"/>
      <c r="F3515" s="10"/>
      <c r="G3515" s="10"/>
      <c r="H3515" s="10"/>
      <c r="I3515" s="11"/>
      <c r="J3515" s="11"/>
      <c r="K3515" s="12"/>
      <c r="L3515" s="1"/>
      <c r="N3515" s="1"/>
      <c r="O3515" s="13"/>
      <c r="P3515" s="13"/>
      <c r="Q3515" s="13" t="str">
        <f t="shared" si="241"/>
        <v/>
      </c>
      <c r="R3515" s="13" t="str">
        <f t="shared" si="242"/>
        <v/>
      </c>
    </row>
    <row r="3516" spans="1:18" x14ac:dyDescent="0.2">
      <c r="A3516" s="8"/>
      <c r="B3516" s="9"/>
      <c r="C3516" s="10"/>
      <c r="D3516" s="10"/>
      <c r="E3516" s="10"/>
      <c r="F3516" s="10"/>
      <c r="G3516" s="10"/>
      <c r="H3516" s="10"/>
      <c r="I3516" s="11"/>
      <c r="J3516" s="11"/>
      <c r="K3516" s="16"/>
      <c r="L3516" s="1"/>
      <c r="N3516" s="1"/>
      <c r="O3516" s="13"/>
      <c r="P3516" s="13"/>
      <c r="Q3516" s="13" t="str">
        <f t="shared" si="241"/>
        <v/>
      </c>
      <c r="R3516" s="13" t="str">
        <f t="shared" si="242"/>
        <v/>
      </c>
    </row>
    <row r="3517" spans="1:18" x14ac:dyDescent="0.2">
      <c r="A3517" s="8"/>
      <c r="B3517" s="9"/>
      <c r="C3517" s="10"/>
      <c r="D3517" s="10"/>
      <c r="E3517" s="10"/>
      <c r="F3517" s="10"/>
      <c r="G3517" s="10"/>
      <c r="H3517" s="10"/>
      <c r="I3517" s="11"/>
      <c r="J3517" s="11"/>
      <c r="K3517" s="16"/>
      <c r="L3517" s="1"/>
      <c r="N3517" s="1"/>
      <c r="O3517" s="13"/>
      <c r="P3517" s="13"/>
      <c r="Q3517" s="13" t="str">
        <f t="shared" si="241"/>
        <v/>
      </c>
      <c r="R3517" s="13" t="str">
        <f t="shared" si="242"/>
        <v/>
      </c>
    </row>
    <row r="3518" spans="1:18" x14ac:dyDescent="0.2">
      <c r="A3518" s="8"/>
      <c r="B3518" s="9"/>
      <c r="C3518" s="10"/>
      <c r="D3518" s="10"/>
      <c r="E3518" s="10"/>
      <c r="F3518" s="10"/>
      <c r="G3518" s="10"/>
      <c r="H3518" s="10"/>
      <c r="I3518" s="11"/>
      <c r="J3518" s="11"/>
      <c r="K3518" s="16"/>
      <c r="L3518" s="1"/>
      <c r="N3518" s="1"/>
      <c r="O3518" s="13"/>
      <c r="P3518" s="13"/>
      <c r="Q3518" s="13" t="str">
        <f t="shared" si="241"/>
        <v/>
      </c>
      <c r="R3518" s="13" t="str">
        <f t="shared" si="242"/>
        <v/>
      </c>
    </row>
    <row r="3519" spans="1:18" x14ac:dyDescent="0.2">
      <c r="A3519" s="8"/>
      <c r="B3519" s="9"/>
      <c r="C3519" s="10"/>
      <c r="D3519" s="10"/>
      <c r="E3519" s="10"/>
      <c r="F3519" s="10"/>
      <c r="G3519" s="10"/>
      <c r="H3519" s="10"/>
      <c r="I3519" s="11"/>
      <c r="J3519" s="11"/>
      <c r="K3519" s="16"/>
      <c r="L3519" s="1"/>
      <c r="N3519" s="1"/>
      <c r="O3519" s="13"/>
      <c r="P3519" s="13"/>
      <c r="Q3519" s="13" t="str">
        <f t="shared" si="241"/>
        <v/>
      </c>
      <c r="R3519" s="13" t="str">
        <f t="shared" si="242"/>
        <v/>
      </c>
    </row>
    <row r="3520" spans="1:18" x14ac:dyDescent="0.2">
      <c r="A3520" s="8"/>
      <c r="B3520" s="9"/>
      <c r="C3520" s="10"/>
      <c r="D3520" s="10"/>
      <c r="E3520" s="10"/>
      <c r="F3520" s="10"/>
      <c r="G3520" s="10"/>
      <c r="H3520" s="10"/>
      <c r="I3520" s="11"/>
      <c r="J3520" s="11"/>
      <c r="K3520" s="16"/>
      <c r="L3520" s="1"/>
      <c r="N3520" s="1"/>
      <c r="O3520" s="13"/>
      <c r="P3520" s="13"/>
      <c r="Q3520" s="13" t="str">
        <f t="shared" si="241"/>
        <v/>
      </c>
      <c r="R3520" s="13" t="str">
        <f t="shared" si="242"/>
        <v/>
      </c>
    </row>
    <row r="3521" spans="1:18" x14ac:dyDescent="0.2">
      <c r="A3521" s="8"/>
      <c r="B3521" s="9"/>
      <c r="C3521" s="10"/>
      <c r="D3521" s="10"/>
      <c r="E3521" s="10"/>
      <c r="F3521" s="10"/>
      <c r="G3521" s="10"/>
      <c r="H3521" s="10"/>
      <c r="I3521" s="11"/>
      <c r="J3521" s="11"/>
      <c r="K3521" s="12"/>
      <c r="L3521" s="1"/>
      <c r="N3521" s="1"/>
      <c r="O3521" s="13"/>
      <c r="P3521" s="13"/>
      <c r="Q3521" s="13" t="str">
        <f t="shared" si="241"/>
        <v/>
      </c>
      <c r="R3521" s="13" t="str">
        <f t="shared" si="242"/>
        <v/>
      </c>
    </row>
    <row r="3522" spans="1:18" x14ac:dyDescent="0.2">
      <c r="A3522" s="8"/>
      <c r="B3522" s="9"/>
      <c r="C3522" s="10"/>
      <c r="D3522" s="10"/>
      <c r="E3522" s="10"/>
      <c r="F3522" s="10"/>
      <c r="G3522" s="10"/>
      <c r="H3522" s="10"/>
      <c r="I3522" s="11"/>
      <c r="J3522" s="11"/>
      <c r="K3522" s="16"/>
      <c r="L3522" s="1"/>
      <c r="N3522" s="1"/>
      <c r="O3522" s="13"/>
      <c r="P3522" s="13"/>
      <c r="Q3522" s="13" t="str">
        <f t="shared" si="241"/>
        <v/>
      </c>
      <c r="R3522" s="13" t="str">
        <f t="shared" si="242"/>
        <v/>
      </c>
    </row>
    <row r="3523" spans="1:18" x14ac:dyDescent="0.2">
      <c r="A3523" s="8"/>
      <c r="B3523" s="9"/>
      <c r="C3523" s="10"/>
      <c r="D3523" s="10"/>
      <c r="E3523" s="10"/>
      <c r="F3523" s="10"/>
      <c r="G3523" s="10"/>
      <c r="H3523" s="10"/>
      <c r="I3523" s="11"/>
      <c r="J3523" s="11"/>
      <c r="K3523" s="16"/>
      <c r="L3523" s="1"/>
      <c r="N3523" s="1"/>
      <c r="O3523" s="13"/>
      <c r="P3523" s="13"/>
      <c r="Q3523" s="13" t="str">
        <f t="shared" si="241"/>
        <v/>
      </c>
      <c r="R3523" s="13" t="str">
        <f t="shared" si="242"/>
        <v/>
      </c>
    </row>
    <row r="3524" spans="1:18" x14ac:dyDescent="0.2">
      <c r="A3524" s="8"/>
      <c r="B3524" s="9"/>
      <c r="C3524" s="10"/>
      <c r="D3524" s="10"/>
      <c r="E3524" s="10"/>
      <c r="F3524" s="10"/>
      <c r="G3524" s="10"/>
      <c r="H3524" s="10"/>
      <c r="I3524" s="11"/>
      <c r="J3524" s="11"/>
      <c r="K3524" s="16"/>
      <c r="L3524" s="1"/>
      <c r="N3524" s="1"/>
      <c r="O3524" s="13"/>
      <c r="P3524" s="13"/>
      <c r="Q3524" s="13" t="str">
        <f t="shared" si="241"/>
        <v/>
      </c>
      <c r="R3524" s="13" t="str">
        <f t="shared" si="242"/>
        <v/>
      </c>
    </row>
    <row r="3525" spans="1:18" x14ac:dyDescent="0.2">
      <c r="A3525" s="8"/>
      <c r="B3525" s="9"/>
      <c r="C3525" s="10"/>
      <c r="D3525" s="10"/>
      <c r="E3525" s="10"/>
      <c r="F3525" s="10"/>
      <c r="G3525" s="10"/>
      <c r="H3525" s="10"/>
      <c r="I3525" s="11"/>
      <c r="J3525" s="11"/>
      <c r="K3525" s="16"/>
      <c r="L3525" s="1"/>
      <c r="N3525" s="1"/>
      <c r="O3525" s="13"/>
      <c r="P3525" s="13"/>
      <c r="Q3525" s="13" t="str">
        <f t="shared" si="241"/>
        <v/>
      </c>
      <c r="R3525" s="13" t="str">
        <f t="shared" si="242"/>
        <v/>
      </c>
    </row>
    <row r="3526" spans="1:18" x14ac:dyDescent="0.2">
      <c r="A3526" s="8"/>
      <c r="B3526" s="9"/>
      <c r="C3526" s="10"/>
      <c r="D3526" s="10"/>
      <c r="E3526" s="10"/>
      <c r="F3526" s="10"/>
      <c r="G3526" s="10"/>
      <c r="H3526" s="10"/>
      <c r="I3526" s="11"/>
      <c r="J3526" s="11"/>
      <c r="K3526" s="16"/>
      <c r="L3526" s="1"/>
      <c r="N3526" s="1"/>
      <c r="O3526" s="13"/>
      <c r="P3526" s="13"/>
      <c r="Q3526" s="13" t="str">
        <f t="shared" si="241"/>
        <v/>
      </c>
      <c r="R3526" s="13" t="str">
        <f t="shared" si="242"/>
        <v/>
      </c>
    </row>
    <row r="3527" spans="1:18" x14ac:dyDescent="0.2">
      <c r="A3527" s="8"/>
      <c r="B3527" s="9"/>
      <c r="C3527" s="10"/>
      <c r="D3527" s="10"/>
      <c r="E3527" s="10"/>
      <c r="F3527" s="10"/>
      <c r="G3527" s="10"/>
      <c r="H3527" s="10"/>
      <c r="I3527" s="11"/>
      <c r="J3527" s="11"/>
      <c r="K3527" s="16"/>
      <c r="L3527" s="1"/>
      <c r="N3527" s="1"/>
      <c r="O3527" s="13"/>
      <c r="P3527" s="13"/>
      <c r="Q3527" s="13" t="str">
        <f t="shared" si="241"/>
        <v/>
      </c>
      <c r="R3527" s="13" t="str">
        <f t="shared" si="242"/>
        <v/>
      </c>
    </row>
    <row r="3528" spans="1:18" x14ac:dyDescent="0.2">
      <c r="A3528" s="8"/>
      <c r="B3528" s="9"/>
      <c r="C3528" s="10"/>
      <c r="D3528" s="10"/>
      <c r="E3528" s="10"/>
      <c r="F3528" s="10"/>
      <c r="G3528" s="10"/>
      <c r="H3528" s="10"/>
      <c r="I3528" s="11"/>
      <c r="J3528" s="11"/>
      <c r="K3528" s="16"/>
      <c r="L3528" s="1"/>
      <c r="N3528" s="1"/>
      <c r="O3528" s="13"/>
      <c r="P3528" s="13"/>
      <c r="Q3528" s="13" t="str">
        <f t="shared" ref="Q3528:Q3591" si="243">IF(AND(M3528="Natural Gas",K3528&lt;&gt;"NA"),K3528/100,"")</f>
        <v/>
      </c>
      <c r="R3528" s="13" t="str">
        <f t="shared" ref="R3528:R3591" si="244">IF(AND(M3528="Natural Gas",K3528&lt;&gt;"NA",L3528="YES"),K3528/100,"")</f>
        <v/>
      </c>
    </row>
    <row r="3529" spans="1:18" x14ac:dyDescent="0.2">
      <c r="A3529" s="8"/>
      <c r="B3529" s="9"/>
      <c r="C3529" s="10"/>
      <c r="D3529" s="10"/>
      <c r="E3529" s="10"/>
      <c r="F3529" s="10"/>
      <c r="G3529" s="10"/>
      <c r="H3529" s="10"/>
      <c r="I3529" s="11"/>
      <c r="J3529" s="11"/>
      <c r="K3529" s="16"/>
      <c r="L3529" s="1"/>
      <c r="N3529" s="1"/>
      <c r="O3529" s="13"/>
      <c r="P3529" s="13"/>
      <c r="Q3529" s="13" t="str">
        <f t="shared" si="243"/>
        <v/>
      </c>
      <c r="R3529" s="13" t="str">
        <f t="shared" si="244"/>
        <v/>
      </c>
    </row>
    <row r="3530" spans="1:18" x14ac:dyDescent="0.2">
      <c r="A3530" s="8"/>
      <c r="B3530" s="9"/>
      <c r="C3530" s="10"/>
      <c r="D3530" s="10"/>
      <c r="E3530" s="10"/>
      <c r="F3530" s="10"/>
      <c r="G3530" s="10"/>
      <c r="H3530" s="10"/>
      <c r="I3530" s="11"/>
      <c r="J3530" s="11"/>
      <c r="K3530" s="16"/>
      <c r="L3530" s="1"/>
      <c r="N3530" s="1"/>
      <c r="O3530" s="13"/>
      <c r="P3530" s="13"/>
      <c r="Q3530" s="13" t="str">
        <f t="shared" si="243"/>
        <v/>
      </c>
      <c r="R3530" s="13" t="str">
        <f t="shared" si="244"/>
        <v/>
      </c>
    </row>
    <row r="3531" spans="1:18" x14ac:dyDescent="0.2">
      <c r="A3531" s="8"/>
      <c r="B3531" s="9"/>
      <c r="C3531" s="10"/>
      <c r="D3531" s="10"/>
      <c r="E3531" s="10"/>
      <c r="F3531" s="10"/>
      <c r="G3531" s="10"/>
      <c r="H3531" s="10"/>
      <c r="I3531" s="11"/>
      <c r="J3531" s="11"/>
      <c r="K3531" s="12"/>
      <c r="L3531" s="1"/>
      <c r="N3531" s="1"/>
      <c r="O3531" s="13"/>
      <c r="P3531" s="13"/>
      <c r="Q3531" s="13" t="str">
        <f t="shared" si="243"/>
        <v/>
      </c>
      <c r="R3531" s="13" t="str">
        <f t="shared" si="244"/>
        <v/>
      </c>
    </row>
    <row r="3532" spans="1:18" x14ac:dyDescent="0.2">
      <c r="A3532" s="8"/>
      <c r="B3532" s="9"/>
      <c r="C3532" s="10"/>
      <c r="D3532" s="10"/>
      <c r="E3532" s="10"/>
      <c r="F3532" s="10"/>
      <c r="G3532" s="10"/>
      <c r="H3532" s="10"/>
      <c r="I3532" s="11"/>
      <c r="J3532" s="11"/>
      <c r="K3532" s="12"/>
      <c r="L3532" s="1"/>
      <c r="N3532" s="1"/>
      <c r="O3532" s="13"/>
      <c r="P3532" s="13"/>
      <c r="Q3532" s="13" t="str">
        <f t="shared" si="243"/>
        <v/>
      </c>
      <c r="R3532" s="13" t="str">
        <f t="shared" si="244"/>
        <v/>
      </c>
    </row>
    <row r="3533" spans="1:18" x14ac:dyDescent="0.2">
      <c r="A3533" s="8"/>
      <c r="B3533" s="9"/>
      <c r="C3533" s="10"/>
      <c r="D3533" s="10"/>
      <c r="E3533" s="10"/>
      <c r="F3533" s="10"/>
      <c r="G3533" s="10"/>
      <c r="H3533" s="10"/>
      <c r="I3533" s="11"/>
      <c r="J3533" s="11"/>
      <c r="K3533" s="12"/>
      <c r="L3533" s="1"/>
      <c r="N3533" s="1"/>
      <c r="O3533" s="13"/>
      <c r="P3533" s="13"/>
      <c r="Q3533" s="13" t="str">
        <f t="shared" si="243"/>
        <v/>
      </c>
      <c r="R3533" s="13" t="str">
        <f t="shared" si="244"/>
        <v/>
      </c>
    </row>
    <row r="3534" spans="1:18" x14ac:dyDescent="0.2">
      <c r="A3534" s="8"/>
      <c r="B3534" s="9"/>
      <c r="C3534" s="10"/>
      <c r="D3534" s="10"/>
      <c r="E3534" s="10"/>
      <c r="F3534" s="10"/>
      <c r="G3534" s="10"/>
      <c r="H3534" s="10"/>
      <c r="I3534" s="11"/>
      <c r="J3534" s="11"/>
      <c r="K3534" s="16"/>
      <c r="L3534" s="1"/>
      <c r="N3534" s="1"/>
      <c r="O3534" s="13"/>
      <c r="P3534" s="13"/>
      <c r="Q3534" s="13" t="str">
        <f t="shared" si="243"/>
        <v/>
      </c>
      <c r="R3534" s="13" t="str">
        <f t="shared" si="244"/>
        <v/>
      </c>
    </row>
    <row r="3535" spans="1:18" x14ac:dyDescent="0.2">
      <c r="A3535" s="8"/>
      <c r="B3535" s="9"/>
      <c r="C3535" s="10"/>
      <c r="D3535" s="10"/>
      <c r="E3535" s="10"/>
      <c r="F3535" s="10"/>
      <c r="G3535" s="10"/>
      <c r="H3535" s="10"/>
      <c r="I3535" s="11"/>
      <c r="J3535" s="11"/>
      <c r="K3535" s="16"/>
      <c r="L3535" s="1"/>
      <c r="N3535" s="1"/>
      <c r="O3535" s="13"/>
      <c r="P3535" s="13"/>
      <c r="Q3535" s="13" t="str">
        <f t="shared" si="243"/>
        <v/>
      </c>
      <c r="R3535" s="13" t="str">
        <f t="shared" si="244"/>
        <v/>
      </c>
    </row>
    <row r="3536" spans="1:18" x14ac:dyDescent="0.2">
      <c r="A3536" s="8"/>
      <c r="B3536" s="9"/>
      <c r="C3536" s="10"/>
      <c r="D3536" s="10"/>
      <c r="E3536" s="10"/>
      <c r="F3536" s="10"/>
      <c r="G3536" s="10"/>
      <c r="H3536" s="10"/>
      <c r="I3536" s="11"/>
      <c r="J3536" s="11"/>
      <c r="K3536" s="16"/>
      <c r="L3536" s="1"/>
      <c r="N3536" s="1"/>
      <c r="O3536" s="13"/>
      <c r="P3536" s="13"/>
      <c r="Q3536" s="13" t="str">
        <f t="shared" si="243"/>
        <v/>
      </c>
      <c r="R3536" s="13" t="str">
        <f t="shared" si="244"/>
        <v/>
      </c>
    </row>
    <row r="3537" spans="1:18" x14ac:dyDescent="0.2">
      <c r="A3537" s="8"/>
      <c r="B3537" s="9"/>
      <c r="C3537" s="10"/>
      <c r="D3537" s="10"/>
      <c r="E3537" s="10"/>
      <c r="F3537" s="10"/>
      <c r="G3537" s="10"/>
      <c r="H3537" s="10"/>
      <c r="I3537" s="11"/>
      <c r="J3537" s="11"/>
      <c r="K3537" s="16"/>
      <c r="L3537" s="1"/>
      <c r="N3537" s="1"/>
      <c r="O3537" s="13"/>
      <c r="P3537" s="13"/>
      <c r="Q3537" s="13" t="str">
        <f t="shared" si="243"/>
        <v/>
      </c>
      <c r="R3537" s="13" t="str">
        <f t="shared" si="244"/>
        <v/>
      </c>
    </row>
    <row r="3538" spans="1:18" x14ac:dyDescent="0.2">
      <c r="A3538" s="8"/>
      <c r="B3538" s="9"/>
      <c r="C3538" s="10"/>
      <c r="D3538" s="10"/>
      <c r="E3538" s="10"/>
      <c r="F3538" s="10"/>
      <c r="G3538" s="10"/>
      <c r="H3538" s="10"/>
      <c r="I3538" s="11"/>
      <c r="J3538" s="11"/>
      <c r="K3538" s="12"/>
      <c r="L3538" s="1"/>
      <c r="N3538" s="1"/>
      <c r="O3538" s="13"/>
      <c r="P3538" s="13"/>
      <c r="Q3538" s="13" t="str">
        <f t="shared" si="243"/>
        <v/>
      </c>
      <c r="R3538" s="13" t="str">
        <f t="shared" si="244"/>
        <v/>
      </c>
    </row>
    <row r="3539" spans="1:18" x14ac:dyDescent="0.2">
      <c r="A3539" s="8"/>
      <c r="B3539" s="9"/>
      <c r="C3539" s="10"/>
      <c r="D3539" s="10"/>
      <c r="E3539" s="10"/>
      <c r="F3539" s="10"/>
      <c r="G3539" s="10"/>
      <c r="H3539" s="10"/>
      <c r="I3539" s="11"/>
      <c r="J3539" s="11"/>
      <c r="K3539" s="16"/>
      <c r="L3539" s="1"/>
      <c r="N3539" s="1"/>
      <c r="O3539" s="13"/>
      <c r="P3539" s="13"/>
      <c r="Q3539" s="13" t="str">
        <f t="shared" si="243"/>
        <v/>
      </c>
      <c r="R3539" s="13" t="str">
        <f t="shared" si="244"/>
        <v/>
      </c>
    </row>
    <row r="3540" spans="1:18" x14ac:dyDescent="0.2">
      <c r="A3540" s="8"/>
      <c r="B3540" s="9"/>
      <c r="C3540" s="10"/>
      <c r="D3540" s="10"/>
      <c r="E3540" s="10"/>
      <c r="F3540" s="10"/>
      <c r="G3540" s="10"/>
      <c r="H3540" s="10"/>
      <c r="I3540" s="11"/>
      <c r="J3540" s="11"/>
      <c r="K3540" s="12"/>
      <c r="L3540" s="1"/>
      <c r="N3540" s="1"/>
      <c r="O3540" s="13"/>
      <c r="P3540" s="13"/>
      <c r="Q3540" s="13" t="str">
        <f t="shared" si="243"/>
        <v/>
      </c>
      <c r="R3540" s="13" t="str">
        <f t="shared" si="244"/>
        <v/>
      </c>
    </row>
    <row r="3541" spans="1:18" x14ac:dyDescent="0.2">
      <c r="A3541" s="8"/>
      <c r="B3541" s="9"/>
      <c r="C3541" s="10"/>
      <c r="D3541" s="10"/>
      <c r="E3541" s="10"/>
      <c r="F3541" s="10"/>
      <c r="G3541" s="10"/>
      <c r="H3541" s="10"/>
      <c r="I3541" s="11"/>
      <c r="J3541" s="11"/>
      <c r="K3541" s="16"/>
      <c r="L3541" s="1"/>
      <c r="N3541" s="1"/>
      <c r="O3541" s="13"/>
      <c r="P3541" s="13"/>
      <c r="Q3541" s="13" t="str">
        <f t="shared" si="243"/>
        <v/>
      </c>
      <c r="R3541" s="13" t="str">
        <f t="shared" si="244"/>
        <v/>
      </c>
    </row>
    <row r="3542" spans="1:18" x14ac:dyDescent="0.2">
      <c r="A3542" s="8"/>
      <c r="B3542" s="9"/>
      <c r="C3542" s="10"/>
      <c r="D3542" s="10"/>
      <c r="E3542" s="10"/>
      <c r="F3542" s="10"/>
      <c r="G3542" s="10"/>
      <c r="H3542" s="10"/>
      <c r="I3542" s="11"/>
      <c r="J3542" s="11"/>
      <c r="K3542" s="16"/>
      <c r="L3542" s="1"/>
      <c r="N3542" s="1"/>
      <c r="O3542" s="13"/>
      <c r="P3542" s="13"/>
      <c r="Q3542" s="13" t="str">
        <f t="shared" si="243"/>
        <v/>
      </c>
      <c r="R3542" s="13" t="str">
        <f t="shared" si="244"/>
        <v/>
      </c>
    </row>
    <row r="3543" spans="1:18" x14ac:dyDescent="0.2">
      <c r="A3543" s="8"/>
      <c r="B3543" s="9"/>
      <c r="C3543" s="10"/>
      <c r="D3543" s="10"/>
      <c r="E3543" s="10"/>
      <c r="F3543" s="10"/>
      <c r="G3543" s="10"/>
      <c r="H3543" s="10"/>
      <c r="I3543" s="11"/>
      <c r="J3543" s="11"/>
      <c r="K3543" s="16"/>
      <c r="L3543" s="1"/>
      <c r="N3543" s="1"/>
      <c r="O3543" s="13"/>
      <c r="P3543" s="13"/>
      <c r="Q3543" s="13" t="str">
        <f t="shared" si="243"/>
        <v/>
      </c>
      <c r="R3543" s="13" t="str">
        <f t="shared" si="244"/>
        <v/>
      </c>
    </row>
    <row r="3544" spans="1:18" x14ac:dyDescent="0.2">
      <c r="A3544" s="8"/>
      <c r="B3544" s="9"/>
      <c r="C3544" s="10"/>
      <c r="D3544" s="10"/>
      <c r="E3544" s="10"/>
      <c r="F3544" s="10"/>
      <c r="G3544" s="10"/>
      <c r="H3544" s="10"/>
      <c r="I3544" s="11"/>
      <c r="J3544" s="11"/>
      <c r="K3544" s="16"/>
      <c r="L3544" s="1"/>
      <c r="N3544" s="1"/>
      <c r="O3544" s="13"/>
      <c r="P3544" s="13"/>
      <c r="Q3544" s="13" t="str">
        <f t="shared" si="243"/>
        <v/>
      </c>
      <c r="R3544" s="13" t="str">
        <f t="shared" si="244"/>
        <v/>
      </c>
    </row>
    <row r="3545" spans="1:18" x14ac:dyDescent="0.2">
      <c r="A3545" s="8"/>
      <c r="B3545" s="9"/>
      <c r="C3545" s="10"/>
      <c r="D3545" s="10"/>
      <c r="E3545" s="10"/>
      <c r="F3545" s="10"/>
      <c r="G3545" s="10"/>
      <c r="H3545" s="10"/>
      <c r="I3545" s="11"/>
      <c r="J3545" s="11"/>
      <c r="K3545" s="16"/>
      <c r="L3545" s="1"/>
      <c r="N3545" s="1"/>
      <c r="O3545" s="13"/>
      <c r="P3545" s="13"/>
      <c r="Q3545" s="13" t="str">
        <f t="shared" si="243"/>
        <v/>
      </c>
      <c r="R3545" s="13" t="str">
        <f t="shared" si="244"/>
        <v/>
      </c>
    </row>
    <row r="3546" spans="1:18" x14ac:dyDescent="0.2">
      <c r="A3546" s="8"/>
      <c r="B3546" s="9"/>
      <c r="C3546" s="10"/>
      <c r="D3546" s="10"/>
      <c r="E3546" s="10"/>
      <c r="F3546" s="10"/>
      <c r="G3546" s="10"/>
      <c r="H3546" s="10"/>
      <c r="I3546" s="11"/>
      <c r="J3546" s="11"/>
      <c r="K3546" s="16"/>
      <c r="L3546" s="1"/>
      <c r="N3546" s="1"/>
      <c r="O3546" s="13"/>
      <c r="P3546" s="13"/>
      <c r="Q3546" s="13" t="str">
        <f t="shared" si="243"/>
        <v/>
      </c>
      <c r="R3546" s="13" t="str">
        <f t="shared" si="244"/>
        <v/>
      </c>
    </row>
    <row r="3547" spans="1:18" x14ac:dyDescent="0.2">
      <c r="A3547" s="8"/>
      <c r="B3547" s="9"/>
      <c r="C3547" s="10"/>
      <c r="D3547" s="10"/>
      <c r="E3547" s="10"/>
      <c r="F3547" s="10"/>
      <c r="G3547" s="10"/>
      <c r="H3547" s="10"/>
      <c r="I3547" s="11"/>
      <c r="J3547" s="11"/>
      <c r="K3547" s="16"/>
      <c r="L3547" s="1"/>
      <c r="N3547" s="1"/>
      <c r="O3547" s="13"/>
      <c r="P3547" s="13"/>
      <c r="Q3547" s="13" t="str">
        <f t="shared" si="243"/>
        <v/>
      </c>
      <c r="R3547" s="13" t="str">
        <f t="shared" si="244"/>
        <v/>
      </c>
    </row>
    <row r="3548" spans="1:18" x14ac:dyDescent="0.2">
      <c r="A3548" s="8"/>
      <c r="B3548" s="9"/>
      <c r="C3548" s="10"/>
      <c r="D3548" s="10"/>
      <c r="E3548" s="10"/>
      <c r="F3548" s="10"/>
      <c r="G3548" s="10"/>
      <c r="H3548" s="10"/>
      <c r="I3548" s="11"/>
      <c r="J3548" s="11"/>
      <c r="K3548" s="16"/>
      <c r="L3548" s="1"/>
      <c r="N3548" s="1"/>
      <c r="O3548" s="13"/>
      <c r="P3548" s="13"/>
      <c r="Q3548" s="13" t="str">
        <f t="shared" si="243"/>
        <v/>
      </c>
      <c r="R3548" s="13" t="str">
        <f t="shared" si="244"/>
        <v/>
      </c>
    </row>
    <row r="3549" spans="1:18" x14ac:dyDescent="0.2">
      <c r="A3549" s="8"/>
      <c r="B3549" s="9"/>
      <c r="C3549" s="10"/>
      <c r="D3549" s="10"/>
      <c r="E3549" s="10"/>
      <c r="F3549" s="10"/>
      <c r="G3549" s="10"/>
      <c r="H3549" s="10"/>
      <c r="I3549" s="11"/>
      <c r="J3549" s="11"/>
      <c r="K3549" s="16"/>
      <c r="L3549" s="1"/>
      <c r="N3549" s="1"/>
      <c r="O3549" s="13"/>
      <c r="P3549" s="13"/>
      <c r="Q3549" s="13" t="str">
        <f t="shared" si="243"/>
        <v/>
      </c>
      <c r="R3549" s="13" t="str">
        <f t="shared" si="244"/>
        <v/>
      </c>
    </row>
    <row r="3550" spans="1:18" x14ac:dyDescent="0.2">
      <c r="A3550" s="8"/>
      <c r="B3550" s="9"/>
      <c r="C3550" s="10"/>
      <c r="D3550" s="10"/>
      <c r="E3550" s="10"/>
      <c r="F3550" s="10"/>
      <c r="G3550" s="10"/>
      <c r="H3550" s="10"/>
      <c r="I3550" s="11"/>
      <c r="J3550" s="11"/>
      <c r="K3550" s="16"/>
      <c r="L3550" s="1"/>
      <c r="N3550" s="1"/>
      <c r="O3550" s="13"/>
      <c r="P3550" s="13"/>
      <c r="Q3550" s="13" t="str">
        <f t="shared" si="243"/>
        <v/>
      </c>
      <c r="R3550" s="13" t="str">
        <f t="shared" si="244"/>
        <v/>
      </c>
    </row>
    <row r="3551" spans="1:18" x14ac:dyDescent="0.2">
      <c r="A3551" s="8"/>
      <c r="B3551" s="9"/>
      <c r="C3551" s="10"/>
      <c r="D3551" s="10"/>
      <c r="E3551" s="10"/>
      <c r="F3551" s="10"/>
      <c r="G3551" s="10"/>
      <c r="H3551" s="10"/>
      <c r="I3551" s="11"/>
      <c r="J3551" s="11"/>
      <c r="K3551" s="16"/>
      <c r="L3551" s="1"/>
      <c r="N3551" s="1"/>
      <c r="O3551" s="13"/>
      <c r="P3551" s="13"/>
      <c r="Q3551" s="13" t="str">
        <f t="shared" si="243"/>
        <v/>
      </c>
      <c r="R3551" s="13" t="str">
        <f t="shared" si="244"/>
        <v/>
      </c>
    </row>
    <row r="3552" spans="1:18" x14ac:dyDescent="0.2">
      <c r="A3552" s="8"/>
      <c r="B3552" s="9"/>
      <c r="C3552" s="10"/>
      <c r="D3552" s="10"/>
      <c r="E3552" s="10"/>
      <c r="F3552" s="10"/>
      <c r="G3552" s="10"/>
      <c r="H3552" s="10"/>
      <c r="I3552" s="11"/>
      <c r="J3552" s="11"/>
      <c r="K3552" s="12"/>
      <c r="L3552" s="1"/>
      <c r="N3552" s="1"/>
      <c r="O3552" s="13"/>
      <c r="P3552" s="13"/>
      <c r="Q3552" s="13" t="str">
        <f t="shared" si="243"/>
        <v/>
      </c>
      <c r="R3552" s="13" t="str">
        <f t="shared" si="244"/>
        <v/>
      </c>
    </row>
    <row r="3553" spans="1:18" x14ac:dyDescent="0.2">
      <c r="A3553" s="8"/>
      <c r="B3553" s="9"/>
      <c r="C3553" s="10"/>
      <c r="D3553" s="10"/>
      <c r="E3553" s="10"/>
      <c r="F3553" s="10"/>
      <c r="G3553" s="10"/>
      <c r="H3553" s="10"/>
      <c r="I3553" s="11"/>
      <c r="J3553" s="11"/>
      <c r="K3553" s="16"/>
      <c r="L3553" s="1"/>
      <c r="N3553" s="1"/>
      <c r="O3553" s="13"/>
      <c r="P3553" s="13"/>
      <c r="Q3553" s="13" t="str">
        <f t="shared" si="243"/>
        <v/>
      </c>
      <c r="R3553" s="13" t="str">
        <f t="shared" si="244"/>
        <v/>
      </c>
    </row>
    <row r="3554" spans="1:18" x14ac:dyDescent="0.2">
      <c r="A3554" s="8"/>
      <c r="B3554" s="9"/>
      <c r="C3554" s="10"/>
      <c r="D3554" s="10"/>
      <c r="E3554" s="10"/>
      <c r="F3554" s="10"/>
      <c r="G3554" s="10"/>
      <c r="H3554" s="10"/>
      <c r="I3554" s="11"/>
      <c r="J3554" s="11"/>
      <c r="K3554" s="16"/>
      <c r="L3554" s="1"/>
      <c r="N3554" s="1"/>
      <c r="O3554" s="13"/>
      <c r="P3554" s="13"/>
      <c r="Q3554" s="13" t="str">
        <f t="shared" si="243"/>
        <v/>
      </c>
      <c r="R3554" s="13" t="str">
        <f t="shared" si="244"/>
        <v/>
      </c>
    </row>
    <row r="3555" spans="1:18" x14ac:dyDescent="0.2">
      <c r="A3555" s="8"/>
      <c r="B3555" s="9"/>
      <c r="C3555" s="10"/>
      <c r="D3555" s="10"/>
      <c r="E3555" s="10"/>
      <c r="F3555" s="10"/>
      <c r="G3555" s="10"/>
      <c r="H3555" s="10"/>
      <c r="I3555" s="11"/>
      <c r="J3555" s="11"/>
      <c r="K3555" s="16"/>
      <c r="L3555" s="1"/>
      <c r="N3555" s="1"/>
      <c r="O3555" s="13"/>
      <c r="P3555" s="13"/>
      <c r="Q3555" s="13" t="str">
        <f t="shared" si="243"/>
        <v/>
      </c>
      <c r="R3555" s="13" t="str">
        <f t="shared" si="244"/>
        <v/>
      </c>
    </row>
    <row r="3556" spans="1:18" x14ac:dyDescent="0.2">
      <c r="A3556" s="8"/>
      <c r="B3556" s="9"/>
      <c r="C3556" s="10"/>
      <c r="D3556" s="10"/>
      <c r="E3556" s="10"/>
      <c r="F3556" s="10"/>
      <c r="G3556" s="10"/>
      <c r="H3556" s="10"/>
      <c r="I3556" s="11"/>
      <c r="J3556" s="11"/>
      <c r="K3556" s="16"/>
      <c r="L3556" s="1"/>
      <c r="N3556" s="1"/>
      <c r="O3556" s="13"/>
      <c r="P3556" s="13"/>
      <c r="Q3556" s="13" t="str">
        <f t="shared" si="243"/>
        <v/>
      </c>
      <c r="R3556" s="13" t="str">
        <f t="shared" si="244"/>
        <v/>
      </c>
    </row>
    <row r="3557" spans="1:18" x14ac:dyDescent="0.2">
      <c r="A3557" s="8"/>
      <c r="B3557" s="9"/>
      <c r="C3557" s="10"/>
      <c r="D3557" s="10"/>
      <c r="E3557" s="10"/>
      <c r="F3557" s="10"/>
      <c r="G3557" s="10"/>
      <c r="H3557" s="10"/>
      <c r="I3557" s="11"/>
      <c r="J3557" s="11"/>
      <c r="K3557" s="16"/>
      <c r="L3557" s="1"/>
      <c r="N3557" s="1"/>
      <c r="O3557" s="13"/>
      <c r="P3557" s="13"/>
      <c r="Q3557" s="13" t="str">
        <f t="shared" si="243"/>
        <v/>
      </c>
      <c r="R3557" s="13" t="str">
        <f t="shared" si="244"/>
        <v/>
      </c>
    </row>
    <row r="3558" spans="1:18" x14ac:dyDescent="0.2">
      <c r="A3558" s="8"/>
      <c r="B3558" s="9"/>
      <c r="C3558" s="10"/>
      <c r="D3558" s="10"/>
      <c r="E3558" s="10"/>
      <c r="F3558" s="10"/>
      <c r="G3558" s="10"/>
      <c r="H3558" s="10"/>
      <c r="I3558" s="11"/>
      <c r="J3558" s="11"/>
      <c r="K3558" s="16"/>
      <c r="L3558" s="1"/>
      <c r="N3558" s="1"/>
      <c r="O3558" s="13"/>
      <c r="P3558" s="13"/>
      <c r="Q3558" s="13" t="str">
        <f t="shared" si="243"/>
        <v/>
      </c>
      <c r="R3558" s="13" t="str">
        <f t="shared" si="244"/>
        <v/>
      </c>
    </row>
    <row r="3559" spans="1:18" x14ac:dyDescent="0.2">
      <c r="A3559" s="8"/>
      <c r="B3559" s="9"/>
      <c r="C3559" s="10"/>
      <c r="D3559" s="10"/>
      <c r="E3559" s="10"/>
      <c r="F3559" s="10"/>
      <c r="G3559" s="10"/>
      <c r="H3559" s="10"/>
      <c r="I3559" s="11"/>
      <c r="J3559" s="11"/>
      <c r="K3559" s="16"/>
      <c r="L3559" s="1"/>
      <c r="N3559" s="1"/>
      <c r="O3559" s="13"/>
      <c r="P3559" s="13"/>
      <c r="Q3559" s="13" t="str">
        <f t="shared" si="243"/>
        <v/>
      </c>
      <c r="R3559" s="13" t="str">
        <f t="shared" si="244"/>
        <v/>
      </c>
    </row>
    <row r="3560" spans="1:18" x14ac:dyDescent="0.2">
      <c r="A3560" s="8"/>
      <c r="B3560" s="9"/>
      <c r="C3560" s="10"/>
      <c r="D3560" s="10"/>
      <c r="E3560" s="10"/>
      <c r="F3560" s="10"/>
      <c r="G3560" s="10"/>
      <c r="H3560" s="10"/>
      <c r="I3560" s="11"/>
      <c r="J3560" s="11"/>
      <c r="K3560" s="16"/>
      <c r="L3560" s="1"/>
      <c r="N3560" s="1"/>
      <c r="O3560" s="13"/>
      <c r="P3560" s="13"/>
      <c r="Q3560" s="13" t="str">
        <f t="shared" si="243"/>
        <v/>
      </c>
      <c r="R3560" s="13" t="str">
        <f t="shared" si="244"/>
        <v/>
      </c>
    </row>
    <row r="3561" spans="1:18" x14ac:dyDescent="0.2">
      <c r="A3561" s="8"/>
      <c r="B3561" s="9"/>
      <c r="C3561" s="10"/>
      <c r="D3561" s="10"/>
      <c r="E3561" s="10"/>
      <c r="F3561" s="10"/>
      <c r="G3561" s="10"/>
      <c r="H3561" s="10"/>
      <c r="I3561" s="11"/>
      <c r="J3561" s="11"/>
      <c r="K3561" s="16"/>
      <c r="L3561" s="1"/>
      <c r="N3561" s="1"/>
      <c r="O3561" s="13"/>
      <c r="P3561" s="13"/>
      <c r="Q3561" s="13" t="str">
        <f t="shared" si="243"/>
        <v/>
      </c>
      <c r="R3561" s="13" t="str">
        <f t="shared" si="244"/>
        <v/>
      </c>
    </row>
    <row r="3562" spans="1:18" x14ac:dyDescent="0.2">
      <c r="A3562" s="8"/>
      <c r="B3562" s="9"/>
      <c r="C3562" s="10"/>
      <c r="D3562" s="10"/>
      <c r="E3562" s="10"/>
      <c r="F3562" s="10"/>
      <c r="G3562" s="10"/>
      <c r="H3562" s="10"/>
      <c r="I3562" s="11"/>
      <c r="J3562" s="11"/>
      <c r="K3562" s="16"/>
      <c r="L3562" s="1"/>
      <c r="N3562" s="1"/>
      <c r="O3562" s="13"/>
      <c r="P3562" s="13"/>
      <c r="Q3562" s="13" t="str">
        <f t="shared" si="243"/>
        <v/>
      </c>
      <c r="R3562" s="13" t="str">
        <f t="shared" si="244"/>
        <v/>
      </c>
    </row>
    <row r="3563" spans="1:18" x14ac:dyDescent="0.2">
      <c r="A3563" s="8"/>
      <c r="B3563" s="9"/>
      <c r="C3563" s="10"/>
      <c r="D3563" s="10"/>
      <c r="E3563" s="10"/>
      <c r="F3563" s="10"/>
      <c r="G3563" s="10"/>
      <c r="H3563" s="10"/>
      <c r="I3563" s="11"/>
      <c r="J3563" s="11"/>
      <c r="K3563" s="16"/>
      <c r="L3563" s="1"/>
      <c r="N3563" s="1"/>
      <c r="O3563" s="13"/>
      <c r="P3563" s="13"/>
      <c r="Q3563" s="13" t="str">
        <f t="shared" si="243"/>
        <v/>
      </c>
      <c r="R3563" s="13" t="str">
        <f t="shared" si="244"/>
        <v/>
      </c>
    </row>
    <row r="3564" spans="1:18" x14ac:dyDescent="0.2">
      <c r="A3564" s="8"/>
      <c r="B3564" s="9"/>
      <c r="C3564" s="10"/>
      <c r="D3564" s="10"/>
      <c r="E3564" s="10"/>
      <c r="F3564" s="10"/>
      <c r="G3564" s="10"/>
      <c r="H3564" s="10"/>
      <c r="I3564" s="11"/>
      <c r="J3564" s="11"/>
      <c r="K3564" s="16"/>
      <c r="L3564" s="1"/>
      <c r="N3564" s="1"/>
      <c r="O3564" s="13"/>
      <c r="P3564" s="13"/>
      <c r="Q3564" s="13" t="str">
        <f t="shared" si="243"/>
        <v/>
      </c>
      <c r="R3564" s="13" t="str">
        <f t="shared" si="244"/>
        <v/>
      </c>
    </row>
    <row r="3565" spans="1:18" x14ac:dyDescent="0.2">
      <c r="A3565" s="8"/>
      <c r="B3565" s="9"/>
      <c r="C3565" s="10"/>
      <c r="D3565" s="10"/>
      <c r="E3565" s="10"/>
      <c r="F3565" s="10"/>
      <c r="G3565" s="10"/>
      <c r="H3565" s="10"/>
      <c r="I3565" s="11"/>
      <c r="J3565" s="11"/>
      <c r="K3565" s="16"/>
      <c r="L3565" s="1"/>
      <c r="N3565" s="1"/>
      <c r="O3565" s="13"/>
      <c r="P3565" s="13"/>
      <c r="Q3565" s="13" t="str">
        <f t="shared" si="243"/>
        <v/>
      </c>
      <c r="R3565" s="13" t="str">
        <f t="shared" si="244"/>
        <v/>
      </c>
    </row>
    <row r="3566" spans="1:18" x14ac:dyDescent="0.2">
      <c r="A3566" s="8"/>
      <c r="B3566" s="9"/>
      <c r="C3566" s="10"/>
      <c r="D3566" s="10"/>
      <c r="E3566" s="10"/>
      <c r="F3566" s="10"/>
      <c r="G3566" s="10"/>
      <c r="H3566" s="10"/>
      <c r="I3566" s="11"/>
      <c r="J3566" s="11"/>
      <c r="K3566" s="12"/>
      <c r="L3566" s="1"/>
      <c r="N3566" s="1"/>
      <c r="O3566" s="13"/>
      <c r="P3566" s="13"/>
      <c r="Q3566" s="13" t="str">
        <f t="shared" si="243"/>
        <v/>
      </c>
      <c r="R3566" s="13" t="str">
        <f t="shared" si="244"/>
        <v/>
      </c>
    </row>
    <row r="3567" spans="1:18" x14ac:dyDescent="0.2">
      <c r="A3567" s="8"/>
      <c r="B3567" s="9"/>
      <c r="C3567" s="10"/>
      <c r="D3567" s="10"/>
      <c r="E3567" s="10"/>
      <c r="F3567" s="10"/>
      <c r="G3567" s="10"/>
      <c r="H3567" s="10"/>
      <c r="I3567" s="11"/>
      <c r="J3567" s="11"/>
      <c r="K3567" s="12"/>
      <c r="L3567" s="1"/>
      <c r="N3567" s="1"/>
      <c r="O3567" s="13"/>
      <c r="P3567" s="13"/>
      <c r="Q3567" s="13" t="str">
        <f t="shared" si="243"/>
        <v/>
      </c>
      <c r="R3567" s="13" t="str">
        <f t="shared" si="244"/>
        <v/>
      </c>
    </row>
    <row r="3568" spans="1:18" x14ac:dyDescent="0.2">
      <c r="A3568" s="8"/>
      <c r="B3568" s="9"/>
      <c r="C3568" s="10"/>
      <c r="D3568" s="10"/>
      <c r="E3568" s="10"/>
      <c r="F3568" s="10"/>
      <c r="G3568" s="10"/>
      <c r="H3568" s="10"/>
      <c r="I3568" s="11"/>
      <c r="J3568" s="11"/>
      <c r="K3568" s="16"/>
      <c r="L3568" s="1"/>
      <c r="N3568" s="1"/>
      <c r="O3568" s="13"/>
      <c r="P3568" s="13"/>
      <c r="Q3568" s="13" t="str">
        <f t="shared" si="243"/>
        <v/>
      </c>
      <c r="R3568" s="13" t="str">
        <f t="shared" si="244"/>
        <v/>
      </c>
    </row>
    <row r="3569" spans="1:18" x14ac:dyDescent="0.2">
      <c r="A3569" s="8"/>
      <c r="B3569" s="9"/>
      <c r="C3569" s="10"/>
      <c r="D3569" s="10"/>
      <c r="E3569" s="10"/>
      <c r="F3569" s="10"/>
      <c r="G3569" s="10"/>
      <c r="H3569" s="10"/>
      <c r="I3569" s="11"/>
      <c r="J3569" s="11"/>
      <c r="K3569" s="16"/>
      <c r="L3569" s="1"/>
      <c r="N3569" s="1"/>
      <c r="O3569" s="13"/>
      <c r="P3569" s="13"/>
      <c r="Q3569" s="13" t="str">
        <f t="shared" si="243"/>
        <v/>
      </c>
      <c r="R3569" s="13" t="str">
        <f t="shared" si="244"/>
        <v/>
      </c>
    </row>
    <row r="3570" spans="1:18" x14ac:dyDescent="0.2">
      <c r="A3570" s="8"/>
      <c r="B3570" s="9"/>
      <c r="C3570" s="10"/>
      <c r="D3570" s="10"/>
      <c r="E3570" s="10"/>
      <c r="F3570" s="10"/>
      <c r="G3570" s="10"/>
      <c r="H3570" s="10"/>
      <c r="I3570" s="11"/>
      <c r="J3570" s="11"/>
      <c r="K3570" s="16"/>
      <c r="L3570" s="1"/>
      <c r="N3570" s="1"/>
      <c r="O3570" s="13"/>
      <c r="P3570" s="13"/>
      <c r="Q3570" s="13" t="str">
        <f t="shared" si="243"/>
        <v/>
      </c>
      <c r="R3570" s="13" t="str">
        <f t="shared" si="244"/>
        <v/>
      </c>
    </row>
    <row r="3571" spans="1:18" x14ac:dyDescent="0.2">
      <c r="A3571" s="8"/>
      <c r="B3571" s="9"/>
      <c r="C3571" s="10"/>
      <c r="D3571" s="10"/>
      <c r="E3571" s="10"/>
      <c r="F3571" s="10"/>
      <c r="G3571" s="10"/>
      <c r="H3571" s="10"/>
      <c r="I3571" s="11"/>
      <c r="J3571" s="11"/>
      <c r="K3571" s="16"/>
      <c r="L3571" s="1"/>
      <c r="N3571" s="1"/>
      <c r="O3571" s="13"/>
      <c r="P3571" s="13"/>
      <c r="Q3571" s="13" t="str">
        <f t="shared" si="243"/>
        <v/>
      </c>
      <c r="R3571" s="13" t="str">
        <f t="shared" si="244"/>
        <v/>
      </c>
    </row>
    <row r="3572" spans="1:18" x14ac:dyDescent="0.2">
      <c r="A3572" s="8"/>
      <c r="B3572" s="9"/>
      <c r="C3572" s="10"/>
      <c r="D3572" s="10"/>
      <c r="E3572" s="10"/>
      <c r="F3572" s="10"/>
      <c r="G3572" s="10"/>
      <c r="H3572" s="10"/>
      <c r="I3572" s="11"/>
      <c r="J3572" s="11"/>
      <c r="K3572" s="16"/>
      <c r="L3572" s="1"/>
      <c r="N3572" s="1"/>
      <c r="O3572" s="13"/>
      <c r="P3572" s="13"/>
      <c r="Q3572" s="13" t="str">
        <f t="shared" si="243"/>
        <v/>
      </c>
      <c r="R3572" s="13" t="str">
        <f t="shared" si="244"/>
        <v/>
      </c>
    </row>
    <row r="3573" spans="1:18" x14ac:dyDescent="0.2">
      <c r="A3573" s="8"/>
      <c r="B3573" s="9"/>
      <c r="C3573" s="10"/>
      <c r="D3573" s="10"/>
      <c r="E3573" s="10"/>
      <c r="F3573" s="10"/>
      <c r="G3573" s="10"/>
      <c r="H3573" s="10"/>
      <c r="I3573" s="11"/>
      <c r="J3573" s="11"/>
      <c r="K3573" s="16"/>
      <c r="L3573" s="1"/>
      <c r="N3573" s="1"/>
      <c r="O3573" s="13"/>
      <c r="P3573" s="13"/>
      <c r="Q3573" s="13" t="str">
        <f t="shared" si="243"/>
        <v/>
      </c>
      <c r="R3573" s="13" t="str">
        <f t="shared" si="244"/>
        <v/>
      </c>
    </row>
    <row r="3574" spans="1:18" x14ac:dyDescent="0.2">
      <c r="A3574" s="8"/>
      <c r="B3574" s="9"/>
      <c r="C3574" s="10"/>
      <c r="D3574" s="10"/>
      <c r="E3574" s="10"/>
      <c r="F3574" s="10"/>
      <c r="G3574" s="10"/>
      <c r="H3574" s="10"/>
      <c r="I3574" s="11"/>
      <c r="J3574" s="11"/>
      <c r="K3574" s="16"/>
      <c r="L3574" s="1"/>
      <c r="N3574" s="1"/>
      <c r="O3574" s="13"/>
      <c r="P3574" s="13"/>
      <c r="Q3574" s="13" t="str">
        <f t="shared" si="243"/>
        <v/>
      </c>
      <c r="R3574" s="13" t="str">
        <f t="shared" si="244"/>
        <v/>
      </c>
    </row>
    <row r="3575" spans="1:18" x14ac:dyDescent="0.2">
      <c r="A3575" s="8"/>
      <c r="B3575" s="9"/>
      <c r="C3575" s="10"/>
      <c r="D3575" s="10"/>
      <c r="E3575" s="10"/>
      <c r="F3575" s="10"/>
      <c r="G3575" s="10"/>
      <c r="H3575" s="10"/>
      <c r="I3575" s="11"/>
      <c r="J3575" s="11"/>
      <c r="K3575" s="16"/>
      <c r="L3575" s="1"/>
      <c r="N3575" s="1"/>
      <c r="O3575" s="13"/>
      <c r="P3575" s="13"/>
      <c r="Q3575" s="13" t="str">
        <f t="shared" si="243"/>
        <v/>
      </c>
      <c r="R3575" s="13" t="str">
        <f t="shared" si="244"/>
        <v/>
      </c>
    </row>
    <row r="3576" spans="1:18" x14ac:dyDescent="0.2">
      <c r="A3576" s="8"/>
      <c r="B3576" s="9"/>
      <c r="C3576" s="10"/>
      <c r="D3576" s="10"/>
      <c r="E3576" s="10"/>
      <c r="F3576" s="10"/>
      <c r="G3576" s="10"/>
      <c r="H3576" s="10"/>
      <c r="I3576" s="11"/>
      <c r="J3576" s="11"/>
      <c r="K3576" s="16"/>
      <c r="L3576" s="1"/>
      <c r="N3576" s="1"/>
      <c r="O3576" s="13"/>
      <c r="P3576" s="13"/>
      <c r="Q3576" s="13" t="str">
        <f t="shared" si="243"/>
        <v/>
      </c>
      <c r="R3576" s="13" t="str">
        <f t="shared" si="244"/>
        <v/>
      </c>
    </row>
    <row r="3577" spans="1:18" x14ac:dyDescent="0.2">
      <c r="A3577" s="8"/>
      <c r="B3577" s="9"/>
      <c r="C3577" s="10"/>
      <c r="D3577" s="10"/>
      <c r="E3577" s="10"/>
      <c r="F3577" s="10"/>
      <c r="G3577" s="10"/>
      <c r="H3577" s="10"/>
      <c r="I3577" s="11"/>
      <c r="J3577" s="11"/>
      <c r="K3577" s="16"/>
      <c r="L3577" s="1"/>
      <c r="N3577" s="1"/>
      <c r="O3577" s="13"/>
      <c r="P3577" s="13"/>
      <c r="Q3577" s="13" t="str">
        <f t="shared" si="243"/>
        <v/>
      </c>
      <c r="R3577" s="13" t="str">
        <f t="shared" si="244"/>
        <v/>
      </c>
    </row>
    <row r="3578" spans="1:18" x14ac:dyDescent="0.2">
      <c r="A3578" s="8"/>
      <c r="B3578" s="9"/>
      <c r="C3578" s="10"/>
      <c r="D3578" s="10"/>
      <c r="E3578" s="10"/>
      <c r="F3578" s="10"/>
      <c r="G3578" s="10"/>
      <c r="H3578" s="10"/>
      <c r="I3578" s="11"/>
      <c r="J3578" s="11"/>
      <c r="K3578" s="16"/>
      <c r="L3578" s="1"/>
      <c r="N3578" s="1"/>
      <c r="O3578" s="13"/>
      <c r="P3578" s="13"/>
      <c r="Q3578" s="13" t="str">
        <f t="shared" si="243"/>
        <v/>
      </c>
      <c r="R3578" s="13" t="str">
        <f t="shared" si="244"/>
        <v/>
      </c>
    </row>
    <row r="3579" spans="1:18" x14ac:dyDescent="0.2">
      <c r="A3579" s="8"/>
      <c r="B3579" s="9"/>
      <c r="C3579" s="10"/>
      <c r="D3579" s="10"/>
      <c r="E3579" s="10"/>
      <c r="F3579" s="10"/>
      <c r="G3579" s="10"/>
      <c r="H3579" s="10"/>
      <c r="I3579" s="11"/>
      <c r="J3579" s="11"/>
      <c r="K3579" s="12"/>
      <c r="L3579" s="1"/>
      <c r="N3579" s="1"/>
      <c r="O3579" s="13"/>
      <c r="P3579" s="13"/>
      <c r="Q3579" s="13" t="str">
        <f t="shared" si="243"/>
        <v/>
      </c>
      <c r="R3579" s="13" t="str">
        <f t="shared" si="244"/>
        <v/>
      </c>
    </row>
    <row r="3580" spans="1:18" x14ac:dyDescent="0.2">
      <c r="A3580" s="8"/>
      <c r="B3580" s="9"/>
      <c r="C3580" s="10"/>
      <c r="D3580" s="10"/>
      <c r="E3580" s="10"/>
      <c r="F3580" s="10"/>
      <c r="G3580" s="10"/>
      <c r="H3580" s="10"/>
      <c r="I3580" s="11"/>
      <c r="J3580" s="11"/>
      <c r="K3580" s="16"/>
      <c r="L3580" s="1"/>
      <c r="N3580" s="1"/>
      <c r="O3580" s="13"/>
      <c r="P3580" s="13"/>
      <c r="Q3580" s="13" t="str">
        <f t="shared" si="243"/>
        <v/>
      </c>
      <c r="R3580" s="13" t="str">
        <f t="shared" si="244"/>
        <v/>
      </c>
    </row>
    <row r="3581" spans="1:18" x14ac:dyDescent="0.2">
      <c r="A3581" s="8"/>
      <c r="B3581" s="9"/>
      <c r="C3581" s="10"/>
      <c r="D3581" s="10"/>
      <c r="E3581" s="10"/>
      <c r="F3581" s="10"/>
      <c r="G3581" s="10"/>
      <c r="H3581" s="10"/>
      <c r="I3581" s="11"/>
      <c r="J3581" s="11"/>
      <c r="K3581" s="16"/>
      <c r="L3581" s="1"/>
      <c r="N3581" s="1"/>
      <c r="O3581" s="13"/>
      <c r="P3581" s="13"/>
      <c r="Q3581" s="13" t="str">
        <f t="shared" si="243"/>
        <v/>
      </c>
      <c r="R3581" s="13" t="str">
        <f t="shared" si="244"/>
        <v/>
      </c>
    </row>
    <row r="3582" spans="1:18" x14ac:dyDescent="0.2">
      <c r="A3582" s="8"/>
      <c r="B3582" s="9"/>
      <c r="C3582" s="10"/>
      <c r="D3582" s="10"/>
      <c r="E3582" s="10"/>
      <c r="F3582" s="10"/>
      <c r="G3582" s="10"/>
      <c r="H3582" s="10"/>
      <c r="I3582" s="11"/>
      <c r="J3582" s="11"/>
      <c r="K3582" s="16"/>
      <c r="L3582" s="1"/>
      <c r="N3582" s="1"/>
      <c r="O3582" s="13"/>
      <c r="P3582" s="13"/>
      <c r="Q3582" s="13" t="str">
        <f t="shared" si="243"/>
        <v/>
      </c>
      <c r="R3582" s="13" t="str">
        <f t="shared" si="244"/>
        <v/>
      </c>
    </row>
    <row r="3583" spans="1:18" x14ac:dyDescent="0.2">
      <c r="A3583" s="8"/>
      <c r="B3583" s="9"/>
      <c r="C3583" s="10"/>
      <c r="D3583" s="10"/>
      <c r="E3583" s="10"/>
      <c r="F3583" s="10"/>
      <c r="G3583" s="10"/>
      <c r="H3583" s="10"/>
      <c r="I3583" s="11"/>
      <c r="J3583" s="11"/>
      <c r="K3583" s="16"/>
      <c r="L3583" s="1"/>
      <c r="N3583" s="1"/>
      <c r="O3583" s="13"/>
      <c r="P3583" s="13"/>
      <c r="Q3583" s="13" t="str">
        <f t="shared" si="243"/>
        <v/>
      </c>
      <c r="R3583" s="13" t="str">
        <f t="shared" si="244"/>
        <v/>
      </c>
    </row>
    <row r="3584" spans="1:18" x14ac:dyDescent="0.2">
      <c r="A3584" s="8"/>
      <c r="B3584" s="9"/>
      <c r="C3584" s="10"/>
      <c r="D3584" s="10"/>
      <c r="E3584" s="10"/>
      <c r="F3584" s="10"/>
      <c r="G3584" s="10"/>
      <c r="H3584" s="10"/>
      <c r="I3584" s="11"/>
      <c r="J3584" s="11"/>
      <c r="K3584" s="16"/>
      <c r="L3584" s="1"/>
      <c r="N3584" s="1"/>
      <c r="O3584" s="13"/>
      <c r="P3584" s="13"/>
      <c r="Q3584" s="13" t="str">
        <f t="shared" si="243"/>
        <v/>
      </c>
      <c r="R3584" s="13" t="str">
        <f t="shared" si="244"/>
        <v/>
      </c>
    </row>
    <row r="3585" spans="1:18" x14ac:dyDescent="0.2">
      <c r="A3585" s="8"/>
      <c r="B3585" s="9"/>
      <c r="C3585" s="10"/>
      <c r="D3585" s="10"/>
      <c r="E3585" s="10"/>
      <c r="F3585" s="10"/>
      <c r="G3585" s="10"/>
      <c r="H3585" s="10"/>
      <c r="I3585" s="11"/>
      <c r="J3585" s="11"/>
      <c r="K3585" s="16"/>
      <c r="L3585" s="1"/>
      <c r="N3585" s="1"/>
      <c r="O3585" s="13"/>
      <c r="P3585" s="13"/>
      <c r="Q3585" s="13" t="str">
        <f t="shared" si="243"/>
        <v/>
      </c>
      <c r="R3585" s="13" t="str">
        <f t="shared" si="244"/>
        <v/>
      </c>
    </row>
    <row r="3586" spans="1:18" x14ac:dyDescent="0.2">
      <c r="A3586" s="8"/>
      <c r="B3586" s="9"/>
      <c r="C3586" s="10"/>
      <c r="D3586" s="10"/>
      <c r="E3586" s="10"/>
      <c r="F3586" s="10"/>
      <c r="G3586" s="10"/>
      <c r="H3586" s="10"/>
      <c r="I3586" s="11"/>
      <c r="J3586" s="11"/>
      <c r="K3586" s="12"/>
      <c r="L3586" s="1"/>
      <c r="N3586" s="1"/>
      <c r="O3586" s="13"/>
      <c r="P3586" s="13"/>
      <c r="Q3586" s="13" t="str">
        <f t="shared" si="243"/>
        <v/>
      </c>
      <c r="R3586" s="13" t="str">
        <f t="shared" si="244"/>
        <v/>
      </c>
    </row>
    <row r="3587" spans="1:18" x14ac:dyDescent="0.2">
      <c r="A3587" s="8"/>
      <c r="B3587" s="9"/>
      <c r="C3587" s="10"/>
      <c r="D3587" s="10"/>
      <c r="E3587" s="10"/>
      <c r="F3587" s="10"/>
      <c r="G3587" s="10"/>
      <c r="H3587" s="10"/>
      <c r="I3587" s="11"/>
      <c r="J3587" s="11"/>
      <c r="K3587" s="16"/>
      <c r="L3587" s="1"/>
      <c r="N3587" s="1"/>
      <c r="O3587" s="13"/>
      <c r="P3587" s="13"/>
      <c r="Q3587" s="13" t="str">
        <f t="shared" si="243"/>
        <v/>
      </c>
      <c r="R3587" s="13" t="str">
        <f t="shared" si="244"/>
        <v/>
      </c>
    </row>
    <row r="3588" spans="1:18" x14ac:dyDescent="0.2">
      <c r="A3588" s="8"/>
      <c r="B3588" s="9"/>
      <c r="C3588" s="10"/>
      <c r="D3588" s="10"/>
      <c r="E3588" s="10"/>
      <c r="F3588" s="10"/>
      <c r="G3588" s="10"/>
      <c r="H3588" s="10"/>
      <c r="I3588" s="11"/>
      <c r="J3588" s="11"/>
      <c r="K3588" s="16"/>
      <c r="L3588" s="1"/>
      <c r="N3588" s="1"/>
      <c r="O3588" s="13"/>
      <c r="P3588" s="13"/>
      <c r="Q3588" s="13" t="str">
        <f t="shared" si="243"/>
        <v/>
      </c>
      <c r="R3588" s="13" t="str">
        <f t="shared" si="244"/>
        <v/>
      </c>
    </row>
    <row r="3589" spans="1:18" x14ac:dyDescent="0.2">
      <c r="A3589" s="8"/>
      <c r="B3589" s="9"/>
      <c r="C3589" s="10"/>
      <c r="D3589" s="10"/>
      <c r="E3589" s="10"/>
      <c r="F3589" s="10"/>
      <c r="G3589" s="10"/>
      <c r="H3589" s="10"/>
      <c r="I3589" s="11"/>
      <c r="J3589" s="11"/>
      <c r="K3589" s="16"/>
      <c r="L3589" s="1"/>
      <c r="N3589" s="1"/>
      <c r="O3589" s="13"/>
      <c r="P3589" s="13"/>
      <c r="Q3589" s="13" t="str">
        <f t="shared" si="243"/>
        <v/>
      </c>
      <c r="R3589" s="13" t="str">
        <f t="shared" si="244"/>
        <v/>
      </c>
    </row>
    <row r="3590" spans="1:18" x14ac:dyDescent="0.2">
      <c r="A3590" s="8"/>
      <c r="B3590" s="9"/>
      <c r="C3590" s="10"/>
      <c r="D3590" s="10"/>
      <c r="E3590" s="10"/>
      <c r="F3590" s="10"/>
      <c r="G3590" s="10"/>
      <c r="H3590" s="10"/>
      <c r="I3590" s="11"/>
      <c r="J3590" s="11"/>
      <c r="K3590" s="16"/>
      <c r="L3590" s="1"/>
      <c r="N3590" s="1"/>
      <c r="O3590" s="13"/>
      <c r="P3590" s="13"/>
      <c r="Q3590" s="13" t="str">
        <f t="shared" si="243"/>
        <v/>
      </c>
      <c r="R3590" s="13" t="str">
        <f t="shared" si="244"/>
        <v/>
      </c>
    </row>
    <row r="3591" spans="1:18" x14ac:dyDescent="0.2">
      <c r="A3591" s="8"/>
      <c r="B3591" s="9"/>
      <c r="C3591" s="10"/>
      <c r="D3591" s="10"/>
      <c r="E3591" s="10"/>
      <c r="F3591" s="10"/>
      <c r="G3591" s="10"/>
      <c r="H3591" s="10"/>
      <c r="I3591" s="11"/>
      <c r="J3591" s="11"/>
      <c r="K3591" s="16"/>
      <c r="L3591" s="1"/>
      <c r="N3591" s="1"/>
      <c r="O3591" s="13"/>
      <c r="P3591" s="13"/>
      <c r="Q3591" s="13" t="str">
        <f t="shared" si="243"/>
        <v/>
      </c>
      <c r="R3591" s="13" t="str">
        <f t="shared" si="244"/>
        <v/>
      </c>
    </row>
    <row r="3592" spans="1:18" x14ac:dyDescent="0.2">
      <c r="A3592" s="8"/>
      <c r="B3592" s="9"/>
      <c r="C3592" s="10"/>
      <c r="D3592" s="10"/>
      <c r="E3592" s="10"/>
      <c r="F3592" s="10"/>
      <c r="G3592" s="10"/>
      <c r="H3592" s="10"/>
      <c r="I3592" s="11"/>
      <c r="J3592" s="11"/>
      <c r="K3592" s="16"/>
      <c r="L3592" s="1"/>
      <c r="N3592" s="1"/>
      <c r="O3592" s="13"/>
      <c r="P3592" s="13"/>
      <c r="Q3592" s="13" t="str">
        <f t="shared" ref="Q3592:Q3655" si="245">IF(AND(M3592="Natural Gas",K3592&lt;&gt;"NA"),K3592/100,"")</f>
        <v/>
      </c>
      <c r="R3592" s="13" t="str">
        <f t="shared" ref="R3592:R3655" si="246">IF(AND(M3592="Natural Gas",K3592&lt;&gt;"NA",L3592="YES"),K3592/100,"")</f>
        <v/>
      </c>
    </row>
    <row r="3593" spans="1:18" x14ac:dyDescent="0.2">
      <c r="A3593" s="8"/>
      <c r="B3593" s="9"/>
      <c r="C3593" s="10"/>
      <c r="D3593" s="10"/>
      <c r="E3593" s="10"/>
      <c r="F3593" s="10"/>
      <c r="G3593" s="10"/>
      <c r="H3593" s="10"/>
      <c r="I3593" s="11"/>
      <c r="J3593" s="11"/>
      <c r="K3593" s="16"/>
      <c r="L3593" s="1"/>
      <c r="N3593" s="1"/>
      <c r="O3593" s="13"/>
      <c r="P3593" s="13"/>
      <c r="Q3593" s="13" t="str">
        <f t="shared" si="245"/>
        <v/>
      </c>
      <c r="R3593" s="13" t="str">
        <f t="shared" si="246"/>
        <v/>
      </c>
    </row>
    <row r="3594" spans="1:18" x14ac:dyDescent="0.2">
      <c r="A3594" s="8"/>
      <c r="B3594" s="9"/>
      <c r="C3594" s="10"/>
      <c r="D3594" s="10"/>
      <c r="E3594" s="10"/>
      <c r="F3594" s="10"/>
      <c r="G3594" s="10"/>
      <c r="H3594" s="10"/>
      <c r="I3594" s="11"/>
      <c r="J3594" s="11"/>
      <c r="K3594" s="16"/>
      <c r="L3594" s="1"/>
      <c r="N3594" s="1"/>
      <c r="O3594" s="13"/>
      <c r="P3594" s="13"/>
      <c r="Q3594" s="13" t="str">
        <f t="shared" si="245"/>
        <v/>
      </c>
      <c r="R3594" s="13" t="str">
        <f t="shared" si="246"/>
        <v/>
      </c>
    </row>
    <row r="3595" spans="1:18" x14ac:dyDescent="0.2">
      <c r="A3595" s="8"/>
      <c r="B3595" s="9"/>
      <c r="C3595" s="10"/>
      <c r="D3595" s="10"/>
      <c r="E3595" s="10"/>
      <c r="F3595" s="10"/>
      <c r="G3595" s="10"/>
      <c r="H3595" s="10"/>
      <c r="I3595" s="11"/>
      <c r="J3595" s="11"/>
      <c r="K3595" s="16"/>
      <c r="L3595" s="1"/>
      <c r="N3595" s="1"/>
      <c r="O3595" s="13"/>
      <c r="P3595" s="13"/>
      <c r="Q3595" s="13" t="str">
        <f t="shared" si="245"/>
        <v/>
      </c>
      <c r="R3595" s="13" t="str">
        <f t="shared" si="246"/>
        <v/>
      </c>
    </row>
    <row r="3596" spans="1:18" x14ac:dyDescent="0.2">
      <c r="A3596" s="8"/>
      <c r="B3596" s="9"/>
      <c r="C3596" s="10"/>
      <c r="D3596" s="10"/>
      <c r="E3596" s="10"/>
      <c r="F3596" s="10"/>
      <c r="G3596" s="10"/>
      <c r="H3596" s="10"/>
      <c r="I3596" s="11"/>
      <c r="J3596" s="11"/>
      <c r="K3596" s="16"/>
      <c r="L3596" s="1"/>
      <c r="N3596" s="1"/>
      <c r="O3596" s="13"/>
      <c r="P3596" s="13"/>
      <c r="Q3596" s="13" t="str">
        <f t="shared" si="245"/>
        <v/>
      </c>
      <c r="R3596" s="13" t="str">
        <f t="shared" si="246"/>
        <v/>
      </c>
    </row>
    <row r="3597" spans="1:18" x14ac:dyDescent="0.2">
      <c r="A3597" s="8"/>
      <c r="B3597" s="9"/>
      <c r="C3597" s="10"/>
      <c r="D3597" s="10"/>
      <c r="E3597" s="10"/>
      <c r="F3597" s="10"/>
      <c r="G3597" s="10"/>
      <c r="H3597" s="10"/>
      <c r="I3597" s="11"/>
      <c r="J3597" s="11"/>
      <c r="K3597" s="16"/>
      <c r="L3597" s="1"/>
      <c r="N3597" s="1"/>
      <c r="O3597" s="13"/>
      <c r="P3597" s="13"/>
      <c r="Q3597" s="13" t="str">
        <f t="shared" si="245"/>
        <v/>
      </c>
      <c r="R3597" s="13" t="str">
        <f t="shared" si="246"/>
        <v/>
      </c>
    </row>
    <row r="3598" spans="1:18" x14ac:dyDescent="0.2">
      <c r="A3598" s="8"/>
      <c r="B3598" s="9"/>
      <c r="C3598" s="10"/>
      <c r="D3598" s="10"/>
      <c r="E3598" s="10"/>
      <c r="F3598" s="10"/>
      <c r="G3598" s="10"/>
      <c r="H3598" s="10"/>
      <c r="I3598" s="11"/>
      <c r="J3598" s="11"/>
      <c r="K3598" s="16"/>
      <c r="L3598" s="1"/>
      <c r="N3598" s="1"/>
      <c r="O3598" s="13"/>
      <c r="P3598" s="13"/>
      <c r="Q3598" s="13" t="str">
        <f t="shared" si="245"/>
        <v/>
      </c>
      <c r="R3598" s="13" t="str">
        <f t="shared" si="246"/>
        <v/>
      </c>
    </row>
    <row r="3599" spans="1:18" x14ac:dyDescent="0.2">
      <c r="A3599" s="8"/>
      <c r="B3599" s="9"/>
      <c r="C3599" s="10"/>
      <c r="D3599" s="10"/>
      <c r="E3599" s="10"/>
      <c r="F3599" s="10"/>
      <c r="G3599" s="10"/>
      <c r="H3599" s="10"/>
      <c r="I3599" s="11"/>
      <c r="J3599" s="11"/>
      <c r="K3599" s="16"/>
      <c r="L3599" s="1"/>
      <c r="N3599" s="1"/>
      <c r="O3599" s="13"/>
      <c r="P3599" s="13"/>
      <c r="Q3599" s="13" t="str">
        <f t="shared" si="245"/>
        <v/>
      </c>
      <c r="R3599" s="13" t="str">
        <f t="shared" si="246"/>
        <v/>
      </c>
    </row>
    <row r="3600" spans="1:18" x14ac:dyDescent="0.2">
      <c r="A3600" s="8"/>
      <c r="B3600" s="9"/>
      <c r="C3600" s="10"/>
      <c r="D3600" s="10"/>
      <c r="E3600" s="10"/>
      <c r="F3600" s="10"/>
      <c r="G3600" s="10"/>
      <c r="H3600" s="10"/>
      <c r="I3600" s="11"/>
      <c r="J3600" s="11"/>
      <c r="K3600" s="16"/>
      <c r="L3600" s="1"/>
      <c r="N3600" s="1"/>
      <c r="O3600" s="13"/>
      <c r="P3600" s="13"/>
      <c r="Q3600" s="13" t="str">
        <f t="shared" si="245"/>
        <v/>
      </c>
      <c r="R3600" s="13" t="str">
        <f t="shared" si="246"/>
        <v/>
      </c>
    </row>
    <row r="3601" spans="1:18" x14ac:dyDescent="0.2">
      <c r="A3601" s="8"/>
      <c r="B3601" s="9"/>
      <c r="C3601" s="10"/>
      <c r="D3601" s="10"/>
      <c r="E3601" s="10"/>
      <c r="F3601" s="10"/>
      <c r="G3601" s="10"/>
      <c r="H3601" s="10"/>
      <c r="I3601" s="11"/>
      <c r="J3601" s="11"/>
      <c r="K3601" s="16"/>
      <c r="L3601" s="1"/>
      <c r="N3601" s="1"/>
      <c r="O3601" s="13"/>
      <c r="P3601" s="13"/>
      <c r="Q3601" s="13" t="str">
        <f t="shared" si="245"/>
        <v/>
      </c>
      <c r="R3601" s="13" t="str">
        <f t="shared" si="246"/>
        <v/>
      </c>
    </row>
    <row r="3602" spans="1:18" x14ac:dyDescent="0.2">
      <c r="A3602" s="8"/>
      <c r="B3602" s="9"/>
      <c r="C3602" s="10"/>
      <c r="D3602" s="10"/>
      <c r="E3602" s="10"/>
      <c r="F3602" s="10"/>
      <c r="G3602" s="10"/>
      <c r="H3602" s="10"/>
      <c r="I3602" s="11"/>
      <c r="J3602" s="11"/>
      <c r="K3602" s="16"/>
      <c r="L3602" s="1"/>
      <c r="N3602" s="1"/>
      <c r="O3602" s="13"/>
      <c r="P3602" s="13"/>
      <c r="Q3602" s="13" t="str">
        <f t="shared" si="245"/>
        <v/>
      </c>
      <c r="R3602" s="13" t="str">
        <f t="shared" si="246"/>
        <v/>
      </c>
    </row>
    <row r="3603" spans="1:18" x14ac:dyDescent="0.2">
      <c r="A3603" s="8"/>
      <c r="B3603" s="9"/>
      <c r="C3603" s="10"/>
      <c r="D3603" s="10"/>
      <c r="E3603" s="10"/>
      <c r="F3603" s="10"/>
      <c r="G3603" s="10"/>
      <c r="H3603" s="10"/>
      <c r="I3603" s="11"/>
      <c r="J3603" s="11"/>
      <c r="K3603" s="16"/>
      <c r="L3603" s="1"/>
      <c r="N3603" s="1"/>
      <c r="O3603" s="13"/>
      <c r="P3603" s="13"/>
      <c r="Q3603" s="13" t="str">
        <f t="shared" si="245"/>
        <v/>
      </c>
      <c r="R3603" s="13" t="str">
        <f t="shared" si="246"/>
        <v/>
      </c>
    </row>
    <row r="3604" spans="1:18" x14ac:dyDescent="0.2">
      <c r="A3604" s="8"/>
      <c r="B3604" s="9"/>
      <c r="C3604" s="10"/>
      <c r="D3604" s="10"/>
      <c r="E3604" s="10"/>
      <c r="F3604" s="10"/>
      <c r="G3604" s="10"/>
      <c r="H3604" s="10"/>
      <c r="I3604" s="11"/>
      <c r="J3604" s="11"/>
      <c r="K3604" s="16"/>
      <c r="L3604" s="1"/>
      <c r="N3604" s="1"/>
      <c r="O3604" s="13"/>
      <c r="P3604" s="13"/>
      <c r="Q3604" s="13" t="str">
        <f t="shared" si="245"/>
        <v/>
      </c>
      <c r="R3604" s="13" t="str">
        <f t="shared" si="246"/>
        <v/>
      </c>
    </row>
    <row r="3605" spans="1:18" x14ac:dyDescent="0.2">
      <c r="A3605" s="8"/>
      <c r="B3605" s="9"/>
      <c r="C3605" s="10"/>
      <c r="D3605" s="10"/>
      <c r="E3605" s="10"/>
      <c r="F3605" s="10"/>
      <c r="G3605" s="10"/>
      <c r="H3605" s="10"/>
      <c r="I3605" s="11"/>
      <c r="J3605" s="11"/>
      <c r="K3605" s="16"/>
      <c r="L3605" s="1"/>
      <c r="N3605" s="1"/>
      <c r="O3605" s="13"/>
      <c r="P3605" s="13"/>
      <c r="Q3605" s="13" t="str">
        <f t="shared" si="245"/>
        <v/>
      </c>
      <c r="R3605" s="13" t="str">
        <f t="shared" si="246"/>
        <v/>
      </c>
    </row>
    <row r="3606" spans="1:18" x14ac:dyDescent="0.2">
      <c r="A3606" s="8"/>
      <c r="B3606" s="9"/>
      <c r="C3606" s="10"/>
      <c r="D3606" s="10"/>
      <c r="E3606" s="10"/>
      <c r="F3606" s="10"/>
      <c r="G3606" s="10"/>
      <c r="H3606" s="10"/>
      <c r="I3606" s="11"/>
      <c r="J3606" s="11"/>
      <c r="K3606" s="16"/>
      <c r="L3606" s="1"/>
      <c r="N3606" s="1"/>
      <c r="O3606" s="13"/>
      <c r="P3606" s="13"/>
      <c r="Q3606" s="13" t="str">
        <f t="shared" si="245"/>
        <v/>
      </c>
      <c r="R3606" s="13" t="str">
        <f t="shared" si="246"/>
        <v/>
      </c>
    </row>
    <row r="3607" spans="1:18" x14ac:dyDescent="0.2">
      <c r="A3607" s="8"/>
      <c r="B3607" s="9"/>
      <c r="C3607" s="10"/>
      <c r="D3607" s="10"/>
      <c r="E3607" s="10"/>
      <c r="F3607" s="10"/>
      <c r="G3607" s="10"/>
      <c r="H3607" s="10"/>
      <c r="I3607" s="11"/>
      <c r="J3607" s="11"/>
      <c r="K3607" s="16"/>
      <c r="L3607" s="1"/>
      <c r="N3607" s="1"/>
      <c r="O3607" s="13"/>
      <c r="P3607" s="13"/>
      <c r="Q3607" s="13" t="str">
        <f t="shared" si="245"/>
        <v/>
      </c>
      <c r="R3607" s="13" t="str">
        <f t="shared" si="246"/>
        <v/>
      </c>
    </row>
    <row r="3608" spans="1:18" x14ac:dyDescent="0.2">
      <c r="A3608" s="8"/>
      <c r="B3608" s="9"/>
      <c r="C3608" s="10"/>
      <c r="D3608" s="10"/>
      <c r="E3608" s="10"/>
      <c r="F3608" s="10"/>
      <c r="G3608" s="10"/>
      <c r="H3608" s="10"/>
      <c r="I3608" s="11"/>
      <c r="J3608" s="11"/>
      <c r="K3608" s="16"/>
      <c r="L3608" s="1"/>
      <c r="N3608" s="1"/>
      <c r="O3608" s="13"/>
      <c r="P3608" s="13"/>
      <c r="Q3608" s="13" t="str">
        <f t="shared" si="245"/>
        <v/>
      </c>
      <c r="R3608" s="13" t="str">
        <f t="shared" si="246"/>
        <v/>
      </c>
    </row>
    <row r="3609" spans="1:18" x14ac:dyDescent="0.2">
      <c r="A3609" s="8"/>
      <c r="B3609" s="9"/>
      <c r="C3609" s="10"/>
      <c r="D3609" s="10"/>
      <c r="E3609" s="10"/>
      <c r="F3609" s="10"/>
      <c r="G3609" s="10"/>
      <c r="H3609" s="10"/>
      <c r="I3609" s="11"/>
      <c r="J3609" s="11"/>
      <c r="K3609" s="16"/>
      <c r="L3609" s="1"/>
      <c r="N3609" s="1"/>
      <c r="O3609" s="13"/>
      <c r="P3609" s="13"/>
      <c r="Q3609" s="13" t="str">
        <f t="shared" si="245"/>
        <v/>
      </c>
      <c r="R3609" s="13" t="str">
        <f t="shared" si="246"/>
        <v/>
      </c>
    </row>
    <row r="3610" spans="1:18" x14ac:dyDescent="0.2">
      <c r="A3610" s="8"/>
      <c r="B3610" s="9"/>
      <c r="C3610" s="10"/>
      <c r="D3610" s="10"/>
      <c r="E3610" s="10"/>
      <c r="F3610" s="10"/>
      <c r="G3610" s="10"/>
      <c r="H3610" s="10"/>
      <c r="I3610" s="11"/>
      <c r="J3610" s="11"/>
      <c r="K3610" s="16"/>
      <c r="L3610" s="1"/>
      <c r="N3610" s="1"/>
      <c r="O3610" s="13"/>
      <c r="P3610" s="13"/>
      <c r="Q3610" s="13" t="str">
        <f t="shared" si="245"/>
        <v/>
      </c>
      <c r="R3610" s="13" t="str">
        <f t="shared" si="246"/>
        <v/>
      </c>
    </row>
    <row r="3611" spans="1:18" x14ac:dyDescent="0.2">
      <c r="A3611" s="8"/>
      <c r="B3611" s="9"/>
      <c r="C3611" s="10"/>
      <c r="D3611" s="10"/>
      <c r="E3611" s="10"/>
      <c r="F3611" s="10"/>
      <c r="G3611" s="10"/>
      <c r="H3611" s="10"/>
      <c r="I3611" s="11"/>
      <c r="J3611" s="11"/>
      <c r="K3611" s="16"/>
      <c r="L3611" s="1"/>
      <c r="N3611" s="1"/>
      <c r="O3611" s="13"/>
      <c r="P3611" s="13"/>
      <c r="Q3611" s="13" t="str">
        <f t="shared" si="245"/>
        <v/>
      </c>
      <c r="R3611" s="13" t="str">
        <f t="shared" si="246"/>
        <v/>
      </c>
    </row>
    <row r="3612" spans="1:18" x14ac:dyDescent="0.2">
      <c r="A3612" s="8"/>
      <c r="B3612" s="9"/>
      <c r="C3612" s="10"/>
      <c r="D3612" s="10"/>
      <c r="E3612" s="10"/>
      <c r="F3612" s="10"/>
      <c r="G3612" s="10"/>
      <c r="H3612" s="10"/>
      <c r="I3612" s="11"/>
      <c r="J3612" s="11"/>
      <c r="K3612" s="16"/>
      <c r="L3612" s="1"/>
      <c r="N3612" s="1"/>
      <c r="O3612" s="13"/>
      <c r="P3612" s="13"/>
      <c r="Q3612" s="13" t="str">
        <f t="shared" si="245"/>
        <v/>
      </c>
      <c r="R3612" s="13" t="str">
        <f t="shared" si="246"/>
        <v/>
      </c>
    </row>
    <row r="3613" spans="1:18" x14ac:dyDescent="0.2">
      <c r="A3613" s="8"/>
      <c r="B3613" s="9"/>
      <c r="C3613" s="10"/>
      <c r="D3613" s="10"/>
      <c r="E3613" s="10"/>
      <c r="F3613" s="10"/>
      <c r="G3613" s="10"/>
      <c r="H3613" s="10"/>
      <c r="I3613" s="11"/>
      <c r="J3613" s="11"/>
      <c r="K3613" s="16"/>
      <c r="L3613" s="1"/>
      <c r="N3613" s="1"/>
      <c r="O3613" s="13"/>
      <c r="P3613" s="13"/>
      <c r="Q3613" s="13" t="str">
        <f t="shared" si="245"/>
        <v/>
      </c>
      <c r="R3613" s="13" t="str">
        <f t="shared" si="246"/>
        <v/>
      </c>
    </row>
    <row r="3614" spans="1:18" x14ac:dyDescent="0.2">
      <c r="A3614" s="8"/>
      <c r="B3614" s="9"/>
      <c r="C3614" s="10"/>
      <c r="D3614" s="10"/>
      <c r="E3614" s="10"/>
      <c r="F3614" s="10"/>
      <c r="G3614" s="10"/>
      <c r="H3614" s="10"/>
      <c r="I3614" s="11"/>
      <c r="J3614" s="11"/>
      <c r="K3614" s="16"/>
      <c r="L3614" s="1"/>
      <c r="N3614" s="1"/>
      <c r="O3614" s="13"/>
      <c r="P3614" s="13"/>
      <c r="Q3614" s="13" t="str">
        <f t="shared" si="245"/>
        <v/>
      </c>
      <c r="R3614" s="13" t="str">
        <f t="shared" si="246"/>
        <v/>
      </c>
    </row>
    <row r="3615" spans="1:18" x14ac:dyDescent="0.2">
      <c r="A3615" s="8"/>
      <c r="B3615" s="9"/>
      <c r="C3615" s="10"/>
      <c r="D3615" s="10"/>
      <c r="E3615" s="10"/>
      <c r="F3615" s="10"/>
      <c r="G3615" s="10"/>
      <c r="H3615" s="10"/>
      <c r="I3615" s="11"/>
      <c r="J3615" s="11"/>
      <c r="K3615" s="16"/>
      <c r="L3615" s="1"/>
      <c r="N3615" s="1"/>
      <c r="O3615" s="13"/>
      <c r="P3615" s="13"/>
      <c r="Q3615" s="13" t="str">
        <f t="shared" si="245"/>
        <v/>
      </c>
      <c r="R3615" s="13" t="str">
        <f t="shared" si="246"/>
        <v/>
      </c>
    </row>
    <row r="3616" spans="1:18" x14ac:dyDescent="0.2">
      <c r="A3616" s="8"/>
      <c r="B3616" s="9"/>
      <c r="C3616" s="10"/>
      <c r="D3616" s="10"/>
      <c r="E3616" s="10"/>
      <c r="F3616" s="10"/>
      <c r="G3616" s="10"/>
      <c r="H3616" s="10"/>
      <c r="I3616" s="11"/>
      <c r="J3616" s="11"/>
      <c r="K3616" s="16"/>
      <c r="L3616" s="1"/>
      <c r="N3616" s="1"/>
      <c r="O3616" s="13"/>
      <c r="P3616" s="13"/>
      <c r="Q3616" s="13" t="str">
        <f t="shared" si="245"/>
        <v/>
      </c>
      <c r="R3616" s="13" t="str">
        <f t="shared" si="246"/>
        <v/>
      </c>
    </row>
    <row r="3617" spans="1:18" x14ac:dyDescent="0.2">
      <c r="A3617" s="8"/>
      <c r="B3617" s="9"/>
      <c r="C3617" s="10"/>
      <c r="D3617" s="10"/>
      <c r="E3617" s="10"/>
      <c r="F3617" s="10"/>
      <c r="G3617" s="10"/>
      <c r="H3617" s="10"/>
      <c r="I3617" s="11"/>
      <c r="J3617" s="11"/>
      <c r="K3617" s="16"/>
      <c r="L3617" s="1"/>
      <c r="N3617" s="1"/>
      <c r="O3617" s="13"/>
      <c r="P3617" s="13"/>
      <c r="Q3617" s="13" t="str">
        <f t="shared" si="245"/>
        <v/>
      </c>
      <c r="R3617" s="13" t="str">
        <f t="shared" si="246"/>
        <v/>
      </c>
    </row>
    <row r="3618" spans="1:18" x14ac:dyDescent="0.2">
      <c r="A3618" s="8"/>
      <c r="B3618" s="9"/>
      <c r="C3618" s="10"/>
      <c r="D3618" s="10"/>
      <c r="E3618" s="10"/>
      <c r="F3618" s="10"/>
      <c r="G3618" s="10"/>
      <c r="H3618" s="10"/>
      <c r="I3618" s="11"/>
      <c r="J3618" s="11"/>
      <c r="K3618" s="16"/>
      <c r="L3618" s="1"/>
      <c r="N3618" s="1"/>
      <c r="O3618" s="13"/>
      <c r="P3618" s="13"/>
      <c r="Q3618" s="13" t="str">
        <f t="shared" si="245"/>
        <v/>
      </c>
      <c r="R3618" s="13" t="str">
        <f t="shared" si="246"/>
        <v/>
      </c>
    </row>
    <row r="3619" spans="1:18" x14ac:dyDescent="0.2">
      <c r="A3619" s="8"/>
      <c r="B3619" s="9"/>
      <c r="C3619" s="10"/>
      <c r="D3619" s="10"/>
      <c r="E3619" s="10"/>
      <c r="F3619" s="10"/>
      <c r="G3619" s="10"/>
      <c r="H3619" s="10"/>
      <c r="I3619" s="11"/>
      <c r="J3619" s="11"/>
      <c r="K3619" s="16"/>
      <c r="L3619" s="1"/>
      <c r="N3619" s="1"/>
      <c r="O3619" s="13"/>
      <c r="P3619" s="13"/>
      <c r="Q3619" s="13" t="str">
        <f t="shared" si="245"/>
        <v/>
      </c>
      <c r="R3619" s="13" t="str">
        <f t="shared" si="246"/>
        <v/>
      </c>
    </row>
    <row r="3620" spans="1:18" x14ac:dyDescent="0.2">
      <c r="A3620" s="8"/>
      <c r="B3620" s="9"/>
      <c r="C3620" s="10"/>
      <c r="D3620" s="10"/>
      <c r="E3620" s="10"/>
      <c r="F3620" s="10"/>
      <c r="G3620" s="10"/>
      <c r="H3620" s="10"/>
      <c r="I3620" s="11"/>
      <c r="J3620" s="11"/>
      <c r="K3620" s="16"/>
      <c r="L3620" s="1"/>
      <c r="N3620" s="1"/>
      <c r="O3620" s="13"/>
      <c r="P3620" s="13"/>
      <c r="Q3620" s="13" t="str">
        <f t="shared" si="245"/>
        <v/>
      </c>
      <c r="R3620" s="13" t="str">
        <f t="shared" si="246"/>
        <v/>
      </c>
    </row>
    <row r="3621" spans="1:18" x14ac:dyDescent="0.2">
      <c r="A3621" s="8"/>
      <c r="B3621" s="9"/>
      <c r="C3621" s="10"/>
      <c r="D3621" s="10"/>
      <c r="E3621" s="10"/>
      <c r="F3621" s="10"/>
      <c r="G3621" s="10"/>
      <c r="H3621" s="10"/>
      <c r="I3621" s="11"/>
      <c r="J3621" s="11"/>
      <c r="K3621" s="16"/>
      <c r="L3621" s="1"/>
      <c r="N3621" s="1"/>
      <c r="O3621" s="13"/>
      <c r="P3621" s="13"/>
      <c r="Q3621" s="13" t="str">
        <f t="shared" si="245"/>
        <v/>
      </c>
      <c r="R3621" s="13" t="str">
        <f t="shared" si="246"/>
        <v/>
      </c>
    </row>
    <row r="3622" spans="1:18" x14ac:dyDescent="0.2">
      <c r="A3622" s="8"/>
      <c r="B3622" s="9"/>
      <c r="C3622" s="10"/>
      <c r="D3622" s="10"/>
      <c r="E3622" s="10"/>
      <c r="F3622" s="10"/>
      <c r="G3622" s="10"/>
      <c r="H3622" s="10"/>
      <c r="I3622" s="11"/>
      <c r="J3622" s="11"/>
      <c r="K3622" s="16"/>
      <c r="L3622" s="1"/>
      <c r="N3622" s="1"/>
      <c r="O3622" s="13"/>
      <c r="P3622" s="13"/>
      <c r="Q3622" s="13" t="str">
        <f t="shared" si="245"/>
        <v/>
      </c>
      <c r="R3622" s="13" t="str">
        <f t="shared" si="246"/>
        <v/>
      </c>
    </row>
    <row r="3623" spans="1:18" x14ac:dyDescent="0.2">
      <c r="A3623" s="8"/>
      <c r="B3623" s="9"/>
      <c r="C3623" s="10"/>
      <c r="D3623" s="10"/>
      <c r="E3623" s="10"/>
      <c r="F3623" s="10"/>
      <c r="G3623" s="10"/>
      <c r="H3623" s="10"/>
      <c r="I3623" s="11"/>
      <c r="J3623" s="11"/>
      <c r="K3623" s="16"/>
      <c r="L3623" s="1"/>
      <c r="N3623" s="1"/>
      <c r="O3623" s="13"/>
      <c r="P3623" s="13"/>
      <c r="Q3623" s="13" t="str">
        <f t="shared" si="245"/>
        <v/>
      </c>
      <c r="R3623" s="13" t="str">
        <f t="shared" si="246"/>
        <v/>
      </c>
    </row>
    <row r="3624" spans="1:18" x14ac:dyDescent="0.2">
      <c r="A3624" s="8"/>
      <c r="B3624" s="9"/>
      <c r="C3624" s="10"/>
      <c r="D3624" s="10"/>
      <c r="E3624" s="10"/>
      <c r="F3624" s="10"/>
      <c r="G3624" s="10"/>
      <c r="H3624" s="10"/>
      <c r="I3624" s="11"/>
      <c r="J3624" s="11"/>
      <c r="K3624" s="12"/>
      <c r="L3624" s="1"/>
      <c r="N3624" s="1"/>
      <c r="O3624" s="13"/>
      <c r="P3624" s="13"/>
      <c r="Q3624" s="13" t="str">
        <f t="shared" si="245"/>
        <v/>
      </c>
      <c r="R3624" s="13" t="str">
        <f t="shared" si="246"/>
        <v/>
      </c>
    </row>
    <row r="3625" spans="1:18" x14ac:dyDescent="0.2">
      <c r="A3625" s="8"/>
      <c r="B3625" s="9"/>
      <c r="C3625" s="10"/>
      <c r="D3625" s="10"/>
      <c r="E3625" s="10"/>
      <c r="F3625" s="10"/>
      <c r="G3625" s="10"/>
      <c r="H3625" s="10"/>
      <c r="I3625" s="11"/>
      <c r="J3625" s="11"/>
      <c r="K3625" s="16"/>
      <c r="L3625" s="1"/>
      <c r="N3625" s="1"/>
      <c r="O3625" s="13"/>
      <c r="P3625" s="13"/>
      <c r="Q3625" s="13" t="str">
        <f t="shared" si="245"/>
        <v/>
      </c>
      <c r="R3625" s="13" t="str">
        <f t="shared" si="246"/>
        <v/>
      </c>
    </row>
    <row r="3626" spans="1:18" x14ac:dyDescent="0.2">
      <c r="A3626" s="8"/>
      <c r="B3626" s="9"/>
      <c r="C3626" s="10"/>
      <c r="D3626" s="10"/>
      <c r="E3626" s="10"/>
      <c r="F3626" s="10"/>
      <c r="G3626" s="10"/>
      <c r="H3626" s="10"/>
      <c r="I3626" s="11"/>
      <c r="J3626" s="11"/>
      <c r="K3626" s="16"/>
      <c r="L3626" s="1"/>
      <c r="N3626" s="1"/>
      <c r="O3626" s="13"/>
      <c r="P3626" s="13"/>
      <c r="Q3626" s="13" t="str">
        <f t="shared" si="245"/>
        <v/>
      </c>
      <c r="R3626" s="13" t="str">
        <f t="shared" si="246"/>
        <v/>
      </c>
    </row>
    <row r="3627" spans="1:18" x14ac:dyDescent="0.2">
      <c r="A3627" s="8"/>
      <c r="B3627" s="9"/>
      <c r="C3627" s="10"/>
      <c r="D3627" s="10"/>
      <c r="E3627" s="10"/>
      <c r="F3627" s="10"/>
      <c r="G3627" s="10"/>
      <c r="H3627" s="10"/>
      <c r="I3627" s="11"/>
      <c r="J3627" s="11"/>
      <c r="K3627" s="16"/>
      <c r="L3627" s="1"/>
      <c r="N3627" s="1"/>
      <c r="O3627" s="13"/>
      <c r="P3627" s="13"/>
      <c r="Q3627" s="13" t="str">
        <f t="shared" si="245"/>
        <v/>
      </c>
      <c r="R3627" s="13" t="str">
        <f t="shared" si="246"/>
        <v/>
      </c>
    </row>
    <row r="3628" spans="1:18" x14ac:dyDescent="0.2">
      <c r="A3628" s="8"/>
      <c r="B3628" s="9"/>
      <c r="C3628" s="10"/>
      <c r="D3628" s="10"/>
      <c r="E3628" s="10"/>
      <c r="F3628" s="10"/>
      <c r="G3628" s="10"/>
      <c r="H3628" s="10"/>
      <c r="I3628" s="11"/>
      <c r="J3628" s="11"/>
      <c r="K3628" s="12"/>
      <c r="L3628" s="1"/>
      <c r="N3628" s="1"/>
      <c r="O3628" s="13"/>
      <c r="P3628" s="13"/>
      <c r="Q3628" s="13" t="str">
        <f t="shared" si="245"/>
        <v/>
      </c>
      <c r="R3628" s="13" t="str">
        <f t="shared" si="246"/>
        <v/>
      </c>
    </row>
    <row r="3629" spans="1:18" x14ac:dyDescent="0.2">
      <c r="A3629" s="8"/>
      <c r="B3629" s="9"/>
      <c r="C3629" s="10"/>
      <c r="D3629" s="10"/>
      <c r="E3629" s="10"/>
      <c r="F3629" s="10"/>
      <c r="G3629" s="10"/>
      <c r="H3629" s="10"/>
      <c r="I3629" s="11"/>
      <c r="J3629" s="11"/>
      <c r="K3629" s="12"/>
      <c r="L3629" s="1"/>
      <c r="N3629" s="1"/>
      <c r="O3629" s="13"/>
      <c r="P3629" s="13"/>
      <c r="Q3629" s="13" t="str">
        <f t="shared" si="245"/>
        <v/>
      </c>
      <c r="R3629" s="13" t="str">
        <f t="shared" si="246"/>
        <v/>
      </c>
    </row>
    <row r="3630" spans="1:18" x14ac:dyDescent="0.2">
      <c r="A3630" s="8"/>
      <c r="B3630" s="9"/>
      <c r="C3630" s="10"/>
      <c r="D3630" s="10"/>
      <c r="E3630" s="10"/>
      <c r="F3630" s="10"/>
      <c r="G3630" s="10"/>
      <c r="H3630" s="10"/>
      <c r="I3630" s="11"/>
      <c r="J3630" s="11"/>
      <c r="K3630" s="16"/>
      <c r="L3630" s="1"/>
      <c r="N3630" s="1"/>
      <c r="O3630" s="13"/>
      <c r="P3630" s="13"/>
      <c r="Q3630" s="13" t="str">
        <f t="shared" si="245"/>
        <v/>
      </c>
      <c r="R3630" s="13" t="str">
        <f t="shared" si="246"/>
        <v/>
      </c>
    </row>
    <row r="3631" spans="1:18" x14ac:dyDescent="0.2">
      <c r="A3631" s="8"/>
      <c r="B3631" s="9"/>
      <c r="C3631" s="10"/>
      <c r="D3631" s="10"/>
      <c r="E3631" s="10"/>
      <c r="F3631" s="10"/>
      <c r="G3631" s="10"/>
      <c r="H3631" s="10"/>
      <c r="I3631" s="11"/>
      <c r="J3631" s="11"/>
      <c r="K3631" s="12"/>
      <c r="L3631" s="1"/>
      <c r="N3631" s="1"/>
      <c r="O3631" s="13"/>
      <c r="P3631" s="13"/>
      <c r="Q3631" s="13" t="str">
        <f t="shared" si="245"/>
        <v/>
      </c>
      <c r="R3631" s="13" t="str">
        <f t="shared" si="246"/>
        <v/>
      </c>
    </row>
    <row r="3632" spans="1:18" x14ac:dyDescent="0.2">
      <c r="A3632" s="8"/>
      <c r="B3632" s="9"/>
      <c r="C3632" s="10"/>
      <c r="D3632" s="10"/>
      <c r="E3632" s="10"/>
      <c r="F3632" s="10"/>
      <c r="G3632" s="10"/>
      <c r="H3632" s="10"/>
      <c r="I3632" s="11"/>
      <c r="J3632" s="11"/>
      <c r="K3632" s="16"/>
      <c r="L3632" s="1"/>
      <c r="N3632" s="1"/>
      <c r="O3632" s="13"/>
      <c r="P3632" s="13"/>
      <c r="Q3632" s="13" t="str">
        <f t="shared" si="245"/>
        <v/>
      </c>
      <c r="R3632" s="13" t="str">
        <f t="shared" si="246"/>
        <v/>
      </c>
    </row>
    <row r="3633" spans="1:18" x14ac:dyDescent="0.2">
      <c r="A3633" s="8"/>
      <c r="B3633" s="9"/>
      <c r="C3633" s="10"/>
      <c r="D3633" s="10"/>
      <c r="E3633" s="10"/>
      <c r="F3633" s="10"/>
      <c r="G3633" s="10"/>
      <c r="H3633" s="10"/>
      <c r="I3633" s="11"/>
      <c r="J3633" s="11"/>
      <c r="K3633" s="16"/>
      <c r="L3633" s="1"/>
      <c r="N3633" s="1"/>
      <c r="O3633" s="13"/>
      <c r="P3633" s="13"/>
      <c r="Q3633" s="13" t="str">
        <f t="shared" si="245"/>
        <v/>
      </c>
      <c r="R3633" s="13" t="str">
        <f t="shared" si="246"/>
        <v/>
      </c>
    </row>
    <row r="3634" spans="1:18" x14ac:dyDescent="0.2">
      <c r="A3634" s="8"/>
      <c r="B3634" s="9"/>
      <c r="C3634" s="10"/>
      <c r="D3634" s="10"/>
      <c r="E3634" s="10"/>
      <c r="F3634" s="10"/>
      <c r="G3634" s="10"/>
      <c r="H3634" s="10"/>
      <c r="I3634" s="11"/>
      <c r="J3634" s="11"/>
      <c r="K3634" s="16"/>
      <c r="L3634" s="1"/>
      <c r="N3634" s="1"/>
      <c r="O3634" s="13"/>
      <c r="P3634" s="13"/>
      <c r="Q3634" s="13" t="str">
        <f t="shared" si="245"/>
        <v/>
      </c>
      <c r="R3634" s="13" t="str">
        <f t="shared" si="246"/>
        <v/>
      </c>
    </row>
    <row r="3635" spans="1:18" x14ac:dyDescent="0.2">
      <c r="A3635" s="8"/>
      <c r="B3635" s="9"/>
      <c r="C3635" s="10"/>
      <c r="D3635" s="10"/>
      <c r="E3635" s="10"/>
      <c r="F3635" s="10"/>
      <c r="G3635" s="10"/>
      <c r="H3635" s="10"/>
      <c r="I3635" s="11"/>
      <c r="J3635" s="11"/>
      <c r="K3635" s="16"/>
      <c r="L3635" s="1"/>
      <c r="N3635" s="1"/>
      <c r="O3635" s="13"/>
      <c r="P3635" s="13"/>
      <c r="Q3635" s="13" t="str">
        <f t="shared" si="245"/>
        <v/>
      </c>
      <c r="R3635" s="13" t="str">
        <f t="shared" si="246"/>
        <v/>
      </c>
    </row>
    <row r="3636" spans="1:18" x14ac:dyDescent="0.2">
      <c r="A3636" s="8"/>
      <c r="B3636" s="9"/>
      <c r="C3636" s="10"/>
      <c r="D3636" s="10"/>
      <c r="E3636" s="10"/>
      <c r="F3636" s="10"/>
      <c r="G3636" s="10"/>
      <c r="H3636" s="10"/>
      <c r="I3636" s="11"/>
      <c r="J3636" s="11"/>
      <c r="K3636" s="16"/>
      <c r="L3636" s="1"/>
      <c r="N3636" s="1"/>
      <c r="O3636" s="13"/>
      <c r="P3636" s="13"/>
      <c r="Q3636" s="13" t="str">
        <f t="shared" si="245"/>
        <v/>
      </c>
      <c r="R3636" s="13" t="str">
        <f t="shared" si="246"/>
        <v/>
      </c>
    </row>
    <row r="3637" spans="1:18" x14ac:dyDescent="0.2">
      <c r="A3637" s="18"/>
      <c r="B3637" s="19"/>
      <c r="C3637" s="20"/>
      <c r="D3637" s="20"/>
      <c r="E3637" s="20"/>
      <c r="F3637" s="20"/>
      <c r="G3637" s="20"/>
      <c r="H3637" s="20"/>
      <c r="I3637" s="21"/>
      <c r="J3637" s="21"/>
      <c r="K3637" s="22"/>
      <c r="L3637" s="23"/>
      <c r="M3637" s="24"/>
      <c r="N3637" s="1"/>
      <c r="O3637" s="13"/>
      <c r="P3637" s="13"/>
      <c r="Q3637" s="13" t="str">
        <f t="shared" si="245"/>
        <v/>
      </c>
      <c r="R3637" s="13" t="str">
        <f t="shared" si="246"/>
        <v/>
      </c>
    </row>
    <row r="3638" spans="1:18" x14ac:dyDescent="0.2">
      <c r="A3638" s="8"/>
      <c r="B3638" s="9"/>
      <c r="C3638" s="10"/>
      <c r="D3638" s="10"/>
      <c r="E3638" s="10"/>
      <c r="F3638" s="10"/>
      <c r="G3638" s="10"/>
      <c r="H3638" s="10"/>
      <c r="I3638" s="11"/>
      <c r="J3638" s="11"/>
      <c r="K3638" s="16"/>
      <c r="L3638" s="1"/>
      <c r="N3638" s="1"/>
      <c r="O3638" s="13"/>
      <c r="P3638" s="13"/>
      <c r="Q3638" s="13" t="str">
        <f t="shared" si="245"/>
        <v/>
      </c>
      <c r="R3638" s="13" t="str">
        <f t="shared" si="246"/>
        <v/>
      </c>
    </row>
    <row r="3639" spans="1:18" x14ac:dyDescent="0.2">
      <c r="A3639" s="8"/>
      <c r="B3639" s="9"/>
      <c r="C3639" s="10"/>
      <c r="D3639" s="10"/>
      <c r="E3639" s="10"/>
      <c r="F3639" s="10"/>
      <c r="G3639" s="10"/>
      <c r="H3639" s="10"/>
      <c r="I3639" s="11"/>
      <c r="J3639" s="11"/>
      <c r="K3639" s="16"/>
      <c r="L3639" s="1"/>
      <c r="N3639" s="1"/>
      <c r="O3639" s="13"/>
      <c r="P3639" s="13"/>
      <c r="Q3639" s="13" t="str">
        <f t="shared" si="245"/>
        <v/>
      </c>
      <c r="R3639" s="13" t="str">
        <f t="shared" si="246"/>
        <v/>
      </c>
    </row>
    <row r="3640" spans="1:18" x14ac:dyDescent="0.2">
      <c r="A3640" s="8"/>
      <c r="B3640" s="9"/>
      <c r="C3640" s="10"/>
      <c r="D3640" s="10"/>
      <c r="E3640" s="10"/>
      <c r="F3640" s="10"/>
      <c r="G3640" s="10"/>
      <c r="H3640" s="10"/>
      <c r="I3640" s="11"/>
      <c r="J3640" s="11"/>
      <c r="K3640" s="16"/>
      <c r="L3640" s="1"/>
      <c r="N3640" s="1"/>
      <c r="O3640" s="13"/>
      <c r="P3640" s="13"/>
      <c r="Q3640" s="13" t="str">
        <f t="shared" si="245"/>
        <v/>
      </c>
      <c r="R3640" s="13" t="str">
        <f t="shared" si="246"/>
        <v/>
      </c>
    </row>
    <row r="3641" spans="1:18" x14ac:dyDescent="0.2">
      <c r="A3641" s="8"/>
      <c r="B3641" s="9"/>
      <c r="C3641" s="10"/>
      <c r="D3641" s="10"/>
      <c r="E3641" s="10"/>
      <c r="F3641" s="10"/>
      <c r="G3641" s="10"/>
      <c r="H3641" s="10"/>
      <c r="I3641" s="11"/>
      <c r="J3641" s="11"/>
      <c r="K3641" s="12"/>
      <c r="L3641" s="1"/>
      <c r="N3641" s="1"/>
      <c r="O3641" s="13"/>
      <c r="P3641" s="13"/>
      <c r="Q3641" s="13" t="str">
        <f t="shared" si="245"/>
        <v/>
      </c>
      <c r="R3641" s="13" t="str">
        <f t="shared" si="246"/>
        <v/>
      </c>
    </row>
    <row r="3642" spans="1:18" x14ac:dyDescent="0.2">
      <c r="A3642" s="8"/>
      <c r="B3642" s="9"/>
      <c r="C3642" s="10"/>
      <c r="D3642" s="10"/>
      <c r="E3642" s="10"/>
      <c r="F3642" s="10"/>
      <c r="G3642" s="10"/>
      <c r="H3642" s="10"/>
      <c r="I3642" s="11"/>
      <c r="J3642" s="11"/>
      <c r="K3642" s="12"/>
      <c r="L3642" s="1"/>
      <c r="N3642" s="1"/>
      <c r="O3642" s="13"/>
      <c r="P3642" s="13"/>
      <c r="Q3642" s="13" t="str">
        <f t="shared" si="245"/>
        <v/>
      </c>
      <c r="R3642" s="13" t="str">
        <f t="shared" si="246"/>
        <v/>
      </c>
    </row>
    <row r="3643" spans="1:18" x14ac:dyDescent="0.2">
      <c r="A3643" s="8"/>
      <c r="B3643" s="9"/>
      <c r="C3643" s="10"/>
      <c r="D3643" s="10"/>
      <c r="E3643" s="10"/>
      <c r="F3643" s="10"/>
      <c r="G3643" s="10"/>
      <c r="H3643" s="10"/>
      <c r="I3643" s="11"/>
      <c r="J3643" s="11"/>
      <c r="K3643" s="12"/>
      <c r="L3643" s="1"/>
      <c r="N3643" s="1"/>
      <c r="O3643" s="13"/>
      <c r="P3643" s="13"/>
      <c r="Q3643" s="13" t="str">
        <f t="shared" si="245"/>
        <v/>
      </c>
      <c r="R3643" s="13" t="str">
        <f t="shared" si="246"/>
        <v/>
      </c>
    </row>
    <row r="3644" spans="1:18" x14ac:dyDescent="0.2">
      <c r="A3644" s="8"/>
      <c r="B3644" s="9"/>
      <c r="C3644" s="10"/>
      <c r="D3644" s="10"/>
      <c r="E3644" s="10"/>
      <c r="F3644" s="10"/>
      <c r="G3644" s="10"/>
      <c r="H3644" s="10"/>
      <c r="I3644" s="11"/>
      <c r="J3644" s="11"/>
      <c r="K3644" s="12"/>
      <c r="L3644" s="1"/>
      <c r="N3644" s="1"/>
      <c r="O3644" s="13"/>
      <c r="P3644" s="13"/>
      <c r="Q3644" s="13" t="str">
        <f t="shared" si="245"/>
        <v/>
      </c>
      <c r="R3644" s="13" t="str">
        <f t="shared" si="246"/>
        <v/>
      </c>
    </row>
    <row r="3645" spans="1:18" x14ac:dyDescent="0.2">
      <c r="A3645" s="8"/>
      <c r="B3645" s="9"/>
      <c r="C3645" s="10"/>
      <c r="D3645" s="10"/>
      <c r="E3645" s="10"/>
      <c r="F3645" s="10"/>
      <c r="G3645" s="10"/>
      <c r="H3645" s="10"/>
      <c r="I3645" s="11"/>
      <c r="J3645" s="11"/>
      <c r="K3645" s="16"/>
      <c r="L3645" s="1"/>
      <c r="N3645" s="1"/>
      <c r="O3645" s="13"/>
      <c r="P3645" s="13"/>
      <c r="Q3645" s="13" t="str">
        <f t="shared" si="245"/>
        <v/>
      </c>
      <c r="R3645" s="13" t="str">
        <f t="shared" si="246"/>
        <v/>
      </c>
    </row>
    <row r="3646" spans="1:18" x14ac:dyDescent="0.2">
      <c r="A3646" s="8"/>
      <c r="B3646" s="9"/>
      <c r="C3646" s="10"/>
      <c r="D3646" s="10"/>
      <c r="E3646" s="10"/>
      <c r="F3646" s="10"/>
      <c r="G3646" s="10"/>
      <c r="H3646" s="10"/>
      <c r="I3646" s="11"/>
      <c r="J3646" s="11"/>
      <c r="K3646" s="16"/>
      <c r="L3646" s="1"/>
      <c r="N3646" s="1"/>
      <c r="O3646" s="13"/>
      <c r="P3646" s="13"/>
      <c r="Q3646" s="13" t="str">
        <f t="shared" si="245"/>
        <v/>
      </c>
      <c r="R3646" s="13" t="str">
        <f t="shared" si="246"/>
        <v/>
      </c>
    </row>
    <row r="3647" spans="1:18" x14ac:dyDescent="0.2">
      <c r="A3647" s="8"/>
      <c r="B3647" s="9"/>
      <c r="C3647" s="10"/>
      <c r="D3647" s="10"/>
      <c r="E3647" s="10"/>
      <c r="F3647" s="10"/>
      <c r="G3647" s="10"/>
      <c r="H3647" s="10"/>
      <c r="I3647" s="11"/>
      <c r="J3647" s="11"/>
      <c r="K3647" s="16"/>
      <c r="L3647" s="1"/>
      <c r="N3647" s="1"/>
      <c r="O3647" s="13"/>
      <c r="P3647" s="13"/>
      <c r="Q3647" s="13" t="str">
        <f t="shared" si="245"/>
        <v/>
      </c>
      <c r="R3647" s="13" t="str">
        <f t="shared" si="246"/>
        <v/>
      </c>
    </row>
    <row r="3648" spans="1:18" x14ac:dyDescent="0.2">
      <c r="A3648" s="8"/>
      <c r="B3648" s="9"/>
      <c r="C3648" s="10"/>
      <c r="D3648" s="10"/>
      <c r="E3648" s="10"/>
      <c r="F3648" s="10"/>
      <c r="G3648" s="10"/>
      <c r="H3648" s="10"/>
      <c r="I3648" s="11"/>
      <c r="J3648" s="11"/>
      <c r="K3648" s="12"/>
      <c r="L3648" s="1"/>
      <c r="N3648" s="1"/>
      <c r="O3648" s="13"/>
      <c r="P3648" s="13"/>
      <c r="Q3648" s="13" t="str">
        <f t="shared" si="245"/>
        <v/>
      </c>
      <c r="R3648" s="13" t="str">
        <f t="shared" si="246"/>
        <v/>
      </c>
    </row>
    <row r="3649" spans="1:18" x14ac:dyDescent="0.2">
      <c r="A3649" s="8"/>
      <c r="B3649" s="9"/>
      <c r="C3649" s="10"/>
      <c r="D3649" s="10"/>
      <c r="E3649" s="10"/>
      <c r="F3649" s="10"/>
      <c r="G3649" s="10"/>
      <c r="H3649" s="10"/>
      <c r="I3649" s="11"/>
      <c r="J3649" s="11"/>
      <c r="K3649" s="16"/>
      <c r="L3649" s="1"/>
      <c r="N3649" s="1"/>
      <c r="O3649" s="13"/>
      <c r="P3649" s="13"/>
      <c r="Q3649" s="13" t="str">
        <f t="shared" si="245"/>
        <v/>
      </c>
      <c r="R3649" s="13" t="str">
        <f t="shared" si="246"/>
        <v/>
      </c>
    </row>
    <row r="3650" spans="1:18" x14ac:dyDescent="0.2">
      <c r="A3650" s="8"/>
      <c r="B3650" s="9"/>
      <c r="C3650" s="10"/>
      <c r="D3650" s="10"/>
      <c r="E3650" s="10"/>
      <c r="F3650" s="10"/>
      <c r="G3650" s="10"/>
      <c r="H3650" s="10"/>
      <c r="I3650" s="11"/>
      <c r="J3650" s="11"/>
      <c r="K3650" s="16"/>
      <c r="L3650" s="1"/>
      <c r="N3650" s="1"/>
      <c r="O3650" s="13"/>
      <c r="P3650" s="13"/>
      <c r="Q3650" s="13" t="str">
        <f t="shared" si="245"/>
        <v/>
      </c>
      <c r="R3650" s="13" t="str">
        <f t="shared" si="246"/>
        <v/>
      </c>
    </row>
    <row r="3651" spans="1:18" x14ac:dyDescent="0.2">
      <c r="A3651" s="8"/>
      <c r="B3651" s="9"/>
      <c r="C3651" s="10"/>
      <c r="D3651" s="10"/>
      <c r="E3651" s="10"/>
      <c r="F3651" s="10"/>
      <c r="G3651" s="10"/>
      <c r="H3651" s="10"/>
      <c r="I3651" s="11"/>
      <c r="J3651" s="11"/>
      <c r="K3651" s="16"/>
      <c r="L3651" s="1"/>
      <c r="N3651" s="1"/>
      <c r="O3651" s="13"/>
      <c r="P3651" s="13"/>
      <c r="Q3651" s="13" t="str">
        <f t="shared" si="245"/>
        <v/>
      </c>
      <c r="R3651" s="13" t="str">
        <f t="shared" si="246"/>
        <v/>
      </c>
    </row>
    <row r="3652" spans="1:18" x14ac:dyDescent="0.2">
      <c r="A3652" s="8"/>
      <c r="B3652" s="9"/>
      <c r="C3652" s="10"/>
      <c r="D3652" s="10"/>
      <c r="E3652" s="10"/>
      <c r="F3652" s="10"/>
      <c r="G3652" s="10"/>
      <c r="H3652" s="10"/>
      <c r="I3652" s="11"/>
      <c r="J3652" s="11"/>
      <c r="K3652" s="12"/>
      <c r="L3652" s="1"/>
      <c r="N3652" s="1"/>
      <c r="O3652" s="13"/>
      <c r="P3652" s="13"/>
      <c r="Q3652" s="13" t="str">
        <f t="shared" si="245"/>
        <v/>
      </c>
      <c r="R3652" s="13" t="str">
        <f t="shared" si="246"/>
        <v/>
      </c>
    </row>
    <row r="3653" spans="1:18" x14ac:dyDescent="0.2">
      <c r="A3653" s="8"/>
      <c r="B3653" s="9"/>
      <c r="C3653" s="10"/>
      <c r="D3653" s="10"/>
      <c r="E3653" s="10"/>
      <c r="F3653" s="10"/>
      <c r="G3653" s="10"/>
      <c r="H3653" s="10"/>
      <c r="I3653" s="11"/>
      <c r="J3653" s="11"/>
      <c r="K3653" s="16"/>
      <c r="L3653" s="1"/>
      <c r="N3653" s="1"/>
      <c r="O3653" s="13"/>
      <c r="P3653" s="13"/>
      <c r="Q3653" s="13" t="str">
        <f t="shared" si="245"/>
        <v/>
      </c>
      <c r="R3653" s="13" t="str">
        <f t="shared" si="246"/>
        <v/>
      </c>
    </row>
    <row r="3654" spans="1:18" x14ac:dyDescent="0.2">
      <c r="A3654" s="8"/>
      <c r="B3654" s="9"/>
      <c r="C3654" s="10"/>
      <c r="D3654" s="10"/>
      <c r="E3654" s="10"/>
      <c r="F3654" s="10"/>
      <c r="G3654" s="10"/>
      <c r="H3654" s="10"/>
      <c r="I3654" s="11"/>
      <c r="J3654" s="11"/>
      <c r="K3654" s="16"/>
      <c r="L3654" s="1"/>
      <c r="N3654" s="1"/>
      <c r="O3654" s="13"/>
      <c r="P3654" s="13"/>
      <c r="Q3654" s="13" t="str">
        <f t="shared" si="245"/>
        <v/>
      </c>
      <c r="R3654" s="13" t="str">
        <f t="shared" si="246"/>
        <v/>
      </c>
    </row>
    <row r="3655" spans="1:18" x14ac:dyDescent="0.2">
      <c r="A3655" s="8"/>
      <c r="B3655" s="9"/>
      <c r="C3655" s="10"/>
      <c r="D3655" s="10"/>
      <c r="E3655" s="10"/>
      <c r="F3655" s="10"/>
      <c r="G3655" s="10"/>
      <c r="H3655" s="10"/>
      <c r="I3655" s="11"/>
      <c r="J3655" s="11"/>
      <c r="K3655" s="12"/>
      <c r="L3655" s="1"/>
      <c r="N3655" s="1"/>
      <c r="O3655" s="13"/>
      <c r="P3655" s="13"/>
      <c r="Q3655" s="13" t="str">
        <f t="shared" si="245"/>
        <v/>
      </c>
      <c r="R3655" s="13" t="str">
        <f t="shared" si="246"/>
        <v/>
      </c>
    </row>
    <row r="3656" spans="1:18" x14ac:dyDescent="0.2">
      <c r="A3656" s="8"/>
      <c r="B3656" s="9"/>
      <c r="C3656" s="10"/>
      <c r="D3656" s="10"/>
      <c r="E3656" s="10"/>
      <c r="F3656" s="10"/>
      <c r="G3656" s="10"/>
      <c r="H3656" s="10"/>
      <c r="I3656" s="11"/>
      <c r="J3656" s="11"/>
      <c r="K3656" s="12"/>
      <c r="L3656" s="1"/>
      <c r="N3656" s="1"/>
      <c r="O3656" s="13"/>
      <c r="P3656" s="13"/>
      <c r="Q3656" s="13" t="str">
        <f t="shared" ref="Q3656:Q3719" si="247">IF(AND(M3656="Natural Gas",K3656&lt;&gt;"NA"),K3656/100,"")</f>
        <v/>
      </c>
      <c r="R3656" s="13" t="str">
        <f t="shared" ref="R3656:R3719" si="248">IF(AND(M3656="Natural Gas",K3656&lt;&gt;"NA",L3656="YES"),K3656/100,"")</f>
        <v/>
      </c>
    </row>
    <row r="3657" spans="1:18" x14ac:dyDescent="0.2">
      <c r="A3657" s="8"/>
      <c r="B3657" s="9"/>
      <c r="C3657" s="10"/>
      <c r="D3657" s="10"/>
      <c r="E3657" s="10"/>
      <c r="F3657" s="10"/>
      <c r="G3657" s="10"/>
      <c r="H3657" s="10"/>
      <c r="I3657" s="11"/>
      <c r="J3657" s="11"/>
      <c r="K3657" s="16"/>
      <c r="L3657" s="1"/>
      <c r="N3657" s="1"/>
      <c r="O3657" s="13"/>
      <c r="P3657" s="13"/>
      <c r="Q3657" s="13" t="str">
        <f t="shared" si="247"/>
        <v/>
      </c>
      <c r="R3657" s="13" t="str">
        <f t="shared" si="248"/>
        <v/>
      </c>
    </row>
    <row r="3658" spans="1:18" x14ac:dyDescent="0.2">
      <c r="A3658" s="8"/>
      <c r="B3658" s="9"/>
      <c r="C3658" s="10"/>
      <c r="D3658" s="10"/>
      <c r="E3658" s="10"/>
      <c r="F3658" s="10"/>
      <c r="G3658" s="10"/>
      <c r="H3658" s="10"/>
      <c r="I3658" s="11"/>
      <c r="J3658" s="11"/>
      <c r="K3658" s="16"/>
      <c r="L3658" s="1"/>
      <c r="N3658" s="1"/>
      <c r="O3658" s="13"/>
      <c r="P3658" s="13"/>
      <c r="Q3658" s="13" t="str">
        <f t="shared" si="247"/>
        <v/>
      </c>
      <c r="R3658" s="13" t="str">
        <f t="shared" si="248"/>
        <v/>
      </c>
    </row>
    <row r="3659" spans="1:18" x14ac:dyDescent="0.2">
      <c r="A3659" s="8"/>
      <c r="B3659" s="9"/>
      <c r="C3659" s="10"/>
      <c r="D3659" s="10"/>
      <c r="E3659" s="10"/>
      <c r="F3659" s="10"/>
      <c r="G3659" s="10"/>
      <c r="H3659" s="10"/>
      <c r="I3659" s="11"/>
      <c r="J3659" s="11"/>
      <c r="K3659" s="12"/>
      <c r="L3659" s="1"/>
      <c r="N3659" s="1"/>
      <c r="O3659" s="13"/>
      <c r="P3659" s="13"/>
      <c r="Q3659" s="13" t="str">
        <f t="shared" si="247"/>
        <v/>
      </c>
      <c r="R3659" s="13" t="str">
        <f t="shared" si="248"/>
        <v/>
      </c>
    </row>
    <row r="3660" spans="1:18" x14ac:dyDescent="0.2">
      <c r="A3660" s="8"/>
      <c r="B3660" s="9"/>
      <c r="C3660" s="10"/>
      <c r="D3660" s="10"/>
      <c r="E3660" s="10"/>
      <c r="F3660" s="10"/>
      <c r="G3660" s="10"/>
      <c r="H3660" s="10"/>
      <c r="I3660" s="11"/>
      <c r="J3660" s="11"/>
      <c r="K3660" s="16"/>
      <c r="L3660" s="1"/>
      <c r="N3660" s="1"/>
      <c r="O3660" s="13"/>
      <c r="P3660" s="13"/>
      <c r="Q3660" s="13" t="str">
        <f t="shared" si="247"/>
        <v/>
      </c>
      <c r="R3660" s="13" t="str">
        <f t="shared" si="248"/>
        <v/>
      </c>
    </row>
    <row r="3661" spans="1:18" x14ac:dyDescent="0.2">
      <c r="A3661" s="8"/>
      <c r="B3661" s="9"/>
      <c r="C3661" s="10"/>
      <c r="D3661" s="10"/>
      <c r="E3661" s="10"/>
      <c r="F3661" s="10"/>
      <c r="G3661" s="10"/>
      <c r="H3661" s="10"/>
      <c r="I3661" s="11"/>
      <c r="J3661" s="11"/>
      <c r="K3661" s="12"/>
      <c r="L3661" s="1"/>
      <c r="N3661" s="1"/>
      <c r="O3661" s="13"/>
      <c r="P3661" s="13"/>
      <c r="Q3661" s="13" t="str">
        <f t="shared" si="247"/>
        <v/>
      </c>
      <c r="R3661" s="13" t="str">
        <f t="shared" si="248"/>
        <v/>
      </c>
    </row>
    <row r="3662" spans="1:18" x14ac:dyDescent="0.2">
      <c r="A3662" s="8"/>
      <c r="B3662" s="9"/>
      <c r="C3662" s="10"/>
      <c r="D3662" s="10"/>
      <c r="E3662" s="10"/>
      <c r="F3662" s="10"/>
      <c r="G3662" s="10"/>
      <c r="H3662" s="10"/>
      <c r="I3662" s="11"/>
      <c r="J3662" s="11"/>
      <c r="K3662" s="12"/>
      <c r="L3662" s="1"/>
      <c r="N3662" s="1"/>
      <c r="O3662" s="13"/>
      <c r="P3662" s="13"/>
      <c r="Q3662" s="13" t="str">
        <f t="shared" si="247"/>
        <v/>
      </c>
      <c r="R3662" s="13" t="str">
        <f t="shared" si="248"/>
        <v/>
      </c>
    </row>
    <row r="3663" spans="1:18" x14ac:dyDescent="0.2">
      <c r="A3663" s="8"/>
      <c r="B3663" s="9"/>
      <c r="C3663" s="10"/>
      <c r="D3663" s="10"/>
      <c r="E3663" s="10"/>
      <c r="F3663" s="10"/>
      <c r="G3663" s="10"/>
      <c r="H3663" s="10"/>
      <c r="I3663" s="11"/>
      <c r="J3663" s="11"/>
      <c r="K3663" s="12"/>
      <c r="L3663" s="1"/>
      <c r="N3663" s="1"/>
      <c r="O3663" s="13"/>
      <c r="P3663" s="13"/>
      <c r="Q3663" s="13" t="str">
        <f t="shared" si="247"/>
        <v/>
      </c>
      <c r="R3663" s="13" t="str">
        <f t="shared" si="248"/>
        <v/>
      </c>
    </row>
    <row r="3664" spans="1:18" x14ac:dyDescent="0.2">
      <c r="A3664" s="8"/>
      <c r="B3664" s="9"/>
      <c r="C3664" s="10"/>
      <c r="D3664" s="10"/>
      <c r="E3664" s="10"/>
      <c r="F3664" s="10"/>
      <c r="G3664" s="10"/>
      <c r="H3664" s="10"/>
      <c r="I3664" s="11"/>
      <c r="J3664" s="11"/>
      <c r="K3664" s="16"/>
      <c r="L3664" s="1"/>
      <c r="N3664" s="1"/>
      <c r="O3664" s="13"/>
      <c r="P3664" s="13"/>
      <c r="Q3664" s="13" t="str">
        <f t="shared" si="247"/>
        <v/>
      </c>
      <c r="R3664" s="13" t="str">
        <f t="shared" si="248"/>
        <v/>
      </c>
    </row>
    <row r="3665" spans="1:18" x14ac:dyDescent="0.2">
      <c r="A3665" s="8"/>
      <c r="B3665" s="9"/>
      <c r="C3665" s="10"/>
      <c r="D3665" s="10"/>
      <c r="E3665" s="10"/>
      <c r="F3665" s="10"/>
      <c r="G3665" s="10"/>
      <c r="H3665" s="10"/>
      <c r="I3665" s="11"/>
      <c r="J3665" s="11"/>
      <c r="K3665" s="12"/>
      <c r="L3665" s="1"/>
      <c r="N3665" s="1"/>
      <c r="O3665" s="13"/>
      <c r="P3665" s="13"/>
      <c r="Q3665" s="13" t="str">
        <f t="shared" si="247"/>
        <v/>
      </c>
      <c r="R3665" s="13" t="str">
        <f t="shared" si="248"/>
        <v/>
      </c>
    </row>
    <row r="3666" spans="1:18" x14ac:dyDescent="0.2">
      <c r="A3666" s="8"/>
      <c r="B3666" s="9"/>
      <c r="C3666" s="10"/>
      <c r="D3666" s="10"/>
      <c r="E3666" s="10"/>
      <c r="F3666" s="10"/>
      <c r="G3666" s="10"/>
      <c r="H3666" s="10"/>
      <c r="I3666" s="11"/>
      <c r="J3666" s="11"/>
      <c r="K3666" s="12"/>
      <c r="L3666" s="1"/>
      <c r="N3666" s="1"/>
      <c r="O3666" s="13"/>
      <c r="P3666" s="13"/>
      <c r="Q3666" s="13" t="str">
        <f t="shared" si="247"/>
        <v/>
      </c>
      <c r="R3666" s="13" t="str">
        <f t="shared" si="248"/>
        <v/>
      </c>
    </row>
    <row r="3667" spans="1:18" x14ac:dyDescent="0.2">
      <c r="A3667" s="8"/>
      <c r="B3667" s="9"/>
      <c r="C3667" s="10"/>
      <c r="D3667" s="10"/>
      <c r="E3667" s="10"/>
      <c r="F3667" s="10"/>
      <c r="G3667" s="10"/>
      <c r="H3667" s="10"/>
      <c r="I3667" s="11"/>
      <c r="J3667" s="11"/>
      <c r="K3667" s="12"/>
      <c r="L3667" s="1"/>
      <c r="N3667" s="1"/>
      <c r="O3667" s="13"/>
      <c r="P3667" s="13"/>
      <c r="Q3667" s="13" t="str">
        <f t="shared" si="247"/>
        <v/>
      </c>
      <c r="R3667" s="13" t="str">
        <f t="shared" si="248"/>
        <v/>
      </c>
    </row>
    <row r="3668" spans="1:18" x14ac:dyDescent="0.2">
      <c r="A3668" s="8"/>
      <c r="B3668" s="9"/>
      <c r="C3668" s="10"/>
      <c r="D3668" s="10"/>
      <c r="E3668" s="10"/>
      <c r="F3668" s="10"/>
      <c r="G3668" s="10"/>
      <c r="H3668" s="10"/>
      <c r="I3668" s="11"/>
      <c r="J3668" s="11"/>
      <c r="K3668" s="12"/>
      <c r="L3668" s="1"/>
      <c r="N3668" s="1"/>
      <c r="O3668" s="13"/>
      <c r="P3668" s="13"/>
      <c r="Q3668" s="13" t="str">
        <f t="shared" si="247"/>
        <v/>
      </c>
      <c r="R3668" s="13" t="str">
        <f t="shared" si="248"/>
        <v/>
      </c>
    </row>
    <row r="3669" spans="1:18" x14ac:dyDescent="0.2">
      <c r="A3669" s="8"/>
      <c r="B3669" s="9"/>
      <c r="C3669" s="10"/>
      <c r="D3669" s="10"/>
      <c r="E3669" s="10"/>
      <c r="F3669" s="10"/>
      <c r="G3669" s="10"/>
      <c r="H3669" s="10"/>
      <c r="I3669" s="11"/>
      <c r="J3669" s="11"/>
      <c r="K3669" s="16"/>
      <c r="L3669" s="1"/>
      <c r="N3669" s="1"/>
      <c r="O3669" s="13"/>
      <c r="P3669" s="13"/>
      <c r="Q3669" s="13" t="str">
        <f t="shared" si="247"/>
        <v/>
      </c>
      <c r="R3669" s="13" t="str">
        <f t="shared" si="248"/>
        <v/>
      </c>
    </row>
    <row r="3670" spans="1:18" x14ac:dyDescent="0.2">
      <c r="A3670" s="8"/>
      <c r="B3670" s="9"/>
      <c r="C3670" s="10"/>
      <c r="D3670" s="10"/>
      <c r="E3670" s="10"/>
      <c r="F3670" s="10"/>
      <c r="G3670" s="10"/>
      <c r="H3670" s="10"/>
      <c r="I3670" s="11"/>
      <c r="J3670" s="11"/>
      <c r="K3670" s="16"/>
      <c r="L3670" s="1"/>
      <c r="N3670" s="1"/>
      <c r="O3670" s="13"/>
      <c r="P3670" s="13"/>
      <c r="Q3670" s="13" t="str">
        <f t="shared" si="247"/>
        <v/>
      </c>
      <c r="R3670" s="13" t="str">
        <f t="shared" si="248"/>
        <v/>
      </c>
    </row>
    <row r="3671" spans="1:18" x14ac:dyDescent="0.2">
      <c r="A3671" s="8"/>
      <c r="B3671" s="9"/>
      <c r="C3671" s="10"/>
      <c r="D3671" s="10"/>
      <c r="E3671" s="10"/>
      <c r="F3671" s="10"/>
      <c r="G3671" s="10"/>
      <c r="H3671" s="10"/>
      <c r="I3671" s="11"/>
      <c r="J3671" s="11"/>
      <c r="K3671" s="16"/>
      <c r="L3671" s="1"/>
      <c r="N3671" s="1"/>
      <c r="O3671" s="13"/>
      <c r="P3671" s="13"/>
      <c r="Q3671" s="13" t="str">
        <f t="shared" si="247"/>
        <v/>
      </c>
      <c r="R3671" s="13" t="str">
        <f t="shared" si="248"/>
        <v/>
      </c>
    </row>
    <row r="3672" spans="1:18" x14ac:dyDescent="0.2">
      <c r="A3672" s="8"/>
      <c r="B3672" s="9"/>
      <c r="C3672" s="10"/>
      <c r="D3672" s="10"/>
      <c r="E3672" s="10"/>
      <c r="F3672" s="10"/>
      <c r="G3672" s="10"/>
      <c r="H3672" s="10"/>
      <c r="I3672" s="11"/>
      <c r="J3672" s="11"/>
      <c r="K3672" s="16"/>
      <c r="L3672" s="1"/>
      <c r="N3672" s="1"/>
      <c r="O3672" s="13"/>
      <c r="P3672" s="13"/>
      <c r="Q3672" s="13" t="str">
        <f t="shared" si="247"/>
        <v/>
      </c>
      <c r="R3672" s="13" t="str">
        <f t="shared" si="248"/>
        <v/>
      </c>
    </row>
    <row r="3673" spans="1:18" x14ac:dyDescent="0.2">
      <c r="A3673" s="8"/>
      <c r="B3673" s="9"/>
      <c r="C3673" s="10"/>
      <c r="D3673" s="10"/>
      <c r="E3673" s="10"/>
      <c r="F3673" s="10"/>
      <c r="G3673" s="10"/>
      <c r="H3673" s="10"/>
      <c r="I3673" s="11"/>
      <c r="J3673" s="11"/>
      <c r="K3673" s="16"/>
      <c r="L3673" s="1"/>
      <c r="N3673" s="1"/>
      <c r="O3673" s="13"/>
      <c r="P3673" s="13"/>
      <c r="Q3673" s="13" t="str">
        <f t="shared" si="247"/>
        <v/>
      </c>
      <c r="R3673" s="13" t="str">
        <f t="shared" si="248"/>
        <v/>
      </c>
    </row>
    <row r="3674" spans="1:18" x14ac:dyDescent="0.2">
      <c r="A3674" s="8"/>
      <c r="B3674" s="9"/>
      <c r="C3674" s="10"/>
      <c r="D3674" s="10"/>
      <c r="E3674" s="10"/>
      <c r="F3674" s="10"/>
      <c r="G3674" s="10"/>
      <c r="H3674" s="10"/>
      <c r="I3674" s="11"/>
      <c r="J3674" s="11"/>
      <c r="K3674" s="16"/>
      <c r="L3674" s="1"/>
      <c r="N3674" s="1"/>
      <c r="O3674" s="13"/>
      <c r="P3674" s="13"/>
      <c r="Q3674" s="13" t="str">
        <f t="shared" si="247"/>
        <v/>
      </c>
      <c r="R3674" s="13" t="str">
        <f t="shared" si="248"/>
        <v/>
      </c>
    </row>
    <row r="3675" spans="1:18" x14ac:dyDescent="0.2">
      <c r="A3675" s="8"/>
      <c r="B3675" s="9"/>
      <c r="C3675" s="10"/>
      <c r="D3675" s="10"/>
      <c r="E3675" s="10"/>
      <c r="F3675" s="10"/>
      <c r="G3675" s="10"/>
      <c r="H3675" s="10"/>
      <c r="I3675" s="11"/>
      <c r="J3675" s="11"/>
      <c r="K3675" s="16"/>
      <c r="L3675" s="1"/>
      <c r="N3675" s="1"/>
      <c r="O3675" s="13"/>
      <c r="P3675" s="13"/>
      <c r="Q3675" s="13" t="str">
        <f t="shared" si="247"/>
        <v/>
      </c>
      <c r="R3675" s="13" t="str">
        <f t="shared" si="248"/>
        <v/>
      </c>
    </row>
    <row r="3676" spans="1:18" x14ac:dyDescent="0.2">
      <c r="A3676" s="8"/>
      <c r="B3676" s="9"/>
      <c r="C3676" s="10"/>
      <c r="D3676" s="10"/>
      <c r="E3676" s="10"/>
      <c r="F3676" s="10"/>
      <c r="G3676" s="10"/>
      <c r="H3676" s="10"/>
      <c r="I3676" s="11"/>
      <c r="J3676" s="11"/>
      <c r="K3676" s="12"/>
      <c r="L3676" s="1"/>
      <c r="N3676" s="1"/>
      <c r="O3676" s="13"/>
      <c r="P3676" s="13"/>
      <c r="Q3676" s="13" t="str">
        <f t="shared" si="247"/>
        <v/>
      </c>
      <c r="R3676" s="13" t="str">
        <f t="shared" si="248"/>
        <v/>
      </c>
    </row>
    <row r="3677" spans="1:18" x14ac:dyDescent="0.2">
      <c r="A3677" s="8"/>
      <c r="B3677" s="9"/>
      <c r="C3677" s="10"/>
      <c r="D3677" s="10"/>
      <c r="E3677" s="10"/>
      <c r="F3677" s="10"/>
      <c r="G3677" s="10"/>
      <c r="H3677" s="10"/>
      <c r="I3677" s="11"/>
      <c r="J3677" s="11"/>
      <c r="K3677" s="16"/>
      <c r="L3677" s="1"/>
      <c r="N3677" s="1"/>
      <c r="O3677" s="13"/>
      <c r="P3677" s="13"/>
      <c r="Q3677" s="13" t="str">
        <f t="shared" si="247"/>
        <v/>
      </c>
      <c r="R3677" s="13" t="str">
        <f t="shared" si="248"/>
        <v/>
      </c>
    </row>
    <row r="3678" spans="1:18" x14ac:dyDescent="0.2">
      <c r="A3678" s="8"/>
      <c r="B3678" s="9"/>
      <c r="C3678" s="10"/>
      <c r="D3678" s="10"/>
      <c r="E3678" s="10"/>
      <c r="F3678" s="10"/>
      <c r="G3678" s="10"/>
      <c r="H3678" s="10"/>
      <c r="I3678" s="11"/>
      <c r="J3678" s="11"/>
      <c r="K3678" s="12"/>
      <c r="L3678" s="1"/>
      <c r="N3678" s="1"/>
      <c r="O3678" s="13"/>
      <c r="P3678" s="13"/>
      <c r="Q3678" s="13" t="str">
        <f t="shared" si="247"/>
        <v/>
      </c>
      <c r="R3678" s="13" t="str">
        <f t="shared" si="248"/>
        <v/>
      </c>
    </row>
    <row r="3679" spans="1:18" x14ac:dyDescent="0.2">
      <c r="A3679" s="8"/>
      <c r="B3679" s="9"/>
      <c r="C3679" s="10"/>
      <c r="D3679" s="10"/>
      <c r="E3679" s="10"/>
      <c r="F3679" s="10"/>
      <c r="G3679" s="10"/>
      <c r="H3679" s="10"/>
      <c r="I3679" s="11"/>
      <c r="J3679" s="11"/>
      <c r="K3679" s="12"/>
      <c r="L3679" s="1"/>
      <c r="N3679" s="1"/>
      <c r="O3679" s="13"/>
      <c r="P3679" s="13"/>
      <c r="Q3679" s="13" t="str">
        <f t="shared" si="247"/>
        <v/>
      </c>
      <c r="R3679" s="13" t="str">
        <f t="shared" si="248"/>
        <v/>
      </c>
    </row>
    <row r="3680" spans="1:18" x14ac:dyDescent="0.2">
      <c r="A3680" s="8"/>
      <c r="B3680" s="9"/>
      <c r="C3680" s="10"/>
      <c r="D3680" s="10"/>
      <c r="E3680" s="10"/>
      <c r="F3680" s="10"/>
      <c r="G3680" s="10"/>
      <c r="H3680" s="10"/>
      <c r="I3680" s="11"/>
      <c r="J3680" s="11"/>
      <c r="K3680" s="16"/>
      <c r="L3680" s="1"/>
      <c r="N3680" s="1"/>
      <c r="O3680" s="13"/>
      <c r="P3680" s="13"/>
      <c r="Q3680" s="13" t="str">
        <f t="shared" si="247"/>
        <v/>
      </c>
      <c r="R3680" s="13" t="str">
        <f t="shared" si="248"/>
        <v/>
      </c>
    </row>
    <row r="3681" spans="1:18" x14ac:dyDescent="0.2">
      <c r="A3681" s="8"/>
      <c r="B3681" s="9"/>
      <c r="C3681" s="10"/>
      <c r="D3681" s="10"/>
      <c r="E3681" s="10"/>
      <c r="F3681" s="10"/>
      <c r="G3681" s="10"/>
      <c r="H3681" s="10"/>
      <c r="I3681" s="11"/>
      <c r="J3681" s="11"/>
      <c r="K3681" s="16"/>
      <c r="L3681" s="1"/>
      <c r="N3681" s="1"/>
      <c r="O3681" s="13"/>
      <c r="P3681" s="13"/>
      <c r="Q3681" s="13" t="str">
        <f t="shared" si="247"/>
        <v/>
      </c>
      <c r="R3681" s="13" t="str">
        <f t="shared" si="248"/>
        <v/>
      </c>
    </row>
    <row r="3682" spans="1:18" x14ac:dyDescent="0.2">
      <c r="A3682" s="8"/>
      <c r="B3682" s="9"/>
      <c r="C3682" s="10"/>
      <c r="D3682" s="10"/>
      <c r="E3682" s="10"/>
      <c r="F3682" s="10"/>
      <c r="G3682" s="10"/>
      <c r="H3682" s="10"/>
      <c r="I3682" s="11"/>
      <c r="J3682" s="11"/>
      <c r="K3682" s="16"/>
      <c r="L3682" s="1"/>
      <c r="N3682" s="1"/>
      <c r="O3682" s="13"/>
      <c r="P3682" s="13"/>
      <c r="Q3682" s="13" t="str">
        <f t="shared" si="247"/>
        <v/>
      </c>
      <c r="R3682" s="13" t="str">
        <f t="shared" si="248"/>
        <v/>
      </c>
    </row>
    <row r="3683" spans="1:18" x14ac:dyDescent="0.2">
      <c r="A3683" s="8"/>
      <c r="B3683" s="9"/>
      <c r="C3683" s="10"/>
      <c r="D3683" s="10"/>
      <c r="E3683" s="10"/>
      <c r="F3683" s="10"/>
      <c r="G3683" s="10"/>
      <c r="H3683" s="10"/>
      <c r="I3683" s="11"/>
      <c r="J3683" s="11"/>
      <c r="K3683" s="16"/>
      <c r="L3683" s="1"/>
      <c r="N3683" s="1"/>
      <c r="O3683" s="13"/>
      <c r="P3683" s="13"/>
      <c r="Q3683" s="13" t="str">
        <f t="shared" si="247"/>
        <v/>
      </c>
      <c r="R3683" s="13" t="str">
        <f t="shared" si="248"/>
        <v/>
      </c>
    </row>
    <row r="3684" spans="1:18" x14ac:dyDescent="0.2">
      <c r="A3684" s="8"/>
      <c r="B3684" s="9"/>
      <c r="C3684" s="10"/>
      <c r="D3684" s="10"/>
      <c r="E3684" s="10"/>
      <c r="F3684" s="10"/>
      <c r="G3684" s="10"/>
      <c r="H3684" s="10"/>
      <c r="I3684" s="11"/>
      <c r="J3684" s="11"/>
      <c r="K3684" s="16"/>
      <c r="L3684" s="1"/>
      <c r="N3684" s="1"/>
      <c r="O3684" s="13"/>
      <c r="P3684" s="13"/>
      <c r="Q3684" s="13" t="str">
        <f t="shared" si="247"/>
        <v/>
      </c>
      <c r="R3684" s="13" t="str">
        <f t="shared" si="248"/>
        <v/>
      </c>
    </row>
    <row r="3685" spans="1:18" x14ac:dyDescent="0.2">
      <c r="A3685" s="8"/>
      <c r="B3685" s="9"/>
      <c r="C3685" s="10"/>
      <c r="D3685" s="10"/>
      <c r="E3685" s="10"/>
      <c r="F3685" s="10"/>
      <c r="G3685" s="10"/>
      <c r="H3685" s="10"/>
      <c r="I3685" s="11"/>
      <c r="J3685" s="11"/>
      <c r="K3685" s="16"/>
      <c r="L3685" s="1"/>
      <c r="N3685" s="1"/>
      <c r="O3685" s="13"/>
      <c r="P3685" s="13"/>
      <c r="Q3685" s="13" t="str">
        <f t="shared" si="247"/>
        <v/>
      </c>
      <c r="R3685" s="13" t="str">
        <f t="shared" si="248"/>
        <v/>
      </c>
    </row>
    <row r="3686" spans="1:18" x14ac:dyDescent="0.2">
      <c r="A3686" s="8"/>
      <c r="B3686" s="9"/>
      <c r="C3686" s="10"/>
      <c r="D3686" s="10"/>
      <c r="E3686" s="10"/>
      <c r="F3686" s="10"/>
      <c r="G3686" s="10"/>
      <c r="H3686" s="10"/>
      <c r="I3686" s="11"/>
      <c r="J3686" s="11"/>
      <c r="K3686" s="16"/>
      <c r="L3686" s="1"/>
      <c r="N3686" s="1"/>
      <c r="O3686" s="13"/>
      <c r="P3686" s="13"/>
      <c r="Q3686" s="13" t="str">
        <f t="shared" si="247"/>
        <v/>
      </c>
      <c r="R3686" s="13" t="str">
        <f t="shared" si="248"/>
        <v/>
      </c>
    </row>
    <row r="3687" spans="1:18" x14ac:dyDescent="0.2">
      <c r="A3687" s="8"/>
      <c r="B3687" s="9"/>
      <c r="C3687" s="10"/>
      <c r="D3687" s="10"/>
      <c r="E3687" s="10"/>
      <c r="F3687" s="10"/>
      <c r="G3687" s="10"/>
      <c r="H3687" s="10"/>
      <c r="I3687" s="11"/>
      <c r="J3687" s="11"/>
      <c r="K3687" s="12"/>
      <c r="L3687" s="1"/>
      <c r="N3687" s="1"/>
      <c r="O3687" s="13"/>
      <c r="P3687" s="13"/>
      <c r="Q3687" s="13" t="str">
        <f t="shared" si="247"/>
        <v/>
      </c>
      <c r="R3687" s="13" t="str">
        <f t="shared" si="248"/>
        <v/>
      </c>
    </row>
    <row r="3688" spans="1:18" x14ac:dyDescent="0.2">
      <c r="A3688" s="8"/>
      <c r="B3688" s="9"/>
      <c r="C3688" s="10"/>
      <c r="D3688" s="10"/>
      <c r="E3688" s="10"/>
      <c r="F3688" s="10"/>
      <c r="G3688" s="10"/>
      <c r="H3688" s="10"/>
      <c r="I3688" s="11"/>
      <c r="J3688" s="11"/>
      <c r="K3688" s="16"/>
      <c r="L3688" s="1"/>
      <c r="N3688" s="1"/>
      <c r="O3688" s="13"/>
      <c r="P3688" s="13"/>
      <c r="Q3688" s="13" t="str">
        <f t="shared" si="247"/>
        <v/>
      </c>
      <c r="R3688" s="13" t="str">
        <f t="shared" si="248"/>
        <v/>
      </c>
    </row>
    <row r="3689" spans="1:18" x14ac:dyDescent="0.2">
      <c r="A3689" s="8"/>
      <c r="B3689" s="9"/>
      <c r="C3689" s="10"/>
      <c r="D3689" s="10"/>
      <c r="E3689" s="10"/>
      <c r="F3689" s="10"/>
      <c r="G3689" s="10"/>
      <c r="H3689" s="10"/>
      <c r="I3689" s="11"/>
      <c r="J3689" s="11"/>
      <c r="K3689" s="16"/>
      <c r="L3689" s="1"/>
      <c r="N3689" s="1"/>
      <c r="O3689" s="13"/>
      <c r="P3689" s="13"/>
      <c r="Q3689" s="13" t="str">
        <f t="shared" si="247"/>
        <v/>
      </c>
      <c r="R3689" s="13" t="str">
        <f t="shared" si="248"/>
        <v/>
      </c>
    </row>
    <row r="3690" spans="1:18" x14ac:dyDescent="0.2">
      <c r="A3690" s="8"/>
      <c r="B3690" s="9"/>
      <c r="C3690" s="10"/>
      <c r="D3690" s="10"/>
      <c r="E3690" s="10"/>
      <c r="F3690" s="10"/>
      <c r="G3690" s="10"/>
      <c r="H3690" s="10"/>
      <c r="I3690" s="11"/>
      <c r="J3690" s="11"/>
      <c r="K3690" s="16"/>
      <c r="L3690" s="1"/>
      <c r="N3690" s="1"/>
      <c r="O3690" s="13"/>
      <c r="P3690" s="13"/>
      <c r="Q3690" s="13" t="str">
        <f t="shared" si="247"/>
        <v/>
      </c>
      <c r="R3690" s="13" t="str">
        <f t="shared" si="248"/>
        <v/>
      </c>
    </row>
    <row r="3691" spans="1:18" x14ac:dyDescent="0.2">
      <c r="A3691" s="8"/>
      <c r="B3691" s="9"/>
      <c r="C3691" s="10"/>
      <c r="D3691" s="10"/>
      <c r="E3691" s="10"/>
      <c r="F3691" s="10"/>
      <c r="G3691" s="10"/>
      <c r="H3691" s="10"/>
      <c r="I3691" s="11"/>
      <c r="J3691" s="11"/>
      <c r="K3691" s="16"/>
      <c r="L3691" s="1"/>
      <c r="N3691" s="1"/>
      <c r="O3691" s="13"/>
      <c r="P3691" s="13"/>
      <c r="Q3691" s="13" t="str">
        <f t="shared" si="247"/>
        <v/>
      </c>
      <c r="R3691" s="13" t="str">
        <f t="shared" si="248"/>
        <v/>
      </c>
    </row>
    <row r="3692" spans="1:18" x14ac:dyDescent="0.2">
      <c r="A3692" s="8"/>
      <c r="B3692" s="9"/>
      <c r="C3692" s="10"/>
      <c r="D3692" s="10"/>
      <c r="E3692" s="10"/>
      <c r="F3692" s="10"/>
      <c r="G3692" s="10"/>
      <c r="H3692" s="10"/>
      <c r="I3692" s="11"/>
      <c r="J3692" s="11"/>
      <c r="K3692" s="12"/>
      <c r="L3692" s="1"/>
      <c r="N3692" s="1"/>
      <c r="O3692" s="13"/>
      <c r="P3692" s="13"/>
      <c r="Q3692" s="13" t="str">
        <f t="shared" si="247"/>
        <v/>
      </c>
      <c r="R3692" s="13" t="str">
        <f t="shared" si="248"/>
        <v/>
      </c>
    </row>
    <row r="3693" spans="1:18" x14ac:dyDescent="0.2">
      <c r="A3693" s="8"/>
      <c r="B3693" s="9"/>
      <c r="C3693" s="10"/>
      <c r="D3693" s="10"/>
      <c r="E3693" s="10"/>
      <c r="F3693" s="10"/>
      <c r="G3693" s="10"/>
      <c r="H3693" s="10"/>
      <c r="I3693" s="11"/>
      <c r="J3693" s="11"/>
      <c r="K3693" s="16"/>
      <c r="L3693" s="1"/>
      <c r="N3693" s="1"/>
      <c r="O3693" s="13"/>
      <c r="P3693" s="13"/>
      <c r="Q3693" s="13" t="str">
        <f t="shared" si="247"/>
        <v/>
      </c>
      <c r="R3693" s="13" t="str">
        <f t="shared" si="248"/>
        <v/>
      </c>
    </row>
    <row r="3694" spans="1:18" x14ac:dyDescent="0.2">
      <c r="A3694" s="8"/>
      <c r="B3694" s="9"/>
      <c r="C3694" s="10"/>
      <c r="D3694" s="10"/>
      <c r="E3694" s="10"/>
      <c r="F3694" s="10"/>
      <c r="G3694" s="10"/>
      <c r="H3694" s="10"/>
      <c r="I3694" s="11"/>
      <c r="J3694" s="11"/>
      <c r="K3694" s="12"/>
      <c r="L3694" s="1"/>
      <c r="N3694" s="1"/>
      <c r="O3694" s="13"/>
      <c r="P3694" s="13"/>
      <c r="Q3694" s="13" t="str">
        <f t="shared" si="247"/>
        <v/>
      </c>
      <c r="R3694" s="13" t="str">
        <f t="shared" si="248"/>
        <v/>
      </c>
    </row>
    <row r="3695" spans="1:18" x14ac:dyDescent="0.2">
      <c r="A3695" s="8"/>
      <c r="B3695" s="9"/>
      <c r="C3695" s="10"/>
      <c r="D3695" s="10"/>
      <c r="E3695" s="10"/>
      <c r="F3695" s="10"/>
      <c r="G3695" s="10"/>
      <c r="H3695" s="10"/>
      <c r="I3695" s="11"/>
      <c r="J3695" s="11"/>
      <c r="K3695" s="12"/>
      <c r="L3695" s="1"/>
      <c r="N3695" s="1"/>
      <c r="O3695" s="13"/>
      <c r="P3695" s="13"/>
      <c r="Q3695" s="13" t="str">
        <f t="shared" si="247"/>
        <v/>
      </c>
      <c r="R3695" s="13" t="str">
        <f t="shared" si="248"/>
        <v/>
      </c>
    </row>
    <row r="3696" spans="1:18" x14ac:dyDescent="0.2">
      <c r="A3696" s="8"/>
      <c r="B3696" s="9"/>
      <c r="C3696" s="10"/>
      <c r="D3696" s="10"/>
      <c r="E3696" s="10"/>
      <c r="F3696" s="10"/>
      <c r="G3696" s="10"/>
      <c r="H3696" s="10"/>
      <c r="I3696" s="11"/>
      <c r="J3696" s="11"/>
      <c r="K3696" s="16"/>
      <c r="L3696" s="1"/>
      <c r="N3696" s="1"/>
      <c r="O3696" s="13"/>
      <c r="P3696" s="13"/>
      <c r="Q3696" s="13" t="str">
        <f t="shared" si="247"/>
        <v/>
      </c>
      <c r="R3696" s="13" t="str">
        <f t="shared" si="248"/>
        <v/>
      </c>
    </row>
    <row r="3697" spans="1:18" x14ac:dyDescent="0.2">
      <c r="A3697" s="8"/>
      <c r="B3697" s="9"/>
      <c r="C3697" s="10"/>
      <c r="D3697" s="10"/>
      <c r="E3697" s="10"/>
      <c r="F3697" s="10"/>
      <c r="G3697" s="10"/>
      <c r="H3697" s="10"/>
      <c r="I3697" s="11"/>
      <c r="J3697" s="11"/>
      <c r="K3697" s="16"/>
      <c r="L3697" s="1"/>
      <c r="N3697" s="1"/>
      <c r="O3697" s="13"/>
      <c r="P3697" s="13"/>
      <c r="Q3697" s="13" t="str">
        <f t="shared" si="247"/>
        <v/>
      </c>
      <c r="R3697" s="13" t="str">
        <f t="shared" si="248"/>
        <v/>
      </c>
    </row>
    <row r="3698" spans="1:18" x14ac:dyDescent="0.2">
      <c r="A3698" s="8"/>
      <c r="B3698" s="9"/>
      <c r="C3698" s="10"/>
      <c r="D3698" s="10"/>
      <c r="E3698" s="10"/>
      <c r="F3698" s="10"/>
      <c r="G3698" s="10"/>
      <c r="H3698" s="10"/>
      <c r="I3698" s="11"/>
      <c r="J3698" s="11"/>
      <c r="K3698" s="12"/>
      <c r="L3698" s="1"/>
      <c r="N3698" s="1"/>
      <c r="O3698" s="13"/>
      <c r="P3698" s="13"/>
      <c r="Q3698" s="13" t="str">
        <f t="shared" si="247"/>
        <v/>
      </c>
      <c r="R3698" s="13" t="str">
        <f t="shared" si="248"/>
        <v/>
      </c>
    </row>
    <row r="3699" spans="1:18" x14ac:dyDescent="0.2">
      <c r="A3699" s="8"/>
      <c r="B3699" s="9"/>
      <c r="C3699" s="10"/>
      <c r="D3699" s="10"/>
      <c r="E3699" s="10"/>
      <c r="F3699" s="10"/>
      <c r="G3699" s="10"/>
      <c r="H3699" s="10"/>
      <c r="I3699" s="11"/>
      <c r="J3699" s="11"/>
      <c r="K3699" s="12"/>
      <c r="L3699" s="1"/>
      <c r="N3699" s="1"/>
      <c r="O3699" s="13"/>
      <c r="P3699" s="13"/>
      <c r="Q3699" s="13" t="str">
        <f t="shared" si="247"/>
        <v/>
      </c>
      <c r="R3699" s="13" t="str">
        <f t="shared" si="248"/>
        <v/>
      </c>
    </row>
    <row r="3700" spans="1:18" x14ac:dyDescent="0.2">
      <c r="A3700" s="8"/>
      <c r="B3700" s="9"/>
      <c r="C3700" s="10"/>
      <c r="D3700" s="10"/>
      <c r="E3700" s="10"/>
      <c r="F3700" s="10"/>
      <c r="G3700" s="10"/>
      <c r="H3700" s="10"/>
      <c r="I3700" s="11"/>
      <c r="J3700" s="11"/>
      <c r="K3700" s="16"/>
      <c r="L3700" s="1"/>
      <c r="N3700" s="1"/>
      <c r="O3700" s="13"/>
      <c r="P3700" s="13"/>
      <c r="Q3700" s="13" t="str">
        <f t="shared" si="247"/>
        <v/>
      </c>
      <c r="R3700" s="13" t="str">
        <f t="shared" si="248"/>
        <v/>
      </c>
    </row>
    <row r="3701" spans="1:18" x14ac:dyDescent="0.2">
      <c r="A3701" s="8"/>
      <c r="B3701" s="9"/>
      <c r="C3701" s="10"/>
      <c r="D3701" s="10"/>
      <c r="E3701" s="10"/>
      <c r="F3701" s="10"/>
      <c r="G3701" s="10"/>
      <c r="H3701" s="10"/>
      <c r="I3701" s="11"/>
      <c r="J3701" s="11"/>
      <c r="K3701" s="16"/>
      <c r="L3701" s="1"/>
      <c r="N3701" s="1"/>
      <c r="O3701" s="13"/>
      <c r="P3701" s="13"/>
      <c r="Q3701" s="13" t="str">
        <f t="shared" si="247"/>
        <v/>
      </c>
      <c r="R3701" s="13" t="str">
        <f t="shared" si="248"/>
        <v/>
      </c>
    </row>
    <row r="3702" spans="1:18" x14ac:dyDescent="0.2">
      <c r="A3702" s="8"/>
      <c r="B3702" s="9"/>
      <c r="C3702" s="10"/>
      <c r="D3702" s="10"/>
      <c r="E3702" s="10"/>
      <c r="F3702" s="10"/>
      <c r="G3702" s="10"/>
      <c r="H3702" s="10"/>
      <c r="I3702" s="11"/>
      <c r="J3702" s="11"/>
      <c r="K3702" s="16"/>
      <c r="L3702" s="1"/>
      <c r="N3702" s="1"/>
      <c r="O3702" s="13"/>
      <c r="P3702" s="13"/>
      <c r="Q3702" s="13" t="str">
        <f t="shared" si="247"/>
        <v/>
      </c>
      <c r="R3702" s="13" t="str">
        <f t="shared" si="248"/>
        <v/>
      </c>
    </row>
    <row r="3703" spans="1:18" x14ac:dyDescent="0.2">
      <c r="A3703" s="8"/>
      <c r="B3703" s="9"/>
      <c r="C3703" s="10"/>
      <c r="D3703" s="10"/>
      <c r="E3703" s="10"/>
      <c r="F3703" s="10"/>
      <c r="G3703" s="10"/>
      <c r="H3703" s="10"/>
      <c r="I3703" s="11"/>
      <c r="J3703" s="11"/>
      <c r="K3703" s="16"/>
      <c r="L3703" s="1"/>
      <c r="N3703" s="1"/>
      <c r="O3703" s="13"/>
      <c r="P3703" s="13"/>
      <c r="Q3703" s="13" t="str">
        <f t="shared" si="247"/>
        <v/>
      </c>
      <c r="R3703" s="13" t="str">
        <f t="shared" si="248"/>
        <v/>
      </c>
    </row>
    <row r="3704" spans="1:18" x14ac:dyDescent="0.2">
      <c r="A3704" s="8"/>
      <c r="B3704" s="9"/>
      <c r="C3704" s="10"/>
      <c r="D3704" s="10"/>
      <c r="E3704" s="10"/>
      <c r="F3704" s="10"/>
      <c r="G3704" s="10"/>
      <c r="H3704" s="10"/>
      <c r="I3704" s="11"/>
      <c r="J3704" s="11"/>
      <c r="K3704" s="12"/>
      <c r="L3704" s="1"/>
      <c r="N3704" s="1"/>
      <c r="O3704" s="13"/>
      <c r="P3704" s="13"/>
      <c r="Q3704" s="13" t="str">
        <f t="shared" si="247"/>
        <v/>
      </c>
      <c r="R3704" s="13" t="str">
        <f t="shared" si="248"/>
        <v/>
      </c>
    </row>
    <row r="3705" spans="1:18" x14ac:dyDescent="0.2">
      <c r="A3705" s="8"/>
      <c r="B3705" s="9"/>
      <c r="C3705" s="10"/>
      <c r="D3705" s="10"/>
      <c r="E3705" s="10"/>
      <c r="F3705" s="10"/>
      <c r="G3705" s="10"/>
      <c r="H3705" s="10"/>
      <c r="I3705" s="11"/>
      <c r="J3705" s="11"/>
      <c r="K3705" s="16"/>
      <c r="L3705" s="1"/>
      <c r="N3705" s="1"/>
      <c r="O3705" s="13"/>
      <c r="P3705" s="13"/>
      <c r="Q3705" s="13" t="str">
        <f t="shared" si="247"/>
        <v/>
      </c>
      <c r="R3705" s="13" t="str">
        <f t="shared" si="248"/>
        <v/>
      </c>
    </row>
    <row r="3706" spans="1:18" x14ac:dyDescent="0.2">
      <c r="A3706" s="8"/>
      <c r="B3706" s="9"/>
      <c r="C3706" s="10"/>
      <c r="D3706" s="10"/>
      <c r="E3706" s="10"/>
      <c r="F3706" s="10"/>
      <c r="G3706" s="10"/>
      <c r="H3706" s="10"/>
      <c r="I3706" s="11"/>
      <c r="J3706" s="11"/>
      <c r="K3706" s="16"/>
      <c r="L3706" s="1"/>
      <c r="N3706" s="1"/>
      <c r="O3706" s="13"/>
      <c r="P3706" s="13"/>
      <c r="Q3706" s="13" t="str">
        <f t="shared" si="247"/>
        <v/>
      </c>
      <c r="R3706" s="13" t="str">
        <f t="shared" si="248"/>
        <v/>
      </c>
    </row>
    <row r="3707" spans="1:18" x14ac:dyDescent="0.2">
      <c r="A3707" s="8"/>
      <c r="B3707" s="9"/>
      <c r="C3707" s="10"/>
      <c r="D3707" s="10"/>
      <c r="E3707" s="10"/>
      <c r="F3707" s="10"/>
      <c r="G3707" s="10"/>
      <c r="H3707" s="10"/>
      <c r="I3707" s="11"/>
      <c r="J3707" s="11"/>
      <c r="K3707" s="12"/>
      <c r="L3707" s="1"/>
      <c r="N3707" s="1"/>
      <c r="O3707" s="13"/>
      <c r="P3707" s="13"/>
      <c r="Q3707" s="13" t="str">
        <f t="shared" si="247"/>
        <v/>
      </c>
      <c r="R3707" s="13" t="str">
        <f t="shared" si="248"/>
        <v/>
      </c>
    </row>
    <row r="3708" spans="1:18" x14ac:dyDescent="0.2">
      <c r="A3708" s="8"/>
      <c r="B3708" s="9"/>
      <c r="C3708" s="10"/>
      <c r="D3708" s="10"/>
      <c r="E3708" s="10"/>
      <c r="F3708" s="10"/>
      <c r="G3708" s="10"/>
      <c r="H3708" s="10"/>
      <c r="I3708" s="11"/>
      <c r="J3708" s="11"/>
      <c r="K3708" s="12"/>
      <c r="L3708" s="1"/>
      <c r="N3708" s="1"/>
      <c r="O3708" s="13"/>
      <c r="P3708" s="13"/>
      <c r="Q3708" s="13" t="str">
        <f t="shared" si="247"/>
        <v/>
      </c>
      <c r="R3708" s="13" t="str">
        <f t="shared" si="248"/>
        <v/>
      </c>
    </row>
    <row r="3709" spans="1:18" x14ac:dyDescent="0.2">
      <c r="A3709" s="8"/>
      <c r="B3709" s="9"/>
      <c r="C3709" s="10"/>
      <c r="D3709" s="10"/>
      <c r="E3709" s="10"/>
      <c r="F3709" s="10"/>
      <c r="G3709" s="10"/>
      <c r="H3709" s="10"/>
      <c r="I3709" s="11"/>
      <c r="J3709" s="11"/>
      <c r="K3709" s="12"/>
      <c r="L3709" s="1"/>
      <c r="N3709" s="1"/>
      <c r="O3709" s="13"/>
      <c r="P3709" s="13"/>
      <c r="Q3709" s="13" t="str">
        <f t="shared" si="247"/>
        <v/>
      </c>
      <c r="R3709" s="13" t="str">
        <f t="shared" si="248"/>
        <v/>
      </c>
    </row>
    <row r="3710" spans="1:18" x14ac:dyDescent="0.2">
      <c r="A3710" s="8"/>
      <c r="B3710" s="9"/>
      <c r="C3710" s="10"/>
      <c r="D3710" s="10"/>
      <c r="E3710" s="10"/>
      <c r="F3710" s="10"/>
      <c r="G3710" s="10"/>
      <c r="H3710" s="10"/>
      <c r="I3710" s="11"/>
      <c r="J3710" s="11"/>
      <c r="K3710" s="16"/>
      <c r="L3710" s="1"/>
      <c r="N3710" s="1"/>
      <c r="O3710" s="13"/>
      <c r="P3710" s="13"/>
      <c r="Q3710" s="13" t="str">
        <f t="shared" si="247"/>
        <v/>
      </c>
      <c r="R3710" s="13" t="str">
        <f t="shared" si="248"/>
        <v/>
      </c>
    </row>
    <row r="3711" spans="1:18" x14ac:dyDescent="0.2">
      <c r="A3711" s="8"/>
      <c r="B3711" s="9"/>
      <c r="C3711" s="10"/>
      <c r="D3711" s="10"/>
      <c r="E3711" s="10"/>
      <c r="F3711" s="10"/>
      <c r="G3711" s="10"/>
      <c r="H3711" s="10"/>
      <c r="I3711" s="11"/>
      <c r="J3711" s="11"/>
      <c r="K3711" s="16"/>
      <c r="L3711" s="1"/>
      <c r="N3711" s="1"/>
      <c r="O3711" s="13"/>
      <c r="P3711" s="13"/>
      <c r="Q3711" s="13" t="str">
        <f t="shared" si="247"/>
        <v/>
      </c>
      <c r="R3711" s="13" t="str">
        <f t="shared" si="248"/>
        <v/>
      </c>
    </row>
    <row r="3712" spans="1:18" x14ac:dyDescent="0.2">
      <c r="A3712" s="8"/>
      <c r="B3712" s="9"/>
      <c r="C3712" s="10"/>
      <c r="D3712" s="10"/>
      <c r="E3712" s="10"/>
      <c r="F3712" s="10"/>
      <c r="G3712" s="10"/>
      <c r="H3712" s="10"/>
      <c r="I3712" s="11"/>
      <c r="J3712" s="11"/>
      <c r="K3712" s="16"/>
      <c r="L3712" s="1"/>
      <c r="N3712" s="1"/>
      <c r="O3712" s="13"/>
      <c r="P3712" s="13"/>
      <c r="Q3712" s="13" t="str">
        <f t="shared" si="247"/>
        <v/>
      </c>
      <c r="R3712" s="13" t="str">
        <f t="shared" si="248"/>
        <v/>
      </c>
    </row>
    <row r="3713" spans="1:18" x14ac:dyDescent="0.2">
      <c r="A3713" s="8"/>
      <c r="B3713" s="9"/>
      <c r="C3713" s="10"/>
      <c r="D3713" s="10"/>
      <c r="E3713" s="10"/>
      <c r="F3713" s="10"/>
      <c r="G3713" s="10"/>
      <c r="H3713" s="10"/>
      <c r="I3713" s="11"/>
      <c r="J3713" s="11"/>
      <c r="K3713" s="16"/>
      <c r="L3713" s="1"/>
      <c r="N3713" s="1"/>
      <c r="O3713" s="13"/>
      <c r="P3713" s="13"/>
      <c r="Q3713" s="13" t="str">
        <f t="shared" si="247"/>
        <v/>
      </c>
      <c r="R3713" s="13" t="str">
        <f t="shared" si="248"/>
        <v/>
      </c>
    </row>
    <row r="3714" spans="1:18" x14ac:dyDescent="0.2">
      <c r="A3714" s="8"/>
      <c r="B3714" s="9"/>
      <c r="C3714" s="10"/>
      <c r="D3714" s="10"/>
      <c r="E3714" s="10"/>
      <c r="F3714" s="10"/>
      <c r="G3714" s="10"/>
      <c r="H3714" s="10"/>
      <c r="I3714" s="11"/>
      <c r="J3714" s="11"/>
      <c r="K3714" s="16"/>
      <c r="L3714" s="1"/>
      <c r="N3714" s="1"/>
      <c r="O3714" s="13"/>
      <c r="P3714" s="13"/>
      <c r="Q3714" s="13" t="str">
        <f t="shared" si="247"/>
        <v/>
      </c>
      <c r="R3714" s="13" t="str">
        <f t="shared" si="248"/>
        <v/>
      </c>
    </row>
    <row r="3715" spans="1:18" x14ac:dyDescent="0.2">
      <c r="A3715" s="8"/>
      <c r="B3715" s="9"/>
      <c r="C3715" s="10"/>
      <c r="D3715" s="10"/>
      <c r="E3715" s="10"/>
      <c r="F3715" s="10"/>
      <c r="G3715" s="10"/>
      <c r="H3715" s="10"/>
      <c r="I3715" s="11"/>
      <c r="J3715" s="11"/>
      <c r="K3715" s="16"/>
      <c r="L3715" s="1"/>
      <c r="N3715" s="1"/>
      <c r="O3715" s="13"/>
      <c r="P3715" s="13"/>
      <c r="Q3715" s="13" t="str">
        <f t="shared" si="247"/>
        <v/>
      </c>
      <c r="R3715" s="13" t="str">
        <f t="shared" si="248"/>
        <v/>
      </c>
    </row>
    <row r="3716" spans="1:18" x14ac:dyDescent="0.2">
      <c r="A3716" s="8"/>
      <c r="B3716" s="9"/>
      <c r="C3716" s="10"/>
      <c r="D3716" s="10"/>
      <c r="E3716" s="10"/>
      <c r="F3716" s="10"/>
      <c r="G3716" s="10"/>
      <c r="H3716" s="10"/>
      <c r="I3716" s="11"/>
      <c r="J3716" s="11"/>
      <c r="K3716" s="16"/>
      <c r="L3716" s="1"/>
      <c r="N3716" s="1"/>
      <c r="O3716" s="13"/>
      <c r="P3716" s="13"/>
      <c r="Q3716" s="13" t="str">
        <f t="shared" si="247"/>
        <v/>
      </c>
      <c r="R3716" s="13" t="str">
        <f t="shared" si="248"/>
        <v/>
      </c>
    </row>
    <row r="3717" spans="1:18" x14ac:dyDescent="0.2">
      <c r="A3717" s="8"/>
      <c r="B3717" s="9"/>
      <c r="C3717" s="10"/>
      <c r="D3717" s="10"/>
      <c r="E3717" s="10"/>
      <c r="F3717" s="10"/>
      <c r="G3717" s="10"/>
      <c r="H3717" s="10"/>
      <c r="I3717" s="11"/>
      <c r="J3717" s="11"/>
      <c r="K3717" s="16"/>
      <c r="L3717" s="1"/>
      <c r="N3717" s="1"/>
      <c r="O3717" s="13"/>
      <c r="P3717" s="13"/>
      <c r="Q3717" s="13" t="str">
        <f t="shared" si="247"/>
        <v/>
      </c>
      <c r="R3717" s="13" t="str">
        <f t="shared" si="248"/>
        <v/>
      </c>
    </row>
    <row r="3718" spans="1:18" x14ac:dyDescent="0.2">
      <c r="A3718" s="8"/>
      <c r="B3718" s="9"/>
      <c r="C3718" s="10"/>
      <c r="D3718" s="10"/>
      <c r="E3718" s="10"/>
      <c r="F3718" s="10"/>
      <c r="G3718" s="10"/>
      <c r="H3718" s="10"/>
      <c r="I3718" s="11"/>
      <c r="J3718" s="11"/>
      <c r="K3718" s="16"/>
      <c r="L3718" s="1"/>
      <c r="N3718" s="1"/>
      <c r="O3718" s="13"/>
      <c r="P3718" s="13"/>
      <c r="Q3718" s="13" t="str">
        <f t="shared" si="247"/>
        <v/>
      </c>
      <c r="R3718" s="13" t="str">
        <f t="shared" si="248"/>
        <v/>
      </c>
    </row>
    <row r="3719" spans="1:18" x14ac:dyDescent="0.2">
      <c r="A3719" s="8"/>
      <c r="B3719" s="9"/>
      <c r="C3719" s="10"/>
      <c r="D3719" s="10"/>
      <c r="E3719" s="10"/>
      <c r="F3719" s="10"/>
      <c r="G3719" s="10"/>
      <c r="H3719" s="10"/>
      <c r="I3719" s="11"/>
      <c r="J3719" s="11"/>
      <c r="K3719" s="16"/>
      <c r="L3719" s="1"/>
      <c r="N3719" s="1"/>
      <c r="O3719" s="13"/>
      <c r="P3719" s="13"/>
      <c r="Q3719" s="13" t="str">
        <f t="shared" si="247"/>
        <v/>
      </c>
      <c r="R3719" s="13" t="str">
        <f t="shared" si="248"/>
        <v/>
      </c>
    </row>
    <row r="3720" spans="1:18" x14ac:dyDescent="0.2">
      <c r="A3720" s="8"/>
      <c r="B3720" s="9"/>
      <c r="C3720" s="10"/>
      <c r="D3720" s="10"/>
      <c r="E3720" s="10"/>
      <c r="F3720" s="10"/>
      <c r="G3720" s="10"/>
      <c r="H3720" s="10"/>
      <c r="I3720" s="11"/>
      <c r="J3720" s="11"/>
      <c r="K3720" s="16"/>
      <c r="L3720" s="1"/>
      <c r="N3720" s="1"/>
      <c r="O3720" s="13"/>
      <c r="P3720" s="13"/>
      <c r="Q3720" s="13" t="str">
        <f t="shared" ref="Q3720:Q3783" si="249">IF(AND(M3720="Natural Gas",K3720&lt;&gt;"NA"),K3720/100,"")</f>
        <v/>
      </c>
      <c r="R3720" s="13" t="str">
        <f t="shared" ref="R3720:R3783" si="250">IF(AND(M3720="Natural Gas",K3720&lt;&gt;"NA",L3720="YES"),K3720/100,"")</f>
        <v/>
      </c>
    </row>
    <row r="3721" spans="1:18" x14ac:dyDescent="0.2">
      <c r="A3721" s="8"/>
      <c r="B3721" s="9"/>
      <c r="C3721" s="10"/>
      <c r="D3721" s="10"/>
      <c r="E3721" s="10"/>
      <c r="F3721" s="10"/>
      <c r="G3721" s="10"/>
      <c r="H3721" s="10"/>
      <c r="I3721" s="11"/>
      <c r="J3721" s="11"/>
      <c r="K3721" s="16"/>
      <c r="L3721" s="1"/>
      <c r="N3721" s="1"/>
      <c r="O3721" s="13"/>
      <c r="P3721" s="13"/>
      <c r="Q3721" s="13" t="str">
        <f t="shared" si="249"/>
        <v/>
      </c>
      <c r="R3721" s="13" t="str">
        <f t="shared" si="250"/>
        <v/>
      </c>
    </row>
    <row r="3722" spans="1:18" x14ac:dyDescent="0.2">
      <c r="A3722" s="8"/>
      <c r="B3722" s="9"/>
      <c r="C3722" s="10"/>
      <c r="D3722" s="10"/>
      <c r="E3722" s="10"/>
      <c r="F3722" s="10"/>
      <c r="G3722" s="10"/>
      <c r="H3722" s="10"/>
      <c r="I3722" s="11"/>
      <c r="J3722" s="11"/>
      <c r="K3722" s="16"/>
      <c r="L3722" s="1"/>
      <c r="N3722" s="1"/>
      <c r="O3722" s="13"/>
      <c r="P3722" s="13"/>
      <c r="Q3722" s="13" t="str">
        <f t="shared" si="249"/>
        <v/>
      </c>
      <c r="R3722" s="13" t="str">
        <f t="shared" si="250"/>
        <v/>
      </c>
    </row>
    <row r="3723" spans="1:18" x14ac:dyDescent="0.2">
      <c r="A3723" s="8"/>
      <c r="B3723" s="9"/>
      <c r="C3723" s="10"/>
      <c r="D3723" s="10"/>
      <c r="E3723" s="10"/>
      <c r="F3723" s="10"/>
      <c r="G3723" s="10"/>
      <c r="H3723" s="10"/>
      <c r="I3723" s="11"/>
      <c r="J3723" s="11"/>
      <c r="K3723" s="16"/>
      <c r="L3723" s="1"/>
      <c r="N3723" s="1"/>
      <c r="O3723" s="13"/>
      <c r="P3723" s="13"/>
      <c r="Q3723" s="13" t="str">
        <f t="shared" si="249"/>
        <v/>
      </c>
      <c r="R3723" s="13" t="str">
        <f t="shared" si="250"/>
        <v/>
      </c>
    </row>
    <row r="3724" spans="1:18" x14ac:dyDescent="0.2">
      <c r="A3724" s="8"/>
      <c r="B3724" s="9"/>
      <c r="C3724" s="10"/>
      <c r="D3724" s="10"/>
      <c r="E3724" s="10"/>
      <c r="F3724" s="10"/>
      <c r="G3724" s="10"/>
      <c r="H3724" s="10"/>
      <c r="I3724" s="11"/>
      <c r="J3724" s="11"/>
      <c r="K3724" s="16"/>
      <c r="L3724" s="1"/>
      <c r="N3724" s="1"/>
      <c r="O3724" s="13"/>
      <c r="P3724" s="13"/>
      <c r="Q3724" s="13" t="str">
        <f t="shared" si="249"/>
        <v/>
      </c>
      <c r="R3724" s="13" t="str">
        <f t="shared" si="250"/>
        <v/>
      </c>
    </row>
    <row r="3725" spans="1:18" x14ac:dyDescent="0.2">
      <c r="A3725" s="8"/>
      <c r="B3725" s="9"/>
      <c r="C3725" s="10"/>
      <c r="D3725" s="10"/>
      <c r="E3725" s="10"/>
      <c r="F3725" s="10"/>
      <c r="G3725" s="10"/>
      <c r="H3725" s="10"/>
      <c r="I3725" s="11"/>
      <c r="J3725" s="11"/>
      <c r="K3725" s="16"/>
      <c r="L3725" s="1"/>
      <c r="N3725" s="1"/>
      <c r="O3725" s="13"/>
      <c r="P3725" s="13"/>
      <c r="Q3725" s="13" t="str">
        <f t="shared" si="249"/>
        <v/>
      </c>
      <c r="R3725" s="13" t="str">
        <f t="shared" si="250"/>
        <v/>
      </c>
    </row>
    <row r="3726" spans="1:18" x14ac:dyDescent="0.2">
      <c r="A3726" s="8"/>
      <c r="B3726" s="9"/>
      <c r="C3726" s="10"/>
      <c r="D3726" s="10"/>
      <c r="E3726" s="10"/>
      <c r="F3726" s="10"/>
      <c r="G3726" s="10"/>
      <c r="H3726" s="10"/>
      <c r="I3726" s="11"/>
      <c r="J3726" s="11"/>
      <c r="K3726" s="16"/>
      <c r="L3726" s="1"/>
      <c r="N3726" s="1"/>
      <c r="O3726" s="13"/>
      <c r="P3726" s="13"/>
      <c r="Q3726" s="13" t="str">
        <f t="shared" si="249"/>
        <v/>
      </c>
      <c r="R3726" s="13" t="str">
        <f t="shared" si="250"/>
        <v/>
      </c>
    </row>
    <row r="3727" spans="1:18" x14ac:dyDescent="0.2">
      <c r="A3727" s="8"/>
      <c r="B3727" s="9"/>
      <c r="C3727" s="10"/>
      <c r="D3727" s="10"/>
      <c r="E3727" s="10"/>
      <c r="F3727" s="10"/>
      <c r="G3727" s="10"/>
      <c r="H3727" s="10"/>
      <c r="I3727" s="11"/>
      <c r="J3727" s="11"/>
      <c r="K3727" s="16"/>
      <c r="L3727" s="1"/>
      <c r="N3727" s="1"/>
      <c r="O3727" s="13"/>
      <c r="P3727" s="13"/>
      <c r="Q3727" s="13" t="str">
        <f t="shared" si="249"/>
        <v/>
      </c>
      <c r="R3727" s="13" t="str">
        <f t="shared" si="250"/>
        <v/>
      </c>
    </row>
    <row r="3728" spans="1:18" x14ac:dyDescent="0.2">
      <c r="A3728" s="8"/>
      <c r="B3728" s="9"/>
      <c r="C3728" s="10"/>
      <c r="D3728" s="10"/>
      <c r="E3728" s="10"/>
      <c r="F3728" s="10"/>
      <c r="G3728" s="10"/>
      <c r="H3728" s="10"/>
      <c r="I3728" s="11"/>
      <c r="J3728" s="11"/>
      <c r="K3728" s="16"/>
      <c r="L3728" s="1"/>
      <c r="N3728" s="1"/>
      <c r="O3728" s="13"/>
      <c r="P3728" s="13"/>
      <c r="Q3728" s="13" t="str">
        <f t="shared" si="249"/>
        <v/>
      </c>
      <c r="R3728" s="13" t="str">
        <f t="shared" si="250"/>
        <v/>
      </c>
    </row>
    <row r="3729" spans="1:18" x14ac:dyDescent="0.2">
      <c r="A3729" s="8"/>
      <c r="B3729" s="9"/>
      <c r="C3729" s="10"/>
      <c r="D3729" s="10"/>
      <c r="E3729" s="10"/>
      <c r="F3729" s="10"/>
      <c r="G3729" s="10"/>
      <c r="H3729" s="10"/>
      <c r="I3729" s="11"/>
      <c r="J3729" s="11"/>
      <c r="K3729" s="16"/>
      <c r="L3729" s="1"/>
      <c r="N3729" s="1"/>
      <c r="O3729" s="13"/>
      <c r="P3729" s="13"/>
      <c r="Q3729" s="13" t="str">
        <f t="shared" si="249"/>
        <v/>
      </c>
      <c r="R3729" s="13" t="str">
        <f t="shared" si="250"/>
        <v/>
      </c>
    </row>
    <row r="3730" spans="1:18" x14ac:dyDescent="0.2">
      <c r="A3730" s="8"/>
      <c r="B3730" s="9"/>
      <c r="C3730" s="10"/>
      <c r="D3730" s="10"/>
      <c r="E3730" s="10"/>
      <c r="F3730" s="10"/>
      <c r="G3730" s="10"/>
      <c r="H3730" s="10"/>
      <c r="I3730" s="11"/>
      <c r="J3730" s="11"/>
      <c r="K3730" s="12"/>
      <c r="L3730" s="1"/>
      <c r="N3730" s="1"/>
      <c r="O3730" s="13"/>
      <c r="P3730" s="13"/>
      <c r="Q3730" s="13" t="str">
        <f t="shared" si="249"/>
        <v/>
      </c>
      <c r="R3730" s="13" t="str">
        <f t="shared" si="250"/>
        <v/>
      </c>
    </row>
    <row r="3731" spans="1:18" x14ac:dyDescent="0.2">
      <c r="A3731" s="8"/>
      <c r="B3731" s="9"/>
      <c r="C3731" s="10"/>
      <c r="D3731" s="10"/>
      <c r="E3731" s="10"/>
      <c r="F3731" s="10"/>
      <c r="G3731" s="10"/>
      <c r="H3731" s="10"/>
      <c r="I3731" s="11"/>
      <c r="J3731" s="11"/>
      <c r="K3731" s="16"/>
      <c r="L3731" s="1"/>
      <c r="N3731" s="1"/>
      <c r="O3731" s="13"/>
      <c r="P3731" s="13"/>
      <c r="Q3731" s="13" t="str">
        <f t="shared" si="249"/>
        <v/>
      </c>
      <c r="R3731" s="13" t="str">
        <f t="shared" si="250"/>
        <v/>
      </c>
    </row>
    <row r="3732" spans="1:18" x14ac:dyDescent="0.2">
      <c r="A3732" s="8"/>
      <c r="B3732" s="9"/>
      <c r="C3732" s="10"/>
      <c r="D3732" s="10"/>
      <c r="E3732" s="10"/>
      <c r="F3732" s="10"/>
      <c r="G3732" s="10"/>
      <c r="H3732" s="10"/>
      <c r="I3732" s="11"/>
      <c r="J3732" s="11"/>
      <c r="K3732" s="12"/>
      <c r="L3732" s="1"/>
      <c r="N3732" s="1"/>
      <c r="O3732" s="13"/>
      <c r="P3732" s="13"/>
      <c r="Q3732" s="13" t="str">
        <f t="shared" si="249"/>
        <v/>
      </c>
      <c r="R3732" s="13" t="str">
        <f t="shared" si="250"/>
        <v/>
      </c>
    </row>
    <row r="3733" spans="1:18" x14ac:dyDescent="0.2">
      <c r="A3733" s="8"/>
      <c r="B3733" s="9"/>
      <c r="C3733" s="10"/>
      <c r="D3733" s="10"/>
      <c r="E3733" s="10"/>
      <c r="F3733" s="10"/>
      <c r="G3733" s="10"/>
      <c r="H3733" s="10"/>
      <c r="I3733" s="11"/>
      <c r="J3733" s="11"/>
      <c r="K3733" s="16"/>
      <c r="L3733" s="1"/>
      <c r="N3733" s="1"/>
      <c r="O3733" s="13"/>
      <c r="P3733" s="13"/>
      <c r="Q3733" s="13" t="str">
        <f t="shared" si="249"/>
        <v/>
      </c>
      <c r="R3733" s="13" t="str">
        <f t="shared" si="250"/>
        <v/>
      </c>
    </row>
    <row r="3734" spans="1:18" x14ac:dyDescent="0.2">
      <c r="A3734" s="8"/>
      <c r="B3734" s="9"/>
      <c r="C3734" s="10"/>
      <c r="D3734" s="10"/>
      <c r="E3734" s="10"/>
      <c r="F3734" s="10"/>
      <c r="G3734" s="10"/>
      <c r="H3734" s="10"/>
      <c r="I3734" s="11"/>
      <c r="J3734" s="11"/>
      <c r="K3734" s="12"/>
      <c r="L3734" s="1"/>
      <c r="N3734" s="1"/>
      <c r="O3734" s="13"/>
      <c r="P3734" s="13"/>
      <c r="Q3734" s="13" t="str">
        <f t="shared" si="249"/>
        <v/>
      </c>
      <c r="R3734" s="13" t="str">
        <f t="shared" si="250"/>
        <v/>
      </c>
    </row>
    <row r="3735" spans="1:18" x14ac:dyDescent="0.2">
      <c r="A3735" s="8"/>
      <c r="B3735" s="9"/>
      <c r="C3735" s="10"/>
      <c r="D3735" s="10"/>
      <c r="E3735" s="10"/>
      <c r="F3735" s="10"/>
      <c r="G3735" s="10"/>
      <c r="H3735" s="10"/>
      <c r="I3735" s="11"/>
      <c r="J3735" s="11"/>
      <c r="K3735" s="12"/>
      <c r="L3735" s="1"/>
      <c r="N3735" s="1"/>
      <c r="O3735" s="13"/>
      <c r="P3735" s="13"/>
      <c r="Q3735" s="13" t="str">
        <f t="shared" si="249"/>
        <v/>
      </c>
      <c r="R3735" s="13" t="str">
        <f t="shared" si="250"/>
        <v/>
      </c>
    </row>
    <row r="3736" spans="1:18" x14ac:dyDescent="0.2">
      <c r="A3736" s="8"/>
      <c r="B3736" s="9"/>
      <c r="C3736" s="10"/>
      <c r="D3736" s="10"/>
      <c r="E3736" s="10"/>
      <c r="F3736" s="10"/>
      <c r="G3736" s="10"/>
      <c r="H3736" s="10"/>
      <c r="I3736" s="11"/>
      <c r="J3736" s="11"/>
      <c r="K3736" s="16"/>
      <c r="L3736" s="1"/>
      <c r="N3736" s="1"/>
      <c r="O3736" s="13"/>
      <c r="P3736" s="13"/>
      <c r="Q3736" s="13" t="str">
        <f t="shared" si="249"/>
        <v/>
      </c>
      <c r="R3736" s="13" t="str">
        <f t="shared" si="250"/>
        <v/>
      </c>
    </row>
    <row r="3737" spans="1:18" x14ac:dyDescent="0.2">
      <c r="A3737" s="8"/>
      <c r="B3737" s="9"/>
      <c r="C3737" s="10"/>
      <c r="D3737" s="10"/>
      <c r="E3737" s="10"/>
      <c r="F3737" s="10"/>
      <c r="G3737" s="10"/>
      <c r="H3737" s="10"/>
      <c r="I3737" s="11"/>
      <c r="J3737" s="11"/>
      <c r="K3737" s="16"/>
      <c r="L3737" s="1"/>
      <c r="N3737" s="1"/>
      <c r="O3737" s="13"/>
      <c r="P3737" s="13"/>
      <c r="Q3737" s="13" t="str">
        <f t="shared" si="249"/>
        <v/>
      </c>
      <c r="R3737" s="13" t="str">
        <f t="shared" si="250"/>
        <v/>
      </c>
    </row>
    <row r="3738" spans="1:18" x14ac:dyDescent="0.2">
      <c r="A3738" s="8"/>
      <c r="B3738" s="9"/>
      <c r="C3738" s="10"/>
      <c r="D3738" s="10"/>
      <c r="E3738" s="10"/>
      <c r="F3738" s="10"/>
      <c r="G3738" s="10"/>
      <c r="H3738" s="10"/>
      <c r="I3738" s="11"/>
      <c r="J3738" s="11"/>
      <c r="K3738" s="16"/>
      <c r="L3738" s="1"/>
      <c r="N3738" s="1"/>
      <c r="O3738" s="13"/>
      <c r="P3738" s="13"/>
      <c r="Q3738" s="13" t="str">
        <f t="shared" si="249"/>
        <v/>
      </c>
      <c r="R3738" s="13" t="str">
        <f t="shared" si="250"/>
        <v/>
      </c>
    </row>
    <row r="3739" spans="1:18" x14ac:dyDescent="0.2">
      <c r="A3739" s="8"/>
      <c r="B3739" s="9"/>
      <c r="C3739" s="10"/>
      <c r="D3739" s="10"/>
      <c r="E3739" s="10"/>
      <c r="F3739" s="10"/>
      <c r="G3739" s="10"/>
      <c r="H3739" s="10"/>
      <c r="I3739" s="11"/>
      <c r="J3739" s="11"/>
      <c r="K3739" s="16"/>
      <c r="L3739" s="1"/>
      <c r="N3739" s="1"/>
      <c r="O3739" s="13"/>
      <c r="P3739" s="13"/>
      <c r="Q3739" s="13" t="str">
        <f t="shared" si="249"/>
        <v/>
      </c>
      <c r="R3739" s="13" t="str">
        <f t="shared" si="250"/>
        <v/>
      </c>
    </row>
    <row r="3740" spans="1:18" x14ac:dyDescent="0.2">
      <c r="A3740" s="8"/>
      <c r="B3740" s="9"/>
      <c r="C3740" s="10"/>
      <c r="D3740" s="10"/>
      <c r="E3740" s="10"/>
      <c r="F3740" s="10"/>
      <c r="G3740" s="10"/>
      <c r="H3740" s="10"/>
      <c r="I3740" s="11"/>
      <c r="J3740" s="11"/>
      <c r="K3740" s="16"/>
      <c r="L3740" s="1"/>
      <c r="N3740" s="1"/>
      <c r="O3740" s="13"/>
      <c r="P3740" s="13"/>
      <c r="Q3740" s="13" t="str">
        <f t="shared" si="249"/>
        <v/>
      </c>
      <c r="R3740" s="13" t="str">
        <f t="shared" si="250"/>
        <v/>
      </c>
    </row>
    <row r="3741" spans="1:18" x14ac:dyDescent="0.2">
      <c r="A3741" s="8"/>
      <c r="B3741" s="9"/>
      <c r="C3741" s="10"/>
      <c r="D3741" s="10"/>
      <c r="E3741" s="10"/>
      <c r="F3741" s="10"/>
      <c r="G3741" s="10"/>
      <c r="H3741" s="10"/>
      <c r="I3741" s="11"/>
      <c r="J3741" s="11"/>
      <c r="K3741" s="16"/>
      <c r="L3741" s="1"/>
      <c r="N3741" s="1"/>
      <c r="O3741" s="13"/>
      <c r="P3741" s="13"/>
      <c r="Q3741" s="13" t="str">
        <f t="shared" si="249"/>
        <v/>
      </c>
      <c r="R3741" s="13" t="str">
        <f t="shared" si="250"/>
        <v/>
      </c>
    </row>
    <row r="3742" spans="1:18" x14ac:dyDescent="0.2">
      <c r="A3742" s="8"/>
      <c r="B3742" s="9"/>
      <c r="C3742" s="10"/>
      <c r="D3742" s="10"/>
      <c r="E3742" s="10"/>
      <c r="F3742" s="10"/>
      <c r="G3742" s="10"/>
      <c r="H3742" s="10"/>
      <c r="I3742" s="11"/>
      <c r="J3742" s="11"/>
      <c r="K3742" s="12"/>
      <c r="L3742" s="1"/>
      <c r="N3742" s="1"/>
      <c r="O3742" s="13"/>
      <c r="P3742" s="13"/>
      <c r="Q3742" s="13" t="str">
        <f t="shared" si="249"/>
        <v/>
      </c>
      <c r="R3742" s="13" t="str">
        <f t="shared" si="250"/>
        <v/>
      </c>
    </row>
    <row r="3743" spans="1:18" x14ac:dyDescent="0.2">
      <c r="A3743" s="8"/>
      <c r="B3743" s="9"/>
      <c r="C3743" s="10"/>
      <c r="D3743" s="10"/>
      <c r="E3743" s="10"/>
      <c r="F3743" s="10"/>
      <c r="G3743" s="10"/>
      <c r="H3743" s="10"/>
      <c r="I3743" s="3"/>
      <c r="J3743" s="11"/>
      <c r="K3743" s="16"/>
      <c r="L3743" s="1"/>
      <c r="N3743" s="1"/>
      <c r="O3743" s="13"/>
      <c r="P3743" s="13"/>
      <c r="Q3743" s="13" t="str">
        <f t="shared" si="249"/>
        <v/>
      </c>
      <c r="R3743" s="13" t="str">
        <f t="shared" si="250"/>
        <v/>
      </c>
    </row>
    <row r="3744" spans="1:18" x14ac:dyDescent="0.2">
      <c r="A3744" s="8"/>
      <c r="B3744" s="9"/>
      <c r="C3744" s="10"/>
      <c r="D3744" s="10"/>
      <c r="E3744" s="10"/>
      <c r="F3744" s="10"/>
      <c r="G3744" s="10"/>
      <c r="H3744" s="10"/>
      <c r="I3744" s="11"/>
      <c r="J3744" s="11"/>
      <c r="K3744" s="16"/>
      <c r="L3744" s="1"/>
      <c r="N3744" s="1"/>
      <c r="O3744" s="13"/>
      <c r="P3744" s="13"/>
      <c r="Q3744" s="13" t="str">
        <f t="shared" si="249"/>
        <v/>
      </c>
      <c r="R3744" s="13" t="str">
        <f t="shared" si="250"/>
        <v/>
      </c>
    </row>
    <row r="3745" spans="1:18" x14ac:dyDescent="0.2">
      <c r="A3745" s="8"/>
      <c r="B3745" s="9"/>
      <c r="C3745" s="10"/>
      <c r="D3745" s="10"/>
      <c r="E3745" s="10"/>
      <c r="F3745" s="10"/>
      <c r="G3745" s="10"/>
      <c r="H3745" s="10"/>
      <c r="I3745" s="11"/>
      <c r="J3745" s="11"/>
      <c r="K3745" s="12"/>
      <c r="L3745" s="1"/>
      <c r="N3745" s="1"/>
      <c r="O3745" s="13"/>
      <c r="P3745" s="13"/>
      <c r="Q3745" s="13" t="str">
        <f t="shared" si="249"/>
        <v/>
      </c>
      <c r="R3745" s="13" t="str">
        <f t="shared" si="250"/>
        <v/>
      </c>
    </row>
    <row r="3746" spans="1:18" x14ac:dyDescent="0.2">
      <c r="A3746" s="8"/>
      <c r="B3746" s="9"/>
      <c r="C3746" s="10"/>
      <c r="D3746" s="10"/>
      <c r="E3746" s="10"/>
      <c r="F3746" s="10"/>
      <c r="G3746" s="10"/>
      <c r="H3746" s="10"/>
      <c r="I3746" s="11"/>
      <c r="J3746" s="11"/>
      <c r="K3746" s="16"/>
      <c r="L3746" s="1"/>
      <c r="N3746" s="1"/>
      <c r="O3746" s="13"/>
      <c r="P3746" s="13"/>
      <c r="Q3746" s="13" t="str">
        <f t="shared" si="249"/>
        <v/>
      </c>
      <c r="R3746" s="13" t="str">
        <f t="shared" si="250"/>
        <v/>
      </c>
    </row>
    <row r="3747" spans="1:18" x14ac:dyDescent="0.2">
      <c r="A3747" s="8"/>
      <c r="B3747" s="9"/>
      <c r="C3747" s="10"/>
      <c r="D3747" s="10"/>
      <c r="E3747" s="10"/>
      <c r="F3747" s="10"/>
      <c r="G3747" s="10"/>
      <c r="H3747" s="10"/>
      <c r="I3747" s="11"/>
      <c r="J3747" s="11"/>
      <c r="K3747" s="16"/>
      <c r="L3747" s="1"/>
      <c r="N3747" s="1"/>
      <c r="O3747" s="13"/>
      <c r="P3747" s="13"/>
      <c r="Q3747" s="13" t="str">
        <f t="shared" si="249"/>
        <v/>
      </c>
      <c r="R3747" s="13" t="str">
        <f t="shared" si="250"/>
        <v/>
      </c>
    </row>
    <row r="3748" spans="1:18" x14ac:dyDescent="0.2">
      <c r="A3748" s="8"/>
      <c r="B3748" s="9"/>
      <c r="C3748" s="10"/>
      <c r="D3748" s="10"/>
      <c r="E3748" s="10"/>
      <c r="F3748" s="10"/>
      <c r="G3748" s="10"/>
      <c r="H3748" s="10"/>
      <c r="I3748" s="11"/>
      <c r="J3748" s="11"/>
      <c r="K3748" s="16"/>
      <c r="L3748" s="1"/>
      <c r="N3748" s="1"/>
      <c r="O3748" s="13"/>
      <c r="P3748" s="13"/>
      <c r="Q3748" s="13" t="str">
        <f t="shared" si="249"/>
        <v/>
      </c>
      <c r="R3748" s="13" t="str">
        <f t="shared" si="250"/>
        <v/>
      </c>
    </row>
    <row r="3749" spans="1:18" x14ac:dyDescent="0.2">
      <c r="A3749" s="8"/>
      <c r="B3749" s="9"/>
      <c r="C3749" s="10"/>
      <c r="D3749" s="10"/>
      <c r="E3749" s="10"/>
      <c r="F3749" s="10"/>
      <c r="G3749" s="10"/>
      <c r="H3749" s="10"/>
      <c r="I3749" s="11"/>
      <c r="J3749" s="11"/>
      <c r="K3749" s="12"/>
      <c r="L3749" s="1"/>
      <c r="N3749" s="1"/>
      <c r="O3749" s="13"/>
      <c r="P3749" s="13"/>
      <c r="Q3749" s="13" t="str">
        <f t="shared" si="249"/>
        <v/>
      </c>
      <c r="R3749" s="13" t="str">
        <f t="shared" si="250"/>
        <v/>
      </c>
    </row>
    <row r="3750" spans="1:18" x14ac:dyDescent="0.2">
      <c r="A3750" s="8"/>
      <c r="B3750" s="9"/>
      <c r="C3750" s="10"/>
      <c r="D3750" s="10"/>
      <c r="E3750" s="10"/>
      <c r="F3750" s="10"/>
      <c r="G3750" s="10"/>
      <c r="H3750" s="10"/>
      <c r="I3750" s="11"/>
      <c r="J3750" s="11"/>
      <c r="K3750" s="16"/>
      <c r="L3750" s="1"/>
      <c r="N3750" s="1"/>
      <c r="O3750" s="13"/>
      <c r="P3750" s="13"/>
      <c r="Q3750" s="13" t="str">
        <f t="shared" si="249"/>
        <v/>
      </c>
      <c r="R3750" s="13" t="str">
        <f t="shared" si="250"/>
        <v/>
      </c>
    </row>
    <row r="3751" spans="1:18" x14ac:dyDescent="0.2">
      <c r="A3751" s="8"/>
      <c r="B3751" s="9"/>
      <c r="C3751" s="10"/>
      <c r="D3751" s="10"/>
      <c r="E3751" s="10"/>
      <c r="F3751" s="10"/>
      <c r="G3751" s="10"/>
      <c r="H3751" s="10"/>
      <c r="I3751" s="11"/>
      <c r="J3751" s="11"/>
      <c r="K3751" s="16"/>
      <c r="L3751" s="1"/>
      <c r="N3751" s="1"/>
      <c r="O3751" s="13"/>
      <c r="P3751" s="13"/>
      <c r="Q3751" s="13" t="str">
        <f t="shared" si="249"/>
        <v/>
      </c>
      <c r="R3751" s="13" t="str">
        <f t="shared" si="250"/>
        <v/>
      </c>
    </row>
    <row r="3752" spans="1:18" x14ac:dyDescent="0.2">
      <c r="A3752" s="8"/>
      <c r="B3752" s="9"/>
      <c r="C3752" s="10"/>
      <c r="D3752" s="10"/>
      <c r="E3752" s="10"/>
      <c r="F3752" s="10"/>
      <c r="G3752" s="10"/>
      <c r="H3752" s="10"/>
      <c r="I3752" s="11"/>
      <c r="J3752" s="11"/>
      <c r="K3752" s="16"/>
      <c r="L3752" s="1"/>
      <c r="N3752" s="1"/>
      <c r="O3752" s="13"/>
      <c r="P3752" s="13"/>
      <c r="Q3752" s="13" t="str">
        <f t="shared" si="249"/>
        <v/>
      </c>
      <c r="R3752" s="13" t="str">
        <f t="shared" si="250"/>
        <v/>
      </c>
    </row>
    <row r="3753" spans="1:18" x14ac:dyDescent="0.2">
      <c r="A3753" s="8"/>
      <c r="B3753" s="9"/>
      <c r="C3753" s="10"/>
      <c r="D3753" s="10"/>
      <c r="E3753" s="10"/>
      <c r="F3753" s="10"/>
      <c r="G3753" s="10"/>
      <c r="H3753" s="10"/>
      <c r="I3753" s="11"/>
      <c r="J3753" s="11"/>
      <c r="K3753" s="16"/>
      <c r="L3753" s="1"/>
      <c r="N3753" s="1"/>
      <c r="O3753" s="13"/>
      <c r="P3753" s="13"/>
      <c r="Q3753" s="13" t="str">
        <f t="shared" si="249"/>
        <v/>
      </c>
      <c r="R3753" s="13" t="str">
        <f t="shared" si="250"/>
        <v/>
      </c>
    </row>
    <row r="3754" spans="1:18" x14ac:dyDescent="0.2">
      <c r="A3754" s="8"/>
      <c r="B3754" s="9"/>
      <c r="C3754" s="10"/>
      <c r="D3754" s="10"/>
      <c r="E3754" s="10"/>
      <c r="F3754" s="10"/>
      <c r="G3754" s="10"/>
      <c r="H3754" s="10"/>
      <c r="I3754" s="11"/>
      <c r="J3754" s="11"/>
      <c r="K3754" s="12"/>
      <c r="L3754" s="1"/>
      <c r="N3754" s="1"/>
      <c r="O3754" s="13"/>
      <c r="P3754" s="13"/>
      <c r="Q3754" s="13" t="str">
        <f t="shared" si="249"/>
        <v/>
      </c>
      <c r="R3754" s="13" t="str">
        <f t="shared" si="250"/>
        <v/>
      </c>
    </row>
    <row r="3755" spans="1:18" x14ac:dyDescent="0.2">
      <c r="A3755" s="8"/>
      <c r="B3755" s="9"/>
      <c r="C3755" s="10"/>
      <c r="D3755" s="10"/>
      <c r="E3755" s="10"/>
      <c r="F3755" s="10"/>
      <c r="G3755" s="10"/>
      <c r="H3755" s="10"/>
      <c r="I3755" s="11"/>
      <c r="J3755" s="11"/>
      <c r="K3755" s="16"/>
      <c r="L3755" s="1"/>
      <c r="N3755" s="1"/>
      <c r="O3755" s="13"/>
      <c r="P3755" s="13"/>
      <c r="Q3755" s="13" t="str">
        <f t="shared" si="249"/>
        <v/>
      </c>
      <c r="R3755" s="13" t="str">
        <f t="shared" si="250"/>
        <v/>
      </c>
    </row>
    <row r="3756" spans="1:18" x14ac:dyDescent="0.2">
      <c r="A3756" s="8"/>
      <c r="B3756" s="9"/>
      <c r="C3756" s="10"/>
      <c r="D3756" s="10"/>
      <c r="E3756" s="10"/>
      <c r="F3756" s="10"/>
      <c r="G3756" s="10"/>
      <c r="H3756" s="10"/>
      <c r="I3756" s="11"/>
      <c r="J3756" s="11"/>
      <c r="K3756" s="16"/>
      <c r="L3756" s="1"/>
      <c r="N3756" s="1"/>
      <c r="O3756" s="13"/>
      <c r="P3756" s="13"/>
      <c r="Q3756" s="13" t="str">
        <f t="shared" si="249"/>
        <v/>
      </c>
      <c r="R3756" s="13" t="str">
        <f t="shared" si="250"/>
        <v/>
      </c>
    </row>
    <row r="3757" spans="1:18" x14ac:dyDescent="0.2">
      <c r="A3757" s="8"/>
      <c r="B3757" s="9"/>
      <c r="C3757" s="10"/>
      <c r="D3757" s="10"/>
      <c r="E3757" s="10"/>
      <c r="F3757" s="10"/>
      <c r="G3757" s="10"/>
      <c r="H3757" s="10"/>
      <c r="I3757" s="11"/>
      <c r="J3757" s="11"/>
      <c r="K3757" s="16"/>
      <c r="L3757" s="1"/>
      <c r="N3757" s="1"/>
      <c r="O3757" s="13"/>
      <c r="P3757" s="13"/>
      <c r="Q3757" s="13" t="str">
        <f t="shared" si="249"/>
        <v/>
      </c>
      <c r="R3757" s="13" t="str">
        <f t="shared" si="250"/>
        <v/>
      </c>
    </row>
    <row r="3758" spans="1:18" x14ac:dyDescent="0.2">
      <c r="A3758" s="8"/>
      <c r="B3758" s="9"/>
      <c r="C3758" s="10"/>
      <c r="D3758" s="10"/>
      <c r="E3758" s="10"/>
      <c r="F3758" s="10"/>
      <c r="G3758" s="10"/>
      <c r="H3758" s="10"/>
      <c r="I3758" s="11"/>
      <c r="J3758" s="11"/>
      <c r="K3758" s="16"/>
      <c r="L3758" s="1"/>
      <c r="N3758" s="1"/>
      <c r="O3758" s="13"/>
      <c r="P3758" s="13"/>
      <c r="Q3758" s="13" t="str">
        <f t="shared" si="249"/>
        <v/>
      </c>
      <c r="R3758" s="13" t="str">
        <f t="shared" si="250"/>
        <v/>
      </c>
    </row>
    <row r="3759" spans="1:18" x14ac:dyDescent="0.2">
      <c r="A3759" s="8"/>
      <c r="B3759" s="9"/>
      <c r="C3759" s="10"/>
      <c r="D3759" s="10"/>
      <c r="E3759" s="10"/>
      <c r="F3759" s="10"/>
      <c r="G3759" s="10"/>
      <c r="H3759" s="10"/>
      <c r="I3759" s="11"/>
      <c r="J3759" s="11"/>
      <c r="K3759" s="16"/>
      <c r="L3759" s="1"/>
      <c r="N3759" s="1"/>
      <c r="O3759" s="13"/>
      <c r="P3759" s="13"/>
      <c r="Q3759" s="13" t="str">
        <f t="shared" si="249"/>
        <v/>
      </c>
      <c r="R3759" s="13" t="str">
        <f t="shared" si="250"/>
        <v/>
      </c>
    </row>
    <row r="3760" spans="1:18" x14ac:dyDescent="0.2">
      <c r="A3760" s="8"/>
      <c r="B3760" s="9"/>
      <c r="C3760" s="10"/>
      <c r="D3760" s="10"/>
      <c r="E3760" s="10"/>
      <c r="F3760" s="10"/>
      <c r="G3760" s="10"/>
      <c r="H3760" s="10"/>
      <c r="I3760" s="11"/>
      <c r="J3760" s="11"/>
      <c r="K3760" s="16"/>
      <c r="L3760" s="1"/>
      <c r="N3760" s="1"/>
      <c r="O3760" s="13"/>
      <c r="P3760" s="13"/>
      <c r="Q3760" s="13" t="str">
        <f t="shared" si="249"/>
        <v/>
      </c>
      <c r="R3760" s="13" t="str">
        <f t="shared" si="250"/>
        <v/>
      </c>
    </row>
    <row r="3761" spans="1:18" x14ac:dyDescent="0.2">
      <c r="A3761" s="8"/>
      <c r="B3761" s="9"/>
      <c r="C3761" s="10"/>
      <c r="D3761" s="10"/>
      <c r="E3761" s="10"/>
      <c r="F3761" s="10"/>
      <c r="G3761" s="10"/>
      <c r="H3761" s="10"/>
      <c r="I3761" s="11"/>
      <c r="J3761" s="11"/>
      <c r="K3761" s="16"/>
      <c r="L3761" s="1"/>
      <c r="N3761" s="1"/>
      <c r="O3761" s="13"/>
      <c r="P3761" s="13"/>
      <c r="Q3761" s="13" t="str">
        <f t="shared" si="249"/>
        <v/>
      </c>
      <c r="R3761" s="13" t="str">
        <f t="shared" si="250"/>
        <v/>
      </c>
    </row>
    <row r="3762" spans="1:18" x14ac:dyDescent="0.2">
      <c r="A3762" s="8"/>
      <c r="B3762" s="9"/>
      <c r="C3762" s="10"/>
      <c r="D3762" s="10"/>
      <c r="E3762" s="10"/>
      <c r="F3762" s="10"/>
      <c r="G3762" s="10"/>
      <c r="H3762" s="10"/>
      <c r="I3762" s="11"/>
      <c r="J3762" s="11"/>
      <c r="K3762" s="16"/>
      <c r="L3762" s="1"/>
      <c r="N3762" s="1"/>
      <c r="O3762" s="13"/>
      <c r="P3762" s="13"/>
      <c r="Q3762" s="13" t="str">
        <f t="shared" si="249"/>
        <v/>
      </c>
      <c r="R3762" s="13" t="str">
        <f t="shared" si="250"/>
        <v/>
      </c>
    </row>
    <row r="3763" spans="1:18" x14ac:dyDescent="0.2">
      <c r="A3763" s="8"/>
      <c r="B3763" s="9"/>
      <c r="C3763" s="10"/>
      <c r="D3763" s="10"/>
      <c r="E3763" s="10"/>
      <c r="F3763" s="10"/>
      <c r="G3763" s="10"/>
      <c r="H3763" s="10"/>
      <c r="I3763" s="11"/>
      <c r="J3763" s="11"/>
      <c r="K3763" s="16"/>
      <c r="L3763" s="1"/>
      <c r="N3763" s="1"/>
      <c r="O3763" s="13"/>
      <c r="P3763" s="13"/>
      <c r="Q3763" s="13" t="str">
        <f t="shared" si="249"/>
        <v/>
      </c>
      <c r="R3763" s="13" t="str">
        <f t="shared" si="250"/>
        <v/>
      </c>
    </row>
    <row r="3764" spans="1:18" x14ac:dyDescent="0.2">
      <c r="A3764" s="8"/>
      <c r="B3764" s="9"/>
      <c r="C3764" s="10"/>
      <c r="D3764" s="10"/>
      <c r="E3764" s="10"/>
      <c r="F3764" s="10"/>
      <c r="G3764" s="10"/>
      <c r="H3764" s="10"/>
      <c r="I3764" s="11"/>
      <c r="J3764" s="11"/>
      <c r="K3764" s="16"/>
      <c r="L3764" s="1"/>
      <c r="N3764" s="1"/>
      <c r="O3764" s="13"/>
      <c r="P3764" s="13"/>
      <c r="Q3764" s="13" t="str">
        <f t="shared" si="249"/>
        <v/>
      </c>
      <c r="R3764" s="13" t="str">
        <f t="shared" si="250"/>
        <v/>
      </c>
    </row>
    <row r="3765" spans="1:18" x14ac:dyDescent="0.2">
      <c r="A3765" s="8"/>
      <c r="B3765" s="9"/>
      <c r="C3765" s="10"/>
      <c r="D3765" s="10"/>
      <c r="E3765" s="10"/>
      <c r="F3765" s="10"/>
      <c r="G3765" s="10"/>
      <c r="H3765" s="10"/>
      <c r="I3765" s="11"/>
      <c r="J3765" s="11"/>
      <c r="K3765" s="16"/>
      <c r="L3765" s="1"/>
      <c r="N3765" s="1"/>
      <c r="O3765" s="13"/>
      <c r="P3765" s="13"/>
      <c r="Q3765" s="13" t="str">
        <f t="shared" si="249"/>
        <v/>
      </c>
      <c r="R3765" s="13" t="str">
        <f t="shared" si="250"/>
        <v/>
      </c>
    </row>
    <row r="3766" spans="1:18" x14ac:dyDescent="0.2">
      <c r="A3766" s="8"/>
      <c r="B3766" s="9"/>
      <c r="C3766" s="10"/>
      <c r="D3766" s="10"/>
      <c r="E3766" s="10"/>
      <c r="F3766" s="10"/>
      <c r="G3766" s="10"/>
      <c r="H3766" s="10"/>
      <c r="I3766" s="11"/>
      <c r="J3766" s="11"/>
      <c r="K3766" s="12"/>
      <c r="L3766" s="1"/>
      <c r="N3766" s="1"/>
      <c r="O3766" s="13"/>
      <c r="P3766" s="13"/>
      <c r="Q3766" s="13" t="str">
        <f t="shared" si="249"/>
        <v/>
      </c>
      <c r="R3766" s="13" t="str">
        <f t="shared" si="250"/>
        <v/>
      </c>
    </row>
    <row r="3767" spans="1:18" x14ac:dyDescent="0.2">
      <c r="A3767" s="8"/>
      <c r="B3767" s="9"/>
      <c r="C3767" s="10"/>
      <c r="D3767" s="10"/>
      <c r="E3767" s="10"/>
      <c r="F3767" s="10"/>
      <c r="G3767" s="10"/>
      <c r="H3767" s="10"/>
      <c r="I3767" s="3"/>
      <c r="J3767" s="11"/>
      <c r="K3767" s="16"/>
      <c r="L3767" s="1"/>
      <c r="N3767" s="1"/>
      <c r="O3767" s="13"/>
      <c r="P3767" s="13"/>
      <c r="Q3767" s="13" t="str">
        <f t="shared" si="249"/>
        <v/>
      </c>
      <c r="R3767" s="13" t="str">
        <f t="shared" si="250"/>
        <v/>
      </c>
    </row>
    <row r="3768" spans="1:18" x14ac:dyDescent="0.2">
      <c r="A3768" s="8"/>
      <c r="B3768" s="9"/>
      <c r="C3768" s="10"/>
      <c r="D3768" s="10"/>
      <c r="E3768" s="10"/>
      <c r="F3768" s="10"/>
      <c r="G3768" s="10"/>
      <c r="H3768" s="10"/>
      <c r="I3768" s="11"/>
      <c r="J3768" s="11"/>
      <c r="K3768" s="16"/>
      <c r="L3768" s="1"/>
      <c r="N3768" s="1"/>
      <c r="O3768" s="13"/>
      <c r="P3768" s="13"/>
      <c r="Q3768" s="13" t="str">
        <f t="shared" si="249"/>
        <v/>
      </c>
      <c r="R3768" s="13" t="str">
        <f t="shared" si="250"/>
        <v/>
      </c>
    </row>
    <row r="3769" spans="1:18" x14ac:dyDescent="0.2">
      <c r="A3769" s="8"/>
      <c r="B3769" s="9"/>
      <c r="C3769" s="10"/>
      <c r="D3769" s="10"/>
      <c r="E3769" s="10"/>
      <c r="F3769" s="10"/>
      <c r="G3769" s="10"/>
      <c r="H3769" s="10"/>
      <c r="I3769" s="11"/>
      <c r="J3769" s="11"/>
      <c r="K3769" s="16"/>
      <c r="L3769" s="1"/>
      <c r="N3769" s="1"/>
      <c r="O3769" s="13"/>
      <c r="P3769" s="13"/>
      <c r="Q3769" s="13" t="str">
        <f t="shared" si="249"/>
        <v/>
      </c>
      <c r="R3769" s="13" t="str">
        <f t="shared" si="250"/>
        <v/>
      </c>
    </row>
    <row r="3770" spans="1:18" x14ac:dyDescent="0.2">
      <c r="A3770" s="8"/>
      <c r="B3770" s="9"/>
      <c r="C3770" s="10"/>
      <c r="D3770" s="10"/>
      <c r="E3770" s="10"/>
      <c r="F3770" s="10"/>
      <c r="G3770" s="10"/>
      <c r="H3770" s="10"/>
      <c r="I3770" s="11"/>
      <c r="J3770" s="11"/>
      <c r="K3770" s="16"/>
      <c r="L3770" s="1"/>
      <c r="N3770" s="1"/>
      <c r="O3770" s="13"/>
      <c r="P3770" s="13"/>
      <c r="Q3770" s="13" t="str">
        <f t="shared" si="249"/>
        <v/>
      </c>
      <c r="R3770" s="13" t="str">
        <f t="shared" si="250"/>
        <v/>
      </c>
    </row>
    <row r="3771" spans="1:18" x14ac:dyDescent="0.2">
      <c r="A3771" s="8"/>
      <c r="B3771" s="9"/>
      <c r="C3771" s="10"/>
      <c r="D3771" s="10"/>
      <c r="E3771" s="10"/>
      <c r="F3771" s="10"/>
      <c r="G3771" s="10"/>
      <c r="H3771" s="10"/>
      <c r="I3771" s="11"/>
      <c r="J3771" s="11"/>
      <c r="K3771" s="16"/>
      <c r="L3771" s="1"/>
      <c r="N3771" s="1"/>
      <c r="O3771" s="13"/>
      <c r="P3771" s="13"/>
      <c r="Q3771" s="13" t="str">
        <f t="shared" si="249"/>
        <v/>
      </c>
      <c r="R3771" s="13" t="str">
        <f t="shared" si="250"/>
        <v/>
      </c>
    </row>
    <row r="3772" spans="1:18" x14ac:dyDescent="0.2">
      <c r="A3772" s="8"/>
      <c r="B3772" s="9"/>
      <c r="C3772" s="10"/>
      <c r="D3772" s="10"/>
      <c r="E3772" s="10"/>
      <c r="F3772" s="10"/>
      <c r="G3772" s="10"/>
      <c r="H3772" s="10"/>
      <c r="I3772" s="11"/>
      <c r="J3772" s="11"/>
      <c r="K3772" s="16"/>
      <c r="L3772" s="1"/>
      <c r="N3772" s="1"/>
      <c r="O3772" s="13"/>
      <c r="P3772" s="13"/>
      <c r="Q3772" s="13" t="str">
        <f t="shared" si="249"/>
        <v/>
      </c>
      <c r="R3772" s="13" t="str">
        <f t="shared" si="250"/>
        <v/>
      </c>
    </row>
    <row r="3773" spans="1:18" x14ac:dyDescent="0.2">
      <c r="A3773" s="8"/>
      <c r="B3773" s="9"/>
      <c r="C3773" s="10"/>
      <c r="D3773" s="10"/>
      <c r="E3773" s="10"/>
      <c r="F3773" s="10"/>
      <c r="G3773" s="10"/>
      <c r="H3773" s="10"/>
      <c r="I3773" s="11"/>
      <c r="J3773" s="11"/>
      <c r="K3773" s="16"/>
      <c r="L3773" s="1"/>
      <c r="N3773" s="1"/>
      <c r="O3773" s="13"/>
      <c r="P3773" s="13"/>
      <c r="Q3773" s="13" t="str">
        <f t="shared" si="249"/>
        <v/>
      </c>
      <c r="R3773" s="13" t="str">
        <f t="shared" si="250"/>
        <v/>
      </c>
    </row>
    <row r="3774" spans="1:18" x14ac:dyDescent="0.2">
      <c r="A3774" s="8"/>
      <c r="B3774" s="9"/>
      <c r="C3774" s="10"/>
      <c r="D3774" s="10"/>
      <c r="E3774" s="10"/>
      <c r="F3774" s="10"/>
      <c r="G3774" s="10"/>
      <c r="H3774" s="10"/>
      <c r="I3774" s="11"/>
      <c r="J3774" s="11"/>
      <c r="K3774" s="16"/>
      <c r="L3774" s="1"/>
      <c r="N3774" s="1"/>
      <c r="O3774" s="13"/>
      <c r="P3774" s="13"/>
      <c r="Q3774" s="13" t="str">
        <f t="shared" si="249"/>
        <v/>
      </c>
      <c r="R3774" s="13" t="str">
        <f t="shared" si="250"/>
        <v/>
      </c>
    </row>
    <row r="3775" spans="1:18" x14ac:dyDescent="0.2">
      <c r="A3775" s="8"/>
      <c r="B3775" s="9"/>
      <c r="C3775" s="10"/>
      <c r="D3775" s="10"/>
      <c r="E3775" s="10"/>
      <c r="F3775" s="10"/>
      <c r="G3775" s="10"/>
      <c r="H3775" s="10"/>
      <c r="I3775" s="11"/>
      <c r="J3775" s="11"/>
      <c r="K3775" s="16"/>
      <c r="L3775" s="1"/>
      <c r="N3775" s="1"/>
      <c r="O3775" s="13"/>
      <c r="P3775" s="13"/>
      <c r="Q3775" s="13" t="str">
        <f t="shared" si="249"/>
        <v/>
      </c>
      <c r="R3775" s="13" t="str">
        <f t="shared" si="250"/>
        <v/>
      </c>
    </row>
    <row r="3776" spans="1:18" x14ac:dyDescent="0.2">
      <c r="A3776" s="8"/>
      <c r="B3776" s="9"/>
      <c r="C3776" s="10"/>
      <c r="D3776" s="10"/>
      <c r="E3776" s="10"/>
      <c r="F3776" s="10"/>
      <c r="G3776" s="10"/>
      <c r="H3776" s="10"/>
      <c r="I3776" s="11"/>
      <c r="J3776" s="11"/>
      <c r="K3776" s="12"/>
      <c r="L3776" s="1"/>
      <c r="N3776" s="1"/>
      <c r="O3776" s="13"/>
      <c r="P3776" s="13"/>
      <c r="Q3776" s="13" t="str">
        <f t="shared" si="249"/>
        <v/>
      </c>
      <c r="R3776" s="13" t="str">
        <f t="shared" si="250"/>
        <v/>
      </c>
    </row>
    <row r="3777" spans="1:18" x14ac:dyDescent="0.2">
      <c r="A3777" s="8"/>
      <c r="B3777" s="9"/>
      <c r="C3777" s="10"/>
      <c r="D3777" s="10"/>
      <c r="E3777" s="10"/>
      <c r="F3777" s="10"/>
      <c r="G3777" s="10"/>
      <c r="H3777" s="10"/>
      <c r="I3777" s="11"/>
      <c r="J3777" s="11"/>
      <c r="K3777" s="12"/>
      <c r="L3777" s="1"/>
      <c r="N3777" s="1"/>
      <c r="O3777" s="13"/>
      <c r="P3777" s="13"/>
      <c r="Q3777" s="13" t="str">
        <f t="shared" si="249"/>
        <v/>
      </c>
      <c r="R3777" s="13" t="str">
        <f t="shared" si="250"/>
        <v/>
      </c>
    </row>
    <row r="3778" spans="1:18" x14ac:dyDescent="0.2">
      <c r="A3778" s="8"/>
      <c r="B3778" s="9"/>
      <c r="C3778" s="10"/>
      <c r="D3778" s="10"/>
      <c r="E3778" s="10"/>
      <c r="F3778" s="10"/>
      <c r="G3778" s="10"/>
      <c r="H3778" s="10"/>
      <c r="I3778" s="11"/>
      <c r="J3778" s="11"/>
      <c r="K3778" s="12"/>
      <c r="L3778" s="1"/>
      <c r="N3778" s="1"/>
      <c r="O3778" s="13"/>
      <c r="P3778" s="13"/>
      <c r="Q3778" s="13" t="str">
        <f t="shared" si="249"/>
        <v/>
      </c>
      <c r="R3778" s="13" t="str">
        <f t="shared" si="250"/>
        <v/>
      </c>
    </row>
    <row r="3779" spans="1:18" x14ac:dyDescent="0.2">
      <c r="A3779" s="8"/>
      <c r="B3779" s="9"/>
      <c r="C3779" s="10"/>
      <c r="D3779" s="10"/>
      <c r="E3779" s="10"/>
      <c r="F3779" s="10"/>
      <c r="G3779" s="10"/>
      <c r="H3779" s="10"/>
      <c r="I3779" s="11"/>
      <c r="J3779" s="11"/>
      <c r="K3779" s="12"/>
      <c r="L3779" s="1"/>
      <c r="N3779" s="1"/>
      <c r="O3779" s="13"/>
      <c r="P3779" s="13"/>
      <c r="Q3779" s="13" t="str">
        <f t="shared" si="249"/>
        <v/>
      </c>
      <c r="R3779" s="13" t="str">
        <f t="shared" si="250"/>
        <v/>
      </c>
    </row>
    <row r="3780" spans="1:18" x14ac:dyDescent="0.2">
      <c r="A3780" s="8"/>
      <c r="B3780" s="9"/>
      <c r="C3780" s="10"/>
      <c r="D3780" s="10"/>
      <c r="E3780" s="10"/>
      <c r="F3780" s="10"/>
      <c r="G3780" s="10"/>
      <c r="H3780" s="10"/>
      <c r="I3780" s="11"/>
      <c r="J3780" s="11"/>
      <c r="K3780" s="12"/>
      <c r="L3780" s="1"/>
      <c r="N3780" s="1"/>
      <c r="O3780" s="13"/>
      <c r="P3780" s="13"/>
      <c r="Q3780" s="13" t="str">
        <f t="shared" si="249"/>
        <v/>
      </c>
      <c r="R3780" s="13" t="str">
        <f t="shared" si="250"/>
        <v/>
      </c>
    </row>
    <row r="3781" spans="1:18" x14ac:dyDescent="0.2">
      <c r="A3781" s="8"/>
      <c r="B3781" s="9"/>
      <c r="C3781" s="10"/>
      <c r="D3781" s="10"/>
      <c r="E3781" s="10"/>
      <c r="F3781" s="10"/>
      <c r="G3781" s="10"/>
      <c r="H3781" s="10"/>
      <c r="I3781" s="11"/>
      <c r="J3781" s="11"/>
      <c r="K3781" s="12"/>
      <c r="L3781" s="1"/>
      <c r="N3781" s="1"/>
      <c r="O3781" s="13"/>
      <c r="P3781" s="13"/>
      <c r="Q3781" s="13" t="str">
        <f t="shared" si="249"/>
        <v/>
      </c>
      <c r="R3781" s="13" t="str">
        <f t="shared" si="250"/>
        <v/>
      </c>
    </row>
    <row r="3782" spans="1:18" x14ac:dyDescent="0.2">
      <c r="A3782" s="25"/>
      <c r="B3782" s="26"/>
      <c r="C3782" s="27"/>
      <c r="D3782" s="27"/>
      <c r="E3782" s="27"/>
      <c r="F3782" s="27"/>
      <c r="G3782" s="27"/>
      <c r="H3782" s="27"/>
      <c r="I3782" s="28"/>
      <c r="J3782" s="28"/>
      <c r="K3782" s="29"/>
      <c r="L3782" s="30"/>
      <c r="M3782" s="31"/>
      <c r="N3782" s="1"/>
      <c r="O3782" s="13"/>
      <c r="P3782" s="13"/>
      <c r="Q3782" s="13" t="str">
        <f t="shared" si="249"/>
        <v/>
      </c>
      <c r="R3782" s="13" t="str">
        <f t="shared" si="250"/>
        <v/>
      </c>
    </row>
    <row r="3783" spans="1:18" x14ac:dyDescent="0.2">
      <c r="A3783" s="8"/>
      <c r="B3783" s="9"/>
      <c r="C3783" s="10"/>
      <c r="D3783" s="10"/>
      <c r="E3783" s="10"/>
      <c r="F3783" s="10"/>
      <c r="G3783" s="10"/>
      <c r="H3783" s="10"/>
      <c r="I3783" s="11"/>
      <c r="J3783" s="11"/>
      <c r="K3783" s="12"/>
      <c r="L3783" s="1"/>
      <c r="N3783" s="1"/>
      <c r="O3783" s="13"/>
      <c r="P3783" s="13"/>
      <c r="Q3783" s="13" t="str">
        <f t="shared" si="249"/>
        <v/>
      </c>
      <c r="R3783" s="13" t="str">
        <f t="shared" si="250"/>
        <v/>
      </c>
    </row>
    <row r="3784" spans="1:18" x14ac:dyDescent="0.2">
      <c r="A3784" s="8"/>
      <c r="B3784" s="9"/>
      <c r="C3784" s="10"/>
      <c r="D3784" s="10"/>
      <c r="E3784" s="10"/>
      <c r="F3784" s="10"/>
      <c r="G3784" s="10"/>
      <c r="H3784" s="10"/>
      <c r="I3784" s="11"/>
      <c r="J3784" s="11"/>
      <c r="K3784" s="16"/>
      <c r="L3784" s="1"/>
      <c r="N3784" s="1"/>
      <c r="O3784" s="13"/>
      <c r="P3784" s="13"/>
      <c r="Q3784" s="13" t="str">
        <f t="shared" ref="Q3784:Q3847" si="251">IF(AND(M3784="Natural Gas",K3784&lt;&gt;"NA"),K3784/100,"")</f>
        <v/>
      </c>
      <c r="R3784" s="13" t="str">
        <f t="shared" ref="R3784:R3847" si="252">IF(AND(M3784="Natural Gas",K3784&lt;&gt;"NA",L3784="YES"),K3784/100,"")</f>
        <v/>
      </c>
    </row>
    <row r="3785" spans="1:18" x14ac:dyDescent="0.2">
      <c r="A3785" s="8"/>
      <c r="B3785" s="9"/>
      <c r="C3785" s="10"/>
      <c r="D3785" s="10"/>
      <c r="E3785" s="10"/>
      <c r="F3785" s="10"/>
      <c r="G3785" s="10"/>
      <c r="H3785" s="10"/>
      <c r="I3785" s="11"/>
      <c r="J3785" s="11"/>
      <c r="K3785" s="16"/>
      <c r="L3785" s="1"/>
      <c r="N3785" s="1"/>
      <c r="O3785" s="13"/>
      <c r="P3785" s="13"/>
      <c r="Q3785" s="13" t="str">
        <f t="shared" si="251"/>
        <v/>
      </c>
      <c r="R3785" s="13" t="str">
        <f t="shared" si="252"/>
        <v/>
      </c>
    </row>
    <row r="3786" spans="1:18" x14ac:dyDescent="0.2">
      <c r="A3786" s="8"/>
      <c r="B3786" s="9"/>
      <c r="C3786" s="10"/>
      <c r="D3786" s="10"/>
      <c r="E3786" s="10"/>
      <c r="F3786" s="10"/>
      <c r="G3786" s="10"/>
      <c r="H3786" s="10"/>
      <c r="I3786" s="11"/>
      <c r="J3786" s="11"/>
      <c r="K3786" s="16"/>
      <c r="L3786" s="1"/>
      <c r="N3786" s="1"/>
      <c r="O3786" s="13"/>
      <c r="P3786" s="13"/>
      <c r="Q3786" s="13" t="str">
        <f t="shared" si="251"/>
        <v/>
      </c>
      <c r="R3786" s="13" t="str">
        <f t="shared" si="252"/>
        <v/>
      </c>
    </row>
    <row r="3787" spans="1:18" x14ac:dyDescent="0.2">
      <c r="A3787" s="8"/>
      <c r="B3787" s="9"/>
      <c r="C3787" s="10"/>
      <c r="D3787" s="10"/>
      <c r="E3787" s="10"/>
      <c r="F3787" s="10"/>
      <c r="G3787" s="10"/>
      <c r="H3787" s="10"/>
      <c r="I3787" s="11"/>
      <c r="J3787" s="11"/>
      <c r="K3787" s="16"/>
      <c r="L3787" s="1"/>
      <c r="N3787" s="1"/>
      <c r="O3787" s="13"/>
      <c r="P3787" s="13"/>
      <c r="Q3787" s="13" t="str">
        <f t="shared" si="251"/>
        <v/>
      </c>
      <c r="R3787" s="13" t="str">
        <f t="shared" si="252"/>
        <v/>
      </c>
    </row>
    <row r="3788" spans="1:18" x14ac:dyDescent="0.2">
      <c r="A3788" s="8"/>
      <c r="B3788" s="9"/>
      <c r="C3788" s="10"/>
      <c r="D3788" s="10"/>
      <c r="E3788" s="10"/>
      <c r="F3788" s="10"/>
      <c r="G3788" s="10"/>
      <c r="H3788" s="10"/>
      <c r="I3788" s="11"/>
      <c r="J3788" s="11"/>
      <c r="K3788" s="12"/>
      <c r="L3788" s="1"/>
      <c r="N3788" s="1"/>
      <c r="O3788" s="13"/>
      <c r="P3788" s="13"/>
      <c r="Q3788" s="13" t="str">
        <f t="shared" si="251"/>
        <v/>
      </c>
      <c r="R3788" s="13" t="str">
        <f t="shared" si="252"/>
        <v/>
      </c>
    </row>
    <row r="3789" spans="1:18" x14ac:dyDescent="0.2">
      <c r="A3789" s="8"/>
      <c r="B3789" s="9"/>
      <c r="C3789" s="10"/>
      <c r="D3789" s="10"/>
      <c r="E3789" s="10"/>
      <c r="F3789" s="10"/>
      <c r="G3789" s="10"/>
      <c r="H3789" s="10"/>
      <c r="I3789" s="11"/>
      <c r="J3789" s="11"/>
      <c r="K3789" s="12"/>
      <c r="L3789" s="1"/>
      <c r="N3789" s="1"/>
      <c r="O3789" s="13"/>
      <c r="P3789" s="13"/>
      <c r="Q3789" s="13" t="str">
        <f t="shared" si="251"/>
        <v/>
      </c>
      <c r="R3789" s="13" t="str">
        <f t="shared" si="252"/>
        <v/>
      </c>
    </row>
    <row r="3790" spans="1:18" x14ac:dyDescent="0.2">
      <c r="A3790" s="8"/>
      <c r="B3790" s="9"/>
      <c r="C3790" s="10"/>
      <c r="D3790" s="10"/>
      <c r="E3790" s="10"/>
      <c r="F3790" s="10"/>
      <c r="G3790" s="10"/>
      <c r="H3790" s="10"/>
      <c r="I3790" s="11"/>
      <c r="J3790" s="11"/>
      <c r="K3790" s="16"/>
      <c r="L3790" s="1"/>
      <c r="N3790" s="1"/>
      <c r="O3790" s="13"/>
      <c r="P3790" s="13"/>
      <c r="Q3790" s="13" t="str">
        <f t="shared" si="251"/>
        <v/>
      </c>
      <c r="R3790" s="13" t="str">
        <f t="shared" si="252"/>
        <v/>
      </c>
    </row>
    <row r="3791" spans="1:18" x14ac:dyDescent="0.2">
      <c r="A3791" s="8"/>
      <c r="B3791" s="9"/>
      <c r="C3791" s="10"/>
      <c r="D3791" s="10"/>
      <c r="E3791" s="10"/>
      <c r="F3791" s="10"/>
      <c r="G3791" s="10"/>
      <c r="H3791" s="10"/>
      <c r="I3791" s="11"/>
      <c r="J3791" s="11"/>
      <c r="K3791" s="16"/>
      <c r="L3791" s="1"/>
      <c r="N3791" s="1"/>
      <c r="O3791" s="13"/>
      <c r="P3791" s="13"/>
      <c r="Q3791" s="13" t="str">
        <f t="shared" si="251"/>
        <v/>
      </c>
      <c r="R3791" s="13" t="str">
        <f t="shared" si="252"/>
        <v/>
      </c>
    </row>
    <row r="3792" spans="1:18" x14ac:dyDescent="0.2">
      <c r="A3792" s="8"/>
      <c r="B3792" s="9"/>
      <c r="C3792" s="10"/>
      <c r="D3792" s="10"/>
      <c r="E3792" s="10"/>
      <c r="F3792" s="10"/>
      <c r="G3792" s="10"/>
      <c r="H3792" s="10"/>
      <c r="I3792" s="11"/>
      <c r="J3792" s="11"/>
      <c r="K3792" s="12"/>
      <c r="L3792" s="1"/>
      <c r="N3792" s="1"/>
      <c r="O3792" s="13"/>
      <c r="P3792" s="13"/>
      <c r="Q3792" s="13" t="str">
        <f t="shared" si="251"/>
        <v/>
      </c>
      <c r="R3792" s="13" t="str">
        <f t="shared" si="252"/>
        <v/>
      </c>
    </row>
    <row r="3793" spans="1:18" x14ac:dyDescent="0.2">
      <c r="A3793" s="8"/>
      <c r="B3793" s="9"/>
      <c r="C3793" s="10"/>
      <c r="D3793" s="10"/>
      <c r="E3793" s="10"/>
      <c r="F3793" s="10"/>
      <c r="G3793" s="10"/>
      <c r="H3793" s="10"/>
      <c r="I3793" s="11"/>
      <c r="J3793" s="11"/>
      <c r="K3793" s="16"/>
      <c r="L3793" s="1"/>
      <c r="N3793" s="1"/>
      <c r="O3793" s="13"/>
      <c r="P3793" s="13"/>
      <c r="Q3793" s="13" t="str">
        <f t="shared" si="251"/>
        <v/>
      </c>
      <c r="R3793" s="13" t="str">
        <f t="shared" si="252"/>
        <v/>
      </c>
    </row>
    <row r="3794" spans="1:18" x14ac:dyDescent="0.2">
      <c r="A3794" s="8"/>
      <c r="B3794" s="9"/>
      <c r="C3794" s="10"/>
      <c r="D3794" s="10"/>
      <c r="E3794" s="10"/>
      <c r="F3794" s="10"/>
      <c r="G3794" s="10"/>
      <c r="H3794" s="10"/>
      <c r="I3794" s="11"/>
      <c r="J3794" s="11"/>
      <c r="K3794" s="16"/>
      <c r="L3794" s="1"/>
      <c r="N3794" s="1"/>
      <c r="O3794" s="13"/>
      <c r="P3794" s="13"/>
      <c r="Q3794" s="13" t="str">
        <f t="shared" si="251"/>
        <v/>
      </c>
      <c r="R3794" s="13" t="str">
        <f t="shared" si="252"/>
        <v/>
      </c>
    </row>
    <row r="3795" spans="1:18" x14ac:dyDescent="0.2">
      <c r="A3795" s="8"/>
      <c r="B3795" s="9"/>
      <c r="C3795" s="10"/>
      <c r="D3795" s="10"/>
      <c r="E3795" s="10"/>
      <c r="F3795" s="10"/>
      <c r="G3795" s="10"/>
      <c r="H3795" s="10"/>
      <c r="I3795" s="11"/>
      <c r="J3795" s="11"/>
      <c r="K3795" s="12"/>
      <c r="L3795" s="1"/>
      <c r="N3795" s="1"/>
      <c r="O3795" s="13"/>
      <c r="P3795" s="13"/>
      <c r="Q3795" s="13" t="str">
        <f t="shared" si="251"/>
        <v/>
      </c>
      <c r="R3795" s="13" t="str">
        <f t="shared" si="252"/>
        <v/>
      </c>
    </row>
    <row r="3796" spans="1:18" x14ac:dyDescent="0.2">
      <c r="A3796" s="8"/>
      <c r="B3796" s="9"/>
      <c r="C3796" s="10"/>
      <c r="D3796" s="10"/>
      <c r="E3796" s="10"/>
      <c r="F3796" s="10"/>
      <c r="G3796" s="10"/>
      <c r="H3796" s="10"/>
      <c r="I3796" s="11"/>
      <c r="J3796" s="11"/>
      <c r="K3796" s="12"/>
      <c r="L3796" s="1"/>
      <c r="N3796" s="1"/>
      <c r="O3796" s="13"/>
      <c r="P3796" s="13"/>
      <c r="Q3796" s="13" t="str">
        <f t="shared" si="251"/>
        <v/>
      </c>
      <c r="R3796" s="13" t="str">
        <f t="shared" si="252"/>
        <v/>
      </c>
    </row>
    <row r="3797" spans="1:18" x14ac:dyDescent="0.2">
      <c r="A3797" s="8"/>
      <c r="B3797" s="9"/>
      <c r="C3797" s="10"/>
      <c r="D3797" s="10"/>
      <c r="E3797" s="10"/>
      <c r="F3797" s="10"/>
      <c r="G3797" s="10"/>
      <c r="H3797" s="10"/>
      <c r="I3797" s="11"/>
      <c r="J3797" s="11"/>
      <c r="K3797" s="12"/>
      <c r="L3797" s="1"/>
      <c r="N3797" s="1"/>
      <c r="O3797" s="13"/>
      <c r="P3797" s="13"/>
      <c r="Q3797" s="13" t="str">
        <f t="shared" si="251"/>
        <v/>
      </c>
      <c r="R3797" s="13" t="str">
        <f t="shared" si="252"/>
        <v/>
      </c>
    </row>
    <row r="3798" spans="1:18" x14ac:dyDescent="0.2">
      <c r="A3798" s="8"/>
      <c r="B3798" s="9"/>
      <c r="C3798" s="10"/>
      <c r="D3798" s="10"/>
      <c r="E3798" s="10"/>
      <c r="F3798" s="10"/>
      <c r="G3798" s="10"/>
      <c r="H3798" s="10"/>
      <c r="I3798" s="11"/>
      <c r="J3798" s="11"/>
      <c r="K3798" s="12"/>
      <c r="L3798" s="1"/>
      <c r="N3798" s="1"/>
      <c r="O3798" s="13"/>
      <c r="P3798" s="13"/>
      <c r="Q3798" s="13" t="str">
        <f t="shared" si="251"/>
        <v/>
      </c>
      <c r="R3798" s="13" t="str">
        <f t="shared" si="252"/>
        <v/>
      </c>
    </row>
    <row r="3799" spans="1:18" x14ac:dyDescent="0.2">
      <c r="A3799" s="8"/>
      <c r="B3799" s="9"/>
      <c r="C3799" s="10"/>
      <c r="D3799" s="10"/>
      <c r="E3799" s="10"/>
      <c r="F3799" s="10"/>
      <c r="G3799" s="10"/>
      <c r="H3799" s="10"/>
      <c r="I3799" s="11"/>
      <c r="J3799" s="11"/>
      <c r="K3799" s="12"/>
      <c r="L3799" s="1"/>
      <c r="N3799" s="1"/>
      <c r="O3799" s="13"/>
      <c r="P3799" s="13"/>
      <c r="Q3799" s="13" t="str">
        <f t="shared" si="251"/>
        <v/>
      </c>
      <c r="R3799" s="13" t="str">
        <f t="shared" si="252"/>
        <v/>
      </c>
    </row>
    <row r="3800" spans="1:18" x14ac:dyDescent="0.2">
      <c r="A3800" s="8"/>
      <c r="B3800" s="9"/>
      <c r="C3800" s="10"/>
      <c r="D3800" s="10"/>
      <c r="E3800" s="10"/>
      <c r="F3800" s="10"/>
      <c r="G3800" s="10"/>
      <c r="H3800" s="10"/>
      <c r="I3800" s="11"/>
      <c r="J3800" s="11"/>
      <c r="K3800" s="16"/>
      <c r="L3800" s="1"/>
      <c r="N3800" s="1"/>
      <c r="O3800" s="13"/>
      <c r="P3800" s="13"/>
      <c r="Q3800" s="13" t="str">
        <f t="shared" si="251"/>
        <v/>
      </c>
      <c r="R3800" s="13" t="str">
        <f t="shared" si="252"/>
        <v/>
      </c>
    </row>
    <row r="3801" spans="1:18" x14ac:dyDescent="0.2">
      <c r="A3801" s="8"/>
      <c r="B3801" s="9"/>
      <c r="C3801" s="10"/>
      <c r="D3801" s="10"/>
      <c r="E3801" s="10"/>
      <c r="F3801" s="10"/>
      <c r="G3801" s="10"/>
      <c r="H3801" s="10"/>
      <c r="I3801" s="11"/>
      <c r="J3801" s="11"/>
      <c r="K3801" s="16"/>
      <c r="L3801" s="1"/>
      <c r="N3801" s="1"/>
      <c r="O3801" s="13"/>
      <c r="P3801" s="13"/>
      <c r="Q3801" s="13" t="str">
        <f t="shared" si="251"/>
        <v/>
      </c>
      <c r="R3801" s="13" t="str">
        <f t="shared" si="252"/>
        <v/>
      </c>
    </row>
    <row r="3802" spans="1:18" x14ac:dyDescent="0.2">
      <c r="A3802" s="8"/>
      <c r="B3802" s="9"/>
      <c r="C3802" s="10"/>
      <c r="D3802" s="10"/>
      <c r="E3802" s="10"/>
      <c r="F3802" s="10"/>
      <c r="G3802" s="10"/>
      <c r="H3802" s="10"/>
      <c r="I3802" s="11"/>
      <c r="J3802" s="11"/>
      <c r="K3802" s="12"/>
      <c r="L3802" s="1"/>
      <c r="N3802" s="1"/>
      <c r="O3802" s="13"/>
      <c r="P3802" s="13"/>
      <c r="Q3802" s="13" t="str">
        <f t="shared" si="251"/>
        <v/>
      </c>
      <c r="R3802" s="13" t="str">
        <f t="shared" si="252"/>
        <v/>
      </c>
    </row>
    <row r="3803" spans="1:18" x14ac:dyDescent="0.2">
      <c r="A3803" s="8"/>
      <c r="B3803" s="9"/>
      <c r="C3803" s="10"/>
      <c r="D3803" s="10"/>
      <c r="E3803" s="10"/>
      <c r="F3803" s="10"/>
      <c r="G3803" s="10"/>
      <c r="H3803" s="10"/>
      <c r="I3803" s="11"/>
      <c r="J3803" s="11"/>
      <c r="K3803" s="12"/>
      <c r="L3803" s="1"/>
      <c r="N3803" s="1"/>
      <c r="O3803" s="13"/>
      <c r="P3803" s="13"/>
      <c r="Q3803" s="13" t="str">
        <f t="shared" si="251"/>
        <v/>
      </c>
      <c r="R3803" s="13" t="str">
        <f t="shared" si="252"/>
        <v/>
      </c>
    </row>
    <row r="3804" spans="1:18" x14ac:dyDescent="0.2">
      <c r="A3804" s="8"/>
      <c r="B3804" s="9"/>
      <c r="C3804" s="10"/>
      <c r="D3804" s="10"/>
      <c r="E3804" s="10"/>
      <c r="F3804" s="10"/>
      <c r="G3804" s="10"/>
      <c r="H3804" s="10"/>
      <c r="I3804" s="11"/>
      <c r="J3804" s="11"/>
      <c r="K3804" s="16"/>
      <c r="L3804" s="1"/>
      <c r="N3804" s="1"/>
      <c r="O3804" s="13"/>
      <c r="P3804" s="13"/>
      <c r="Q3804" s="13" t="str">
        <f t="shared" si="251"/>
        <v/>
      </c>
      <c r="R3804" s="13" t="str">
        <f t="shared" si="252"/>
        <v/>
      </c>
    </row>
    <row r="3805" spans="1:18" x14ac:dyDescent="0.2">
      <c r="A3805" s="8"/>
      <c r="B3805" s="9"/>
      <c r="C3805" s="10"/>
      <c r="D3805" s="10"/>
      <c r="E3805" s="10"/>
      <c r="F3805" s="10"/>
      <c r="G3805" s="10"/>
      <c r="H3805" s="10"/>
      <c r="I3805" s="11"/>
      <c r="J3805" s="11"/>
      <c r="K3805" s="16"/>
      <c r="L3805" s="1"/>
      <c r="N3805" s="1"/>
      <c r="O3805" s="13"/>
      <c r="P3805" s="13"/>
      <c r="Q3805" s="13" t="str">
        <f t="shared" si="251"/>
        <v/>
      </c>
      <c r="R3805" s="13" t="str">
        <f t="shared" si="252"/>
        <v/>
      </c>
    </row>
    <row r="3806" spans="1:18" x14ac:dyDescent="0.2">
      <c r="A3806" s="8"/>
      <c r="B3806" s="9"/>
      <c r="C3806" s="10"/>
      <c r="D3806" s="10"/>
      <c r="E3806" s="10"/>
      <c r="F3806" s="10"/>
      <c r="G3806" s="10"/>
      <c r="H3806" s="10"/>
      <c r="I3806" s="11"/>
      <c r="J3806" s="11"/>
      <c r="K3806" s="16"/>
      <c r="L3806" s="1"/>
      <c r="N3806" s="1"/>
      <c r="O3806" s="13"/>
      <c r="P3806" s="13"/>
      <c r="Q3806" s="13" t="str">
        <f t="shared" si="251"/>
        <v/>
      </c>
      <c r="R3806" s="13" t="str">
        <f t="shared" si="252"/>
        <v/>
      </c>
    </row>
    <row r="3807" spans="1:18" x14ac:dyDescent="0.2">
      <c r="A3807" s="8"/>
      <c r="B3807" s="9"/>
      <c r="C3807" s="10"/>
      <c r="D3807" s="10"/>
      <c r="E3807" s="10"/>
      <c r="F3807" s="10"/>
      <c r="G3807" s="10"/>
      <c r="H3807" s="10"/>
      <c r="I3807" s="11"/>
      <c r="J3807" s="11"/>
      <c r="K3807" s="16"/>
      <c r="L3807" s="1"/>
      <c r="N3807" s="1"/>
      <c r="O3807" s="13"/>
      <c r="P3807" s="13"/>
      <c r="Q3807" s="13" t="str">
        <f t="shared" si="251"/>
        <v/>
      </c>
      <c r="R3807" s="13" t="str">
        <f t="shared" si="252"/>
        <v/>
      </c>
    </row>
    <row r="3808" spans="1:18" x14ac:dyDescent="0.2">
      <c r="A3808" s="8"/>
      <c r="B3808" s="9"/>
      <c r="C3808" s="10"/>
      <c r="D3808" s="10"/>
      <c r="E3808" s="10"/>
      <c r="F3808" s="10"/>
      <c r="G3808" s="10"/>
      <c r="H3808" s="10"/>
      <c r="I3808" s="11"/>
      <c r="J3808" s="11"/>
      <c r="K3808" s="12"/>
      <c r="L3808" s="1"/>
      <c r="N3808" s="1"/>
      <c r="O3808" s="13"/>
      <c r="P3808" s="13"/>
      <c r="Q3808" s="13" t="str">
        <f t="shared" si="251"/>
        <v/>
      </c>
      <c r="R3808" s="13" t="str">
        <f t="shared" si="252"/>
        <v/>
      </c>
    </row>
    <row r="3809" spans="1:18" x14ac:dyDescent="0.2">
      <c r="A3809" s="8"/>
      <c r="B3809" s="9"/>
      <c r="C3809" s="10"/>
      <c r="D3809" s="10"/>
      <c r="E3809" s="10"/>
      <c r="F3809" s="10"/>
      <c r="G3809" s="10"/>
      <c r="H3809" s="10"/>
      <c r="I3809" s="11"/>
      <c r="J3809" s="11"/>
      <c r="K3809" s="16"/>
      <c r="L3809" s="1"/>
      <c r="N3809" s="1"/>
      <c r="O3809" s="13"/>
      <c r="P3809" s="13"/>
      <c r="Q3809" s="13" t="str">
        <f t="shared" si="251"/>
        <v/>
      </c>
      <c r="R3809" s="13" t="str">
        <f t="shared" si="252"/>
        <v/>
      </c>
    </row>
    <row r="3810" spans="1:18" x14ac:dyDescent="0.2">
      <c r="A3810" s="8"/>
      <c r="B3810" s="9"/>
      <c r="C3810" s="10"/>
      <c r="D3810" s="10"/>
      <c r="E3810" s="10"/>
      <c r="F3810" s="10"/>
      <c r="G3810" s="10"/>
      <c r="H3810" s="10"/>
      <c r="I3810" s="11"/>
      <c r="J3810" s="11"/>
      <c r="K3810" s="12"/>
      <c r="L3810" s="1"/>
      <c r="N3810" s="1"/>
      <c r="O3810" s="13"/>
      <c r="P3810" s="13"/>
      <c r="Q3810" s="13" t="str">
        <f t="shared" si="251"/>
        <v/>
      </c>
      <c r="R3810" s="13" t="str">
        <f t="shared" si="252"/>
        <v/>
      </c>
    </row>
    <row r="3811" spans="1:18" x14ac:dyDescent="0.2">
      <c r="A3811" s="8"/>
      <c r="B3811" s="9"/>
      <c r="C3811" s="10"/>
      <c r="D3811" s="10"/>
      <c r="E3811" s="10"/>
      <c r="F3811" s="10"/>
      <c r="G3811" s="10"/>
      <c r="H3811" s="10"/>
      <c r="I3811" s="11"/>
      <c r="J3811" s="11"/>
      <c r="K3811" s="16"/>
      <c r="L3811" s="1"/>
      <c r="N3811" s="1"/>
      <c r="O3811" s="13"/>
      <c r="P3811" s="13"/>
      <c r="Q3811" s="13" t="str">
        <f t="shared" si="251"/>
        <v/>
      </c>
      <c r="R3811" s="13" t="str">
        <f t="shared" si="252"/>
        <v/>
      </c>
    </row>
    <row r="3812" spans="1:18" x14ac:dyDescent="0.2">
      <c r="A3812" s="8"/>
      <c r="B3812" s="9"/>
      <c r="C3812" s="10"/>
      <c r="D3812" s="10"/>
      <c r="E3812" s="10"/>
      <c r="F3812" s="10"/>
      <c r="G3812" s="10"/>
      <c r="H3812" s="10"/>
      <c r="I3812" s="11"/>
      <c r="J3812" s="11"/>
      <c r="K3812" s="12"/>
      <c r="L3812" s="1"/>
      <c r="N3812" s="1"/>
      <c r="O3812" s="13"/>
      <c r="P3812" s="13"/>
      <c r="Q3812" s="13" t="str">
        <f t="shared" si="251"/>
        <v/>
      </c>
      <c r="R3812" s="13" t="str">
        <f t="shared" si="252"/>
        <v/>
      </c>
    </row>
    <row r="3813" spans="1:18" x14ac:dyDescent="0.2">
      <c r="A3813" s="8"/>
      <c r="B3813" s="9"/>
      <c r="C3813" s="10"/>
      <c r="D3813" s="10"/>
      <c r="E3813" s="10"/>
      <c r="F3813" s="10"/>
      <c r="G3813" s="10"/>
      <c r="H3813" s="10"/>
      <c r="I3813" s="11"/>
      <c r="J3813" s="11"/>
      <c r="K3813" s="16"/>
      <c r="L3813" s="1"/>
      <c r="N3813" s="1"/>
      <c r="O3813" s="13"/>
      <c r="P3813" s="13"/>
      <c r="Q3813" s="13" t="str">
        <f t="shared" si="251"/>
        <v/>
      </c>
      <c r="R3813" s="13" t="str">
        <f t="shared" si="252"/>
        <v/>
      </c>
    </row>
    <row r="3814" spans="1:18" x14ac:dyDescent="0.2">
      <c r="A3814" s="8"/>
      <c r="B3814" s="9"/>
      <c r="C3814" s="10"/>
      <c r="D3814" s="10"/>
      <c r="E3814" s="10"/>
      <c r="F3814" s="10"/>
      <c r="G3814" s="10"/>
      <c r="H3814" s="10"/>
      <c r="I3814" s="11"/>
      <c r="J3814" s="11"/>
      <c r="K3814" s="16"/>
      <c r="L3814" s="1"/>
      <c r="N3814" s="1"/>
      <c r="O3814" s="13"/>
      <c r="P3814" s="13"/>
      <c r="Q3814" s="13" t="str">
        <f t="shared" si="251"/>
        <v/>
      </c>
      <c r="R3814" s="13" t="str">
        <f t="shared" si="252"/>
        <v/>
      </c>
    </row>
    <row r="3815" spans="1:18" x14ac:dyDescent="0.2">
      <c r="A3815" s="8"/>
      <c r="B3815" s="9"/>
      <c r="C3815" s="10"/>
      <c r="D3815" s="10"/>
      <c r="E3815" s="10"/>
      <c r="F3815" s="10"/>
      <c r="G3815" s="10"/>
      <c r="H3815" s="10"/>
      <c r="I3815" s="11"/>
      <c r="J3815" s="11"/>
      <c r="K3815" s="12"/>
      <c r="L3815" s="1"/>
      <c r="N3815" s="1"/>
      <c r="O3815" s="13"/>
      <c r="P3815" s="13"/>
      <c r="Q3815" s="13" t="str">
        <f t="shared" si="251"/>
        <v/>
      </c>
      <c r="R3815" s="13" t="str">
        <f t="shared" si="252"/>
        <v/>
      </c>
    </row>
    <row r="3816" spans="1:18" x14ac:dyDescent="0.2">
      <c r="A3816" s="8"/>
      <c r="B3816" s="9"/>
      <c r="C3816" s="10"/>
      <c r="D3816" s="10"/>
      <c r="E3816" s="10"/>
      <c r="F3816" s="10"/>
      <c r="G3816" s="10"/>
      <c r="H3816" s="10"/>
      <c r="I3816" s="11"/>
      <c r="J3816" s="11"/>
      <c r="K3816" s="16"/>
      <c r="L3816" s="1"/>
      <c r="N3816" s="1"/>
      <c r="O3816" s="13"/>
      <c r="P3816" s="13"/>
      <c r="Q3816" s="13" t="str">
        <f t="shared" si="251"/>
        <v/>
      </c>
      <c r="R3816" s="13" t="str">
        <f t="shared" si="252"/>
        <v/>
      </c>
    </row>
    <row r="3817" spans="1:18" x14ac:dyDescent="0.2">
      <c r="A3817" s="8"/>
      <c r="B3817" s="9"/>
      <c r="C3817" s="10"/>
      <c r="D3817" s="10"/>
      <c r="E3817" s="10"/>
      <c r="F3817" s="10"/>
      <c r="G3817" s="10"/>
      <c r="H3817" s="10"/>
      <c r="I3817" s="11"/>
      <c r="J3817" s="11"/>
      <c r="K3817" s="16"/>
      <c r="L3817" s="1"/>
      <c r="N3817" s="1"/>
      <c r="O3817" s="13"/>
      <c r="P3817" s="13"/>
      <c r="Q3817" s="13" t="str">
        <f t="shared" si="251"/>
        <v/>
      </c>
      <c r="R3817" s="13" t="str">
        <f t="shared" si="252"/>
        <v/>
      </c>
    </row>
    <row r="3818" spans="1:18" x14ac:dyDescent="0.2">
      <c r="A3818" s="8"/>
      <c r="B3818" s="9"/>
      <c r="C3818" s="10"/>
      <c r="D3818" s="10"/>
      <c r="E3818" s="10"/>
      <c r="F3818" s="10"/>
      <c r="G3818" s="10"/>
      <c r="H3818" s="10"/>
      <c r="I3818" s="11"/>
      <c r="J3818" s="11"/>
      <c r="K3818" s="16"/>
      <c r="L3818" s="1"/>
      <c r="N3818" s="1"/>
      <c r="O3818" s="13"/>
      <c r="P3818" s="13"/>
      <c r="Q3818" s="13" t="str">
        <f t="shared" si="251"/>
        <v/>
      </c>
      <c r="R3818" s="13" t="str">
        <f t="shared" si="252"/>
        <v/>
      </c>
    </row>
    <row r="3819" spans="1:18" x14ac:dyDescent="0.2">
      <c r="A3819" s="8"/>
      <c r="B3819" s="9"/>
      <c r="C3819" s="10"/>
      <c r="D3819" s="10"/>
      <c r="E3819" s="10"/>
      <c r="F3819" s="10"/>
      <c r="G3819" s="10"/>
      <c r="H3819" s="10"/>
      <c r="I3819" s="11"/>
      <c r="J3819" s="11"/>
      <c r="K3819" s="16"/>
      <c r="L3819" s="1"/>
      <c r="N3819" s="1"/>
      <c r="O3819" s="13"/>
      <c r="P3819" s="13"/>
      <c r="Q3819" s="13" t="str">
        <f t="shared" si="251"/>
        <v/>
      </c>
      <c r="R3819" s="13" t="str">
        <f t="shared" si="252"/>
        <v/>
      </c>
    </row>
    <row r="3820" spans="1:18" x14ac:dyDescent="0.2">
      <c r="A3820" s="8"/>
      <c r="B3820" s="9"/>
      <c r="C3820" s="10"/>
      <c r="D3820" s="10"/>
      <c r="E3820" s="10"/>
      <c r="F3820" s="10"/>
      <c r="G3820" s="10"/>
      <c r="H3820" s="10"/>
      <c r="I3820" s="11"/>
      <c r="J3820" s="11"/>
      <c r="K3820" s="16"/>
      <c r="L3820" s="1"/>
      <c r="N3820" s="1"/>
      <c r="O3820" s="13"/>
      <c r="P3820" s="13"/>
      <c r="Q3820" s="13" t="str">
        <f t="shared" si="251"/>
        <v/>
      </c>
      <c r="R3820" s="13" t="str">
        <f t="shared" si="252"/>
        <v/>
      </c>
    </row>
    <row r="3821" spans="1:18" x14ac:dyDescent="0.2">
      <c r="A3821" s="8"/>
      <c r="B3821" s="9"/>
      <c r="C3821" s="10"/>
      <c r="D3821" s="10"/>
      <c r="E3821" s="10"/>
      <c r="F3821" s="10"/>
      <c r="G3821" s="10"/>
      <c r="H3821" s="10"/>
      <c r="I3821" s="11"/>
      <c r="J3821" s="11"/>
      <c r="K3821" s="16"/>
      <c r="L3821" s="1"/>
      <c r="N3821" s="1"/>
      <c r="O3821" s="13"/>
      <c r="P3821" s="13"/>
      <c r="Q3821" s="13" t="str">
        <f t="shared" si="251"/>
        <v/>
      </c>
      <c r="R3821" s="13" t="str">
        <f t="shared" si="252"/>
        <v/>
      </c>
    </row>
    <row r="3822" spans="1:18" x14ac:dyDescent="0.2">
      <c r="A3822" s="8"/>
      <c r="B3822" s="9"/>
      <c r="C3822" s="10"/>
      <c r="D3822" s="10"/>
      <c r="E3822" s="10"/>
      <c r="F3822" s="10"/>
      <c r="G3822" s="10"/>
      <c r="H3822" s="10"/>
      <c r="I3822" s="11"/>
      <c r="J3822" s="11"/>
      <c r="K3822" s="12"/>
      <c r="L3822" s="1"/>
      <c r="N3822" s="1"/>
      <c r="O3822" s="13"/>
      <c r="P3822" s="13"/>
      <c r="Q3822" s="13" t="str">
        <f t="shared" si="251"/>
        <v/>
      </c>
      <c r="R3822" s="13" t="str">
        <f t="shared" si="252"/>
        <v/>
      </c>
    </row>
    <row r="3823" spans="1:18" x14ac:dyDescent="0.2">
      <c r="A3823" s="8"/>
      <c r="B3823" s="9"/>
      <c r="C3823" s="10"/>
      <c r="D3823" s="10"/>
      <c r="E3823" s="10"/>
      <c r="F3823" s="10"/>
      <c r="G3823" s="10"/>
      <c r="H3823" s="10"/>
      <c r="I3823" s="11"/>
      <c r="J3823" s="11"/>
      <c r="K3823" s="16"/>
      <c r="L3823" s="1"/>
      <c r="N3823" s="1"/>
      <c r="O3823" s="13"/>
      <c r="P3823" s="13"/>
      <c r="Q3823" s="13" t="str">
        <f t="shared" si="251"/>
        <v/>
      </c>
      <c r="R3823" s="13" t="str">
        <f t="shared" si="252"/>
        <v/>
      </c>
    </row>
    <row r="3824" spans="1:18" x14ac:dyDescent="0.2">
      <c r="A3824" s="8"/>
      <c r="B3824" s="9"/>
      <c r="C3824" s="10"/>
      <c r="D3824" s="10"/>
      <c r="E3824" s="10"/>
      <c r="F3824" s="10"/>
      <c r="G3824" s="10"/>
      <c r="H3824" s="10"/>
      <c r="I3824" s="11"/>
      <c r="J3824" s="11"/>
      <c r="K3824" s="16"/>
      <c r="L3824" s="1"/>
      <c r="N3824" s="1"/>
      <c r="O3824" s="13"/>
      <c r="P3824" s="13"/>
      <c r="Q3824" s="13" t="str">
        <f t="shared" si="251"/>
        <v/>
      </c>
      <c r="R3824" s="13" t="str">
        <f t="shared" si="252"/>
        <v/>
      </c>
    </row>
    <row r="3825" spans="1:18" x14ac:dyDescent="0.2">
      <c r="A3825" s="8"/>
      <c r="B3825" s="9"/>
      <c r="C3825" s="10"/>
      <c r="D3825" s="10"/>
      <c r="E3825" s="10"/>
      <c r="F3825" s="10"/>
      <c r="G3825" s="10"/>
      <c r="H3825" s="10"/>
      <c r="I3825" s="11"/>
      <c r="J3825" s="11"/>
      <c r="K3825" s="16"/>
      <c r="L3825" s="1"/>
      <c r="N3825" s="1"/>
      <c r="O3825" s="13"/>
      <c r="P3825" s="13"/>
      <c r="Q3825" s="13" t="str">
        <f t="shared" si="251"/>
        <v/>
      </c>
      <c r="R3825" s="13" t="str">
        <f t="shared" si="252"/>
        <v/>
      </c>
    </row>
    <row r="3826" spans="1:18" x14ac:dyDescent="0.2">
      <c r="A3826" s="8"/>
      <c r="B3826" s="9"/>
      <c r="C3826" s="10"/>
      <c r="D3826" s="10"/>
      <c r="E3826" s="10"/>
      <c r="F3826" s="10"/>
      <c r="G3826" s="10"/>
      <c r="H3826" s="10"/>
      <c r="I3826" s="11"/>
      <c r="J3826" s="11"/>
      <c r="K3826" s="12"/>
      <c r="L3826" s="1"/>
      <c r="N3826" s="1"/>
      <c r="O3826" s="13"/>
      <c r="P3826" s="13"/>
      <c r="Q3826" s="13" t="str">
        <f t="shared" si="251"/>
        <v/>
      </c>
      <c r="R3826" s="13" t="str">
        <f t="shared" si="252"/>
        <v/>
      </c>
    </row>
    <row r="3827" spans="1:18" x14ac:dyDescent="0.2">
      <c r="A3827" s="8"/>
      <c r="B3827" s="9"/>
      <c r="C3827" s="10"/>
      <c r="D3827" s="10"/>
      <c r="E3827" s="10"/>
      <c r="F3827" s="10"/>
      <c r="G3827" s="10"/>
      <c r="H3827" s="10"/>
      <c r="I3827" s="11"/>
      <c r="J3827" s="11"/>
      <c r="K3827" s="16"/>
      <c r="L3827" s="1"/>
      <c r="N3827" s="1"/>
      <c r="O3827" s="13"/>
      <c r="P3827" s="13"/>
      <c r="Q3827" s="13" t="str">
        <f t="shared" si="251"/>
        <v/>
      </c>
      <c r="R3827" s="13" t="str">
        <f t="shared" si="252"/>
        <v/>
      </c>
    </row>
    <row r="3828" spans="1:18" x14ac:dyDescent="0.2">
      <c r="A3828" s="8"/>
      <c r="B3828" s="9"/>
      <c r="C3828" s="10"/>
      <c r="D3828" s="10"/>
      <c r="E3828" s="10"/>
      <c r="F3828" s="10"/>
      <c r="G3828" s="10"/>
      <c r="H3828" s="10"/>
      <c r="I3828" s="11"/>
      <c r="J3828" s="11"/>
      <c r="K3828" s="16"/>
      <c r="L3828" s="1"/>
      <c r="N3828" s="1"/>
      <c r="O3828" s="13"/>
      <c r="P3828" s="13"/>
      <c r="Q3828" s="13" t="str">
        <f t="shared" si="251"/>
        <v/>
      </c>
      <c r="R3828" s="13" t="str">
        <f t="shared" si="252"/>
        <v/>
      </c>
    </row>
    <row r="3829" spans="1:18" x14ac:dyDescent="0.2">
      <c r="A3829" s="8"/>
      <c r="B3829" s="9"/>
      <c r="C3829" s="10"/>
      <c r="D3829" s="10"/>
      <c r="E3829" s="10"/>
      <c r="F3829" s="10"/>
      <c r="G3829" s="10"/>
      <c r="H3829" s="10"/>
      <c r="I3829" s="11"/>
      <c r="J3829" s="11"/>
      <c r="K3829" s="16"/>
      <c r="L3829" s="1"/>
      <c r="N3829" s="1"/>
      <c r="O3829" s="13"/>
      <c r="P3829" s="13"/>
      <c r="Q3829" s="13" t="str">
        <f t="shared" si="251"/>
        <v/>
      </c>
      <c r="R3829" s="13" t="str">
        <f t="shared" si="252"/>
        <v/>
      </c>
    </row>
    <row r="3830" spans="1:18" x14ac:dyDescent="0.2">
      <c r="A3830" s="8"/>
      <c r="B3830" s="9"/>
      <c r="C3830" s="10"/>
      <c r="D3830" s="10"/>
      <c r="E3830" s="10"/>
      <c r="F3830" s="10"/>
      <c r="G3830" s="10"/>
      <c r="H3830" s="10"/>
      <c r="I3830" s="11"/>
      <c r="J3830" s="11"/>
      <c r="K3830" s="16"/>
      <c r="L3830" s="1"/>
      <c r="N3830" s="1"/>
      <c r="O3830" s="13"/>
      <c r="P3830" s="13"/>
      <c r="Q3830" s="13" t="str">
        <f t="shared" si="251"/>
        <v/>
      </c>
      <c r="R3830" s="13" t="str">
        <f t="shared" si="252"/>
        <v/>
      </c>
    </row>
    <row r="3831" spans="1:18" x14ac:dyDescent="0.2">
      <c r="A3831" s="8"/>
      <c r="B3831" s="9"/>
      <c r="C3831" s="10"/>
      <c r="D3831" s="10"/>
      <c r="E3831" s="10"/>
      <c r="F3831" s="10"/>
      <c r="G3831" s="10"/>
      <c r="H3831" s="10"/>
      <c r="I3831" s="11"/>
      <c r="J3831" s="11"/>
      <c r="K3831" s="16"/>
      <c r="L3831" s="1"/>
      <c r="N3831" s="1"/>
      <c r="O3831" s="13"/>
      <c r="P3831" s="13"/>
      <c r="Q3831" s="13" t="str">
        <f t="shared" si="251"/>
        <v/>
      </c>
      <c r="R3831" s="13" t="str">
        <f t="shared" si="252"/>
        <v/>
      </c>
    </row>
    <row r="3832" spans="1:18" x14ac:dyDescent="0.2">
      <c r="A3832" s="8"/>
      <c r="B3832" s="9"/>
      <c r="C3832" s="10"/>
      <c r="D3832" s="10"/>
      <c r="E3832" s="10"/>
      <c r="F3832" s="10"/>
      <c r="G3832" s="10"/>
      <c r="H3832" s="10"/>
      <c r="I3832" s="11"/>
      <c r="J3832" s="11"/>
      <c r="K3832" s="16"/>
      <c r="L3832" s="1"/>
      <c r="N3832" s="1"/>
      <c r="O3832" s="13"/>
      <c r="P3832" s="13"/>
      <c r="Q3832" s="13" t="str">
        <f t="shared" si="251"/>
        <v/>
      </c>
      <c r="R3832" s="13" t="str">
        <f t="shared" si="252"/>
        <v/>
      </c>
    </row>
    <row r="3833" spans="1:18" x14ac:dyDescent="0.2">
      <c r="A3833" s="8"/>
      <c r="B3833" s="9"/>
      <c r="C3833" s="10"/>
      <c r="D3833" s="10"/>
      <c r="E3833" s="10"/>
      <c r="F3833" s="10"/>
      <c r="G3833" s="10"/>
      <c r="H3833" s="10"/>
      <c r="I3833" s="11"/>
      <c r="J3833" s="11"/>
      <c r="K3833" s="12"/>
      <c r="L3833" s="1"/>
      <c r="N3833" s="1"/>
      <c r="O3833" s="13"/>
      <c r="P3833" s="13"/>
      <c r="Q3833" s="13" t="str">
        <f t="shared" si="251"/>
        <v/>
      </c>
      <c r="R3833" s="13" t="str">
        <f t="shared" si="252"/>
        <v/>
      </c>
    </row>
    <row r="3834" spans="1:18" x14ac:dyDescent="0.2">
      <c r="A3834" s="8"/>
      <c r="B3834" s="9"/>
      <c r="C3834" s="10"/>
      <c r="D3834" s="10"/>
      <c r="E3834" s="10"/>
      <c r="F3834" s="10"/>
      <c r="G3834" s="10"/>
      <c r="H3834" s="10"/>
      <c r="I3834" s="11"/>
      <c r="J3834" s="11"/>
      <c r="K3834" s="16"/>
      <c r="L3834" s="1"/>
      <c r="N3834" s="1"/>
      <c r="O3834" s="13"/>
      <c r="P3834" s="13"/>
      <c r="Q3834" s="13" t="str">
        <f t="shared" si="251"/>
        <v/>
      </c>
      <c r="R3834" s="13" t="str">
        <f t="shared" si="252"/>
        <v/>
      </c>
    </row>
    <row r="3835" spans="1:18" x14ac:dyDescent="0.2">
      <c r="A3835" s="8"/>
      <c r="B3835" s="9"/>
      <c r="C3835" s="10"/>
      <c r="D3835" s="10"/>
      <c r="E3835" s="10"/>
      <c r="F3835" s="10"/>
      <c r="G3835" s="10"/>
      <c r="H3835" s="10"/>
      <c r="I3835" s="11"/>
      <c r="J3835" s="11"/>
      <c r="K3835" s="16"/>
      <c r="L3835" s="1"/>
      <c r="N3835" s="1"/>
      <c r="O3835" s="13"/>
      <c r="P3835" s="13"/>
      <c r="Q3835" s="13" t="str">
        <f t="shared" si="251"/>
        <v/>
      </c>
      <c r="R3835" s="13" t="str">
        <f t="shared" si="252"/>
        <v/>
      </c>
    </row>
    <row r="3836" spans="1:18" x14ac:dyDescent="0.2">
      <c r="A3836" s="8"/>
      <c r="B3836" s="9"/>
      <c r="C3836" s="10"/>
      <c r="D3836" s="10"/>
      <c r="E3836" s="10"/>
      <c r="F3836" s="10"/>
      <c r="G3836" s="10"/>
      <c r="H3836" s="10"/>
      <c r="I3836" s="11"/>
      <c r="J3836" s="11"/>
      <c r="K3836" s="12"/>
      <c r="L3836" s="1"/>
      <c r="N3836" s="1"/>
      <c r="O3836" s="13"/>
      <c r="P3836" s="13"/>
      <c r="Q3836" s="13" t="str">
        <f t="shared" si="251"/>
        <v/>
      </c>
      <c r="R3836" s="13" t="str">
        <f t="shared" si="252"/>
        <v/>
      </c>
    </row>
    <row r="3837" spans="1:18" x14ac:dyDescent="0.2">
      <c r="A3837" s="8"/>
      <c r="B3837" s="9"/>
      <c r="C3837" s="10"/>
      <c r="D3837" s="10"/>
      <c r="E3837" s="10"/>
      <c r="F3837" s="10"/>
      <c r="G3837" s="10"/>
      <c r="H3837" s="10"/>
      <c r="I3837" s="11"/>
      <c r="J3837" s="11"/>
      <c r="K3837" s="12"/>
      <c r="L3837" s="1"/>
      <c r="N3837" s="1"/>
      <c r="O3837" s="13"/>
      <c r="P3837" s="13"/>
      <c r="Q3837" s="13" t="str">
        <f t="shared" si="251"/>
        <v/>
      </c>
      <c r="R3837" s="13" t="str">
        <f t="shared" si="252"/>
        <v/>
      </c>
    </row>
    <row r="3838" spans="1:18" x14ac:dyDescent="0.2">
      <c r="A3838" s="8"/>
      <c r="B3838" s="9"/>
      <c r="C3838" s="10"/>
      <c r="D3838" s="10"/>
      <c r="E3838" s="10"/>
      <c r="F3838" s="10"/>
      <c r="G3838" s="10"/>
      <c r="H3838" s="10"/>
      <c r="I3838" s="11"/>
      <c r="J3838" s="11"/>
      <c r="K3838" s="12"/>
      <c r="L3838" s="1"/>
      <c r="N3838" s="1"/>
      <c r="O3838" s="13"/>
      <c r="P3838" s="13"/>
      <c r="Q3838" s="13" t="str">
        <f t="shared" si="251"/>
        <v/>
      </c>
      <c r="R3838" s="13" t="str">
        <f t="shared" si="252"/>
        <v/>
      </c>
    </row>
    <row r="3839" spans="1:18" x14ac:dyDescent="0.2">
      <c r="A3839" s="8"/>
      <c r="B3839" s="9"/>
      <c r="C3839" s="10"/>
      <c r="D3839" s="10"/>
      <c r="E3839" s="10"/>
      <c r="F3839" s="10"/>
      <c r="G3839" s="10"/>
      <c r="H3839" s="10"/>
      <c r="I3839" s="11"/>
      <c r="J3839" s="11"/>
      <c r="K3839" s="16"/>
      <c r="L3839" s="1"/>
      <c r="N3839" s="1"/>
      <c r="O3839" s="13"/>
      <c r="P3839" s="13"/>
      <c r="Q3839" s="13" t="str">
        <f t="shared" si="251"/>
        <v/>
      </c>
      <c r="R3839" s="13" t="str">
        <f t="shared" si="252"/>
        <v/>
      </c>
    </row>
    <row r="3840" spans="1:18" x14ac:dyDescent="0.2">
      <c r="A3840" s="8"/>
      <c r="B3840" s="9"/>
      <c r="C3840" s="10"/>
      <c r="D3840" s="10"/>
      <c r="E3840" s="10"/>
      <c r="F3840" s="10"/>
      <c r="G3840" s="10"/>
      <c r="H3840" s="10"/>
      <c r="I3840" s="11"/>
      <c r="J3840" s="11"/>
      <c r="K3840" s="16"/>
      <c r="L3840" s="1"/>
      <c r="N3840" s="1"/>
      <c r="O3840" s="13"/>
      <c r="P3840" s="13"/>
      <c r="Q3840" s="13" t="str">
        <f t="shared" si="251"/>
        <v/>
      </c>
      <c r="R3840" s="13" t="str">
        <f t="shared" si="252"/>
        <v/>
      </c>
    </row>
    <row r="3841" spans="1:18" x14ac:dyDescent="0.2">
      <c r="A3841" s="8"/>
      <c r="B3841" s="9"/>
      <c r="C3841" s="10"/>
      <c r="D3841" s="10"/>
      <c r="E3841" s="10"/>
      <c r="F3841" s="10"/>
      <c r="G3841" s="10"/>
      <c r="H3841" s="10"/>
      <c r="I3841" s="11"/>
      <c r="J3841" s="11"/>
      <c r="K3841" s="12"/>
      <c r="L3841" s="1"/>
      <c r="N3841" s="1"/>
      <c r="O3841" s="13"/>
      <c r="P3841" s="13"/>
      <c r="Q3841" s="13" t="str">
        <f t="shared" si="251"/>
        <v/>
      </c>
      <c r="R3841" s="13" t="str">
        <f t="shared" si="252"/>
        <v/>
      </c>
    </row>
    <row r="3842" spans="1:18" x14ac:dyDescent="0.2">
      <c r="A3842" s="8"/>
      <c r="B3842" s="9"/>
      <c r="C3842" s="10"/>
      <c r="D3842" s="10"/>
      <c r="E3842" s="10"/>
      <c r="F3842" s="10"/>
      <c r="G3842" s="10"/>
      <c r="H3842" s="10"/>
      <c r="I3842" s="11"/>
      <c r="J3842" s="11"/>
      <c r="K3842" s="16"/>
      <c r="L3842" s="1"/>
      <c r="N3842" s="1"/>
      <c r="O3842" s="13"/>
      <c r="P3842" s="13"/>
      <c r="Q3842" s="13" t="str">
        <f t="shared" si="251"/>
        <v/>
      </c>
      <c r="R3842" s="13" t="str">
        <f t="shared" si="252"/>
        <v/>
      </c>
    </row>
    <row r="3843" spans="1:18" x14ac:dyDescent="0.2">
      <c r="A3843" s="8"/>
      <c r="B3843" s="9"/>
      <c r="C3843" s="10"/>
      <c r="D3843" s="10"/>
      <c r="E3843" s="10"/>
      <c r="F3843" s="10"/>
      <c r="G3843" s="10"/>
      <c r="H3843" s="10"/>
      <c r="I3843" s="11"/>
      <c r="J3843" s="11"/>
      <c r="K3843" s="12"/>
      <c r="L3843" s="1"/>
      <c r="N3843" s="1"/>
      <c r="O3843" s="13"/>
      <c r="P3843" s="13"/>
      <c r="Q3843" s="13" t="str">
        <f t="shared" si="251"/>
        <v/>
      </c>
      <c r="R3843" s="13" t="str">
        <f t="shared" si="252"/>
        <v/>
      </c>
    </row>
    <row r="3844" spans="1:18" x14ac:dyDescent="0.2">
      <c r="A3844" s="8"/>
      <c r="B3844" s="9"/>
      <c r="C3844" s="10"/>
      <c r="D3844" s="10"/>
      <c r="E3844" s="10"/>
      <c r="F3844" s="10"/>
      <c r="G3844" s="10"/>
      <c r="H3844" s="10"/>
      <c r="I3844" s="11"/>
      <c r="J3844" s="11"/>
      <c r="K3844" s="16"/>
      <c r="L3844" s="1"/>
      <c r="N3844" s="1"/>
      <c r="O3844" s="13"/>
      <c r="P3844" s="13"/>
      <c r="Q3844" s="13" t="str">
        <f t="shared" si="251"/>
        <v/>
      </c>
      <c r="R3844" s="13" t="str">
        <f t="shared" si="252"/>
        <v/>
      </c>
    </row>
    <row r="3845" spans="1:18" x14ac:dyDescent="0.2">
      <c r="A3845" s="8"/>
      <c r="B3845" s="9"/>
      <c r="C3845" s="10"/>
      <c r="D3845" s="10"/>
      <c r="E3845" s="10"/>
      <c r="F3845" s="10"/>
      <c r="G3845" s="10"/>
      <c r="H3845" s="10"/>
      <c r="I3845" s="11"/>
      <c r="J3845" s="11"/>
      <c r="K3845" s="16"/>
      <c r="L3845" s="1"/>
      <c r="N3845" s="1"/>
      <c r="O3845" s="13"/>
      <c r="P3845" s="13"/>
      <c r="Q3845" s="13" t="str">
        <f t="shared" si="251"/>
        <v/>
      </c>
      <c r="R3845" s="13" t="str">
        <f t="shared" si="252"/>
        <v/>
      </c>
    </row>
    <row r="3846" spans="1:18" x14ac:dyDescent="0.2">
      <c r="A3846" s="8"/>
      <c r="B3846" s="9"/>
      <c r="C3846" s="10"/>
      <c r="D3846" s="10"/>
      <c r="E3846" s="10"/>
      <c r="F3846" s="10"/>
      <c r="G3846" s="10"/>
      <c r="H3846" s="10"/>
      <c r="I3846" s="11"/>
      <c r="J3846" s="11"/>
      <c r="K3846" s="16"/>
      <c r="L3846" s="1"/>
      <c r="N3846" s="1"/>
      <c r="O3846" s="13"/>
      <c r="P3846" s="13"/>
      <c r="Q3846" s="13" t="str">
        <f t="shared" si="251"/>
        <v/>
      </c>
      <c r="R3846" s="13" t="str">
        <f t="shared" si="252"/>
        <v/>
      </c>
    </row>
    <row r="3847" spans="1:18" x14ac:dyDescent="0.2">
      <c r="A3847" s="8"/>
      <c r="B3847" s="9"/>
      <c r="C3847" s="10"/>
      <c r="D3847" s="10"/>
      <c r="E3847" s="10"/>
      <c r="F3847" s="10"/>
      <c r="G3847" s="10"/>
      <c r="H3847" s="10"/>
      <c r="I3847" s="11"/>
      <c r="J3847" s="11"/>
      <c r="K3847" s="16"/>
      <c r="L3847" s="1"/>
      <c r="N3847" s="1"/>
      <c r="O3847" s="13"/>
      <c r="P3847" s="13"/>
      <c r="Q3847" s="13" t="str">
        <f t="shared" si="251"/>
        <v/>
      </c>
      <c r="R3847" s="13" t="str">
        <f t="shared" si="252"/>
        <v/>
      </c>
    </row>
    <row r="3848" spans="1:18" x14ac:dyDescent="0.2">
      <c r="A3848" s="8"/>
      <c r="B3848" s="9"/>
      <c r="C3848" s="10"/>
      <c r="D3848" s="10"/>
      <c r="E3848" s="10"/>
      <c r="F3848" s="10"/>
      <c r="G3848" s="10"/>
      <c r="H3848" s="10"/>
      <c r="I3848" s="11"/>
      <c r="J3848" s="11"/>
      <c r="K3848" s="12"/>
      <c r="L3848" s="1"/>
      <c r="N3848" s="1"/>
      <c r="O3848" s="13"/>
      <c r="P3848" s="13"/>
      <c r="Q3848" s="13" t="str">
        <f t="shared" ref="Q3848:Q3911" si="253">IF(AND(M3848="Natural Gas",K3848&lt;&gt;"NA"),K3848/100,"")</f>
        <v/>
      </c>
      <c r="R3848" s="13" t="str">
        <f t="shared" ref="R3848:R3911" si="254">IF(AND(M3848="Natural Gas",K3848&lt;&gt;"NA",L3848="YES"),K3848/100,"")</f>
        <v/>
      </c>
    </row>
    <row r="3849" spans="1:18" x14ac:dyDescent="0.2">
      <c r="A3849" s="8"/>
      <c r="B3849" s="9"/>
      <c r="C3849" s="10"/>
      <c r="D3849" s="10"/>
      <c r="E3849" s="10"/>
      <c r="F3849" s="10"/>
      <c r="G3849" s="10"/>
      <c r="H3849" s="10"/>
      <c r="I3849" s="11"/>
      <c r="J3849" s="11"/>
      <c r="K3849" s="12"/>
      <c r="L3849" s="1"/>
      <c r="N3849" s="1"/>
      <c r="O3849" s="13"/>
      <c r="P3849" s="13"/>
      <c r="Q3849" s="13" t="str">
        <f t="shared" si="253"/>
        <v/>
      </c>
      <c r="R3849" s="13" t="str">
        <f t="shared" si="254"/>
        <v/>
      </c>
    </row>
    <row r="3850" spans="1:18" x14ac:dyDescent="0.2">
      <c r="A3850" s="8"/>
      <c r="B3850" s="9"/>
      <c r="C3850" s="10"/>
      <c r="D3850" s="10"/>
      <c r="E3850" s="10"/>
      <c r="F3850" s="10"/>
      <c r="G3850" s="10"/>
      <c r="H3850" s="10"/>
      <c r="I3850" s="11"/>
      <c r="J3850" s="11"/>
      <c r="K3850" s="12"/>
      <c r="L3850" s="1"/>
      <c r="N3850" s="1"/>
      <c r="O3850" s="13"/>
      <c r="P3850" s="13"/>
      <c r="Q3850" s="13" t="str">
        <f t="shared" si="253"/>
        <v/>
      </c>
      <c r="R3850" s="13" t="str">
        <f t="shared" si="254"/>
        <v/>
      </c>
    </row>
    <row r="3851" spans="1:18" x14ac:dyDescent="0.2">
      <c r="A3851" s="8"/>
      <c r="B3851" s="9"/>
      <c r="C3851" s="10"/>
      <c r="D3851" s="10"/>
      <c r="E3851" s="10"/>
      <c r="F3851" s="10"/>
      <c r="G3851" s="10"/>
      <c r="H3851" s="10"/>
      <c r="I3851" s="11"/>
      <c r="J3851" s="11"/>
      <c r="K3851" s="16"/>
      <c r="L3851" s="1"/>
      <c r="N3851" s="1"/>
      <c r="O3851" s="13"/>
      <c r="P3851" s="13"/>
      <c r="Q3851" s="13" t="str">
        <f t="shared" si="253"/>
        <v/>
      </c>
      <c r="R3851" s="13" t="str">
        <f t="shared" si="254"/>
        <v/>
      </c>
    </row>
    <row r="3852" spans="1:18" x14ac:dyDescent="0.2">
      <c r="A3852" s="8"/>
      <c r="B3852" s="9"/>
      <c r="C3852" s="10"/>
      <c r="D3852" s="10"/>
      <c r="E3852" s="10"/>
      <c r="F3852" s="10"/>
      <c r="G3852" s="10"/>
      <c r="H3852" s="10"/>
      <c r="I3852" s="11"/>
      <c r="J3852" s="11"/>
      <c r="K3852" s="16"/>
      <c r="L3852" s="1"/>
      <c r="N3852" s="1"/>
      <c r="O3852" s="13"/>
      <c r="P3852" s="13"/>
      <c r="Q3852" s="13" t="str">
        <f t="shared" si="253"/>
        <v/>
      </c>
      <c r="R3852" s="13" t="str">
        <f t="shared" si="254"/>
        <v/>
      </c>
    </row>
    <row r="3853" spans="1:18" x14ac:dyDescent="0.2">
      <c r="A3853" s="8"/>
      <c r="B3853" s="9"/>
      <c r="C3853" s="10"/>
      <c r="D3853" s="10"/>
      <c r="E3853" s="10"/>
      <c r="F3853" s="10"/>
      <c r="G3853" s="10"/>
      <c r="H3853" s="10"/>
      <c r="I3853" s="11"/>
      <c r="J3853" s="11"/>
      <c r="K3853" s="16"/>
      <c r="L3853" s="1"/>
      <c r="N3853" s="1"/>
      <c r="O3853" s="13"/>
      <c r="P3853" s="13"/>
      <c r="Q3853" s="13" t="str">
        <f t="shared" si="253"/>
        <v/>
      </c>
      <c r="R3853" s="13" t="str">
        <f t="shared" si="254"/>
        <v/>
      </c>
    </row>
    <row r="3854" spans="1:18" x14ac:dyDescent="0.2">
      <c r="A3854" s="8"/>
      <c r="B3854" s="9"/>
      <c r="C3854" s="10"/>
      <c r="D3854" s="10"/>
      <c r="E3854" s="10"/>
      <c r="F3854" s="10"/>
      <c r="G3854" s="10"/>
      <c r="H3854" s="10"/>
      <c r="I3854" s="11"/>
      <c r="J3854" s="11"/>
      <c r="K3854" s="16"/>
      <c r="L3854" s="1"/>
      <c r="N3854" s="1"/>
      <c r="O3854" s="13"/>
      <c r="P3854" s="13"/>
      <c r="Q3854" s="13" t="str">
        <f t="shared" si="253"/>
        <v/>
      </c>
      <c r="R3854" s="13" t="str">
        <f t="shared" si="254"/>
        <v/>
      </c>
    </row>
    <row r="3855" spans="1:18" x14ac:dyDescent="0.2">
      <c r="A3855" s="8"/>
      <c r="B3855" s="9"/>
      <c r="C3855" s="10"/>
      <c r="D3855" s="10"/>
      <c r="E3855" s="10"/>
      <c r="F3855" s="10"/>
      <c r="G3855" s="10"/>
      <c r="H3855" s="10"/>
      <c r="I3855" s="11"/>
      <c r="J3855" s="11"/>
      <c r="K3855" s="16"/>
      <c r="L3855" s="1"/>
      <c r="N3855" s="1"/>
      <c r="O3855" s="13"/>
      <c r="P3855" s="13"/>
      <c r="Q3855" s="13" t="str">
        <f t="shared" si="253"/>
        <v/>
      </c>
      <c r="R3855" s="13" t="str">
        <f t="shared" si="254"/>
        <v/>
      </c>
    </row>
    <row r="3856" spans="1:18" x14ac:dyDescent="0.2">
      <c r="A3856" s="8"/>
      <c r="B3856" s="9"/>
      <c r="C3856" s="10"/>
      <c r="D3856" s="10"/>
      <c r="E3856" s="10"/>
      <c r="F3856" s="10"/>
      <c r="G3856" s="10"/>
      <c r="H3856" s="10"/>
      <c r="I3856" s="11"/>
      <c r="J3856" s="11"/>
      <c r="K3856" s="16"/>
      <c r="L3856" s="1"/>
      <c r="N3856" s="1"/>
      <c r="O3856" s="13"/>
      <c r="P3856" s="13"/>
      <c r="Q3856" s="13" t="str">
        <f t="shared" si="253"/>
        <v/>
      </c>
      <c r="R3856" s="13" t="str">
        <f t="shared" si="254"/>
        <v/>
      </c>
    </row>
    <row r="3857" spans="1:18" x14ac:dyDescent="0.2">
      <c r="A3857" s="8"/>
      <c r="B3857" s="9"/>
      <c r="C3857" s="10"/>
      <c r="D3857" s="10"/>
      <c r="E3857" s="10"/>
      <c r="F3857" s="10"/>
      <c r="G3857" s="10"/>
      <c r="H3857" s="10"/>
      <c r="I3857" s="11"/>
      <c r="J3857" s="11"/>
      <c r="K3857" s="16"/>
      <c r="L3857" s="1"/>
      <c r="N3857" s="1"/>
      <c r="O3857" s="13"/>
      <c r="P3857" s="13"/>
      <c r="Q3857" s="13" t="str">
        <f t="shared" si="253"/>
        <v/>
      </c>
      <c r="R3857" s="13" t="str">
        <f t="shared" si="254"/>
        <v/>
      </c>
    </row>
    <row r="3858" spans="1:18" x14ac:dyDescent="0.2">
      <c r="A3858" s="8"/>
      <c r="B3858" s="9"/>
      <c r="C3858" s="10"/>
      <c r="D3858" s="10"/>
      <c r="E3858" s="10"/>
      <c r="F3858" s="10"/>
      <c r="G3858" s="10"/>
      <c r="H3858" s="10"/>
      <c r="I3858" s="11"/>
      <c r="J3858" s="11"/>
      <c r="K3858" s="12"/>
      <c r="L3858" s="1"/>
      <c r="N3858" s="1"/>
      <c r="O3858" s="13"/>
      <c r="P3858" s="13"/>
      <c r="Q3858" s="13" t="str">
        <f t="shared" si="253"/>
        <v/>
      </c>
      <c r="R3858" s="13" t="str">
        <f t="shared" si="254"/>
        <v/>
      </c>
    </row>
    <row r="3859" spans="1:18" x14ac:dyDescent="0.2">
      <c r="A3859" s="8"/>
      <c r="B3859" s="9"/>
      <c r="C3859" s="10"/>
      <c r="D3859" s="10"/>
      <c r="E3859" s="10"/>
      <c r="F3859" s="10"/>
      <c r="G3859" s="10"/>
      <c r="H3859" s="10"/>
      <c r="I3859" s="11"/>
      <c r="J3859" s="11"/>
      <c r="K3859" s="16"/>
      <c r="L3859" s="1"/>
      <c r="N3859" s="1"/>
      <c r="O3859" s="13"/>
      <c r="P3859" s="13"/>
      <c r="Q3859" s="13" t="str">
        <f t="shared" si="253"/>
        <v/>
      </c>
      <c r="R3859" s="13" t="str">
        <f t="shared" si="254"/>
        <v/>
      </c>
    </row>
    <row r="3860" spans="1:18" x14ac:dyDescent="0.2">
      <c r="A3860" s="8"/>
      <c r="B3860" s="9"/>
      <c r="C3860" s="10"/>
      <c r="D3860" s="10"/>
      <c r="E3860" s="10"/>
      <c r="F3860" s="10"/>
      <c r="G3860" s="10"/>
      <c r="H3860" s="10"/>
      <c r="I3860" s="11"/>
      <c r="J3860" s="11"/>
      <c r="K3860" s="16"/>
      <c r="L3860" s="1"/>
      <c r="N3860" s="1"/>
      <c r="O3860" s="13"/>
      <c r="P3860" s="13"/>
      <c r="Q3860" s="13" t="str">
        <f t="shared" si="253"/>
        <v/>
      </c>
      <c r="R3860" s="13" t="str">
        <f t="shared" si="254"/>
        <v/>
      </c>
    </row>
    <row r="3861" spans="1:18" x14ac:dyDescent="0.2">
      <c r="A3861" s="8"/>
      <c r="B3861" s="9"/>
      <c r="C3861" s="10"/>
      <c r="D3861" s="10"/>
      <c r="E3861" s="10"/>
      <c r="F3861" s="10"/>
      <c r="G3861" s="10"/>
      <c r="H3861" s="10"/>
      <c r="I3861" s="11"/>
      <c r="J3861" s="11"/>
      <c r="K3861" s="16"/>
      <c r="L3861" s="1"/>
      <c r="N3861" s="1"/>
      <c r="O3861" s="13"/>
      <c r="P3861" s="13"/>
      <c r="Q3861" s="13" t="str">
        <f t="shared" si="253"/>
        <v/>
      </c>
      <c r="R3861" s="13" t="str">
        <f t="shared" si="254"/>
        <v/>
      </c>
    </row>
    <row r="3862" spans="1:18" x14ac:dyDescent="0.2">
      <c r="A3862" s="8"/>
      <c r="B3862" s="9"/>
      <c r="C3862" s="10"/>
      <c r="D3862" s="10"/>
      <c r="E3862" s="10"/>
      <c r="F3862" s="10"/>
      <c r="G3862" s="10"/>
      <c r="H3862" s="10"/>
      <c r="I3862" s="11"/>
      <c r="J3862" s="11"/>
      <c r="K3862" s="16"/>
      <c r="L3862" s="1"/>
      <c r="N3862" s="1"/>
      <c r="O3862" s="13"/>
      <c r="P3862" s="13"/>
      <c r="Q3862" s="13" t="str">
        <f t="shared" si="253"/>
        <v/>
      </c>
      <c r="R3862" s="13" t="str">
        <f t="shared" si="254"/>
        <v/>
      </c>
    </row>
    <row r="3863" spans="1:18" x14ac:dyDescent="0.2">
      <c r="A3863" s="8"/>
      <c r="B3863" s="9"/>
      <c r="C3863" s="10"/>
      <c r="D3863" s="10"/>
      <c r="E3863" s="10"/>
      <c r="F3863" s="10"/>
      <c r="G3863" s="10"/>
      <c r="H3863" s="10"/>
      <c r="I3863" s="11"/>
      <c r="J3863" s="11"/>
      <c r="K3863" s="16"/>
      <c r="L3863" s="1"/>
      <c r="N3863" s="1"/>
      <c r="O3863" s="13"/>
      <c r="P3863" s="13"/>
      <c r="Q3863" s="13" t="str">
        <f t="shared" si="253"/>
        <v/>
      </c>
      <c r="R3863" s="13" t="str">
        <f t="shared" si="254"/>
        <v/>
      </c>
    </row>
    <row r="3864" spans="1:18" x14ac:dyDescent="0.2">
      <c r="A3864" s="8"/>
      <c r="B3864" s="9"/>
      <c r="C3864" s="10"/>
      <c r="D3864" s="10"/>
      <c r="E3864" s="10"/>
      <c r="F3864" s="10"/>
      <c r="G3864" s="10"/>
      <c r="H3864" s="10"/>
      <c r="I3864" s="11"/>
      <c r="J3864" s="11"/>
      <c r="K3864" s="16"/>
      <c r="L3864" s="1"/>
      <c r="N3864" s="1"/>
      <c r="O3864" s="13"/>
      <c r="P3864" s="13"/>
      <c r="Q3864" s="13" t="str">
        <f t="shared" si="253"/>
        <v/>
      </c>
      <c r="R3864" s="13" t="str">
        <f t="shared" si="254"/>
        <v/>
      </c>
    </row>
    <row r="3865" spans="1:18" x14ac:dyDescent="0.2">
      <c r="A3865" s="8"/>
      <c r="B3865" s="9"/>
      <c r="C3865" s="10"/>
      <c r="D3865" s="10"/>
      <c r="E3865" s="10"/>
      <c r="F3865" s="10"/>
      <c r="G3865" s="10"/>
      <c r="H3865" s="10"/>
      <c r="I3865" s="11"/>
      <c r="J3865" s="11"/>
      <c r="K3865" s="16"/>
      <c r="L3865" s="1"/>
      <c r="N3865" s="1"/>
      <c r="O3865" s="13"/>
      <c r="P3865" s="13"/>
      <c r="Q3865" s="13" t="str">
        <f t="shared" si="253"/>
        <v/>
      </c>
      <c r="R3865" s="13" t="str">
        <f t="shared" si="254"/>
        <v/>
      </c>
    </row>
    <row r="3866" spans="1:18" x14ac:dyDescent="0.2">
      <c r="A3866" s="8"/>
      <c r="B3866" s="9"/>
      <c r="C3866" s="10"/>
      <c r="D3866" s="10"/>
      <c r="E3866" s="10"/>
      <c r="F3866" s="10"/>
      <c r="G3866" s="10"/>
      <c r="H3866" s="10"/>
      <c r="I3866" s="11"/>
      <c r="J3866" s="11"/>
      <c r="K3866" s="16"/>
      <c r="L3866" s="1"/>
      <c r="N3866" s="1"/>
      <c r="O3866" s="13"/>
      <c r="P3866" s="13"/>
      <c r="Q3866" s="13" t="str">
        <f t="shared" si="253"/>
        <v/>
      </c>
      <c r="R3866" s="13" t="str">
        <f t="shared" si="254"/>
        <v/>
      </c>
    </row>
    <row r="3867" spans="1:18" x14ac:dyDescent="0.2">
      <c r="A3867" s="8"/>
      <c r="B3867" s="9"/>
      <c r="C3867" s="10"/>
      <c r="D3867" s="10"/>
      <c r="E3867" s="10"/>
      <c r="F3867" s="10"/>
      <c r="G3867" s="10"/>
      <c r="H3867" s="10"/>
      <c r="I3867" s="11"/>
      <c r="J3867" s="11"/>
      <c r="K3867" s="12"/>
      <c r="L3867" s="1"/>
      <c r="N3867" s="1"/>
      <c r="O3867" s="13"/>
      <c r="P3867" s="13"/>
      <c r="Q3867" s="13" t="str">
        <f t="shared" si="253"/>
        <v/>
      </c>
      <c r="R3867" s="13" t="str">
        <f t="shared" si="254"/>
        <v/>
      </c>
    </row>
    <row r="3868" spans="1:18" x14ac:dyDescent="0.2">
      <c r="A3868" s="8"/>
      <c r="B3868" s="9"/>
      <c r="C3868" s="10"/>
      <c r="D3868" s="10"/>
      <c r="E3868" s="10"/>
      <c r="F3868" s="10"/>
      <c r="G3868" s="10"/>
      <c r="H3868" s="10"/>
      <c r="I3868" s="11"/>
      <c r="J3868" s="11"/>
      <c r="K3868" s="16"/>
      <c r="L3868" s="1"/>
      <c r="N3868" s="1"/>
      <c r="O3868" s="13"/>
      <c r="P3868" s="13"/>
      <c r="Q3868" s="13" t="str">
        <f t="shared" si="253"/>
        <v/>
      </c>
      <c r="R3868" s="13" t="str">
        <f t="shared" si="254"/>
        <v/>
      </c>
    </row>
    <row r="3869" spans="1:18" x14ac:dyDescent="0.2">
      <c r="A3869" s="8"/>
      <c r="B3869" s="9"/>
      <c r="C3869" s="10"/>
      <c r="D3869" s="10"/>
      <c r="E3869" s="10"/>
      <c r="F3869" s="10"/>
      <c r="G3869" s="10"/>
      <c r="H3869" s="10"/>
      <c r="I3869" s="11"/>
      <c r="J3869" s="11"/>
      <c r="K3869" s="16"/>
      <c r="L3869" s="1"/>
      <c r="N3869" s="1"/>
      <c r="O3869" s="13"/>
      <c r="P3869" s="13"/>
      <c r="Q3869" s="13" t="str">
        <f t="shared" si="253"/>
        <v/>
      </c>
      <c r="R3869" s="13" t="str">
        <f t="shared" si="254"/>
        <v/>
      </c>
    </row>
    <row r="3870" spans="1:18" x14ac:dyDescent="0.2">
      <c r="A3870" s="8"/>
      <c r="B3870" s="9"/>
      <c r="C3870" s="10"/>
      <c r="D3870" s="10"/>
      <c r="E3870" s="10"/>
      <c r="F3870" s="10"/>
      <c r="G3870" s="10"/>
      <c r="H3870" s="10"/>
      <c r="I3870" s="11"/>
      <c r="J3870" s="11"/>
      <c r="K3870" s="16"/>
      <c r="L3870" s="1"/>
      <c r="N3870" s="1"/>
      <c r="O3870" s="13"/>
      <c r="P3870" s="13"/>
      <c r="Q3870" s="13" t="str">
        <f t="shared" si="253"/>
        <v/>
      </c>
      <c r="R3870" s="13" t="str">
        <f t="shared" si="254"/>
        <v/>
      </c>
    </row>
    <row r="3871" spans="1:18" x14ac:dyDescent="0.2">
      <c r="A3871" s="8"/>
      <c r="B3871" s="9"/>
      <c r="C3871" s="10"/>
      <c r="D3871" s="10"/>
      <c r="E3871" s="10"/>
      <c r="F3871" s="10"/>
      <c r="G3871" s="10"/>
      <c r="H3871" s="10"/>
      <c r="I3871" s="11"/>
      <c r="J3871" s="11"/>
      <c r="K3871" s="16"/>
      <c r="L3871" s="1"/>
      <c r="N3871" s="1"/>
      <c r="O3871" s="13"/>
      <c r="P3871" s="13"/>
      <c r="Q3871" s="13" t="str">
        <f t="shared" si="253"/>
        <v/>
      </c>
      <c r="R3871" s="13" t="str">
        <f t="shared" si="254"/>
        <v/>
      </c>
    </row>
    <row r="3872" spans="1:18" x14ac:dyDescent="0.2">
      <c r="A3872" s="8"/>
      <c r="B3872" s="9"/>
      <c r="C3872" s="10"/>
      <c r="D3872" s="10"/>
      <c r="E3872" s="10"/>
      <c r="F3872" s="10"/>
      <c r="G3872" s="10"/>
      <c r="H3872" s="10"/>
      <c r="I3872" s="11"/>
      <c r="J3872" s="11"/>
      <c r="K3872" s="16"/>
      <c r="L3872" s="1"/>
      <c r="N3872" s="1"/>
      <c r="O3872" s="13"/>
      <c r="P3872" s="13"/>
      <c r="Q3872" s="13" t="str">
        <f t="shared" si="253"/>
        <v/>
      </c>
      <c r="R3872" s="13" t="str">
        <f t="shared" si="254"/>
        <v/>
      </c>
    </row>
    <row r="3873" spans="1:18" x14ac:dyDescent="0.2">
      <c r="A3873" s="8"/>
      <c r="B3873" s="9"/>
      <c r="C3873" s="10"/>
      <c r="D3873" s="10"/>
      <c r="E3873" s="10"/>
      <c r="F3873" s="10"/>
      <c r="G3873" s="10"/>
      <c r="H3873" s="10"/>
      <c r="I3873" s="11"/>
      <c r="J3873" s="11"/>
      <c r="K3873" s="16"/>
      <c r="L3873" s="1"/>
      <c r="N3873" s="1"/>
      <c r="O3873" s="13"/>
      <c r="P3873" s="13"/>
      <c r="Q3873" s="13" t="str">
        <f t="shared" si="253"/>
        <v/>
      </c>
      <c r="R3873" s="13" t="str">
        <f t="shared" si="254"/>
        <v/>
      </c>
    </row>
    <row r="3874" spans="1:18" x14ac:dyDescent="0.2">
      <c r="A3874" s="8"/>
      <c r="B3874" s="9"/>
      <c r="C3874" s="10"/>
      <c r="D3874" s="10"/>
      <c r="E3874" s="10"/>
      <c r="F3874" s="10"/>
      <c r="G3874" s="10"/>
      <c r="H3874" s="10"/>
      <c r="I3874" s="11"/>
      <c r="J3874" s="11"/>
      <c r="K3874" s="16"/>
      <c r="L3874" s="1"/>
      <c r="N3874" s="1"/>
      <c r="O3874" s="13"/>
      <c r="P3874" s="13"/>
      <c r="Q3874" s="13" t="str">
        <f t="shared" si="253"/>
        <v/>
      </c>
      <c r="R3874" s="13" t="str">
        <f t="shared" si="254"/>
        <v/>
      </c>
    </row>
    <row r="3875" spans="1:18" x14ac:dyDescent="0.2">
      <c r="A3875" s="8"/>
      <c r="B3875" s="9"/>
      <c r="C3875" s="10"/>
      <c r="D3875" s="10"/>
      <c r="E3875" s="10"/>
      <c r="F3875" s="10"/>
      <c r="G3875" s="10"/>
      <c r="H3875" s="10"/>
      <c r="I3875" s="11"/>
      <c r="J3875" s="11"/>
      <c r="K3875" s="16"/>
      <c r="L3875" s="1"/>
      <c r="N3875" s="1"/>
      <c r="O3875" s="13"/>
      <c r="P3875" s="13"/>
      <c r="Q3875" s="13" t="str">
        <f t="shared" si="253"/>
        <v/>
      </c>
      <c r="R3875" s="13" t="str">
        <f t="shared" si="254"/>
        <v/>
      </c>
    </row>
    <row r="3876" spans="1:18" x14ac:dyDescent="0.2">
      <c r="A3876" s="8"/>
      <c r="B3876" s="9"/>
      <c r="C3876" s="10"/>
      <c r="D3876" s="10"/>
      <c r="E3876" s="10"/>
      <c r="F3876" s="10"/>
      <c r="G3876" s="10"/>
      <c r="H3876" s="10"/>
      <c r="I3876" s="11"/>
      <c r="J3876" s="11"/>
      <c r="K3876" s="12"/>
      <c r="L3876" s="1"/>
      <c r="N3876" s="1"/>
      <c r="O3876" s="13"/>
      <c r="P3876" s="13"/>
      <c r="Q3876" s="13" t="str">
        <f t="shared" si="253"/>
        <v/>
      </c>
      <c r="R3876" s="13" t="str">
        <f t="shared" si="254"/>
        <v/>
      </c>
    </row>
    <row r="3877" spans="1:18" x14ac:dyDescent="0.2">
      <c r="A3877" s="8"/>
      <c r="B3877" s="9"/>
      <c r="C3877" s="10"/>
      <c r="D3877" s="10"/>
      <c r="E3877" s="10"/>
      <c r="F3877" s="10"/>
      <c r="G3877" s="10"/>
      <c r="H3877" s="10"/>
      <c r="I3877" s="11"/>
      <c r="J3877" s="11"/>
      <c r="K3877" s="16"/>
      <c r="L3877" s="1"/>
      <c r="N3877" s="1"/>
      <c r="O3877" s="13"/>
      <c r="P3877" s="13"/>
      <c r="Q3877" s="13" t="str">
        <f t="shared" si="253"/>
        <v/>
      </c>
      <c r="R3877" s="13" t="str">
        <f t="shared" si="254"/>
        <v/>
      </c>
    </row>
    <row r="3878" spans="1:18" x14ac:dyDescent="0.2">
      <c r="A3878" s="8"/>
      <c r="B3878" s="9"/>
      <c r="C3878" s="10"/>
      <c r="D3878" s="10"/>
      <c r="E3878" s="10"/>
      <c r="F3878" s="10"/>
      <c r="G3878" s="10"/>
      <c r="H3878" s="10"/>
      <c r="I3878" s="11"/>
      <c r="J3878" s="11"/>
      <c r="K3878" s="16"/>
      <c r="L3878" s="1"/>
      <c r="N3878" s="1"/>
      <c r="O3878" s="13"/>
      <c r="P3878" s="13"/>
      <c r="Q3878" s="13" t="str">
        <f t="shared" si="253"/>
        <v/>
      </c>
      <c r="R3878" s="13" t="str">
        <f t="shared" si="254"/>
        <v/>
      </c>
    </row>
    <row r="3879" spans="1:18" x14ac:dyDescent="0.2">
      <c r="A3879" s="8"/>
      <c r="B3879" s="9"/>
      <c r="C3879" s="10"/>
      <c r="D3879" s="10"/>
      <c r="E3879" s="10"/>
      <c r="F3879" s="10"/>
      <c r="G3879" s="10"/>
      <c r="H3879" s="10"/>
      <c r="I3879" s="11"/>
      <c r="J3879" s="11"/>
      <c r="K3879" s="16"/>
      <c r="L3879" s="1"/>
      <c r="N3879" s="1"/>
      <c r="O3879" s="13"/>
      <c r="P3879" s="13"/>
      <c r="Q3879" s="13" t="str">
        <f t="shared" si="253"/>
        <v/>
      </c>
      <c r="R3879" s="13" t="str">
        <f t="shared" si="254"/>
        <v/>
      </c>
    </row>
    <row r="3880" spans="1:18" x14ac:dyDescent="0.2">
      <c r="A3880" s="8"/>
      <c r="B3880" s="9"/>
      <c r="C3880" s="10"/>
      <c r="D3880" s="10"/>
      <c r="E3880" s="10"/>
      <c r="F3880" s="10"/>
      <c r="G3880" s="10"/>
      <c r="H3880" s="10"/>
      <c r="I3880" s="11"/>
      <c r="J3880" s="11"/>
      <c r="K3880" s="16"/>
      <c r="L3880" s="1"/>
      <c r="N3880" s="1"/>
      <c r="O3880" s="13"/>
      <c r="P3880" s="13"/>
      <c r="Q3880" s="13" t="str">
        <f t="shared" si="253"/>
        <v/>
      </c>
      <c r="R3880" s="13" t="str">
        <f t="shared" si="254"/>
        <v/>
      </c>
    </row>
    <row r="3881" spans="1:18" x14ac:dyDescent="0.2">
      <c r="A3881" s="8"/>
      <c r="B3881" s="9"/>
      <c r="C3881" s="10"/>
      <c r="D3881" s="10"/>
      <c r="E3881" s="10"/>
      <c r="F3881" s="10"/>
      <c r="G3881" s="10"/>
      <c r="H3881" s="10"/>
      <c r="I3881" s="11"/>
      <c r="J3881" s="11"/>
      <c r="K3881" s="16"/>
      <c r="L3881" s="1"/>
      <c r="N3881" s="1"/>
      <c r="O3881" s="13"/>
      <c r="P3881" s="13"/>
      <c r="Q3881" s="13" t="str">
        <f t="shared" si="253"/>
        <v/>
      </c>
      <c r="R3881" s="13" t="str">
        <f t="shared" si="254"/>
        <v/>
      </c>
    </row>
    <row r="3882" spans="1:18" x14ac:dyDescent="0.2">
      <c r="A3882" s="8"/>
      <c r="B3882" s="9"/>
      <c r="C3882" s="10"/>
      <c r="D3882" s="10"/>
      <c r="E3882" s="10"/>
      <c r="F3882" s="10"/>
      <c r="G3882" s="10"/>
      <c r="H3882" s="10"/>
      <c r="I3882" s="11"/>
      <c r="J3882" s="11"/>
      <c r="K3882" s="16"/>
      <c r="L3882" s="1"/>
      <c r="N3882" s="1"/>
      <c r="O3882" s="13"/>
      <c r="P3882" s="13"/>
      <c r="Q3882" s="13" t="str">
        <f t="shared" si="253"/>
        <v/>
      </c>
      <c r="R3882" s="13" t="str">
        <f t="shared" si="254"/>
        <v/>
      </c>
    </row>
    <row r="3883" spans="1:18" x14ac:dyDescent="0.2">
      <c r="A3883" s="8"/>
      <c r="B3883" s="9"/>
      <c r="C3883" s="10"/>
      <c r="D3883" s="10"/>
      <c r="E3883" s="10"/>
      <c r="F3883" s="10"/>
      <c r="G3883" s="10"/>
      <c r="H3883" s="10"/>
      <c r="I3883" s="11"/>
      <c r="J3883" s="11"/>
      <c r="K3883" s="16"/>
      <c r="L3883" s="1"/>
      <c r="N3883" s="1"/>
      <c r="O3883" s="13"/>
      <c r="P3883" s="13"/>
      <c r="Q3883" s="13" t="str">
        <f t="shared" si="253"/>
        <v/>
      </c>
      <c r="R3883" s="13" t="str">
        <f t="shared" si="254"/>
        <v/>
      </c>
    </row>
    <row r="3884" spans="1:18" x14ac:dyDescent="0.2">
      <c r="A3884" s="8"/>
      <c r="B3884" s="9"/>
      <c r="C3884" s="10"/>
      <c r="D3884" s="10"/>
      <c r="E3884" s="10"/>
      <c r="F3884" s="10"/>
      <c r="G3884" s="10"/>
      <c r="H3884" s="10"/>
      <c r="I3884" s="11"/>
      <c r="J3884" s="11"/>
      <c r="K3884" s="16"/>
      <c r="L3884" s="1"/>
      <c r="N3884" s="1"/>
      <c r="O3884" s="13"/>
      <c r="P3884" s="13"/>
      <c r="Q3884" s="13" t="str">
        <f t="shared" si="253"/>
        <v/>
      </c>
      <c r="R3884" s="13" t="str">
        <f t="shared" si="254"/>
        <v/>
      </c>
    </row>
    <row r="3885" spans="1:18" x14ac:dyDescent="0.2">
      <c r="A3885" s="8"/>
      <c r="B3885" s="9"/>
      <c r="C3885" s="10"/>
      <c r="D3885" s="10"/>
      <c r="E3885" s="10"/>
      <c r="F3885" s="10"/>
      <c r="G3885" s="10"/>
      <c r="H3885" s="10"/>
      <c r="I3885" s="11"/>
      <c r="J3885" s="11"/>
      <c r="K3885" s="12"/>
      <c r="L3885" s="1"/>
      <c r="N3885" s="1"/>
      <c r="O3885" s="13"/>
      <c r="P3885" s="13"/>
      <c r="Q3885" s="13" t="str">
        <f t="shared" si="253"/>
        <v/>
      </c>
      <c r="R3885" s="13" t="str">
        <f t="shared" si="254"/>
        <v/>
      </c>
    </row>
    <row r="3886" spans="1:18" x14ac:dyDescent="0.2">
      <c r="A3886" s="8"/>
      <c r="B3886" s="9"/>
      <c r="C3886" s="10"/>
      <c r="D3886" s="10"/>
      <c r="E3886" s="10"/>
      <c r="F3886" s="10"/>
      <c r="G3886" s="10"/>
      <c r="H3886" s="10"/>
      <c r="I3886" s="11"/>
      <c r="J3886" s="11"/>
      <c r="K3886" s="12"/>
      <c r="L3886" s="1"/>
      <c r="N3886" s="1"/>
      <c r="O3886" s="13"/>
      <c r="P3886" s="13"/>
      <c r="Q3886" s="13" t="str">
        <f t="shared" si="253"/>
        <v/>
      </c>
      <c r="R3886" s="13" t="str">
        <f t="shared" si="254"/>
        <v/>
      </c>
    </row>
    <row r="3887" spans="1:18" x14ac:dyDescent="0.2">
      <c r="A3887" s="8"/>
      <c r="B3887" s="9"/>
      <c r="C3887" s="10"/>
      <c r="D3887" s="10"/>
      <c r="E3887" s="10"/>
      <c r="F3887" s="10"/>
      <c r="G3887" s="10"/>
      <c r="H3887" s="10"/>
      <c r="I3887" s="11"/>
      <c r="J3887" s="11"/>
      <c r="K3887" s="12"/>
      <c r="L3887" s="1"/>
      <c r="N3887" s="1"/>
      <c r="O3887" s="13"/>
      <c r="P3887" s="13"/>
      <c r="Q3887" s="13" t="str">
        <f t="shared" si="253"/>
        <v/>
      </c>
      <c r="R3887" s="13" t="str">
        <f t="shared" si="254"/>
        <v/>
      </c>
    </row>
    <row r="3888" spans="1:18" x14ac:dyDescent="0.2">
      <c r="A3888" s="8"/>
      <c r="B3888" s="9"/>
      <c r="C3888" s="10"/>
      <c r="D3888" s="10"/>
      <c r="E3888" s="10"/>
      <c r="F3888" s="10"/>
      <c r="G3888" s="10"/>
      <c r="H3888" s="10"/>
      <c r="I3888" s="11"/>
      <c r="J3888" s="11"/>
      <c r="K3888" s="16"/>
      <c r="L3888" s="1"/>
      <c r="N3888" s="1"/>
      <c r="O3888" s="13"/>
      <c r="P3888" s="13"/>
      <c r="Q3888" s="13" t="str">
        <f t="shared" si="253"/>
        <v/>
      </c>
      <c r="R3888" s="13" t="str">
        <f t="shared" si="254"/>
        <v/>
      </c>
    </row>
    <row r="3889" spans="1:18" x14ac:dyDescent="0.2">
      <c r="A3889" s="8"/>
      <c r="B3889" s="9"/>
      <c r="C3889" s="10"/>
      <c r="D3889" s="10"/>
      <c r="E3889" s="10"/>
      <c r="F3889" s="10"/>
      <c r="G3889" s="10"/>
      <c r="H3889" s="10"/>
      <c r="I3889" s="11"/>
      <c r="J3889" s="11"/>
      <c r="K3889" s="16"/>
      <c r="L3889" s="1"/>
      <c r="N3889" s="1"/>
      <c r="O3889" s="13"/>
      <c r="P3889" s="13"/>
      <c r="Q3889" s="13" t="str">
        <f t="shared" si="253"/>
        <v/>
      </c>
      <c r="R3889" s="13" t="str">
        <f t="shared" si="254"/>
        <v/>
      </c>
    </row>
    <row r="3890" spans="1:18" x14ac:dyDescent="0.2">
      <c r="A3890" s="8"/>
      <c r="B3890" s="9"/>
      <c r="C3890" s="10"/>
      <c r="D3890" s="10"/>
      <c r="E3890" s="10"/>
      <c r="F3890" s="10"/>
      <c r="G3890" s="10"/>
      <c r="H3890" s="10"/>
      <c r="I3890" s="11"/>
      <c r="J3890" s="11"/>
      <c r="K3890" s="16"/>
      <c r="L3890" s="1"/>
      <c r="N3890" s="1"/>
      <c r="O3890" s="13"/>
      <c r="P3890" s="13"/>
      <c r="Q3890" s="13" t="str">
        <f t="shared" si="253"/>
        <v/>
      </c>
      <c r="R3890" s="13" t="str">
        <f t="shared" si="254"/>
        <v/>
      </c>
    </row>
    <row r="3891" spans="1:18" x14ac:dyDescent="0.2">
      <c r="A3891" s="8"/>
      <c r="B3891" s="9"/>
      <c r="C3891" s="10"/>
      <c r="D3891" s="10"/>
      <c r="E3891" s="10"/>
      <c r="F3891" s="10"/>
      <c r="G3891" s="10"/>
      <c r="H3891" s="10"/>
      <c r="I3891" s="11"/>
      <c r="J3891" s="11"/>
      <c r="K3891" s="16"/>
      <c r="L3891" s="1"/>
      <c r="N3891" s="1"/>
      <c r="O3891" s="13"/>
      <c r="P3891" s="13"/>
      <c r="Q3891" s="13" t="str">
        <f t="shared" si="253"/>
        <v/>
      </c>
      <c r="R3891" s="13" t="str">
        <f t="shared" si="254"/>
        <v/>
      </c>
    </row>
    <row r="3892" spans="1:18" x14ac:dyDescent="0.2">
      <c r="A3892" s="8"/>
      <c r="B3892" s="9"/>
      <c r="C3892" s="10"/>
      <c r="D3892" s="10"/>
      <c r="E3892" s="10"/>
      <c r="F3892" s="10"/>
      <c r="G3892" s="10"/>
      <c r="H3892" s="10"/>
      <c r="I3892" s="11"/>
      <c r="J3892" s="11"/>
      <c r="K3892" s="16"/>
      <c r="L3892" s="1"/>
      <c r="N3892" s="1"/>
      <c r="O3892" s="13"/>
      <c r="P3892" s="13"/>
      <c r="Q3892" s="13" t="str">
        <f t="shared" si="253"/>
        <v/>
      </c>
      <c r="R3892" s="13" t="str">
        <f t="shared" si="254"/>
        <v/>
      </c>
    </row>
    <row r="3893" spans="1:18" x14ac:dyDescent="0.2">
      <c r="A3893" s="8"/>
      <c r="B3893" s="9"/>
      <c r="C3893" s="10"/>
      <c r="D3893" s="10"/>
      <c r="E3893" s="10"/>
      <c r="F3893" s="10"/>
      <c r="G3893" s="10"/>
      <c r="H3893" s="10"/>
      <c r="I3893" s="11"/>
      <c r="J3893" s="11"/>
      <c r="K3893" s="12"/>
      <c r="L3893" s="1"/>
      <c r="N3893" s="1"/>
      <c r="O3893" s="13"/>
      <c r="P3893" s="13"/>
      <c r="Q3893" s="13" t="str">
        <f t="shared" si="253"/>
        <v/>
      </c>
      <c r="R3893" s="13" t="str">
        <f t="shared" si="254"/>
        <v/>
      </c>
    </row>
    <row r="3894" spans="1:18" x14ac:dyDescent="0.2">
      <c r="A3894" s="8"/>
      <c r="B3894" s="9"/>
      <c r="C3894" s="10"/>
      <c r="D3894" s="10"/>
      <c r="E3894" s="10"/>
      <c r="F3894" s="10"/>
      <c r="G3894" s="10"/>
      <c r="H3894" s="10"/>
      <c r="I3894" s="11"/>
      <c r="J3894" s="11"/>
      <c r="K3894" s="12"/>
      <c r="L3894" s="1"/>
      <c r="N3894" s="1"/>
      <c r="O3894" s="13"/>
      <c r="P3894" s="13"/>
      <c r="Q3894" s="13" t="str">
        <f t="shared" si="253"/>
        <v/>
      </c>
      <c r="R3894" s="13" t="str">
        <f t="shared" si="254"/>
        <v/>
      </c>
    </row>
    <row r="3895" spans="1:18" x14ac:dyDescent="0.2">
      <c r="A3895" s="8"/>
      <c r="B3895" s="9"/>
      <c r="C3895" s="10"/>
      <c r="D3895" s="10"/>
      <c r="E3895" s="10"/>
      <c r="F3895" s="10"/>
      <c r="G3895" s="10"/>
      <c r="H3895" s="10"/>
      <c r="I3895" s="11"/>
      <c r="J3895" s="11"/>
      <c r="K3895" s="16"/>
      <c r="L3895" s="1"/>
      <c r="N3895" s="1"/>
      <c r="O3895" s="13"/>
      <c r="P3895" s="13"/>
      <c r="Q3895" s="13" t="str">
        <f t="shared" si="253"/>
        <v/>
      </c>
      <c r="R3895" s="13" t="str">
        <f t="shared" si="254"/>
        <v/>
      </c>
    </row>
    <row r="3896" spans="1:18" x14ac:dyDescent="0.2">
      <c r="A3896" s="8"/>
      <c r="B3896" s="9"/>
      <c r="C3896" s="10"/>
      <c r="D3896" s="10"/>
      <c r="E3896" s="10"/>
      <c r="F3896" s="10"/>
      <c r="G3896" s="10"/>
      <c r="H3896" s="10"/>
      <c r="I3896" s="11"/>
      <c r="J3896" s="11"/>
      <c r="K3896" s="16"/>
      <c r="L3896" s="1"/>
      <c r="N3896" s="1"/>
      <c r="O3896" s="13"/>
      <c r="P3896" s="13"/>
      <c r="Q3896" s="13" t="str">
        <f t="shared" si="253"/>
        <v/>
      </c>
      <c r="R3896" s="13" t="str">
        <f t="shared" si="254"/>
        <v/>
      </c>
    </row>
    <row r="3897" spans="1:18" x14ac:dyDescent="0.2">
      <c r="A3897" s="8"/>
      <c r="B3897" s="9"/>
      <c r="C3897" s="10"/>
      <c r="D3897" s="10"/>
      <c r="E3897" s="10"/>
      <c r="F3897" s="10"/>
      <c r="G3897" s="10"/>
      <c r="H3897" s="10"/>
      <c r="I3897" s="11"/>
      <c r="J3897" s="11"/>
      <c r="K3897" s="16"/>
      <c r="L3897" s="1"/>
      <c r="N3897" s="1"/>
      <c r="O3897" s="13"/>
      <c r="P3897" s="13"/>
      <c r="Q3897" s="13" t="str">
        <f t="shared" si="253"/>
        <v/>
      </c>
      <c r="R3897" s="13" t="str">
        <f t="shared" si="254"/>
        <v/>
      </c>
    </row>
    <row r="3898" spans="1:18" x14ac:dyDescent="0.2">
      <c r="A3898" s="8"/>
      <c r="B3898" s="9"/>
      <c r="C3898" s="10"/>
      <c r="D3898" s="10"/>
      <c r="E3898" s="10"/>
      <c r="F3898" s="10"/>
      <c r="G3898" s="10"/>
      <c r="H3898" s="10"/>
      <c r="I3898" s="11"/>
      <c r="J3898" s="11"/>
      <c r="K3898" s="16"/>
      <c r="L3898" s="1"/>
      <c r="N3898" s="1"/>
      <c r="O3898" s="13"/>
      <c r="P3898" s="13"/>
      <c r="Q3898" s="13" t="str">
        <f t="shared" si="253"/>
        <v/>
      </c>
      <c r="R3898" s="13" t="str">
        <f t="shared" si="254"/>
        <v/>
      </c>
    </row>
    <row r="3899" spans="1:18" x14ac:dyDescent="0.2">
      <c r="A3899" s="8"/>
      <c r="B3899" s="9"/>
      <c r="C3899" s="10"/>
      <c r="D3899" s="10"/>
      <c r="E3899" s="10"/>
      <c r="F3899" s="10"/>
      <c r="G3899" s="10"/>
      <c r="H3899" s="10"/>
      <c r="I3899" s="11"/>
      <c r="J3899" s="11"/>
      <c r="K3899" s="16"/>
      <c r="L3899" s="1"/>
      <c r="N3899" s="1"/>
      <c r="O3899" s="13"/>
      <c r="P3899" s="13"/>
      <c r="Q3899" s="13" t="str">
        <f t="shared" si="253"/>
        <v/>
      </c>
      <c r="R3899" s="13" t="str">
        <f t="shared" si="254"/>
        <v/>
      </c>
    </row>
    <row r="3900" spans="1:18" x14ac:dyDescent="0.2">
      <c r="A3900" s="8"/>
      <c r="B3900" s="9"/>
      <c r="C3900" s="10"/>
      <c r="D3900" s="10"/>
      <c r="E3900" s="10"/>
      <c r="F3900" s="10"/>
      <c r="G3900" s="10"/>
      <c r="H3900" s="10"/>
      <c r="I3900" s="11"/>
      <c r="J3900" s="11"/>
      <c r="K3900" s="16"/>
      <c r="L3900" s="1"/>
      <c r="N3900" s="1"/>
      <c r="O3900" s="13"/>
      <c r="P3900" s="13"/>
      <c r="Q3900" s="13" t="str">
        <f t="shared" si="253"/>
        <v/>
      </c>
      <c r="R3900" s="13" t="str">
        <f t="shared" si="254"/>
        <v/>
      </c>
    </row>
    <row r="3901" spans="1:18" x14ac:dyDescent="0.2">
      <c r="A3901" s="8"/>
      <c r="B3901" s="9"/>
      <c r="C3901" s="10"/>
      <c r="D3901" s="10"/>
      <c r="E3901" s="10"/>
      <c r="F3901" s="10"/>
      <c r="G3901" s="10"/>
      <c r="H3901" s="10"/>
      <c r="I3901" s="11"/>
      <c r="J3901" s="11"/>
      <c r="K3901" s="16"/>
      <c r="L3901" s="1"/>
      <c r="N3901" s="1"/>
      <c r="O3901" s="13"/>
      <c r="P3901" s="13"/>
      <c r="Q3901" s="13" t="str">
        <f t="shared" si="253"/>
        <v/>
      </c>
      <c r="R3901" s="13" t="str">
        <f t="shared" si="254"/>
        <v/>
      </c>
    </row>
    <row r="3902" spans="1:18" x14ac:dyDescent="0.2">
      <c r="A3902" s="8"/>
      <c r="B3902" s="9"/>
      <c r="C3902" s="10"/>
      <c r="D3902" s="10"/>
      <c r="E3902" s="10"/>
      <c r="F3902" s="10"/>
      <c r="G3902" s="10"/>
      <c r="H3902" s="10"/>
      <c r="I3902" s="11"/>
      <c r="J3902" s="11"/>
      <c r="K3902" s="16"/>
      <c r="L3902" s="1"/>
      <c r="N3902" s="1"/>
      <c r="O3902" s="13"/>
      <c r="P3902" s="13"/>
      <c r="Q3902" s="13" t="str">
        <f t="shared" si="253"/>
        <v/>
      </c>
      <c r="R3902" s="13" t="str">
        <f t="shared" si="254"/>
        <v/>
      </c>
    </row>
    <row r="3903" spans="1:18" x14ac:dyDescent="0.2">
      <c r="A3903" s="8"/>
      <c r="B3903" s="9"/>
      <c r="C3903" s="10"/>
      <c r="D3903" s="10"/>
      <c r="E3903" s="10"/>
      <c r="F3903" s="10"/>
      <c r="G3903" s="10"/>
      <c r="H3903" s="10"/>
      <c r="I3903" s="11"/>
      <c r="J3903" s="11"/>
      <c r="K3903" s="12"/>
      <c r="L3903" s="1"/>
      <c r="N3903" s="1"/>
      <c r="O3903" s="13"/>
      <c r="P3903" s="13"/>
      <c r="Q3903" s="13" t="str">
        <f t="shared" si="253"/>
        <v/>
      </c>
      <c r="R3903" s="13" t="str">
        <f t="shared" si="254"/>
        <v/>
      </c>
    </row>
    <row r="3904" spans="1:18" x14ac:dyDescent="0.2">
      <c r="A3904" s="8"/>
      <c r="B3904" s="9"/>
      <c r="C3904" s="10"/>
      <c r="D3904" s="10"/>
      <c r="E3904" s="10"/>
      <c r="F3904" s="10"/>
      <c r="G3904" s="10"/>
      <c r="H3904" s="10"/>
      <c r="I3904" s="11"/>
      <c r="J3904" s="11"/>
      <c r="K3904" s="12"/>
      <c r="L3904" s="1"/>
      <c r="N3904" s="1"/>
      <c r="O3904" s="13"/>
      <c r="P3904" s="13"/>
      <c r="Q3904" s="13" t="str">
        <f t="shared" si="253"/>
        <v/>
      </c>
      <c r="R3904" s="13" t="str">
        <f t="shared" si="254"/>
        <v/>
      </c>
    </row>
    <row r="3905" spans="1:18" x14ac:dyDescent="0.2">
      <c r="A3905" s="8"/>
      <c r="B3905" s="9"/>
      <c r="C3905" s="10"/>
      <c r="D3905" s="10"/>
      <c r="E3905" s="10"/>
      <c r="F3905" s="10"/>
      <c r="G3905" s="10"/>
      <c r="H3905" s="10"/>
      <c r="I3905" s="11"/>
      <c r="J3905" s="11"/>
      <c r="K3905" s="12"/>
      <c r="L3905" s="1"/>
      <c r="N3905" s="1"/>
      <c r="O3905" s="13"/>
      <c r="P3905" s="13"/>
      <c r="Q3905" s="13" t="str">
        <f t="shared" si="253"/>
        <v/>
      </c>
      <c r="R3905" s="13" t="str">
        <f t="shared" si="254"/>
        <v/>
      </c>
    </row>
    <row r="3906" spans="1:18" x14ac:dyDescent="0.2">
      <c r="A3906" s="8"/>
      <c r="B3906" s="9"/>
      <c r="C3906" s="10"/>
      <c r="D3906" s="10"/>
      <c r="E3906" s="10"/>
      <c r="F3906" s="10"/>
      <c r="G3906" s="10"/>
      <c r="H3906" s="10"/>
      <c r="I3906" s="11"/>
      <c r="J3906" s="11"/>
      <c r="K3906" s="16"/>
      <c r="L3906" s="1"/>
      <c r="N3906" s="1"/>
      <c r="O3906" s="13"/>
      <c r="P3906" s="13"/>
      <c r="Q3906" s="13" t="str">
        <f t="shared" si="253"/>
        <v/>
      </c>
      <c r="R3906" s="13" t="str">
        <f t="shared" si="254"/>
        <v/>
      </c>
    </row>
    <row r="3907" spans="1:18" x14ac:dyDescent="0.2">
      <c r="A3907" s="8"/>
      <c r="B3907" s="9"/>
      <c r="C3907" s="10"/>
      <c r="D3907" s="10"/>
      <c r="E3907" s="10"/>
      <c r="F3907" s="10"/>
      <c r="G3907" s="10"/>
      <c r="H3907" s="10"/>
      <c r="I3907" s="11"/>
      <c r="J3907" s="11"/>
      <c r="K3907" s="16"/>
      <c r="L3907" s="1"/>
      <c r="N3907" s="1"/>
      <c r="O3907" s="13"/>
      <c r="P3907" s="13"/>
      <c r="Q3907" s="13" t="str">
        <f t="shared" si="253"/>
        <v/>
      </c>
      <c r="R3907" s="13" t="str">
        <f t="shared" si="254"/>
        <v/>
      </c>
    </row>
    <row r="3908" spans="1:18" x14ac:dyDescent="0.2">
      <c r="A3908" s="8"/>
      <c r="B3908" s="9"/>
      <c r="C3908" s="10"/>
      <c r="D3908" s="10"/>
      <c r="E3908" s="10"/>
      <c r="F3908" s="10"/>
      <c r="G3908" s="10"/>
      <c r="H3908" s="10"/>
      <c r="I3908" s="11"/>
      <c r="J3908" s="11"/>
      <c r="K3908" s="16"/>
      <c r="L3908" s="1"/>
      <c r="N3908" s="1"/>
      <c r="O3908" s="13"/>
      <c r="P3908" s="13"/>
      <c r="Q3908" s="13" t="str">
        <f t="shared" si="253"/>
        <v/>
      </c>
      <c r="R3908" s="13" t="str">
        <f t="shared" si="254"/>
        <v/>
      </c>
    </row>
    <row r="3909" spans="1:18" x14ac:dyDescent="0.2">
      <c r="A3909" s="8"/>
      <c r="B3909" s="9"/>
      <c r="C3909" s="10"/>
      <c r="D3909" s="10"/>
      <c r="E3909" s="10"/>
      <c r="F3909" s="10"/>
      <c r="G3909" s="10"/>
      <c r="H3909" s="10"/>
      <c r="I3909" s="11"/>
      <c r="J3909" s="11"/>
      <c r="K3909" s="16"/>
      <c r="L3909" s="1"/>
      <c r="N3909" s="1"/>
      <c r="O3909" s="13"/>
      <c r="P3909" s="13"/>
      <c r="Q3909" s="13" t="str">
        <f t="shared" si="253"/>
        <v/>
      </c>
      <c r="R3909" s="13" t="str">
        <f t="shared" si="254"/>
        <v/>
      </c>
    </row>
    <row r="3910" spans="1:18" x14ac:dyDescent="0.2">
      <c r="A3910" s="8"/>
      <c r="B3910" s="9"/>
      <c r="C3910" s="10"/>
      <c r="D3910" s="10"/>
      <c r="E3910" s="10"/>
      <c r="F3910" s="10"/>
      <c r="G3910" s="10"/>
      <c r="H3910" s="10"/>
      <c r="I3910" s="11"/>
      <c r="J3910" s="11"/>
      <c r="K3910" s="16"/>
      <c r="L3910" s="1"/>
      <c r="N3910" s="1"/>
      <c r="O3910" s="13"/>
      <c r="P3910" s="13"/>
      <c r="Q3910" s="13" t="str">
        <f t="shared" si="253"/>
        <v/>
      </c>
      <c r="R3910" s="13" t="str">
        <f t="shared" si="254"/>
        <v/>
      </c>
    </row>
    <row r="3911" spans="1:18" x14ac:dyDescent="0.2">
      <c r="A3911" s="8"/>
      <c r="B3911" s="9"/>
      <c r="C3911" s="10"/>
      <c r="D3911" s="10"/>
      <c r="E3911" s="10"/>
      <c r="F3911" s="10"/>
      <c r="G3911" s="10"/>
      <c r="H3911" s="10"/>
      <c r="I3911" s="11"/>
      <c r="J3911" s="11"/>
      <c r="K3911" s="16"/>
      <c r="L3911" s="1"/>
      <c r="N3911" s="1"/>
      <c r="O3911" s="13"/>
      <c r="P3911" s="13"/>
      <c r="Q3911" s="13" t="str">
        <f t="shared" si="253"/>
        <v/>
      </c>
      <c r="R3911" s="13" t="str">
        <f t="shared" si="254"/>
        <v/>
      </c>
    </row>
    <row r="3912" spans="1:18" x14ac:dyDescent="0.2">
      <c r="A3912" s="8"/>
      <c r="B3912" s="9"/>
      <c r="C3912" s="10"/>
      <c r="D3912" s="10"/>
      <c r="E3912" s="10"/>
      <c r="F3912" s="10"/>
      <c r="G3912" s="10"/>
      <c r="H3912" s="10"/>
      <c r="I3912" s="11"/>
      <c r="J3912" s="11"/>
      <c r="K3912" s="16"/>
      <c r="L3912" s="1"/>
      <c r="N3912" s="1"/>
      <c r="O3912" s="13"/>
      <c r="P3912" s="13"/>
      <c r="Q3912" s="13" t="str">
        <f t="shared" ref="Q3912:Q3975" si="255">IF(AND(M3912="Natural Gas",K3912&lt;&gt;"NA"),K3912/100,"")</f>
        <v/>
      </c>
      <c r="R3912" s="13" t="str">
        <f t="shared" ref="R3912:R3975" si="256">IF(AND(M3912="Natural Gas",K3912&lt;&gt;"NA",L3912="YES"),K3912/100,"")</f>
        <v/>
      </c>
    </row>
    <row r="3913" spans="1:18" x14ac:dyDescent="0.2">
      <c r="A3913" s="8"/>
      <c r="B3913" s="9"/>
      <c r="C3913" s="10"/>
      <c r="D3913" s="10"/>
      <c r="E3913" s="10"/>
      <c r="F3913" s="10"/>
      <c r="G3913" s="10"/>
      <c r="H3913" s="10"/>
      <c r="I3913" s="11"/>
      <c r="J3913" s="11"/>
      <c r="K3913" s="16"/>
      <c r="L3913" s="1"/>
      <c r="N3913" s="1"/>
      <c r="O3913" s="13"/>
      <c r="P3913" s="13"/>
      <c r="Q3913" s="13" t="str">
        <f t="shared" si="255"/>
        <v/>
      </c>
      <c r="R3913" s="13" t="str">
        <f t="shared" si="256"/>
        <v/>
      </c>
    </row>
    <row r="3914" spans="1:18" x14ac:dyDescent="0.2">
      <c r="A3914" s="8"/>
      <c r="B3914" s="9"/>
      <c r="C3914" s="10"/>
      <c r="D3914" s="10"/>
      <c r="E3914" s="10"/>
      <c r="F3914" s="10"/>
      <c r="G3914" s="10"/>
      <c r="H3914" s="10"/>
      <c r="I3914" s="11"/>
      <c r="J3914" s="11"/>
      <c r="K3914" s="16"/>
      <c r="L3914" s="1"/>
      <c r="N3914" s="1"/>
      <c r="O3914" s="13"/>
      <c r="P3914" s="13"/>
      <c r="Q3914" s="13" t="str">
        <f t="shared" si="255"/>
        <v/>
      </c>
      <c r="R3914" s="13" t="str">
        <f t="shared" si="256"/>
        <v/>
      </c>
    </row>
    <row r="3915" spans="1:18" x14ac:dyDescent="0.2">
      <c r="A3915" s="8"/>
      <c r="B3915" s="9"/>
      <c r="C3915" s="10"/>
      <c r="D3915" s="10"/>
      <c r="E3915" s="10"/>
      <c r="F3915" s="10"/>
      <c r="G3915" s="10"/>
      <c r="H3915" s="10"/>
      <c r="I3915" s="11"/>
      <c r="J3915" s="11"/>
      <c r="K3915" s="16"/>
      <c r="L3915" s="1"/>
      <c r="N3915" s="1"/>
      <c r="O3915" s="13"/>
      <c r="P3915" s="13"/>
      <c r="Q3915" s="13" t="str">
        <f t="shared" si="255"/>
        <v/>
      </c>
      <c r="R3915" s="13" t="str">
        <f t="shared" si="256"/>
        <v/>
      </c>
    </row>
    <row r="3916" spans="1:18" x14ac:dyDescent="0.2">
      <c r="A3916" s="8"/>
      <c r="B3916" s="9"/>
      <c r="C3916" s="10"/>
      <c r="D3916" s="10"/>
      <c r="E3916" s="10"/>
      <c r="F3916" s="10"/>
      <c r="G3916" s="10"/>
      <c r="H3916" s="10"/>
      <c r="I3916" s="11"/>
      <c r="J3916" s="11"/>
      <c r="K3916" s="16"/>
      <c r="L3916" s="1"/>
      <c r="N3916" s="1"/>
      <c r="O3916" s="13"/>
      <c r="P3916" s="13"/>
      <c r="Q3916" s="13" t="str">
        <f t="shared" si="255"/>
        <v/>
      </c>
      <c r="R3916" s="13" t="str">
        <f t="shared" si="256"/>
        <v/>
      </c>
    </row>
    <row r="3917" spans="1:18" x14ac:dyDescent="0.2">
      <c r="A3917" s="8"/>
      <c r="B3917" s="9"/>
      <c r="C3917" s="10"/>
      <c r="D3917" s="10"/>
      <c r="E3917" s="10"/>
      <c r="F3917" s="10"/>
      <c r="G3917" s="10"/>
      <c r="H3917" s="10"/>
      <c r="I3917" s="11"/>
      <c r="J3917" s="11"/>
      <c r="K3917" s="16"/>
      <c r="L3917" s="1"/>
      <c r="N3917" s="1"/>
      <c r="O3917" s="13"/>
      <c r="P3917" s="13"/>
      <c r="Q3917" s="13" t="str">
        <f t="shared" si="255"/>
        <v/>
      </c>
      <c r="R3917" s="13" t="str">
        <f t="shared" si="256"/>
        <v/>
      </c>
    </row>
    <row r="3918" spans="1:18" x14ac:dyDescent="0.2">
      <c r="A3918" s="8"/>
      <c r="B3918" s="9"/>
      <c r="C3918" s="10"/>
      <c r="D3918" s="10"/>
      <c r="E3918" s="10"/>
      <c r="F3918" s="10"/>
      <c r="G3918" s="10"/>
      <c r="H3918" s="10"/>
      <c r="I3918" s="11"/>
      <c r="J3918" s="11"/>
      <c r="K3918" s="12"/>
      <c r="L3918" s="1"/>
      <c r="N3918" s="1"/>
      <c r="O3918" s="13"/>
      <c r="P3918" s="13"/>
      <c r="Q3918" s="13" t="str">
        <f t="shared" si="255"/>
        <v/>
      </c>
      <c r="R3918" s="13" t="str">
        <f t="shared" si="256"/>
        <v/>
      </c>
    </row>
    <row r="3919" spans="1:18" x14ac:dyDescent="0.2">
      <c r="A3919" s="8"/>
      <c r="B3919" s="9"/>
      <c r="C3919" s="10"/>
      <c r="D3919" s="10"/>
      <c r="E3919" s="10"/>
      <c r="F3919" s="10"/>
      <c r="G3919" s="10"/>
      <c r="H3919" s="10"/>
      <c r="I3919" s="11"/>
      <c r="J3919" s="11"/>
      <c r="K3919" s="16"/>
      <c r="L3919" s="1"/>
      <c r="N3919" s="1"/>
      <c r="O3919" s="13"/>
      <c r="P3919" s="13"/>
      <c r="Q3919" s="13" t="str">
        <f t="shared" si="255"/>
        <v/>
      </c>
      <c r="R3919" s="13" t="str">
        <f t="shared" si="256"/>
        <v/>
      </c>
    </row>
    <row r="3920" spans="1:18" x14ac:dyDescent="0.2">
      <c r="A3920" s="8"/>
      <c r="B3920" s="9"/>
      <c r="C3920" s="10"/>
      <c r="D3920" s="10"/>
      <c r="E3920" s="10"/>
      <c r="F3920" s="10"/>
      <c r="G3920" s="10"/>
      <c r="H3920" s="10"/>
      <c r="I3920" s="11"/>
      <c r="J3920" s="11"/>
      <c r="K3920" s="16"/>
      <c r="L3920" s="1"/>
      <c r="N3920" s="1"/>
      <c r="O3920" s="13"/>
      <c r="P3920" s="13"/>
      <c r="Q3920" s="13" t="str">
        <f t="shared" si="255"/>
        <v/>
      </c>
      <c r="R3920" s="13" t="str">
        <f t="shared" si="256"/>
        <v/>
      </c>
    </row>
    <row r="3921" spans="1:18" x14ac:dyDescent="0.2">
      <c r="A3921" s="8"/>
      <c r="B3921" s="9"/>
      <c r="C3921" s="10"/>
      <c r="D3921" s="10"/>
      <c r="E3921" s="10"/>
      <c r="F3921" s="10"/>
      <c r="G3921" s="10"/>
      <c r="H3921" s="10"/>
      <c r="I3921" s="11"/>
      <c r="J3921" s="11"/>
      <c r="K3921" s="16"/>
      <c r="L3921" s="1"/>
      <c r="N3921" s="1"/>
      <c r="O3921" s="13"/>
      <c r="P3921" s="13"/>
      <c r="Q3921" s="13" t="str">
        <f t="shared" si="255"/>
        <v/>
      </c>
      <c r="R3921" s="13" t="str">
        <f t="shared" si="256"/>
        <v/>
      </c>
    </row>
    <row r="3922" spans="1:18" x14ac:dyDescent="0.2">
      <c r="A3922" s="8"/>
      <c r="B3922" s="9"/>
      <c r="C3922" s="10"/>
      <c r="D3922" s="10"/>
      <c r="E3922" s="10"/>
      <c r="F3922" s="10"/>
      <c r="G3922" s="10"/>
      <c r="H3922" s="10"/>
      <c r="I3922" s="11"/>
      <c r="J3922" s="11"/>
      <c r="K3922" s="16"/>
      <c r="L3922" s="1"/>
      <c r="N3922" s="1"/>
      <c r="O3922" s="13"/>
      <c r="P3922" s="13"/>
      <c r="Q3922" s="13" t="str">
        <f t="shared" si="255"/>
        <v/>
      </c>
      <c r="R3922" s="13" t="str">
        <f t="shared" si="256"/>
        <v/>
      </c>
    </row>
    <row r="3923" spans="1:18" x14ac:dyDescent="0.2">
      <c r="A3923" s="8"/>
      <c r="B3923" s="9"/>
      <c r="C3923" s="10"/>
      <c r="D3923" s="10"/>
      <c r="E3923" s="10"/>
      <c r="F3923" s="10"/>
      <c r="G3923" s="10"/>
      <c r="H3923" s="10"/>
      <c r="I3923" s="11"/>
      <c r="J3923" s="11"/>
      <c r="K3923" s="16"/>
      <c r="L3923" s="1"/>
      <c r="N3923" s="1"/>
      <c r="O3923" s="13"/>
      <c r="P3923" s="13"/>
      <c r="Q3923" s="13" t="str">
        <f t="shared" si="255"/>
        <v/>
      </c>
      <c r="R3923" s="13" t="str">
        <f t="shared" si="256"/>
        <v/>
      </c>
    </row>
    <row r="3924" spans="1:18" x14ac:dyDescent="0.2">
      <c r="A3924" s="8"/>
      <c r="B3924" s="9"/>
      <c r="C3924" s="10"/>
      <c r="D3924" s="10"/>
      <c r="E3924" s="10"/>
      <c r="F3924" s="10"/>
      <c r="G3924" s="10"/>
      <c r="H3924" s="10"/>
      <c r="I3924" s="11"/>
      <c r="J3924" s="11"/>
      <c r="K3924" s="12"/>
      <c r="L3924" s="1"/>
      <c r="N3924" s="1"/>
      <c r="O3924" s="13"/>
      <c r="P3924" s="13"/>
      <c r="Q3924" s="13" t="str">
        <f t="shared" si="255"/>
        <v/>
      </c>
      <c r="R3924" s="13" t="str">
        <f t="shared" si="256"/>
        <v/>
      </c>
    </row>
    <row r="3925" spans="1:18" x14ac:dyDescent="0.2">
      <c r="A3925" s="8"/>
      <c r="B3925" s="9"/>
      <c r="C3925" s="10"/>
      <c r="D3925" s="10"/>
      <c r="E3925" s="10"/>
      <c r="F3925" s="10"/>
      <c r="G3925" s="10"/>
      <c r="H3925" s="10"/>
      <c r="I3925" s="11"/>
      <c r="J3925" s="11"/>
      <c r="K3925" s="16"/>
      <c r="L3925" s="1"/>
      <c r="N3925" s="1"/>
      <c r="O3925" s="13"/>
      <c r="P3925" s="13"/>
      <c r="Q3925" s="13" t="str">
        <f t="shared" si="255"/>
        <v/>
      </c>
      <c r="R3925" s="13" t="str">
        <f t="shared" si="256"/>
        <v/>
      </c>
    </row>
    <row r="3926" spans="1:18" x14ac:dyDescent="0.2">
      <c r="A3926" s="8"/>
      <c r="B3926" s="9"/>
      <c r="C3926" s="10"/>
      <c r="D3926" s="10"/>
      <c r="E3926" s="10"/>
      <c r="F3926" s="10"/>
      <c r="G3926" s="10"/>
      <c r="H3926" s="10"/>
      <c r="I3926" s="11"/>
      <c r="J3926" s="11"/>
      <c r="K3926" s="16"/>
      <c r="L3926" s="1"/>
      <c r="N3926" s="1"/>
      <c r="O3926" s="13"/>
      <c r="P3926" s="13"/>
      <c r="Q3926" s="13" t="str">
        <f t="shared" si="255"/>
        <v/>
      </c>
      <c r="R3926" s="13" t="str">
        <f t="shared" si="256"/>
        <v/>
      </c>
    </row>
    <row r="3927" spans="1:18" x14ac:dyDescent="0.2">
      <c r="A3927" s="8"/>
      <c r="B3927" s="9"/>
      <c r="C3927" s="10"/>
      <c r="D3927" s="10"/>
      <c r="E3927" s="10"/>
      <c r="F3927" s="10"/>
      <c r="G3927" s="10"/>
      <c r="H3927" s="10"/>
      <c r="I3927" s="11"/>
      <c r="J3927" s="11"/>
      <c r="K3927" s="12"/>
      <c r="L3927" s="1"/>
      <c r="N3927" s="1"/>
      <c r="O3927" s="13"/>
      <c r="P3927" s="13"/>
      <c r="Q3927" s="13" t="str">
        <f t="shared" si="255"/>
        <v/>
      </c>
      <c r="R3927" s="13" t="str">
        <f t="shared" si="256"/>
        <v/>
      </c>
    </row>
    <row r="3928" spans="1:18" x14ac:dyDescent="0.2">
      <c r="A3928" s="8"/>
      <c r="B3928" s="9"/>
      <c r="C3928" s="10"/>
      <c r="D3928" s="10"/>
      <c r="E3928" s="10"/>
      <c r="F3928" s="10"/>
      <c r="G3928" s="10"/>
      <c r="H3928" s="10"/>
      <c r="I3928" s="11"/>
      <c r="J3928" s="11"/>
      <c r="K3928" s="16"/>
      <c r="L3928" s="1"/>
      <c r="N3928" s="1"/>
      <c r="O3928" s="13"/>
      <c r="P3928" s="13"/>
      <c r="Q3928" s="13" t="str">
        <f t="shared" si="255"/>
        <v/>
      </c>
      <c r="R3928" s="13" t="str">
        <f t="shared" si="256"/>
        <v/>
      </c>
    </row>
    <row r="3929" spans="1:18" x14ac:dyDescent="0.2">
      <c r="A3929" s="8"/>
      <c r="B3929" s="9"/>
      <c r="C3929" s="10"/>
      <c r="D3929" s="10"/>
      <c r="E3929" s="10"/>
      <c r="F3929" s="10"/>
      <c r="G3929" s="10"/>
      <c r="H3929" s="10"/>
      <c r="I3929" s="11"/>
      <c r="J3929" s="11"/>
      <c r="K3929" s="16"/>
      <c r="L3929" s="1"/>
      <c r="N3929" s="1"/>
      <c r="O3929" s="13"/>
      <c r="P3929" s="13"/>
      <c r="Q3929" s="13" t="str">
        <f t="shared" si="255"/>
        <v/>
      </c>
      <c r="R3929" s="13" t="str">
        <f t="shared" si="256"/>
        <v/>
      </c>
    </row>
    <row r="3930" spans="1:18" x14ac:dyDescent="0.2">
      <c r="A3930" s="8"/>
      <c r="B3930" s="9"/>
      <c r="C3930" s="10"/>
      <c r="D3930" s="10"/>
      <c r="E3930" s="10"/>
      <c r="F3930" s="10"/>
      <c r="G3930" s="10"/>
      <c r="H3930" s="10"/>
      <c r="I3930" s="11"/>
      <c r="J3930" s="11"/>
      <c r="K3930" s="12"/>
      <c r="L3930" s="1"/>
      <c r="N3930" s="1"/>
      <c r="O3930" s="13"/>
      <c r="P3930" s="13"/>
      <c r="Q3930" s="13" t="str">
        <f t="shared" si="255"/>
        <v/>
      </c>
      <c r="R3930" s="13" t="str">
        <f t="shared" si="256"/>
        <v/>
      </c>
    </row>
    <row r="3931" spans="1:18" x14ac:dyDescent="0.2">
      <c r="A3931" s="8"/>
      <c r="B3931" s="9"/>
      <c r="C3931" s="10"/>
      <c r="D3931" s="10"/>
      <c r="E3931" s="10"/>
      <c r="F3931" s="10"/>
      <c r="G3931" s="10"/>
      <c r="H3931" s="10"/>
      <c r="I3931" s="11"/>
      <c r="J3931" s="11"/>
      <c r="K3931" s="12"/>
      <c r="L3931" s="1"/>
      <c r="N3931" s="1"/>
      <c r="O3931" s="13"/>
      <c r="P3931" s="13"/>
      <c r="Q3931" s="13" t="str">
        <f t="shared" si="255"/>
        <v/>
      </c>
      <c r="R3931" s="13" t="str">
        <f t="shared" si="256"/>
        <v/>
      </c>
    </row>
    <row r="3932" spans="1:18" x14ac:dyDescent="0.2">
      <c r="A3932" s="8"/>
      <c r="B3932" s="9"/>
      <c r="C3932" s="10"/>
      <c r="D3932" s="10"/>
      <c r="E3932" s="10"/>
      <c r="F3932" s="10"/>
      <c r="G3932" s="10"/>
      <c r="H3932" s="10"/>
      <c r="I3932" s="11"/>
      <c r="J3932" s="11"/>
      <c r="K3932" s="12"/>
      <c r="L3932" s="1"/>
      <c r="N3932" s="1"/>
      <c r="O3932" s="13"/>
      <c r="P3932" s="13"/>
      <c r="Q3932" s="13" t="str">
        <f t="shared" si="255"/>
        <v/>
      </c>
      <c r="R3932" s="13" t="str">
        <f t="shared" si="256"/>
        <v/>
      </c>
    </row>
    <row r="3933" spans="1:18" x14ac:dyDescent="0.2">
      <c r="A3933" s="8"/>
      <c r="B3933" s="9"/>
      <c r="C3933" s="10"/>
      <c r="D3933" s="10"/>
      <c r="E3933" s="10"/>
      <c r="F3933" s="10"/>
      <c r="G3933" s="10"/>
      <c r="H3933" s="10"/>
      <c r="I3933" s="11"/>
      <c r="J3933" s="11"/>
      <c r="K3933" s="16"/>
      <c r="L3933" s="1"/>
      <c r="N3933" s="1"/>
      <c r="O3933" s="13"/>
      <c r="P3933" s="13"/>
      <c r="Q3933" s="13" t="str">
        <f t="shared" si="255"/>
        <v/>
      </c>
      <c r="R3933" s="13" t="str">
        <f t="shared" si="256"/>
        <v/>
      </c>
    </row>
    <row r="3934" spans="1:18" x14ac:dyDescent="0.2">
      <c r="A3934" s="8"/>
      <c r="B3934" s="9"/>
      <c r="C3934" s="10"/>
      <c r="D3934" s="10"/>
      <c r="E3934" s="10"/>
      <c r="F3934" s="10"/>
      <c r="G3934" s="10"/>
      <c r="H3934" s="10"/>
      <c r="I3934" s="11"/>
      <c r="J3934" s="11"/>
      <c r="K3934" s="12"/>
      <c r="L3934" s="1"/>
      <c r="N3934" s="1"/>
      <c r="O3934" s="13"/>
      <c r="P3934" s="13"/>
      <c r="Q3934" s="13" t="str">
        <f t="shared" si="255"/>
        <v/>
      </c>
      <c r="R3934" s="13" t="str">
        <f t="shared" si="256"/>
        <v/>
      </c>
    </row>
    <row r="3935" spans="1:18" x14ac:dyDescent="0.2">
      <c r="A3935" s="8"/>
      <c r="B3935" s="9"/>
      <c r="C3935" s="10"/>
      <c r="D3935" s="10"/>
      <c r="E3935" s="10"/>
      <c r="F3935" s="10"/>
      <c r="G3935" s="10"/>
      <c r="H3935" s="10"/>
      <c r="I3935" s="11"/>
      <c r="J3935" s="11"/>
      <c r="K3935" s="16"/>
      <c r="L3935" s="1"/>
      <c r="N3935" s="1"/>
      <c r="O3935" s="13"/>
      <c r="P3935" s="13"/>
      <c r="Q3935" s="13" t="str">
        <f t="shared" si="255"/>
        <v/>
      </c>
      <c r="R3935" s="13" t="str">
        <f t="shared" si="256"/>
        <v/>
      </c>
    </row>
    <row r="3936" spans="1:18" x14ac:dyDescent="0.2">
      <c r="A3936" s="8"/>
      <c r="B3936" s="9"/>
      <c r="C3936" s="10"/>
      <c r="D3936" s="10"/>
      <c r="E3936" s="10"/>
      <c r="F3936" s="10"/>
      <c r="G3936" s="10"/>
      <c r="H3936" s="10"/>
      <c r="I3936" s="11"/>
      <c r="J3936" s="11"/>
      <c r="K3936" s="12"/>
      <c r="L3936" s="1"/>
      <c r="N3936" s="1"/>
      <c r="O3936" s="13"/>
      <c r="P3936" s="13"/>
      <c r="Q3936" s="13" t="str">
        <f t="shared" si="255"/>
        <v/>
      </c>
      <c r="R3936" s="13" t="str">
        <f t="shared" si="256"/>
        <v/>
      </c>
    </row>
    <row r="3937" spans="1:18" x14ac:dyDescent="0.2">
      <c r="A3937" s="8"/>
      <c r="B3937" s="9"/>
      <c r="C3937" s="10"/>
      <c r="D3937" s="10"/>
      <c r="E3937" s="10"/>
      <c r="F3937" s="10"/>
      <c r="G3937" s="10"/>
      <c r="H3937" s="10"/>
      <c r="I3937" s="11"/>
      <c r="J3937" s="11"/>
      <c r="K3937" s="16"/>
      <c r="L3937" s="1"/>
      <c r="N3937" s="1"/>
      <c r="O3937" s="13"/>
      <c r="P3937" s="13"/>
      <c r="Q3937" s="13" t="str">
        <f t="shared" si="255"/>
        <v/>
      </c>
      <c r="R3937" s="13" t="str">
        <f t="shared" si="256"/>
        <v/>
      </c>
    </row>
    <row r="3938" spans="1:18" x14ac:dyDescent="0.2">
      <c r="A3938" s="8"/>
      <c r="B3938" s="9"/>
      <c r="C3938" s="10"/>
      <c r="D3938" s="10"/>
      <c r="E3938" s="10"/>
      <c r="F3938" s="10"/>
      <c r="G3938" s="10"/>
      <c r="H3938" s="10"/>
      <c r="I3938" s="11"/>
      <c r="J3938" s="11"/>
      <c r="K3938" s="12"/>
      <c r="L3938" s="1"/>
      <c r="N3938" s="1"/>
      <c r="O3938" s="13"/>
      <c r="P3938" s="13"/>
      <c r="Q3938" s="13" t="str">
        <f t="shared" si="255"/>
        <v/>
      </c>
      <c r="R3938" s="13" t="str">
        <f t="shared" si="256"/>
        <v/>
      </c>
    </row>
    <row r="3939" spans="1:18" x14ac:dyDescent="0.2">
      <c r="A3939" s="8"/>
      <c r="B3939" s="9"/>
      <c r="C3939" s="10"/>
      <c r="D3939" s="10"/>
      <c r="E3939" s="10"/>
      <c r="F3939" s="10"/>
      <c r="G3939" s="10"/>
      <c r="H3939" s="10"/>
      <c r="I3939" s="11"/>
      <c r="J3939" s="11"/>
      <c r="K3939" s="12"/>
      <c r="L3939" s="1"/>
      <c r="N3939" s="1"/>
      <c r="O3939" s="13"/>
      <c r="P3939" s="13"/>
      <c r="Q3939" s="13" t="str">
        <f t="shared" si="255"/>
        <v/>
      </c>
      <c r="R3939" s="13" t="str">
        <f t="shared" si="256"/>
        <v/>
      </c>
    </row>
    <row r="3940" spans="1:18" x14ac:dyDescent="0.2">
      <c r="A3940" s="8"/>
      <c r="B3940" s="9"/>
      <c r="C3940" s="10"/>
      <c r="D3940" s="10"/>
      <c r="E3940" s="10"/>
      <c r="F3940" s="10"/>
      <c r="G3940" s="10"/>
      <c r="H3940" s="10"/>
      <c r="I3940" s="11"/>
      <c r="J3940" s="11"/>
      <c r="K3940" s="12"/>
      <c r="L3940" s="1"/>
      <c r="N3940" s="1"/>
      <c r="O3940" s="13"/>
      <c r="P3940" s="13"/>
      <c r="Q3940" s="13" t="str">
        <f t="shared" si="255"/>
        <v/>
      </c>
      <c r="R3940" s="13" t="str">
        <f t="shared" si="256"/>
        <v/>
      </c>
    </row>
    <row r="3941" spans="1:18" x14ac:dyDescent="0.2">
      <c r="A3941" s="8"/>
      <c r="B3941" s="9"/>
      <c r="C3941" s="10"/>
      <c r="D3941" s="10"/>
      <c r="E3941" s="10"/>
      <c r="F3941" s="10"/>
      <c r="G3941" s="10"/>
      <c r="H3941" s="10"/>
      <c r="I3941" s="11"/>
      <c r="J3941" s="11"/>
      <c r="K3941" s="12"/>
      <c r="L3941" s="1"/>
      <c r="N3941" s="1"/>
      <c r="O3941" s="13"/>
      <c r="P3941" s="13"/>
      <c r="Q3941" s="13" t="str">
        <f t="shared" si="255"/>
        <v/>
      </c>
      <c r="R3941" s="13" t="str">
        <f t="shared" si="256"/>
        <v/>
      </c>
    </row>
    <row r="3942" spans="1:18" x14ac:dyDescent="0.2">
      <c r="A3942" s="8"/>
      <c r="B3942" s="9"/>
      <c r="C3942" s="10"/>
      <c r="D3942" s="10"/>
      <c r="E3942" s="10"/>
      <c r="F3942" s="10"/>
      <c r="G3942" s="10"/>
      <c r="H3942" s="10"/>
      <c r="I3942" s="11"/>
      <c r="J3942" s="11"/>
      <c r="K3942" s="16"/>
      <c r="L3942" s="1"/>
      <c r="N3942" s="1"/>
      <c r="O3942" s="13"/>
      <c r="P3942" s="13"/>
      <c r="Q3942" s="13" t="str">
        <f t="shared" si="255"/>
        <v/>
      </c>
      <c r="R3942" s="13" t="str">
        <f t="shared" si="256"/>
        <v/>
      </c>
    </row>
    <row r="3943" spans="1:18" x14ac:dyDescent="0.2">
      <c r="A3943" s="8"/>
      <c r="B3943" s="9"/>
      <c r="C3943" s="10"/>
      <c r="D3943" s="10"/>
      <c r="E3943" s="10"/>
      <c r="F3943" s="10"/>
      <c r="G3943" s="10"/>
      <c r="H3943" s="10"/>
      <c r="I3943" s="11"/>
      <c r="J3943" s="11"/>
      <c r="K3943" s="16"/>
      <c r="L3943" s="1"/>
      <c r="N3943" s="1"/>
      <c r="O3943" s="13"/>
      <c r="P3943" s="13"/>
      <c r="Q3943" s="13" t="str">
        <f t="shared" si="255"/>
        <v/>
      </c>
      <c r="R3943" s="13" t="str">
        <f t="shared" si="256"/>
        <v/>
      </c>
    </row>
    <row r="3944" spans="1:18" x14ac:dyDescent="0.2">
      <c r="A3944" s="8"/>
      <c r="B3944" s="9"/>
      <c r="C3944" s="10"/>
      <c r="D3944" s="10"/>
      <c r="E3944" s="10"/>
      <c r="F3944" s="10"/>
      <c r="G3944" s="10"/>
      <c r="H3944" s="10"/>
      <c r="I3944" s="11"/>
      <c r="J3944" s="11"/>
      <c r="K3944" s="12"/>
      <c r="L3944" s="1"/>
      <c r="N3944" s="1"/>
      <c r="O3944" s="13"/>
      <c r="P3944" s="13"/>
      <c r="Q3944" s="13" t="str">
        <f t="shared" si="255"/>
        <v/>
      </c>
      <c r="R3944" s="13" t="str">
        <f t="shared" si="256"/>
        <v/>
      </c>
    </row>
    <row r="3945" spans="1:18" x14ac:dyDescent="0.2">
      <c r="A3945" s="8"/>
      <c r="B3945" s="9"/>
      <c r="C3945" s="10"/>
      <c r="D3945" s="10"/>
      <c r="E3945" s="10"/>
      <c r="F3945" s="10"/>
      <c r="G3945" s="10"/>
      <c r="H3945" s="10"/>
      <c r="I3945" s="11"/>
      <c r="J3945" s="11"/>
      <c r="K3945" s="16"/>
      <c r="L3945" s="1"/>
      <c r="N3945" s="1"/>
      <c r="O3945" s="13"/>
      <c r="P3945" s="13"/>
      <c r="Q3945" s="13" t="str">
        <f t="shared" si="255"/>
        <v/>
      </c>
      <c r="R3945" s="13" t="str">
        <f t="shared" si="256"/>
        <v/>
      </c>
    </row>
    <row r="3946" spans="1:18" x14ac:dyDescent="0.2">
      <c r="A3946" s="8"/>
      <c r="B3946" s="9"/>
      <c r="C3946" s="10"/>
      <c r="D3946" s="10"/>
      <c r="E3946" s="10"/>
      <c r="F3946" s="10"/>
      <c r="G3946" s="10"/>
      <c r="H3946" s="10"/>
      <c r="I3946" s="11"/>
      <c r="J3946" s="11"/>
      <c r="K3946" s="16"/>
      <c r="L3946" s="1"/>
      <c r="N3946" s="1"/>
      <c r="O3946" s="13"/>
      <c r="P3946" s="13"/>
      <c r="Q3946" s="13" t="str">
        <f t="shared" si="255"/>
        <v/>
      </c>
      <c r="R3946" s="13" t="str">
        <f t="shared" si="256"/>
        <v/>
      </c>
    </row>
    <row r="3947" spans="1:18" x14ac:dyDescent="0.2">
      <c r="A3947" s="8"/>
      <c r="B3947" s="9"/>
      <c r="C3947" s="10"/>
      <c r="D3947" s="10"/>
      <c r="E3947" s="10"/>
      <c r="F3947" s="10"/>
      <c r="G3947" s="10"/>
      <c r="H3947" s="10"/>
      <c r="I3947" s="11"/>
      <c r="J3947" s="11"/>
      <c r="K3947" s="16"/>
      <c r="L3947" s="1"/>
      <c r="N3947" s="1"/>
      <c r="O3947" s="13"/>
      <c r="P3947" s="13"/>
      <c r="Q3947" s="13" t="str">
        <f t="shared" si="255"/>
        <v/>
      </c>
      <c r="R3947" s="13" t="str">
        <f t="shared" si="256"/>
        <v/>
      </c>
    </row>
    <row r="3948" spans="1:18" x14ac:dyDescent="0.2">
      <c r="A3948" s="8"/>
      <c r="B3948" s="9"/>
      <c r="C3948" s="10"/>
      <c r="D3948" s="10"/>
      <c r="E3948" s="10"/>
      <c r="F3948" s="10"/>
      <c r="G3948" s="10"/>
      <c r="H3948" s="10"/>
      <c r="I3948" s="11"/>
      <c r="J3948" s="11"/>
      <c r="K3948" s="16"/>
      <c r="L3948" s="1"/>
      <c r="N3948" s="1"/>
      <c r="O3948" s="13"/>
      <c r="P3948" s="13"/>
      <c r="Q3948" s="13" t="str">
        <f t="shared" si="255"/>
        <v/>
      </c>
      <c r="R3948" s="13" t="str">
        <f t="shared" si="256"/>
        <v/>
      </c>
    </row>
    <row r="3949" spans="1:18" x14ac:dyDescent="0.2">
      <c r="A3949" s="8"/>
      <c r="B3949" s="9"/>
      <c r="C3949" s="10"/>
      <c r="D3949" s="10"/>
      <c r="E3949" s="10"/>
      <c r="F3949" s="10"/>
      <c r="G3949" s="10"/>
      <c r="H3949" s="10"/>
      <c r="I3949" s="11"/>
      <c r="J3949" s="11"/>
      <c r="K3949" s="16"/>
      <c r="L3949" s="1"/>
      <c r="N3949" s="1"/>
      <c r="O3949" s="13"/>
      <c r="P3949" s="13"/>
      <c r="Q3949" s="13" t="str">
        <f t="shared" si="255"/>
        <v/>
      </c>
      <c r="R3949" s="13" t="str">
        <f t="shared" si="256"/>
        <v/>
      </c>
    </row>
    <row r="3950" spans="1:18" x14ac:dyDescent="0.2">
      <c r="A3950" s="8"/>
      <c r="B3950" s="9"/>
      <c r="C3950" s="10"/>
      <c r="D3950" s="10"/>
      <c r="E3950" s="10"/>
      <c r="F3950" s="10"/>
      <c r="G3950" s="10"/>
      <c r="H3950" s="10"/>
      <c r="I3950" s="11"/>
      <c r="J3950" s="11"/>
      <c r="K3950" s="16"/>
      <c r="L3950" s="1"/>
      <c r="N3950" s="1"/>
      <c r="O3950" s="13"/>
      <c r="P3950" s="13"/>
      <c r="Q3950" s="13" t="str">
        <f t="shared" si="255"/>
        <v/>
      </c>
      <c r="R3950" s="13" t="str">
        <f t="shared" si="256"/>
        <v/>
      </c>
    </row>
    <row r="3951" spans="1:18" x14ac:dyDescent="0.2">
      <c r="A3951" s="8"/>
      <c r="B3951" s="9"/>
      <c r="C3951" s="10"/>
      <c r="D3951" s="10"/>
      <c r="E3951" s="10"/>
      <c r="F3951" s="10"/>
      <c r="G3951" s="10"/>
      <c r="H3951" s="10"/>
      <c r="I3951" s="11"/>
      <c r="J3951" s="11"/>
      <c r="K3951" s="12"/>
      <c r="L3951" s="1"/>
      <c r="N3951" s="1"/>
      <c r="O3951" s="13"/>
      <c r="P3951" s="13"/>
      <c r="Q3951" s="13" t="str">
        <f t="shared" si="255"/>
        <v/>
      </c>
      <c r="R3951" s="13" t="str">
        <f t="shared" si="256"/>
        <v/>
      </c>
    </row>
    <row r="3952" spans="1:18" x14ac:dyDescent="0.2">
      <c r="A3952" s="8"/>
      <c r="B3952" s="9"/>
      <c r="C3952" s="10"/>
      <c r="D3952" s="10"/>
      <c r="E3952" s="10"/>
      <c r="F3952" s="10"/>
      <c r="G3952" s="10"/>
      <c r="H3952" s="10"/>
      <c r="I3952" s="11"/>
      <c r="J3952" s="11"/>
      <c r="K3952" s="16"/>
      <c r="L3952" s="1"/>
      <c r="N3952" s="1"/>
      <c r="O3952" s="13"/>
      <c r="P3952" s="13"/>
      <c r="Q3952" s="13" t="str">
        <f t="shared" si="255"/>
        <v/>
      </c>
      <c r="R3952" s="13" t="str">
        <f t="shared" si="256"/>
        <v/>
      </c>
    </row>
    <row r="3953" spans="1:18" x14ac:dyDescent="0.2">
      <c r="A3953" s="8"/>
      <c r="B3953" s="9"/>
      <c r="C3953" s="10"/>
      <c r="D3953" s="10"/>
      <c r="E3953" s="10"/>
      <c r="F3953" s="10"/>
      <c r="G3953" s="10"/>
      <c r="H3953" s="10"/>
      <c r="I3953" s="11"/>
      <c r="J3953" s="11"/>
      <c r="K3953" s="12"/>
      <c r="L3953" s="1"/>
      <c r="N3953" s="1"/>
      <c r="O3953" s="13"/>
      <c r="P3953" s="13"/>
      <c r="Q3953" s="13" t="str">
        <f t="shared" si="255"/>
        <v/>
      </c>
      <c r="R3953" s="13" t="str">
        <f t="shared" si="256"/>
        <v/>
      </c>
    </row>
    <row r="3954" spans="1:18" x14ac:dyDescent="0.2">
      <c r="A3954" s="8"/>
      <c r="B3954" s="9"/>
      <c r="C3954" s="10"/>
      <c r="D3954" s="10"/>
      <c r="E3954" s="10"/>
      <c r="F3954" s="10"/>
      <c r="G3954" s="10"/>
      <c r="H3954" s="10"/>
      <c r="I3954" s="11"/>
      <c r="J3954" s="11"/>
      <c r="K3954" s="16"/>
      <c r="L3954" s="1"/>
      <c r="N3954" s="1"/>
      <c r="O3954" s="13"/>
      <c r="P3954" s="13"/>
      <c r="Q3954" s="13" t="str">
        <f t="shared" si="255"/>
        <v/>
      </c>
      <c r="R3954" s="13" t="str">
        <f t="shared" si="256"/>
        <v/>
      </c>
    </row>
    <row r="3955" spans="1:18" x14ac:dyDescent="0.2">
      <c r="A3955" s="8"/>
      <c r="B3955" s="9"/>
      <c r="C3955" s="10"/>
      <c r="D3955" s="10"/>
      <c r="E3955" s="10"/>
      <c r="F3955" s="10"/>
      <c r="G3955" s="10"/>
      <c r="H3955" s="10"/>
      <c r="I3955" s="11"/>
      <c r="J3955" s="11"/>
      <c r="K3955" s="16"/>
      <c r="L3955" s="1"/>
      <c r="N3955" s="1"/>
      <c r="O3955" s="13"/>
      <c r="P3955" s="13"/>
      <c r="Q3955" s="13" t="str">
        <f t="shared" si="255"/>
        <v/>
      </c>
      <c r="R3955" s="13" t="str">
        <f t="shared" si="256"/>
        <v/>
      </c>
    </row>
    <row r="3956" spans="1:18" x14ac:dyDescent="0.2">
      <c r="A3956" s="8"/>
      <c r="B3956" s="9"/>
      <c r="C3956" s="10"/>
      <c r="D3956" s="10"/>
      <c r="E3956" s="10"/>
      <c r="F3956" s="10"/>
      <c r="G3956" s="10"/>
      <c r="H3956" s="10"/>
      <c r="I3956" s="11"/>
      <c r="J3956" s="11"/>
      <c r="K3956" s="16"/>
      <c r="L3956" s="1"/>
      <c r="N3956" s="1"/>
      <c r="O3956" s="13"/>
      <c r="P3956" s="13"/>
      <c r="Q3956" s="13" t="str">
        <f t="shared" si="255"/>
        <v/>
      </c>
      <c r="R3956" s="13" t="str">
        <f t="shared" si="256"/>
        <v/>
      </c>
    </row>
    <row r="3957" spans="1:18" x14ac:dyDescent="0.2">
      <c r="A3957" s="8"/>
      <c r="B3957" s="9"/>
      <c r="C3957" s="10"/>
      <c r="D3957" s="10"/>
      <c r="E3957" s="10"/>
      <c r="F3957" s="10"/>
      <c r="G3957" s="10"/>
      <c r="H3957" s="10"/>
      <c r="I3957" s="11"/>
      <c r="J3957" s="11"/>
      <c r="K3957" s="16"/>
      <c r="L3957" s="1"/>
      <c r="N3957" s="1"/>
      <c r="O3957" s="13"/>
      <c r="P3957" s="13"/>
      <c r="Q3957" s="13" t="str">
        <f t="shared" si="255"/>
        <v/>
      </c>
      <c r="R3957" s="13" t="str">
        <f t="shared" si="256"/>
        <v/>
      </c>
    </row>
    <row r="3958" spans="1:18" x14ac:dyDescent="0.2">
      <c r="A3958" s="8"/>
      <c r="B3958" s="9"/>
      <c r="C3958" s="10"/>
      <c r="D3958" s="10"/>
      <c r="E3958" s="10"/>
      <c r="F3958" s="10"/>
      <c r="G3958" s="10"/>
      <c r="H3958" s="10"/>
      <c r="I3958" s="11"/>
      <c r="J3958" s="11"/>
      <c r="K3958" s="16"/>
      <c r="L3958" s="1"/>
      <c r="N3958" s="1"/>
      <c r="O3958" s="13"/>
      <c r="P3958" s="13"/>
      <c r="Q3958" s="13" t="str">
        <f t="shared" si="255"/>
        <v/>
      </c>
      <c r="R3958" s="13" t="str">
        <f t="shared" si="256"/>
        <v/>
      </c>
    </row>
    <row r="3959" spans="1:18" x14ac:dyDescent="0.2">
      <c r="A3959" s="8"/>
      <c r="B3959" s="9"/>
      <c r="C3959" s="10"/>
      <c r="D3959" s="10"/>
      <c r="E3959" s="10"/>
      <c r="F3959" s="10"/>
      <c r="G3959" s="10"/>
      <c r="H3959" s="10"/>
      <c r="I3959" s="11"/>
      <c r="J3959" s="11"/>
      <c r="K3959" s="16"/>
      <c r="L3959" s="1"/>
      <c r="N3959" s="1"/>
      <c r="O3959" s="13"/>
      <c r="P3959" s="13"/>
      <c r="Q3959" s="13" t="str">
        <f t="shared" si="255"/>
        <v/>
      </c>
      <c r="R3959" s="13" t="str">
        <f t="shared" si="256"/>
        <v/>
      </c>
    </row>
    <row r="3960" spans="1:18" x14ac:dyDescent="0.2">
      <c r="A3960" s="8"/>
      <c r="B3960" s="9"/>
      <c r="C3960" s="10"/>
      <c r="D3960" s="10"/>
      <c r="E3960" s="10"/>
      <c r="F3960" s="10"/>
      <c r="G3960" s="10"/>
      <c r="H3960" s="10"/>
      <c r="I3960" s="11"/>
      <c r="J3960" s="11"/>
      <c r="K3960" s="16"/>
      <c r="L3960" s="1"/>
      <c r="N3960" s="1"/>
      <c r="O3960" s="13"/>
      <c r="P3960" s="13"/>
      <c r="Q3960" s="13" t="str">
        <f t="shared" si="255"/>
        <v/>
      </c>
      <c r="R3960" s="13" t="str">
        <f t="shared" si="256"/>
        <v/>
      </c>
    </row>
    <row r="3961" spans="1:18" x14ac:dyDescent="0.2">
      <c r="A3961" s="8"/>
      <c r="B3961" s="9"/>
      <c r="C3961" s="10"/>
      <c r="D3961" s="10"/>
      <c r="E3961" s="10"/>
      <c r="F3961" s="10"/>
      <c r="G3961" s="10"/>
      <c r="H3961" s="10"/>
      <c r="I3961" s="11"/>
      <c r="J3961" s="11"/>
      <c r="K3961" s="16"/>
      <c r="L3961" s="1"/>
      <c r="N3961" s="1"/>
      <c r="O3961" s="13"/>
      <c r="P3961" s="13"/>
      <c r="Q3961" s="13" t="str">
        <f t="shared" si="255"/>
        <v/>
      </c>
      <c r="R3961" s="13" t="str">
        <f t="shared" si="256"/>
        <v/>
      </c>
    </row>
    <row r="3962" spans="1:18" x14ac:dyDescent="0.2">
      <c r="A3962" s="8"/>
      <c r="B3962" s="9"/>
      <c r="C3962" s="10"/>
      <c r="D3962" s="10"/>
      <c r="E3962" s="10"/>
      <c r="F3962" s="10"/>
      <c r="G3962" s="10"/>
      <c r="H3962" s="10"/>
      <c r="I3962" s="11"/>
      <c r="J3962" s="11"/>
      <c r="K3962" s="16"/>
      <c r="L3962" s="1"/>
      <c r="N3962" s="1"/>
      <c r="O3962" s="13"/>
      <c r="P3962" s="13"/>
      <c r="Q3962" s="13" t="str">
        <f t="shared" si="255"/>
        <v/>
      </c>
      <c r="R3962" s="13" t="str">
        <f t="shared" si="256"/>
        <v/>
      </c>
    </row>
    <row r="3963" spans="1:18" x14ac:dyDescent="0.2">
      <c r="A3963" s="8"/>
      <c r="B3963" s="9"/>
      <c r="C3963" s="10"/>
      <c r="D3963" s="10"/>
      <c r="E3963" s="10"/>
      <c r="F3963" s="10"/>
      <c r="G3963" s="10"/>
      <c r="H3963" s="10"/>
      <c r="I3963" s="11"/>
      <c r="J3963" s="11"/>
      <c r="K3963" s="16"/>
      <c r="L3963" s="1"/>
      <c r="N3963" s="1"/>
      <c r="O3963" s="13"/>
      <c r="P3963" s="13"/>
      <c r="Q3963" s="13" t="str">
        <f t="shared" si="255"/>
        <v/>
      </c>
      <c r="R3963" s="13" t="str">
        <f t="shared" si="256"/>
        <v/>
      </c>
    </row>
    <row r="3964" spans="1:18" x14ac:dyDescent="0.2">
      <c r="A3964" s="8"/>
      <c r="B3964" s="9"/>
      <c r="C3964" s="10"/>
      <c r="D3964" s="10"/>
      <c r="E3964" s="10"/>
      <c r="F3964" s="10"/>
      <c r="G3964" s="10"/>
      <c r="H3964" s="10"/>
      <c r="I3964" s="11"/>
      <c r="J3964" s="11"/>
      <c r="K3964" s="16"/>
      <c r="L3964" s="1"/>
      <c r="N3964" s="1"/>
      <c r="O3964" s="13"/>
      <c r="P3964" s="13"/>
      <c r="Q3964" s="13" t="str">
        <f t="shared" si="255"/>
        <v/>
      </c>
      <c r="R3964" s="13" t="str">
        <f t="shared" si="256"/>
        <v/>
      </c>
    </row>
    <row r="3965" spans="1:18" x14ac:dyDescent="0.2">
      <c r="A3965" s="8"/>
      <c r="B3965" s="9"/>
      <c r="C3965" s="10"/>
      <c r="D3965" s="10"/>
      <c r="E3965" s="10"/>
      <c r="F3965" s="10"/>
      <c r="G3965" s="10"/>
      <c r="H3965" s="10"/>
      <c r="I3965" s="11"/>
      <c r="J3965" s="11"/>
      <c r="K3965" s="16"/>
      <c r="L3965" s="1"/>
      <c r="N3965" s="1"/>
      <c r="O3965" s="13"/>
      <c r="P3965" s="13"/>
      <c r="Q3965" s="13" t="str">
        <f t="shared" si="255"/>
        <v/>
      </c>
      <c r="R3965" s="13" t="str">
        <f t="shared" si="256"/>
        <v/>
      </c>
    </row>
    <row r="3966" spans="1:18" x14ac:dyDescent="0.2">
      <c r="A3966" s="8"/>
      <c r="B3966" s="9"/>
      <c r="C3966" s="10"/>
      <c r="D3966" s="10"/>
      <c r="E3966" s="10"/>
      <c r="F3966" s="10"/>
      <c r="G3966" s="10"/>
      <c r="H3966" s="10"/>
      <c r="I3966" s="11"/>
      <c r="J3966" s="11"/>
      <c r="K3966" s="16"/>
      <c r="L3966" s="1"/>
      <c r="N3966" s="1"/>
      <c r="O3966" s="13"/>
      <c r="P3966" s="13"/>
      <c r="Q3966" s="13" t="str">
        <f t="shared" si="255"/>
        <v/>
      </c>
      <c r="R3966" s="13" t="str">
        <f t="shared" si="256"/>
        <v/>
      </c>
    </row>
    <row r="3967" spans="1:18" x14ac:dyDescent="0.2">
      <c r="A3967" s="8"/>
      <c r="B3967" s="9"/>
      <c r="C3967" s="10"/>
      <c r="D3967" s="10"/>
      <c r="E3967" s="10"/>
      <c r="F3967" s="10"/>
      <c r="G3967" s="10"/>
      <c r="H3967" s="10"/>
      <c r="I3967" s="11"/>
      <c r="J3967" s="11"/>
      <c r="K3967" s="16"/>
      <c r="L3967" s="1"/>
      <c r="N3967" s="1"/>
      <c r="O3967" s="13"/>
      <c r="P3967" s="13"/>
      <c r="Q3967" s="13" t="str">
        <f t="shared" si="255"/>
        <v/>
      </c>
      <c r="R3967" s="13" t="str">
        <f t="shared" si="256"/>
        <v/>
      </c>
    </row>
    <row r="3968" spans="1:18" x14ac:dyDescent="0.2">
      <c r="A3968" s="8"/>
      <c r="B3968" s="9"/>
      <c r="C3968" s="10"/>
      <c r="D3968" s="10"/>
      <c r="E3968" s="10"/>
      <c r="F3968" s="10"/>
      <c r="G3968" s="10"/>
      <c r="H3968" s="10"/>
      <c r="I3968" s="11"/>
      <c r="J3968" s="11"/>
      <c r="K3968" s="16"/>
      <c r="L3968" s="1"/>
      <c r="N3968" s="1"/>
      <c r="O3968" s="13"/>
      <c r="P3968" s="13"/>
      <c r="Q3968" s="13" t="str">
        <f t="shared" si="255"/>
        <v/>
      </c>
      <c r="R3968" s="13" t="str">
        <f t="shared" si="256"/>
        <v/>
      </c>
    </row>
    <row r="3969" spans="1:18" x14ac:dyDescent="0.2">
      <c r="A3969" s="8"/>
      <c r="B3969" s="9"/>
      <c r="C3969" s="10"/>
      <c r="D3969" s="10"/>
      <c r="E3969" s="10"/>
      <c r="F3969" s="10"/>
      <c r="G3969" s="10"/>
      <c r="H3969" s="10"/>
      <c r="I3969" s="11"/>
      <c r="J3969" s="11"/>
      <c r="K3969" s="12"/>
      <c r="L3969" s="1"/>
      <c r="N3969" s="1"/>
      <c r="O3969" s="13"/>
      <c r="P3969" s="13"/>
      <c r="Q3969" s="13" t="str">
        <f t="shared" si="255"/>
        <v/>
      </c>
      <c r="R3969" s="13" t="str">
        <f t="shared" si="256"/>
        <v/>
      </c>
    </row>
    <row r="3970" spans="1:18" x14ac:dyDescent="0.2">
      <c r="A3970" s="8"/>
      <c r="B3970" s="9"/>
      <c r="C3970" s="10"/>
      <c r="D3970" s="10"/>
      <c r="E3970" s="10"/>
      <c r="F3970" s="10"/>
      <c r="G3970" s="10"/>
      <c r="H3970" s="10"/>
      <c r="I3970" s="11"/>
      <c r="J3970" s="11"/>
      <c r="K3970" s="12"/>
      <c r="L3970" s="1"/>
      <c r="N3970" s="1"/>
      <c r="O3970" s="13"/>
      <c r="P3970" s="13"/>
      <c r="Q3970" s="13" t="str">
        <f t="shared" si="255"/>
        <v/>
      </c>
      <c r="R3970" s="13" t="str">
        <f t="shared" si="256"/>
        <v/>
      </c>
    </row>
    <row r="3971" spans="1:18" x14ac:dyDescent="0.2">
      <c r="A3971" s="8"/>
      <c r="B3971" s="9"/>
      <c r="C3971" s="10"/>
      <c r="D3971" s="10"/>
      <c r="E3971" s="10"/>
      <c r="F3971" s="10"/>
      <c r="G3971" s="10"/>
      <c r="H3971" s="10"/>
      <c r="I3971" s="11"/>
      <c r="J3971" s="11"/>
      <c r="K3971" s="12"/>
      <c r="L3971" s="1"/>
      <c r="N3971" s="1"/>
      <c r="O3971" s="13"/>
      <c r="P3971" s="13"/>
      <c r="Q3971" s="13" t="str">
        <f t="shared" si="255"/>
        <v/>
      </c>
      <c r="R3971" s="13" t="str">
        <f t="shared" si="256"/>
        <v/>
      </c>
    </row>
    <row r="3972" spans="1:18" x14ac:dyDescent="0.2">
      <c r="A3972" s="8"/>
      <c r="B3972" s="9"/>
      <c r="C3972" s="10"/>
      <c r="D3972" s="10"/>
      <c r="E3972" s="10"/>
      <c r="F3972" s="10"/>
      <c r="G3972" s="10"/>
      <c r="H3972" s="10"/>
      <c r="I3972" s="11"/>
      <c r="J3972" s="11"/>
      <c r="K3972" s="16"/>
      <c r="L3972" s="1"/>
      <c r="N3972" s="1"/>
      <c r="O3972" s="13"/>
      <c r="P3972" s="13"/>
      <c r="Q3972" s="13" t="str">
        <f t="shared" si="255"/>
        <v/>
      </c>
      <c r="R3972" s="13" t="str">
        <f t="shared" si="256"/>
        <v/>
      </c>
    </row>
    <row r="3973" spans="1:18" x14ac:dyDescent="0.2">
      <c r="A3973" s="8"/>
      <c r="B3973" s="9"/>
      <c r="C3973" s="10"/>
      <c r="D3973" s="10"/>
      <c r="E3973" s="10"/>
      <c r="F3973" s="10"/>
      <c r="G3973" s="10"/>
      <c r="H3973" s="10"/>
      <c r="I3973" s="11"/>
      <c r="J3973" s="11"/>
      <c r="K3973" s="12"/>
      <c r="L3973" s="1"/>
      <c r="N3973" s="1"/>
      <c r="O3973" s="13"/>
      <c r="P3973" s="13"/>
      <c r="Q3973" s="13" t="str">
        <f t="shared" si="255"/>
        <v/>
      </c>
      <c r="R3973" s="13" t="str">
        <f t="shared" si="256"/>
        <v/>
      </c>
    </row>
    <row r="3974" spans="1:18" x14ac:dyDescent="0.2">
      <c r="A3974" s="8"/>
      <c r="B3974" s="9"/>
      <c r="C3974" s="10"/>
      <c r="D3974" s="10"/>
      <c r="E3974" s="10"/>
      <c r="F3974" s="10"/>
      <c r="G3974" s="10"/>
      <c r="H3974" s="10"/>
      <c r="I3974" s="11"/>
      <c r="J3974" s="11"/>
      <c r="K3974" s="16"/>
      <c r="L3974" s="1"/>
      <c r="N3974" s="1"/>
      <c r="O3974" s="13"/>
      <c r="P3974" s="13"/>
      <c r="Q3974" s="13" t="str">
        <f t="shared" si="255"/>
        <v/>
      </c>
      <c r="R3974" s="13" t="str">
        <f t="shared" si="256"/>
        <v/>
      </c>
    </row>
    <row r="3975" spans="1:18" x14ac:dyDescent="0.2">
      <c r="A3975" s="8"/>
      <c r="B3975" s="9"/>
      <c r="C3975" s="10"/>
      <c r="D3975" s="10"/>
      <c r="E3975" s="10"/>
      <c r="F3975" s="10"/>
      <c r="G3975" s="10"/>
      <c r="H3975" s="10"/>
      <c r="I3975" s="11"/>
      <c r="J3975" s="11"/>
      <c r="K3975" s="16"/>
      <c r="L3975" s="1"/>
      <c r="N3975" s="1"/>
      <c r="O3975" s="13"/>
      <c r="P3975" s="13"/>
      <c r="Q3975" s="13" t="str">
        <f t="shared" si="255"/>
        <v/>
      </c>
      <c r="R3975" s="13" t="str">
        <f t="shared" si="256"/>
        <v/>
      </c>
    </row>
    <row r="3976" spans="1:18" x14ac:dyDescent="0.2">
      <c r="A3976" s="8"/>
      <c r="B3976" s="9"/>
      <c r="C3976" s="10"/>
      <c r="D3976" s="10"/>
      <c r="E3976" s="10"/>
      <c r="F3976" s="10"/>
      <c r="G3976" s="10"/>
      <c r="H3976" s="10"/>
      <c r="I3976" s="11"/>
      <c r="J3976" s="11"/>
      <c r="K3976" s="16"/>
      <c r="L3976" s="1"/>
      <c r="N3976" s="1"/>
      <c r="O3976" s="13"/>
      <c r="P3976" s="13"/>
      <c r="Q3976" s="13" t="str">
        <f t="shared" ref="Q3976:Q4039" si="257">IF(AND(M3976="Natural Gas",K3976&lt;&gt;"NA"),K3976/100,"")</f>
        <v/>
      </c>
      <c r="R3976" s="13" t="str">
        <f t="shared" ref="R3976:R4039" si="258">IF(AND(M3976="Natural Gas",K3976&lt;&gt;"NA",L3976="YES"),K3976/100,"")</f>
        <v/>
      </c>
    </row>
    <row r="3977" spans="1:18" x14ac:dyDescent="0.2">
      <c r="A3977" s="8"/>
      <c r="B3977" s="9"/>
      <c r="C3977" s="10"/>
      <c r="D3977" s="10"/>
      <c r="E3977" s="10"/>
      <c r="F3977" s="10"/>
      <c r="G3977" s="10"/>
      <c r="H3977" s="10"/>
      <c r="I3977" s="11"/>
      <c r="J3977" s="11"/>
      <c r="K3977" s="16"/>
      <c r="L3977" s="1"/>
      <c r="N3977" s="1"/>
      <c r="O3977" s="13"/>
      <c r="P3977" s="13"/>
      <c r="Q3977" s="13" t="str">
        <f t="shared" si="257"/>
        <v/>
      </c>
      <c r="R3977" s="13" t="str">
        <f t="shared" si="258"/>
        <v/>
      </c>
    </row>
    <row r="3978" spans="1:18" x14ac:dyDescent="0.2">
      <c r="A3978" s="8"/>
      <c r="B3978" s="9"/>
      <c r="C3978" s="10"/>
      <c r="D3978" s="10"/>
      <c r="E3978" s="10"/>
      <c r="F3978" s="10"/>
      <c r="G3978" s="10"/>
      <c r="H3978" s="10"/>
      <c r="I3978" s="11"/>
      <c r="J3978" s="11"/>
      <c r="K3978" s="16"/>
      <c r="L3978" s="1"/>
      <c r="N3978" s="1"/>
      <c r="O3978" s="13"/>
      <c r="P3978" s="13"/>
      <c r="Q3978" s="13" t="str">
        <f t="shared" si="257"/>
        <v/>
      </c>
      <c r="R3978" s="13" t="str">
        <f t="shared" si="258"/>
        <v/>
      </c>
    </row>
    <row r="3979" spans="1:18" x14ac:dyDescent="0.2">
      <c r="A3979" s="8"/>
      <c r="B3979" s="9"/>
      <c r="C3979" s="10"/>
      <c r="D3979" s="10"/>
      <c r="E3979" s="10"/>
      <c r="F3979" s="10"/>
      <c r="G3979" s="10"/>
      <c r="H3979" s="10"/>
      <c r="I3979" s="11"/>
      <c r="J3979" s="11"/>
      <c r="K3979" s="16"/>
      <c r="L3979" s="1"/>
      <c r="N3979" s="1"/>
      <c r="O3979" s="13"/>
      <c r="P3979" s="13"/>
      <c r="Q3979" s="13" t="str">
        <f t="shared" si="257"/>
        <v/>
      </c>
      <c r="R3979" s="13" t="str">
        <f t="shared" si="258"/>
        <v/>
      </c>
    </row>
    <row r="3980" spans="1:18" x14ac:dyDescent="0.2">
      <c r="A3980" s="8"/>
      <c r="B3980" s="9"/>
      <c r="C3980" s="10"/>
      <c r="D3980" s="10"/>
      <c r="E3980" s="10"/>
      <c r="F3980" s="10"/>
      <c r="G3980" s="10"/>
      <c r="H3980" s="10"/>
      <c r="I3980" s="11"/>
      <c r="J3980" s="11"/>
      <c r="K3980" s="16"/>
      <c r="L3980" s="1"/>
      <c r="N3980" s="1"/>
      <c r="O3980" s="13"/>
      <c r="P3980" s="13"/>
      <c r="Q3980" s="13" t="str">
        <f t="shared" si="257"/>
        <v/>
      </c>
      <c r="R3980" s="13" t="str">
        <f t="shared" si="258"/>
        <v/>
      </c>
    </row>
    <row r="3981" spans="1:18" x14ac:dyDescent="0.2">
      <c r="A3981" s="8"/>
      <c r="B3981" s="9"/>
      <c r="C3981" s="10"/>
      <c r="D3981" s="10"/>
      <c r="E3981" s="10"/>
      <c r="F3981" s="10"/>
      <c r="G3981" s="10"/>
      <c r="H3981" s="10"/>
      <c r="I3981" s="11"/>
      <c r="J3981" s="11"/>
      <c r="K3981" s="12"/>
      <c r="L3981" s="1"/>
      <c r="N3981" s="1"/>
      <c r="O3981" s="13"/>
      <c r="P3981" s="13"/>
      <c r="Q3981" s="13" t="str">
        <f t="shared" si="257"/>
        <v/>
      </c>
      <c r="R3981" s="13" t="str">
        <f t="shared" si="258"/>
        <v/>
      </c>
    </row>
    <row r="3982" spans="1:18" x14ac:dyDescent="0.2">
      <c r="A3982" s="8"/>
      <c r="B3982" s="9"/>
      <c r="C3982" s="10"/>
      <c r="D3982" s="10"/>
      <c r="E3982" s="10"/>
      <c r="F3982" s="10"/>
      <c r="G3982" s="10"/>
      <c r="H3982" s="10"/>
      <c r="I3982" s="11"/>
      <c r="J3982" s="11"/>
      <c r="K3982" s="16"/>
      <c r="L3982" s="1"/>
      <c r="N3982" s="1"/>
      <c r="O3982" s="13"/>
      <c r="P3982" s="13"/>
      <c r="Q3982" s="13" t="str">
        <f t="shared" si="257"/>
        <v/>
      </c>
      <c r="R3982" s="13" t="str">
        <f t="shared" si="258"/>
        <v/>
      </c>
    </row>
    <row r="3983" spans="1:18" x14ac:dyDescent="0.2">
      <c r="A3983" s="8"/>
      <c r="B3983" s="9"/>
      <c r="C3983" s="10"/>
      <c r="D3983" s="10"/>
      <c r="E3983" s="10"/>
      <c r="F3983" s="10"/>
      <c r="G3983" s="10"/>
      <c r="H3983" s="10"/>
      <c r="I3983" s="11"/>
      <c r="J3983" s="11"/>
      <c r="K3983" s="16"/>
      <c r="L3983" s="1"/>
      <c r="N3983" s="1"/>
      <c r="O3983" s="13"/>
      <c r="P3983" s="13"/>
      <c r="Q3983" s="13" t="str">
        <f t="shared" si="257"/>
        <v/>
      </c>
      <c r="R3983" s="13" t="str">
        <f t="shared" si="258"/>
        <v/>
      </c>
    </row>
    <row r="3984" spans="1:18" x14ac:dyDescent="0.2">
      <c r="A3984" s="8"/>
      <c r="B3984" s="9"/>
      <c r="C3984" s="10"/>
      <c r="D3984" s="10"/>
      <c r="E3984" s="10"/>
      <c r="F3984" s="10"/>
      <c r="G3984" s="10"/>
      <c r="H3984" s="10"/>
      <c r="I3984" s="11"/>
      <c r="J3984" s="11"/>
      <c r="K3984" s="16"/>
      <c r="L3984" s="1"/>
      <c r="N3984" s="1"/>
      <c r="O3984" s="13"/>
      <c r="P3984" s="13"/>
      <c r="Q3984" s="13" t="str">
        <f t="shared" si="257"/>
        <v/>
      </c>
      <c r="R3984" s="13" t="str">
        <f t="shared" si="258"/>
        <v/>
      </c>
    </row>
    <row r="3985" spans="1:18" x14ac:dyDescent="0.2">
      <c r="A3985" s="8"/>
      <c r="B3985" s="9"/>
      <c r="C3985" s="10"/>
      <c r="D3985" s="10"/>
      <c r="E3985" s="10"/>
      <c r="F3985" s="10"/>
      <c r="G3985" s="10"/>
      <c r="H3985" s="10"/>
      <c r="I3985" s="11"/>
      <c r="J3985" s="11"/>
      <c r="K3985" s="16"/>
      <c r="L3985" s="1"/>
      <c r="N3985" s="1"/>
      <c r="O3985" s="13"/>
      <c r="P3985" s="13"/>
      <c r="Q3985" s="13" t="str">
        <f t="shared" si="257"/>
        <v/>
      </c>
      <c r="R3985" s="13" t="str">
        <f t="shared" si="258"/>
        <v/>
      </c>
    </row>
    <row r="3986" spans="1:18" x14ac:dyDescent="0.2">
      <c r="A3986" s="8"/>
      <c r="B3986" s="9"/>
      <c r="C3986" s="10"/>
      <c r="D3986" s="10"/>
      <c r="E3986" s="10"/>
      <c r="F3986" s="10"/>
      <c r="G3986" s="10"/>
      <c r="H3986" s="10"/>
      <c r="I3986" s="11"/>
      <c r="J3986" s="11"/>
      <c r="K3986" s="16"/>
      <c r="L3986" s="1"/>
      <c r="N3986" s="1"/>
      <c r="O3986" s="13"/>
      <c r="P3986" s="13"/>
      <c r="Q3986" s="13" t="str">
        <f t="shared" si="257"/>
        <v/>
      </c>
      <c r="R3986" s="13" t="str">
        <f t="shared" si="258"/>
        <v/>
      </c>
    </row>
    <row r="3987" spans="1:18" x14ac:dyDescent="0.2">
      <c r="A3987" s="8"/>
      <c r="B3987" s="9"/>
      <c r="C3987" s="10"/>
      <c r="D3987" s="10"/>
      <c r="E3987" s="10"/>
      <c r="F3987" s="10"/>
      <c r="G3987" s="10"/>
      <c r="H3987" s="10"/>
      <c r="I3987" s="11"/>
      <c r="J3987" s="11"/>
      <c r="K3987" s="16"/>
      <c r="L3987" s="1"/>
      <c r="N3987" s="1"/>
      <c r="O3987" s="13"/>
      <c r="P3987" s="13"/>
      <c r="Q3987" s="13" t="str">
        <f t="shared" si="257"/>
        <v/>
      </c>
      <c r="R3987" s="13" t="str">
        <f t="shared" si="258"/>
        <v/>
      </c>
    </row>
    <row r="3988" spans="1:18" x14ac:dyDescent="0.2">
      <c r="A3988" s="8"/>
      <c r="B3988" s="9"/>
      <c r="C3988" s="10"/>
      <c r="D3988" s="10"/>
      <c r="E3988" s="10"/>
      <c r="F3988" s="10"/>
      <c r="G3988" s="10"/>
      <c r="H3988" s="10"/>
      <c r="I3988" s="11"/>
      <c r="J3988" s="11"/>
      <c r="K3988" s="16"/>
      <c r="L3988" s="1"/>
      <c r="N3988" s="1"/>
      <c r="O3988" s="13"/>
      <c r="P3988" s="13"/>
      <c r="Q3988" s="13" t="str">
        <f t="shared" si="257"/>
        <v/>
      </c>
      <c r="R3988" s="13" t="str">
        <f t="shared" si="258"/>
        <v/>
      </c>
    </row>
    <row r="3989" spans="1:18" x14ac:dyDescent="0.2">
      <c r="A3989" s="8"/>
      <c r="B3989" s="9"/>
      <c r="C3989" s="10"/>
      <c r="D3989" s="10"/>
      <c r="E3989" s="10"/>
      <c r="F3989" s="10"/>
      <c r="G3989" s="10"/>
      <c r="H3989" s="10"/>
      <c r="I3989" s="11"/>
      <c r="J3989" s="11"/>
      <c r="K3989" s="16"/>
      <c r="L3989" s="1"/>
      <c r="N3989" s="1"/>
      <c r="O3989" s="13"/>
      <c r="P3989" s="13"/>
      <c r="Q3989" s="13" t="str">
        <f t="shared" si="257"/>
        <v/>
      </c>
      <c r="R3989" s="13" t="str">
        <f t="shared" si="258"/>
        <v/>
      </c>
    </row>
    <row r="3990" spans="1:18" x14ac:dyDescent="0.2">
      <c r="A3990" s="8"/>
      <c r="B3990" s="9"/>
      <c r="C3990" s="10"/>
      <c r="D3990" s="10"/>
      <c r="E3990" s="10"/>
      <c r="F3990" s="10"/>
      <c r="G3990" s="10"/>
      <c r="H3990" s="10"/>
      <c r="I3990" s="11"/>
      <c r="J3990" s="11"/>
      <c r="K3990" s="12"/>
      <c r="L3990" s="1"/>
      <c r="N3990" s="1"/>
      <c r="O3990" s="13"/>
      <c r="P3990" s="13"/>
      <c r="Q3990" s="13" t="str">
        <f t="shared" si="257"/>
        <v/>
      </c>
      <c r="R3990" s="13" t="str">
        <f t="shared" si="258"/>
        <v/>
      </c>
    </row>
    <row r="3991" spans="1:18" x14ac:dyDescent="0.2">
      <c r="A3991" s="8"/>
      <c r="B3991" s="9"/>
      <c r="C3991" s="10"/>
      <c r="D3991" s="10"/>
      <c r="E3991" s="10"/>
      <c r="F3991" s="10"/>
      <c r="G3991" s="10"/>
      <c r="H3991" s="10"/>
      <c r="I3991" s="11"/>
      <c r="J3991" s="11"/>
      <c r="K3991" s="12"/>
      <c r="L3991" s="1"/>
      <c r="N3991" s="1"/>
      <c r="O3991" s="13"/>
      <c r="P3991" s="13"/>
      <c r="Q3991" s="13" t="str">
        <f t="shared" si="257"/>
        <v/>
      </c>
      <c r="R3991" s="13" t="str">
        <f t="shared" si="258"/>
        <v/>
      </c>
    </row>
    <row r="3992" spans="1:18" x14ac:dyDescent="0.2">
      <c r="A3992" s="8"/>
      <c r="B3992" s="9"/>
      <c r="C3992" s="10"/>
      <c r="D3992" s="10"/>
      <c r="E3992" s="10"/>
      <c r="F3992" s="10"/>
      <c r="G3992" s="10"/>
      <c r="H3992" s="10"/>
      <c r="I3992" s="11"/>
      <c r="J3992" s="11"/>
      <c r="K3992" s="16"/>
      <c r="L3992" s="1"/>
      <c r="N3992" s="1"/>
      <c r="O3992" s="13"/>
      <c r="P3992" s="13"/>
      <c r="Q3992" s="13" t="str">
        <f t="shared" si="257"/>
        <v/>
      </c>
      <c r="R3992" s="13" t="str">
        <f t="shared" si="258"/>
        <v/>
      </c>
    </row>
    <row r="3993" spans="1:18" x14ac:dyDescent="0.2">
      <c r="A3993" s="8"/>
      <c r="B3993" s="9"/>
      <c r="C3993" s="10"/>
      <c r="D3993" s="10"/>
      <c r="E3993" s="10"/>
      <c r="F3993" s="10"/>
      <c r="G3993" s="10"/>
      <c r="H3993" s="10"/>
      <c r="I3993" s="11"/>
      <c r="J3993" s="11"/>
      <c r="K3993" s="16"/>
      <c r="L3993" s="1"/>
      <c r="N3993" s="1"/>
      <c r="O3993" s="13"/>
      <c r="P3993" s="13"/>
      <c r="Q3993" s="13" t="str">
        <f t="shared" si="257"/>
        <v/>
      </c>
      <c r="R3993" s="13" t="str">
        <f t="shared" si="258"/>
        <v/>
      </c>
    </row>
    <row r="3994" spans="1:18" x14ac:dyDescent="0.2">
      <c r="A3994" s="8"/>
      <c r="B3994" s="9"/>
      <c r="C3994" s="10"/>
      <c r="D3994" s="10"/>
      <c r="E3994" s="10"/>
      <c r="F3994" s="10"/>
      <c r="G3994" s="10"/>
      <c r="H3994" s="10"/>
      <c r="I3994" s="11"/>
      <c r="J3994" s="11"/>
      <c r="K3994" s="16"/>
      <c r="L3994" s="1"/>
      <c r="N3994" s="1"/>
      <c r="O3994" s="13"/>
      <c r="P3994" s="13"/>
      <c r="Q3994" s="13" t="str">
        <f t="shared" si="257"/>
        <v/>
      </c>
      <c r="R3994" s="13" t="str">
        <f t="shared" si="258"/>
        <v/>
      </c>
    </row>
    <row r="3995" spans="1:18" x14ac:dyDescent="0.2">
      <c r="A3995" s="8"/>
      <c r="B3995" s="9"/>
      <c r="C3995" s="10"/>
      <c r="D3995" s="10"/>
      <c r="E3995" s="10"/>
      <c r="F3995" s="10"/>
      <c r="G3995" s="10"/>
      <c r="H3995" s="10"/>
      <c r="I3995" s="11"/>
      <c r="J3995" s="11"/>
      <c r="K3995" s="12"/>
      <c r="L3995" s="1"/>
      <c r="N3995" s="1"/>
      <c r="O3995" s="13"/>
      <c r="P3995" s="13"/>
      <c r="Q3995" s="13" t="str">
        <f t="shared" si="257"/>
        <v/>
      </c>
      <c r="R3995" s="13" t="str">
        <f t="shared" si="258"/>
        <v/>
      </c>
    </row>
    <row r="3996" spans="1:18" x14ac:dyDescent="0.2">
      <c r="A3996" s="8"/>
      <c r="B3996" s="9"/>
      <c r="C3996" s="10"/>
      <c r="D3996" s="10"/>
      <c r="E3996" s="10"/>
      <c r="F3996" s="10"/>
      <c r="G3996" s="10"/>
      <c r="H3996" s="10"/>
      <c r="I3996" s="11"/>
      <c r="J3996" s="11"/>
      <c r="K3996" s="12"/>
      <c r="L3996" s="1"/>
      <c r="N3996" s="1"/>
      <c r="O3996" s="13"/>
      <c r="P3996" s="13"/>
      <c r="Q3996" s="13" t="str">
        <f t="shared" si="257"/>
        <v/>
      </c>
      <c r="R3996" s="13" t="str">
        <f t="shared" si="258"/>
        <v/>
      </c>
    </row>
    <row r="3997" spans="1:18" x14ac:dyDescent="0.2">
      <c r="A3997" s="8"/>
      <c r="B3997" s="9"/>
      <c r="C3997" s="10"/>
      <c r="D3997" s="10"/>
      <c r="E3997" s="10"/>
      <c r="F3997" s="10"/>
      <c r="G3997" s="10"/>
      <c r="H3997" s="10"/>
      <c r="I3997" s="11"/>
      <c r="J3997" s="11"/>
      <c r="K3997" s="16"/>
      <c r="L3997" s="1"/>
      <c r="N3997" s="1"/>
      <c r="O3997" s="13"/>
      <c r="P3997" s="13"/>
      <c r="Q3997" s="13" t="str">
        <f t="shared" si="257"/>
        <v/>
      </c>
      <c r="R3997" s="13" t="str">
        <f t="shared" si="258"/>
        <v/>
      </c>
    </row>
    <row r="3998" spans="1:18" x14ac:dyDescent="0.2">
      <c r="A3998" s="8"/>
      <c r="B3998" s="9"/>
      <c r="C3998" s="10"/>
      <c r="D3998" s="10"/>
      <c r="E3998" s="10"/>
      <c r="F3998" s="10"/>
      <c r="G3998" s="10"/>
      <c r="H3998" s="10"/>
      <c r="I3998" s="11"/>
      <c r="J3998" s="11"/>
      <c r="K3998" s="12"/>
      <c r="L3998" s="1"/>
      <c r="N3998" s="1"/>
      <c r="O3998" s="13"/>
      <c r="P3998" s="13"/>
      <c r="Q3998" s="13" t="str">
        <f t="shared" si="257"/>
        <v/>
      </c>
      <c r="R3998" s="13" t="str">
        <f t="shared" si="258"/>
        <v/>
      </c>
    </row>
    <row r="3999" spans="1:18" x14ac:dyDescent="0.2">
      <c r="A3999" s="8"/>
      <c r="B3999" s="9"/>
      <c r="C3999" s="10"/>
      <c r="D3999" s="10"/>
      <c r="E3999" s="10"/>
      <c r="F3999" s="10"/>
      <c r="G3999" s="10"/>
      <c r="H3999" s="10"/>
      <c r="I3999" s="11"/>
      <c r="J3999" s="11"/>
      <c r="K3999" s="12"/>
      <c r="L3999" s="1"/>
      <c r="N3999" s="1"/>
      <c r="O3999" s="13"/>
      <c r="P3999" s="13"/>
      <c r="Q3999" s="13" t="str">
        <f t="shared" si="257"/>
        <v/>
      </c>
      <c r="R3999" s="13" t="str">
        <f t="shared" si="258"/>
        <v/>
      </c>
    </row>
    <row r="4000" spans="1:18" x14ac:dyDescent="0.2">
      <c r="A4000" s="8"/>
      <c r="B4000" s="9"/>
      <c r="C4000" s="10"/>
      <c r="D4000" s="10"/>
      <c r="E4000" s="10"/>
      <c r="F4000" s="10"/>
      <c r="G4000" s="10"/>
      <c r="H4000" s="10"/>
      <c r="I4000" s="11"/>
      <c r="J4000" s="11"/>
      <c r="K4000" s="16"/>
      <c r="L4000" s="1"/>
      <c r="N4000" s="1"/>
      <c r="O4000" s="13"/>
      <c r="P4000" s="13"/>
      <c r="Q4000" s="13" t="str">
        <f t="shared" si="257"/>
        <v/>
      </c>
      <c r="R4000" s="13" t="str">
        <f t="shared" si="258"/>
        <v/>
      </c>
    </row>
    <row r="4001" spans="1:18" x14ac:dyDescent="0.2">
      <c r="A4001" s="8"/>
      <c r="B4001" s="9"/>
      <c r="C4001" s="10"/>
      <c r="D4001" s="10"/>
      <c r="E4001" s="10"/>
      <c r="F4001" s="10"/>
      <c r="G4001" s="10"/>
      <c r="H4001" s="10"/>
      <c r="I4001" s="11"/>
      <c r="J4001" s="11"/>
      <c r="K4001" s="16"/>
      <c r="L4001" s="1"/>
      <c r="N4001" s="1"/>
      <c r="O4001" s="13"/>
      <c r="P4001" s="13"/>
      <c r="Q4001" s="13" t="str">
        <f t="shared" si="257"/>
        <v/>
      </c>
      <c r="R4001" s="13" t="str">
        <f t="shared" si="258"/>
        <v/>
      </c>
    </row>
    <row r="4002" spans="1:18" x14ac:dyDescent="0.2">
      <c r="A4002" s="8"/>
      <c r="B4002" s="9"/>
      <c r="C4002" s="10"/>
      <c r="D4002" s="10"/>
      <c r="E4002" s="10"/>
      <c r="F4002" s="10"/>
      <c r="G4002" s="10"/>
      <c r="H4002" s="10"/>
      <c r="I4002" s="11"/>
      <c r="J4002" s="11"/>
      <c r="K4002" s="12"/>
      <c r="L4002" s="1"/>
      <c r="N4002" s="1"/>
      <c r="O4002" s="13"/>
      <c r="P4002" s="13"/>
      <c r="Q4002" s="13" t="str">
        <f t="shared" si="257"/>
        <v/>
      </c>
      <c r="R4002" s="13" t="str">
        <f t="shared" si="258"/>
        <v/>
      </c>
    </row>
    <row r="4003" spans="1:18" x14ac:dyDescent="0.2">
      <c r="A4003" s="8"/>
      <c r="B4003" s="9"/>
      <c r="C4003" s="10"/>
      <c r="D4003" s="10"/>
      <c r="E4003" s="10"/>
      <c r="F4003" s="10"/>
      <c r="G4003" s="10"/>
      <c r="H4003" s="10"/>
      <c r="I4003" s="11"/>
      <c r="J4003" s="11"/>
      <c r="K4003" s="16"/>
      <c r="L4003" s="1"/>
      <c r="N4003" s="1"/>
      <c r="O4003" s="13"/>
      <c r="P4003" s="13"/>
      <c r="Q4003" s="13" t="str">
        <f t="shared" si="257"/>
        <v/>
      </c>
      <c r="R4003" s="13" t="str">
        <f t="shared" si="258"/>
        <v/>
      </c>
    </row>
    <row r="4004" spans="1:18" x14ac:dyDescent="0.2">
      <c r="A4004" s="8"/>
      <c r="B4004" s="9"/>
      <c r="C4004" s="10"/>
      <c r="D4004" s="10"/>
      <c r="E4004" s="10"/>
      <c r="F4004" s="10"/>
      <c r="G4004" s="10"/>
      <c r="H4004" s="10"/>
      <c r="I4004" s="11"/>
      <c r="J4004" s="11"/>
      <c r="K4004" s="16"/>
      <c r="L4004" s="1"/>
      <c r="N4004" s="1"/>
      <c r="O4004" s="13"/>
      <c r="P4004" s="13"/>
      <c r="Q4004" s="13" t="str">
        <f t="shared" si="257"/>
        <v/>
      </c>
      <c r="R4004" s="13" t="str">
        <f t="shared" si="258"/>
        <v/>
      </c>
    </row>
    <row r="4005" spans="1:18" x14ac:dyDescent="0.2">
      <c r="A4005" s="8"/>
      <c r="B4005" s="9"/>
      <c r="C4005" s="10"/>
      <c r="D4005" s="10"/>
      <c r="E4005" s="10"/>
      <c r="F4005" s="10"/>
      <c r="G4005" s="10"/>
      <c r="H4005" s="10"/>
      <c r="I4005" s="11"/>
      <c r="J4005" s="11"/>
      <c r="K4005" s="16"/>
      <c r="L4005" s="1"/>
      <c r="N4005" s="1"/>
      <c r="O4005" s="13"/>
      <c r="P4005" s="13"/>
      <c r="Q4005" s="13" t="str">
        <f t="shared" si="257"/>
        <v/>
      </c>
      <c r="R4005" s="13" t="str">
        <f t="shared" si="258"/>
        <v/>
      </c>
    </row>
    <row r="4006" spans="1:18" x14ac:dyDescent="0.2">
      <c r="A4006" s="8"/>
      <c r="B4006" s="9"/>
      <c r="C4006" s="10"/>
      <c r="D4006" s="10"/>
      <c r="E4006" s="10"/>
      <c r="F4006" s="10"/>
      <c r="G4006" s="10"/>
      <c r="H4006" s="10"/>
      <c r="I4006" s="11"/>
      <c r="J4006" s="11"/>
      <c r="K4006" s="16"/>
      <c r="L4006" s="1"/>
      <c r="N4006" s="1"/>
      <c r="O4006" s="13"/>
      <c r="P4006" s="13"/>
      <c r="Q4006" s="13" t="str">
        <f t="shared" si="257"/>
        <v/>
      </c>
      <c r="R4006" s="13" t="str">
        <f t="shared" si="258"/>
        <v/>
      </c>
    </row>
    <row r="4007" spans="1:18" x14ac:dyDescent="0.2">
      <c r="A4007" s="8"/>
      <c r="B4007" s="9"/>
      <c r="C4007" s="10"/>
      <c r="D4007" s="10"/>
      <c r="E4007" s="10"/>
      <c r="F4007" s="10"/>
      <c r="G4007" s="10"/>
      <c r="H4007" s="10"/>
      <c r="I4007" s="11"/>
      <c r="J4007" s="11"/>
      <c r="K4007" s="16"/>
      <c r="L4007" s="1"/>
      <c r="N4007" s="1"/>
      <c r="O4007" s="13"/>
      <c r="P4007" s="13"/>
      <c r="Q4007" s="13" t="str">
        <f t="shared" si="257"/>
        <v/>
      </c>
      <c r="R4007" s="13" t="str">
        <f t="shared" si="258"/>
        <v/>
      </c>
    </row>
    <row r="4008" spans="1:18" x14ac:dyDescent="0.2">
      <c r="A4008" s="8"/>
      <c r="B4008" s="9"/>
      <c r="C4008" s="10"/>
      <c r="D4008" s="10"/>
      <c r="E4008" s="10"/>
      <c r="F4008" s="10"/>
      <c r="G4008" s="10"/>
      <c r="H4008" s="10"/>
      <c r="I4008" s="11"/>
      <c r="J4008" s="11"/>
      <c r="K4008" s="16"/>
      <c r="L4008" s="1"/>
      <c r="N4008" s="1"/>
      <c r="O4008" s="13"/>
      <c r="P4008" s="13"/>
      <c r="Q4008" s="13" t="str">
        <f t="shared" si="257"/>
        <v/>
      </c>
      <c r="R4008" s="13" t="str">
        <f t="shared" si="258"/>
        <v/>
      </c>
    </row>
    <row r="4009" spans="1:18" x14ac:dyDescent="0.2">
      <c r="A4009" s="8"/>
      <c r="B4009" s="9"/>
      <c r="C4009" s="10"/>
      <c r="D4009" s="10"/>
      <c r="E4009" s="10"/>
      <c r="F4009" s="10"/>
      <c r="G4009" s="10"/>
      <c r="H4009" s="10"/>
      <c r="I4009" s="11"/>
      <c r="J4009" s="11"/>
      <c r="K4009" s="16"/>
      <c r="L4009" s="1"/>
      <c r="N4009" s="1"/>
      <c r="O4009" s="13"/>
      <c r="P4009" s="13"/>
      <c r="Q4009" s="13" t="str">
        <f t="shared" si="257"/>
        <v/>
      </c>
      <c r="R4009" s="13" t="str">
        <f t="shared" si="258"/>
        <v/>
      </c>
    </row>
    <row r="4010" spans="1:18" x14ac:dyDescent="0.2">
      <c r="A4010" s="8"/>
      <c r="B4010" s="9"/>
      <c r="C4010" s="10"/>
      <c r="D4010" s="10"/>
      <c r="E4010" s="10"/>
      <c r="F4010" s="10"/>
      <c r="G4010" s="10"/>
      <c r="H4010" s="10"/>
      <c r="I4010" s="11"/>
      <c r="J4010" s="11"/>
      <c r="K4010" s="16"/>
      <c r="L4010" s="1"/>
      <c r="N4010" s="1"/>
      <c r="O4010" s="13"/>
      <c r="P4010" s="13"/>
      <c r="Q4010" s="13" t="str">
        <f t="shared" si="257"/>
        <v/>
      </c>
      <c r="R4010" s="13" t="str">
        <f t="shared" si="258"/>
        <v/>
      </c>
    </row>
    <row r="4011" spans="1:18" x14ac:dyDescent="0.2">
      <c r="A4011" s="8"/>
      <c r="B4011" s="9"/>
      <c r="C4011" s="10"/>
      <c r="D4011" s="10"/>
      <c r="E4011" s="10"/>
      <c r="F4011" s="10"/>
      <c r="G4011" s="10"/>
      <c r="H4011" s="10"/>
      <c r="I4011" s="11"/>
      <c r="J4011" s="11"/>
      <c r="K4011" s="16"/>
      <c r="L4011" s="1"/>
      <c r="N4011" s="1"/>
      <c r="O4011" s="13"/>
      <c r="P4011" s="13"/>
      <c r="Q4011" s="13" t="str">
        <f t="shared" si="257"/>
        <v/>
      </c>
      <c r="R4011" s="13" t="str">
        <f t="shared" si="258"/>
        <v/>
      </c>
    </row>
    <row r="4012" spans="1:18" x14ac:dyDescent="0.2">
      <c r="A4012" s="8"/>
      <c r="B4012" s="9"/>
      <c r="C4012" s="10"/>
      <c r="D4012" s="10"/>
      <c r="E4012" s="10"/>
      <c r="F4012" s="10"/>
      <c r="G4012" s="10"/>
      <c r="H4012" s="10"/>
      <c r="I4012" s="11"/>
      <c r="J4012" s="11"/>
      <c r="K4012" s="16"/>
      <c r="L4012" s="1"/>
      <c r="N4012" s="1"/>
      <c r="O4012" s="13"/>
      <c r="P4012" s="13"/>
      <c r="Q4012" s="13" t="str">
        <f t="shared" si="257"/>
        <v/>
      </c>
      <c r="R4012" s="13" t="str">
        <f t="shared" si="258"/>
        <v/>
      </c>
    </row>
    <row r="4013" spans="1:18" x14ac:dyDescent="0.2">
      <c r="A4013" s="8"/>
      <c r="B4013" s="9"/>
      <c r="C4013" s="10"/>
      <c r="D4013" s="10"/>
      <c r="E4013" s="10"/>
      <c r="F4013" s="10"/>
      <c r="G4013" s="10"/>
      <c r="H4013" s="10"/>
      <c r="I4013" s="11"/>
      <c r="J4013" s="11"/>
      <c r="K4013" s="12"/>
      <c r="L4013" s="1"/>
      <c r="N4013" s="1"/>
      <c r="O4013" s="13"/>
      <c r="P4013" s="13"/>
      <c r="Q4013" s="13" t="str">
        <f t="shared" si="257"/>
        <v/>
      </c>
      <c r="R4013" s="13" t="str">
        <f t="shared" si="258"/>
        <v/>
      </c>
    </row>
    <row r="4014" spans="1:18" x14ac:dyDescent="0.2">
      <c r="A4014" s="8"/>
      <c r="B4014" s="9"/>
      <c r="C4014" s="10"/>
      <c r="D4014" s="10"/>
      <c r="E4014" s="10"/>
      <c r="F4014" s="10"/>
      <c r="G4014" s="10"/>
      <c r="H4014" s="10"/>
      <c r="I4014" s="11"/>
      <c r="J4014" s="11"/>
      <c r="K4014" s="16"/>
      <c r="L4014" s="1"/>
      <c r="N4014" s="1"/>
      <c r="O4014" s="13"/>
      <c r="P4014" s="13"/>
      <c r="Q4014" s="13" t="str">
        <f t="shared" si="257"/>
        <v/>
      </c>
      <c r="R4014" s="13" t="str">
        <f t="shared" si="258"/>
        <v/>
      </c>
    </row>
    <row r="4015" spans="1:18" x14ac:dyDescent="0.2">
      <c r="A4015" s="8"/>
      <c r="B4015" s="9"/>
      <c r="C4015" s="10"/>
      <c r="D4015" s="10"/>
      <c r="E4015" s="10"/>
      <c r="F4015" s="10"/>
      <c r="G4015" s="10"/>
      <c r="H4015" s="10"/>
      <c r="I4015" s="11"/>
      <c r="J4015" s="11"/>
      <c r="K4015" s="16"/>
      <c r="L4015" s="1"/>
      <c r="N4015" s="1"/>
      <c r="O4015" s="13"/>
      <c r="P4015" s="13"/>
      <c r="Q4015" s="13" t="str">
        <f t="shared" si="257"/>
        <v/>
      </c>
      <c r="R4015" s="13" t="str">
        <f t="shared" si="258"/>
        <v/>
      </c>
    </row>
    <row r="4016" spans="1:18" x14ac:dyDescent="0.2">
      <c r="A4016" s="8"/>
      <c r="B4016" s="9"/>
      <c r="C4016" s="10"/>
      <c r="D4016" s="10"/>
      <c r="E4016" s="10"/>
      <c r="F4016" s="10"/>
      <c r="G4016" s="10"/>
      <c r="H4016" s="10"/>
      <c r="I4016" s="11"/>
      <c r="J4016" s="11"/>
      <c r="K4016" s="16"/>
      <c r="L4016" s="1"/>
      <c r="N4016" s="1"/>
      <c r="O4016" s="13"/>
      <c r="P4016" s="13"/>
      <c r="Q4016" s="13" t="str">
        <f t="shared" si="257"/>
        <v/>
      </c>
      <c r="R4016" s="13" t="str">
        <f t="shared" si="258"/>
        <v/>
      </c>
    </row>
    <row r="4017" spans="1:18" x14ac:dyDescent="0.2">
      <c r="A4017" s="8"/>
      <c r="B4017" s="9"/>
      <c r="C4017" s="10"/>
      <c r="D4017" s="10"/>
      <c r="E4017" s="10"/>
      <c r="F4017" s="10"/>
      <c r="G4017" s="10"/>
      <c r="H4017" s="10"/>
      <c r="I4017" s="11"/>
      <c r="J4017" s="11"/>
      <c r="K4017" s="16"/>
      <c r="L4017" s="1"/>
      <c r="N4017" s="1"/>
      <c r="O4017" s="13"/>
      <c r="P4017" s="13"/>
      <c r="Q4017" s="13" t="str">
        <f t="shared" si="257"/>
        <v/>
      </c>
      <c r="R4017" s="13" t="str">
        <f t="shared" si="258"/>
        <v/>
      </c>
    </row>
    <row r="4018" spans="1:18" x14ac:dyDescent="0.2">
      <c r="A4018" s="8"/>
      <c r="B4018" s="9"/>
      <c r="C4018" s="10"/>
      <c r="D4018" s="10"/>
      <c r="E4018" s="10"/>
      <c r="F4018" s="10"/>
      <c r="G4018" s="10"/>
      <c r="H4018" s="10"/>
      <c r="I4018" s="11"/>
      <c r="J4018" s="11"/>
      <c r="K4018" s="16"/>
      <c r="L4018" s="1"/>
      <c r="N4018" s="1"/>
      <c r="O4018" s="13"/>
      <c r="P4018" s="13"/>
      <c r="Q4018" s="13" t="str">
        <f t="shared" si="257"/>
        <v/>
      </c>
      <c r="R4018" s="13" t="str">
        <f t="shared" si="258"/>
        <v/>
      </c>
    </row>
    <row r="4019" spans="1:18" x14ac:dyDescent="0.2">
      <c r="A4019" s="8"/>
      <c r="B4019" s="9"/>
      <c r="C4019" s="10"/>
      <c r="D4019" s="10"/>
      <c r="E4019" s="10"/>
      <c r="F4019" s="10"/>
      <c r="G4019" s="10"/>
      <c r="H4019" s="10"/>
      <c r="I4019" s="11"/>
      <c r="J4019" s="11"/>
      <c r="K4019" s="16"/>
      <c r="L4019" s="1"/>
      <c r="N4019" s="1"/>
      <c r="O4019" s="13"/>
      <c r="P4019" s="13"/>
      <c r="Q4019" s="13" t="str">
        <f t="shared" si="257"/>
        <v/>
      </c>
      <c r="R4019" s="13" t="str">
        <f t="shared" si="258"/>
        <v/>
      </c>
    </row>
    <row r="4020" spans="1:18" x14ac:dyDescent="0.2">
      <c r="A4020" s="8"/>
      <c r="B4020" s="9"/>
      <c r="C4020" s="10"/>
      <c r="D4020" s="10"/>
      <c r="E4020" s="10"/>
      <c r="F4020" s="10"/>
      <c r="G4020" s="10"/>
      <c r="H4020" s="10"/>
      <c r="I4020" s="11"/>
      <c r="J4020" s="11"/>
      <c r="K4020" s="16"/>
      <c r="L4020" s="1"/>
      <c r="N4020" s="1"/>
      <c r="O4020" s="13"/>
      <c r="P4020" s="13"/>
      <c r="Q4020" s="13" t="str">
        <f t="shared" si="257"/>
        <v/>
      </c>
      <c r="R4020" s="13" t="str">
        <f t="shared" si="258"/>
        <v/>
      </c>
    </row>
    <row r="4021" spans="1:18" x14ac:dyDescent="0.2">
      <c r="A4021" s="8"/>
      <c r="B4021" s="9"/>
      <c r="C4021" s="10"/>
      <c r="D4021" s="10"/>
      <c r="E4021" s="10"/>
      <c r="F4021" s="10"/>
      <c r="G4021" s="10"/>
      <c r="H4021" s="10"/>
      <c r="I4021" s="11"/>
      <c r="J4021" s="11"/>
      <c r="K4021" s="12"/>
      <c r="L4021" s="1"/>
      <c r="N4021" s="1"/>
      <c r="O4021" s="13"/>
      <c r="P4021" s="13"/>
      <c r="Q4021" s="13" t="str">
        <f t="shared" si="257"/>
        <v/>
      </c>
      <c r="R4021" s="13" t="str">
        <f t="shared" si="258"/>
        <v/>
      </c>
    </row>
    <row r="4022" spans="1:18" x14ac:dyDescent="0.2">
      <c r="A4022" s="8"/>
      <c r="B4022" s="9"/>
      <c r="C4022" s="10"/>
      <c r="D4022" s="10"/>
      <c r="E4022" s="10"/>
      <c r="F4022" s="10"/>
      <c r="G4022" s="10"/>
      <c r="H4022" s="10"/>
      <c r="I4022" s="11"/>
      <c r="J4022" s="11"/>
      <c r="K4022" s="16"/>
      <c r="L4022" s="1"/>
      <c r="N4022" s="1"/>
      <c r="O4022" s="13"/>
      <c r="P4022" s="13"/>
      <c r="Q4022" s="13" t="str">
        <f t="shared" si="257"/>
        <v/>
      </c>
      <c r="R4022" s="13" t="str">
        <f t="shared" si="258"/>
        <v/>
      </c>
    </row>
    <row r="4023" spans="1:18" x14ac:dyDescent="0.2">
      <c r="A4023" s="8"/>
      <c r="B4023" s="9"/>
      <c r="C4023" s="10"/>
      <c r="D4023" s="10"/>
      <c r="E4023" s="10"/>
      <c r="F4023" s="10"/>
      <c r="G4023" s="10"/>
      <c r="H4023" s="10"/>
      <c r="I4023" s="11"/>
      <c r="J4023" s="11"/>
      <c r="K4023" s="16"/>
      <c r="L4023" s="1"/>
      <c r="N4023" s="1"/>
      <c r="O4023" s="13"/>
      <c r="P4023" s="13"/>
      <c r="Q4023" s="13" t="str">
        <f t="shared" si="257"/>
        <v/>
      </c>
      <c r="R4023" s="13" t="str">
        <f t="shared" si="258"/>
        <v/>
      </c>
    </row>
    <row r="4024" spans="1:18" x14ac:dyDescent="0.2">
      <c r="A4024" s="8"/>
      <c r="B4024" s="9"/>
      <c r="C4024" s="10"/>
      <c r="D4024" s="10"/>
      <c r="E4024" s="10"/>
      <c r="F4024" s="10"/>
      <c r="G4024" s="10"/>
      <c r="H4024" s="10"/>
      <c r="I4024" s="11"/>
      <c r="J4024" s="11"/>
      <c r="K4024" s="16"/>
      <c r="L4024" s="1"/>
      <c r="N4024" s="1"/>
      <c r="O4024" s="13"/>
      <c r="P4024" s="13"/>
      <c r="Q4024" s="13" t="str">
        <f t="shared" si="257"/>
        <v/>
      </c>
      <c r="R4024" s="13" t="str">
        <f t="shared" si="258"/>
        <v/>
      </c>
    </row>
    <row r="4025" spans="1:18" x14ac:dyDescent="0.2">
      <c r="A4025" s="8"/>
      <c r="B4025" s="9"/>
      <c r="C4025" s="10"/>
      <c r="D4025" s="10"/>
      <c r="E4025" s="10"/>
      <c r="F4025" s="10"/>
      <c r="G4025" s="10"/>
      <c r="H4025" s="10"/>
      <c r="I4025" s="11"/>
      <c r="J4025" s="11"/>
      <c r="K4025" s="16"/>
      <c r="L4025" s="1"/>
      <c r="N4025" s="1"/>
      <c r="O4025" s="13"/>
      <c r="P4025" s="13"/>
      <c r="Q4025" s="13" t="str">
        <f t="shared" si="257"/>
        <v/>
      </c>
      <c r="R4025" s="13" t="str">
        <f t="shared" si="258"/>
        <v/>
      </c>
    </row>
    <row r="4026" spans="1:18" x14ac:dyDescent="0.2">
      <c r="A4026" s="8"/>
      <c r="B4026" s="9"/>
      <c r="C4026" s="10"/>
      <c r="D4026" s="10"/>
      <c r="E4026" s="10"/>
      <c r="F4026" s="10"/>
      <c r="G4026" s="10"/>
      <c r="H4026" s="10"/>
      <c r="I4026" s="11"/>
      <c r="J4026" s="11"/>
      <c r="K4026" s="12"/>
      <c r="L4026" s="1"/>
      <c r="N4026" s="1"/>
      <c r="O4026" s="13"/>
      <c r="P4026" s="13"/>
      <c r="Q4026" s="13" t="str">
        <f t="shared" si="257"/>
        <v/>
      </c>
      <c r="R4026" s="13" t="str">
        <f t="shared" si="258"/>
        <v/>
      </c>
    </row>
    <row r="4027" spans="1:18" x14ac:dyDescent="0.2">
      <c r="A4027" s="8"/>
      <c r="B4027" s="9"/>
      <c r="C4027" s="10"/>
      <c r="D4027" s="10"/>
      <c r="E4027" s="10"/>
      <c r="F4027" s="10"/>
      <c r="G4027" s="10"/>
      <c r="H4027" s="10"/>
      <c r="I4027" s="11"/>
      <c r="J4027" s="11"/>
      <c r="K4027" s="16"/>
      <c r="L4027" s="1"/>
      <c r="N4027" s="1"/>
      <c r="O4027" s="13"/>
      <c r="P4027" s="13"/>
      <c r="Q4027" s="13" t="str">
        <f t="shared" si="257"/>
        <v/>
      </c>
      <c r="R4027" s="13" t="str">
        <f t="shared" si="258"/>
        <v/>
      </c>
    </row>
    <row r="4028" spans="1:18" x14ac:dyDescent="0.2">
      <c r="A4028" s="8"/>
      <c r="B4028" s="9"/>
      <c r="C4028" s="10"/>
      <c r="D4028" s="10"/>
      <c r="E4028" s="10"/>
      <c r="F4028" s="10"/>
      <c r="G4028" s="10"/>
      <c r="H4028" s="10"/>
      <c r="I4028" s="11"/>
      <c r="J4028" s="11"/>
      <c r="K4028" s="16"/>
      <c r="L4028" s="1"/>
      <c r="N4028" s="1"/>
      <c r="O4028" s="13"/>
      <c r="P4028" s="13"/>
      <c r="Q4028" s="13" t="str">
        <f t="shared" si="257"/>
        <v/>
      </c>
      <c r="R4028" s="13" t="str">
        <f t="shared" si="258"/>
        <v/>
      </c>
    </row>
    <row r="4029" spans="1:18" x14ac:dyDescent="0.2">
      <c r="A4029" s="8"/>
      <c r="B4029" s="9"/>
      <c r="C4029" s="10"/>
      <c r="D4029" s="10"/>
      <c r="E4029" s="10"/>
      <c r="F4029" s="10"/>
      <c r="G4029" s="10"/>
      <c r="H4029" s="10"/>
      <c r="I4029" s="11"/>
      <c r="J4029" s="11"/>
      <c r="K4029" s="16"/>
      <c r="L4029" s="1"/>
      <c r="N4029" s="1"/>
      <c r="O4029" s="13"/>
      <c r="P4029" s="13"/>
      <c r="Q4029" s="13" t="str">
        <f t="shared" si="257"/>
        <v/>
      </c>
      <c r="R4029" s="13" t="str">
        <f t="shared" si="258"/>
        <v/>
      </c>
    </row>
    <row r="4030" spans="1:18" x14ac:dyDescent="0.2">
      <c r="A4030" s="8"/>
      <c r="B4030" s="9"/>
      <c r="C4030" s="10"/>
      <c r="D4030" s="10"/>
      <c r="E4030" s="10"/>
      <c r="F4030" s="10"/>
      <c r="G4030" s="10"/>
      <c r="H4030" s="10"/>
      <c r="I4030" s="11"/>
      <c r="J4030" s="11"/>
      <c r="K4030" s="12"/>
      <c r="L4030" s="1"/>
      <c r="N4030" s="1"/>
      <c r="O4030" s="13"/>
      <c r="P4030" s="13"/>
      <c r="Q4030" s="13" t="str">
        <f t="shared" si="257"/>
        <v/>
      </c>
      <c r="R4030" s="13" t="str">
        <f t="shared" si="258"/>
        <v/>
      </c>
    </row>
    <row r="4031" spans="1:18" x14ac:dyDescent="0.2">
      <c r="A4031" s="8"/>
      <c r="B4031" s="9"/>
      <c r="C4031" s="10"/>
      <c r="D4031" s="10"/>
      <c r="E4031" s="10"/>
      <c r="F4031" s="10"/>
      <c r="G4031" s="10"/>
      <c r="H4031" s="10"/>
      <c r="I4031" s="11"/>
      <c r="J4031" s="11"/>
      <c r="K4031" s="12"/>
      <c r="L4031" s="1"/>
      <c r="N4031" s="1"/>
      <c r="O4031" s="13"/>
      <c r="P4031" s="13"/>
      <c r="Q4031" s="13" t="str">
        <f t="shared" si="257"/>
        <v/>
      </c>
      <c r="R4031" s="13" t="str">
        <f t="shared" si="258"/>
        <v/>
      </c>
    </row>
    <row r="4032" spans="1:18" x14ac:dyDescent="0.2">
      <c r="A4032" s="8"/>
      <c r="B4032" s="9"/>
      <c r="C4032" s="10"/>
      <c r="D4032" s="10"/>
      <c r="E4032" s="10"/>
      <c r="F4032" s="10"/>
      <c r="G4032" s="10"/>
      <c r="H4032" s="10"/>
      <c r="I4032" s="11"/>
      <c r="J4032" s="11"/>
      <c r="K4032" s="12"/>
      <c r="L4032" s="1"/>
      <c r="N4032" s="1"/>
      <c r="O4032" s="13"/>
      <c r="P4032" s="13"/>
      <c r="Q4032" s="13" t="str">
        <f t="shared" si="257"/>
        <v/>
      </c>
      <c r="R4032" s="13" t="str">
        <f t="shared" si="258"/>
        <v/>
      </c>
    </row>
    <row r="4033" spans="1:18" x14ac:dyDescent="0.2">
      <c r="A4033" s="8"/>
      <c r="B4033" s="9"/>
      <c r="C4033" s="10"/>
      <c r="D4033" s="10"/>
      <c r="E4033" s="10"/>
      <c r="F4033" s="10"/>
      <c r="G4033" s="10"/>
      <c r="H4033" s="10"/>
      <c r="I4033" s="11"/>
      <c r="J4033" s="11"/>
      <c r="K4033" s="16"/>
      <c r="L4033" s="1"/>
      <c r="N4033" s="1"/>
      <c r="O4033" s="13"/>
      <c r="P4033" s="13"/>
      <c r="Q4033" s="13" t="str">
        <f t="shared" si="257"/>
        <v/>
      </c>
      <c r="R4033" s="13" t="str">
        <f t="shared" si="258"/>
        <v/>
      </c>
    </row>
    <row r="4034" spans="1:18" x14ac:dyDescent="0.2">
      <c r="A4034" s="8"/>
      <c r="B4034" s="9"/>
      <c r="C4034" s="10"/>
      <c r="D4034" s="10"/>
      <c r="E4034" s="10"/>
      <c r="F4034" s="10"/>
      <c r="G4034" s="10"/>
      <c r="H4034" s="10"/>
      <c r="I4034" s="11"/>
      <c r="J4034" s="11"/>
      <c r="K4034" s="16"/>
      <c r="L4034" s="1"/>
      <c r="N4034" s="1"/>
      <c r="O4034" s="13"/>
      <c r="P4034" s="13"/>
      <c r="Q4034" s="13" t="str">
        <f t="shared" si="257"/>
        <v/>
      </c>
      <c r="R4034" s="13" t="str">
        <f t="shared" si="258"/>
        <v/>
      </c>
    </row>
    <row r="4035" spans="1:18" x14ac:dyDescent="0.2">
      <c r="A4035" s="8"/>
      <c r="B4035" s="9"/>
      <c r="C4035" s="10"/>
      <c r="D4035" s="10"/>
      <c r="E4035" s="10"/>
      <c r="F4035" s="10"/>
      <c r="G4035" s="10"/>
      <c r="H4035" s="10"/>
      <c r="I4035" s="11"/>
      <c r="J4035" s="11"/>
      <c r="K4035" s="16"/>
      <c r="L4035" s="1"/>
      <c r="N4035" s="1"/>
      <c r="O4035" s="13"/>
      <c r="P4035" s="13"/>
      <c r="Q4035" s="13" t="str">
        <f t="shared" si="257"/>
        <v/>
      </c>
      <c r="R4035" s="13" t="str">
        <f t="shared" si="258"/>
        <v/>
      </c>
    </row>
    <row r="4036" spans="1:18" x14ac:dyDescent="0.2">
      <c r="A4036" s="8"/>
      <c r="B4036" s="9"/>
      <c r="C4036" s="10"/>
      <c r="D4036" s="10"/>
      <c r="E4036" s="10"/>
      <c r="F4036" s="10"/>
      <c r="G4036" s="10"/>
      <c r="H4036" s="10"/>
      <c r="I4036" s="11"/>
      <c r="J4036" s="11"/>
      <c r="K4036" s="12"/>
      <c r="L4036" s="1"/>
      <c r="N4036" s="1"/>
      <c r="O4036" s="13"/>
      <c r="P4036" s="13"/>
      <c r="Q4036" s="13" t="str">
        <f t="shared" si="257"/>
        <v/>
      </c>
      <c r="R4036" s="13" t="str">
        <f t="shared" si="258"/>
        <v/>
      </c>
    </row>
    <row r="4037" spans="1:18" x14ac:dyDescent="0.2">
      <c r="A4037" s="8"/>
      <c r="B4037" s="9"/>
      <c r="C4037" s="10"/>
      <c r="D4037" s="10"/>
      <c r="E4037" s="10"/>
      <c r="F4037" s="10"/>
      <c r="G4037" s="10"/>
      <c r="H4037" s="10"/>
      <c r="I4037" s="11"/>
      <c r="J4037" s="11"/>
      <c r="K4037" s="12"/>
      <c r="L4037" s="1"/>
      <c r="N4037" s="1"/>
      <c r="O4037" s="13"/>
      <c r="P4037" s="13"/>
      <c r="Q4037" s="13" t="str">
        <f t="shared" si="257"/>
        <v/>
      </c>
      <c r="R4037" s="13" t="str">
        <f t="shared" si="258"/>
        <v/>
      </c>
    </row>
    <row r="4038" spans="1:18" x14ac:dyDescent="0.2">
      <c r="A4038" s="8"/>
      <c r="B4038" s="9"/>
      <c r="C4038" s="10"/>
      <c r="D4038" s="10"/>
      <c r="E4038" s="10"/>
      <c r="F4038" s="10"/>
      <c r="G4038" s="10"/>
      <c r="H4038" s="10"/>
      <c r="I4038" s="11"/>
      <c r="J4038" s="11"/>
      <c r="K4038" s="16"/>
      <c r="L4038" s="1"/>
      <c r="N4038" s="1"/>
      <c r="O4038" s="13"/>
      <c r="P4038" s="13"/>
      <c r="Q4038" s="13" t="str">
        <f t="shared" si="257"/>
        <v/>
      </c>
      <c r="R4038" s="13" t="str">
        <f t="shared" si="258"/>
        <v/>
      </c>
    </row>
    <row r="4039" spans="1:18" x14ac:dyDescent="0.2">
      <c r="A4039" s="8"/>
      <c r="B4039" s="9"/>
      <c r="C4039" s="10"/>
      <c r="D4039" s="10"/>
      <c r="E4039" s="10"/>
      <c r="F4039" s="10"/>
      <c r="G4039" s="10"/>
      <c r="H4039" s="10"/>
      <c r="I4039" s="11"/>
      <c r="J4039" s="11"/>
      <c r="K4039" s="16"/>
      <c r="L4039" s="1"/>
      <c r="N4039" s="1"/>
      <c r="O4039" s="13"/>
      <c r="P4039" s="13"/>
      <c r="Q4039" s="13" t="str">
        <f t="shared" si="257"/>
        <v/>
      </c>
      <c r="R4039" s="13" t="str">
        <f t="shared" si="258"/>
        <v/>
      </c>
    </row>
    <row r="4040" spans="1:18" x14ac:dyDescent="0.2">
      <c r="A4040" s="8"/>
      <c r="B4040" s="9"/>
      <c r="C4040" s="10"/>
      <c r="D4040" s="10"/>
      <c r="E4040" s="10"/>
      <c r="F4040" s="10"/>
      <c r="G4040" s="10"/>
      <c r="H4040" s="10"/>
      <c r="I4040" s="11"/>
      <c r="J4040" s="11"/>
      <c r="K4040" s="16"/>
      <c r="L4040" s="1"/>
      <c r="N4040" s="1"/>
      <c r="O4040" s="13"/>
      <c r="P4040" s="13"/>
      <c r="Q4040" s="13" t="str">
        <f t="shared" ref="Q4040:Q4103" si="259">IF(AND(M4040="Natural Gas",K4040&lt;&gt;"NA"),K4040/100,"")</f>
        <v/>
      </c>
      <c r="R4040" s="13" t="str">
        <f t="shared" ref="R4040:R4103" si="260">IF(AND(M4040="Natural Gas",K4040&lt;&gt;"NA",L4040="YES"),K4040/100,"")</f>
        <v/>
      </c>
    </row>
    <row r="4041" spans="1:18" x14ac:dyDescent="0.2">
      <c r="A4041" s="8"/>
      <c r="B4041" s="9"/>
      <c r="C4041" s="10"/>
      <c r="D4041" s="10"/>
      <c r="E4041" s="10"/>
      <c r="F4041" s="10"/>
      <c r="G4041" s="10"/>
      <c r="H4041" s="10"/>
      <c r="I4041" s="11"/>
      <c r="J4041" s="11"/>
      <c r="K4041" s="16"/>
      <c r="L4041" s="1"/>
      <c r="N4041" s="1"/>
      <c r="O4041" s="13"/>
      <c r="P4041" s="13"/>
      <c r="Q4041" s="13" t="str">
        <f t="shared" si="259"/>
        <v/>
      </c>
      <c r="R4041" s="13" t="str">
        <f t="shared" si="260"/>
        <v/>
      </c>
    </row>
    <row r="4042" spans="1:18" x14ac:dyDescent="0.2">
      <c r="A4042" s="8"/>
      <c r="B4042" s="9"/>
      <c r="C4042" s="10"/>
      <c r="D4042" s="10"/>
      <c r="E4042" s="10"/>
      <c r="F4042" s="10"/>
      <c r="G4042" s="10"/>
      <c r="H4042" s="10"/>
      <c r="I4042" s="11"/>
      <c r="J4042" s="11"/>
      <c r="K4042" s="16"/>
      <c r="L4042" s="1"/>
      <c r="N4042" s="1"/>
      <c r="O4042" s="13"/>
      <c r="P4042" s="13"/>
      <c r="Q4042" s="13" t="str">
        <f t="shared" si="259"/>
        <v/>
      </c>
      <c r="R4042" s="13" t="str">
        <f t="shared" si="260"/>
        <v/>
      </c>
    </row>
    <row r="4043" spans="1:18" x14ac:dyDescent="0.2">
      <c r="A4043" s="8"/>
      <c r="B4043" s="9"/>
      <c r="C4043" s="10"/>
      <c r="D4043" s="10"/>
      <c r="E4043" s="10"/>
      <c r="F4043" s="10"/>
      <c r="G4043" s="10"/>
      <c r="H4043" s="10"/>
      <c r="I4043" s="11"/>
      <c r="J4043" s="11"/>
      <c r="K4043" s="16"/>
      <c r="L4043" s="1"/>
      <c r="N4043" s="1"/>
      <c r="O4043" s="13"/>
      <c r="P4043" s="13"/>
      <c r="Q4043" s="13" t="str">
        <f t="shared" si="259"/>
        <v/>
      </c>
      <c r="R4043" s="13" t="str">
        <f t="shared" si="260"/>
        <v/>
      </c>
    </row>
    <row r="4044" spans="1:18" x14ac:dyDescent="0.2">
      <c r="A4044" s="8"/>
      <c r="B4044" s="9"/>
      <c r="C4044" s="10"/>
      <c r="D4044" s="10"/>
      <c r="E4044" s="10"/>
      <c r="F4044" s="10"/>
      <c r="G4044" s="10"/>
      <c r="H4044" s="10"/>
      <c r="I4044" s="11"/>
      <c r="J4044" s="11"/>
      <c r="K4044" s="16"/>
      <c r="L4044" s="1"/>
      <c r="N4044" s="1"/>
      <c r="O4044" s="13"/>
      <c r="P4044" s="13"/>
      <c r="Q4044" s="13" t="str">
        <f t="shared" si="259"/>
        <v/>
      </c>
      <c r="R4044" s="13" t="str">
        <f t="shared" si="260"/>
        <v/>
      </c>
    </row>
    <row r="4045" spans="1:18" x14ac:dyDescent="0.2">
      <c r="A4045" s="8"/>
      <c r="B4045" s="9"/>
      <c r="C4045" s="10"/>
      <c r="D4045" s="10"/>
      <c r="E4045" s="10"/>
      <c r="F4045" s="10"/>
      <c r="G4045" s="10"/>
      <c r="H4045" s="10"/>
      <c r="I4045" s="11"/>
      <c r="J4045" s="11"/>
      <c r="K4045" s="16"/>
      <c r="L4045" s="1"/>
      <c r="N4045" s="1"/>
      <c r="O4045" s="13"/>
      <c r="P4045" s="13"/>
      <c r="Q4045" s="13" t="str">
        <f t="shared" si="259"/>
        <v/>
      </c>
      <c r="R4045" s="13" t="str">
        <f t="shared" si="260"/>
        <v/>
      </c>
    </row>
    <row r="4046" spans="1:18" x14ac:dyDescent="0.2">
      <c r="A4046" s="8"/>
      <c r="B4046" s="9"/>
      <c r="C4046" s="10"/>
      <c r="D4046" s="10"/>
      <c r="E4046" s="10"/>
      <c r="F4046" s="10"/>
      <c r="G4046" s="10"/>
      <c r="H4046" s="10"/>
      <c r="I4046" s="11"/>
      <c r="J4046" s="11"/>
      <c r="K4046" s="12"/>
      <c r="L4046" s="1"/>
      <c r="N4046" s="1"/>
      <c r="O4046" s="13"/>
      <c r="P4046" s="13"/>
      <c r="Q4046" s="13" t="str">
        <f t="shared" si="259"/>
        <v/>
      </c>
      <c r="R4046" s="13" t="str">
        <f t="shared" si="260"/>
        <v/>
      </c>
    </row>
    <row r="4047" spans="1:18" x14ac:dyDescent="0.2">
      <c r="A4047" s="8"/>
      <c r="B4047" s="9"/>
      <c r="C4047" s="10"/>
      <c r="D4047" s="10"/>
      <c r="E4047" s="10"/>
      <c r="F4047" s="10"/>
      <c r="G4047" s="10"/>
      <c r="H4047" s="10"/>
      <c r="I4047" s="11"/>
      <c r="J4047" s="11"/>
      <c r="K4047" s="16"/>
      <c r="L4047" s="1"/>
      <c r="N4047" s="1"/>
      <c r="O4047" s="13"/>
      <c r="P4047" s="13"/>
      <c r="Q4047" s="13" t="str">
        <f t="shared" si="259"/>
        <v/>
      </c>
      <c r="R4047" s="13" t="str">
        <f t="shared" si="260"/>
        <v/>
      </c>
    </row>
    <row r="4048" spans="1:18" x14ac:dyDescent="0.2">
      <c r="A4048" s="8"/>
      <c r="B4048" s="9"/>
      <c r="C4048" s="10"/>
      <c r="D4048" s="10"/>
      <c r="E4048" s="10"/>
      <c r="F4048" s="10"/>
      <c r="G4048" s="10"/>
      <c r="H4048" s="10"/>
      <c r="I4048" s="11"/>
      <c r="J4048" s="11"/>
      <c r="K4048" s="16"/>
      <c r="L4048" s="1"/>
      <c r="N4048" s="1"/>
      <c r="O4048" s="13"/>
      <c r="P4048" s="13"/>
      <c r="Q4048" s="13" t="str">
        <f t="shared" si="259"/>
        <v/>
      </c>
      <c r="R4048" s="13" t="str">
        <f t="shared" si="260"/>
        <v/>
      </c>
    </row>
    <row r="4049" spans="1:18" x14ac:dyDescent="0.2">
      <c r="A4049" s="8"/>
      <c r="B4049" s="9"/>
      <c r="C4049" s="10"/>
      <c r="D4049" s="10"/>
      <c r="E4049" s="10"/>
      <c r="F4049" s="10"/>
      <c r="G4049" s="10"/>
      <c r="H4049" s="10"/>
      <c r="I4049" s="11"/>
      <c r="J4049" s="11"/>
      <c r="K4049" s="16"/>
      <c r="L4049" s="1"/>
      <c r="N4049" s="1"/>
      <c r="O4049" s="13"/>
      <c r="P4049" s="13"/>
      <c r="Q4049" s="13" t="str">
        <f t="shared" si="259"/>
        <v/>
      </c>
      <c r="R4049" s="13" t="str">
        <f t="shared" si="260"/>
        <v/>
      </c>
    </row>
    <row r="4050" spans="1:18" x14ac:dyDescent="0.2">
      <c r="A4050" s="8"/>
      <c r="B4050" s="9"/>
      <c r="C4050" s="10"/>
      <c r="D4050" s="10"/>
      <c r="E4050" s="10"/>
      <c r="F4050" s="10"/>
      <c r="G4050" s="10"/>
      <c r="H4050" s="10"/>
      <c r="I4050" s="11"/>
      <c r="J4050" s="11"/>
      <c r="K4050" s="16"/>
      <c r="L4050" s="1"/>
      <c r="N4050" s="1"/>
      <c r="O4050" s="13"/>
      <c r="P4050" s="13"/>
      <c r="Q4050" s="13" t="str">
        <f t="shared" si="259"/>
        <v/>
      </c>
      <c r="R4050" s="13" t="str">
        <f t="shared" si="260"/>
        <v/>
      </c>
    </row>
    <row r="4051" spans="1:18" x14ac:dyDescent="0.2">
      <c r="A4051" s="8"/>
      <c r="B4051" s="9"/>
      <c r="C4051" s="10"/>
      <c r="D4051" s="10"/>
      <c r="E4051" s="10"/>
      <c r="F4051" s="10"/>
      <c r="G4051" s="10"/>
      <c r="H4051" s="10"/>
      <c r="I4051" s="11"/>
      <c r="J4051" s="11"/>
      <c r="K4051" s="16"/>
      <c r="L4051" s="1"/>
      <c r="N4051" s="1"/>
      <c r="O4051" s="13"/>
      <c r="P4051" s="13"/>
      <c r="Q4051" s="13" t="str">
        <f t="shared" si="259"/>
        <v/>
      </c>
      <c r="R4051" s="13" t="str">
        <f t="shared" si="260"/>
        <v/>
      </c>
    </row>
    <row r="4052" spans="1:18" x14ac:dyDescent="0.2">
      <c r="A4052" s="8"/>
      <c r="B4052" s="9"/>
      <c r="C4052" s="10"/>
      <c r="D4052" s="10"/>
      <c r="E4052" s="10"/>
      <c r="F4052" s="10"/>
      <c r="G4052" s="10"/>
      <c r="H4052" s="10"/>
      <c r="I4052" s="11"/>
      <c r="J4052" s="11"/>
      <c r="K4052" s="12"/>
      <c r="L4052" s="1"/>
      <c r="N4052" s="1"/>
      <c r="O4052" s="13"/>
      <c r="P4052" s="13"/>
      <c r="Q4052" s="13" t="str">
        <f t="shared" si="259"/>
        <v/>
      </c>
      <c r="R4052" s="13" t="str">
        <f t="shared" si="260"/>
        <v/>
      </c>
    </row>
    <row r="4053" spans="1:18" x14ac:dyDescent="0.2">
      <c r="A4053" s="8"/>
      <c r="B4053" s="9"/>
      <c r="C4053" s="10"/>
      <c r="D4053" s="10"/>
      <c r="E4053" s="10"/>
      <c r="F4053" s="10"/>
      <c r="G4053" s="10"/>
      <c r="H4053" s="10"/>
      <c r="I4053" s="11"/>
      <c r="J4053" s="11"/>
      <c r="K4053" s="12"/>
      <c r="L4053" s="1"/>
      <c r="N4053" s="1"/>
      <c r="O4053" s="13"/>
      <c r="P4053" s="13"/>
      <c r="Q4053" s="13" t="str">
        <f t="shared" si="259"/>
        <v/>
      </c>
      <c r="R4053" s="13" t="str">
        <f t="shared" si="260"/>
        <v/>
      </c>
    </row>
    <row r="4054" spans="1:18" x14ac:dyDescent="0.2">
      <c r="A4054" s="8"/>
      <c r="B4054" s="9"/>
      <c r="C4054" s="10"/>
      <c r="D4054" s="10"/>
      <c r="E4054" s="10"/>
      <c r="F4054" s="10"/>
      <c r="G4054" s="10"/>
      <c r="H4054" s="10"/>
      <c r="I4054" s="11"/>
      <c r="J4054" s="11"/>
      <c r="K4054" s="16"/>
      <c r="L4054" s="1"/>
      <c r="N4054" s="1"/>
      <c r="O4054" s="13"/>
      <c r="P4054" s="13"/>
      <c r="Q4054" s="13" t="str">
        <f t="shared" si="259"/>
        <v/>
      </c>
      <c r="R4054" s="13" t="str">
        <f t="shared" si="260"/>
        <v/>
      </c>
    </row>
    <row r="4055" spans="1:18" x14ac:dyDescent="0.2">
      <c r="A4055" s="8"/>
      <c r="B4055" s="9"/>
      <c r="C4055" s="10"/>
      <c r="D4055" s="10"/>
      <c r="E4055" s="10"/>
      <c r="F4055" s="10"/>
      <c r="G4055" s="10"/>
      <c r="H4055" s="10"/>
      <c r="I4055" s="11"/>
      <c r="J4055" s="11"/>
      <c r="K4055" s="16"/>
      <c r="L4055" s="1"/>
      <c r="N4055" s="1"/>
      <c r="O4055" s="13"/>
      <c r="P4055" s="13"/>
      <c r="Q4055" s="13" t="str">
        <f t="shared" si="259"/>
        <v/>
      </c>
      <c r="R4055" s="13" t="str">
        <f t="shared" si="260"/>
        <v/>
      </c>
    </row>
    <row r="4056" spans="1:18" x14ac:dyDescent="0.2">
      <c r="A4056" s="8"/>
      <c r="B4056" s="9"/>
      <c r="C4056" s="10"/>
      <c r="D4056" s="10"/>
      <c r="E4056" s="10"/>
      <c r="F4056" s="10"/>
      <c r="G4056" s="10"/>
      <c r="H4056" s="10"/>
      <c r="I4056" s="11"/>
      <c r="J4056" s="11"/>
      <c r="K4056" s="16"/>
      <c r="L4056" s="1"/>
      <c r="N4056" s="1"/>
      <c r="O4056" s="13"/>
      <c r="P4056" s="13"/>
      <c r="Q4056" s="13" t="str">
        <f t="shared" si="259"/>
        <v/>
      </c>
      <c r="R4056" s="13" t="str">
        <f t="shared" si="260"/>
        <v/>
      </c>
    </row>
    <row r="4057" spans="1:18" x14ac:dyDescent="0.2">
      <c r="A4057" s="8"/>
      <c r="B4057" s="9"/>
      <c r="C4057" s="10"/>
      <c r="D4057" s="10"/>
      <c r="E4057" s="10"/>
      <c r="F4057" s="10"/>
      <c r="G4057" s="10"/>
      <c r="H4057" s="10"/>
      <c r="I4057" s="11"/>
      <c r="J4057" s="11"/>
      <c r="K4057" s="12"/>
      <c r="L4057" s="1"/>
      <c r="N4057" s="1"/>
      <c r="O4057" s="13"/>
      <c r="P4057" s="13"/>
      <c r="Q4057" s="13" t="str">
        <f t="shared" si="259"/>
        <v/>
      </c>
      <c r="R4057" s="13" t="str">
        <f t="shared" si="260"/>
        <v/>
      </c>
    </row>
    <row r="4058" spans="1:18" x14ac:dyDescent="0.2">
      <c r="A4058" s="8"/>
      <c r="B4058" s="9"/>
      <c r="C4058" s="10"/>
      <c r="D4058" s="10"/>
      <c r="E4058" s="10"/>
      <c r="F4058" s="10"/>
      <c r="G4058" s="10"/>
      <c r="H4058" s="10"/>
      <c r="I4058" s="11"/>
      <c r="J4058" s="11"/>
      <c r="K4058" s="16"/>
      <c r="L4058" s="1"/>
      <c r="N4058" s="1"/>
      <c r="O4058" s="13"/>
      <c r="P4058" s="13"/>
      <c r="Q4058" s="13" t="str">
        <f t="shared" si="259"/>
        <v/>
      </c>
      <c r="R4058" s="13" t="str">
        <f t="shared" si="260"/>
        <v/>
      </c>
    </row>
    <row r="4059" spans="1:18" x14ac:dyDescent="0.2">
      <c r="A4059" s="8"/>
      <c r="B4059" s="9"/>
      <c r="C4059" s="10"/>
      <c r="D4059" s="10"/>
      <c r="E4059" s="10"/>
      <c r="F4059" s="10"/>
      <c r="G4059" s="10"/>
      <c r="H4059" s="10"/>
      <c r="I4059" s="11"/>
      <c r="J4059" s="11"/>
      <c r="K4059" s="16"/>
      <c r="L4059" s="1"/>
      <c r="N4059" s="1"/>
      <c r="O4059" s="13"/>
      <c r="P4059" s="13"/>
      <c r="Q4059" s="13" t="str">
        <f t="shared" si="259"/>
        <v/>
      </c>
      <c r="R4059" s="13" t="str">
        <f t="shared" si="260"/>
        <v/>
      </c>
    </row>
    <row r="4060" spans="1:18" x14ac:dyDescent="0.2">
      <c r="A4060" s="8"/>
      <c r="B4060" s="9"/>
      <c r="C4060" s="10"/>
      <c r="D4060" s="10"/>
      <c r="E4060" s="10"/>
      <c r="F4060" s="10"/>
      <c r="G4060" s="10"/>
      <c r="H4060" s="10"/>
      <c r="I4060" s="11"/>
      <c r="J4060" s="11"/>
      <c r="K4060" s="16"/>
      <c r="L4060" s="1"/>
      <c r="N4060" s="1"/>
      <c r="O4060" s="13"/>
      <c r="P4060" s="13"/>
      <c r="Q4060" s="13" t="str">
        <f t="shared" si="259"/>
        <v/>
      </c>
      <c r="R4060" s="13" t="str">
        <f t="shared" si="260"/>
        <v/>
      </c>
    </row>
    <row r="4061" spans="1:18" x14ac:dyDescent="0.2">
      <c r="A4061" s="8"/>
      <c r="B4061" s="9"/>
      <c r="C4061" s="10"/>
      <c r="D4061" s="10"/>
      <c r="E4061" s="10"/>
      <c r="F4061" s="10"/>
      <c r="G4061" s="10"/>
      <c r="H4061" s="10"/>
      <c r="I4061" s="11"/>
      <c r="J4061" s="11"/>
      <c r="K4061" s="16"/>
      <c r="L4061" s="1"/>
      <c r="N4061" s="1"/>
      <c r="O4061" s="13"/>
      <c r="P4061" s="13"/>
      <c r="Q4061" s="13" t="str">
        <f t="shared" si="259"/>
        <v/>
      </c>
      <c r="R4061" s="13" t="str">
        <f t="shared" si="260"/>
        <v/>
      </c>
    </row>
    <row r="4062" spans="1:18" x14ac:dyDescent="0.2">
      <c r="A4062" s="8"/>
      <c r="B4062" s="9"/>
      <c r="C4062" s="10"/>
      <c r="D4062" s="10"/>
      <c r="E4062" s="10"/>
      <c r="F4062" s="10"/>
      <c r="G4062" s="10"/>
      <c r="H4062" s="10"/>
      <c r="I4062" s="11"/>
      <c r="J4062" s="11"/>
      <c r="K4062" s="12"/>
      <c r="L4062" s="1"/>
      <c r="N4062" s="1"/>
      <c r="O4062" s="13"/>
      <c r="P4062" s="13"/>
      <c r="Q4062" s="13" t="str">
        <f t="shared" si="259"/>
        <v/>
      </c>
      <c r="R4062" s="13" t="str">
        <f t="shared" si="260"/>
        <v/>
      </c>
    </row>
    <row r="4063" spans="1:18" x14ac:dyDescent="0.2">
      <c r="A4063" s="8"/>
      <c r="B4063" s="9"/>
      <c r="C4063" s="10"/>
      <c r="D4063" s="10"/>
      <c r="E4063" s="10"/>
      <c r="F4063" s="10"/>
      <c r="G4063" s="10"/>
      <c r="H4063" s="10"/>
      <c r="I4063" s="11"/>
      <c r="J4063" s="11"/>
      <c r="K4063" s="12"/>
      <c r="L4063" s="1"/>
      <c r="N4063" s="1"/>
      <c r="O4063" s="13"/>
      <c r="P4063" s="13"/>
      <c r="Q4063" s="13" t="str">
        <f t="shared" si="259"/>
        <v/>
      </c>
      <c r="R4063" s="13" t="str">
        <f t="shared" si="260"/>
        <v/>
      </c>
    </row>
    <row r="4064" spans="1:18" x14ac:dyDescent="0.2">
      <c r="A4064" s="8"/>
      <c r="B4064" s="9"/>
      <c r="C4064" s="10"/>
      <c r="D4064" s="10"/>
      <c r="E4064" s="10"/>
      <c r="F4064" s="10"/>
      <c r="G4064" s="10"/>
      <c r="H4064" s="10"/>
      <c r="I4064" s="11"/>
      <c r="J4064" s="11"/>
      <c r="K4064" s="12"/>
      <c r="L4064" s="1"/>
      <c r="N4064" s="1"/>
      <c r="O4064" s="13"/>
      <c r="P4064" s="13"/>
      <c r="Q4064" s="13" t="str">
        <f t="shared" si="259"/>
        <v/>
      </c>
      <c r="R4064" s="13" t="str">
        <f t="shared" si="260"/>
        <v/>
      </c>
    </row>
    <row r="4065" spans="1:18" x14ac:dyDescent="0.2">
      <c r="A4065" s="8"/>
      <c r="B4065" s="9"/>
      <c r="C4065" s="10"/>
      <c r="D4065" s="10"/>
      <c r="E4065" s="10"/>
      <c r="F4065" s="10"/>
      <c r="G4065" s="10"/>
      <c r="H4065" s="10"/>
      <c r="I4065" s="11"/>
      <c r="J4065" s="11"/>
      <c r="K4065" s="12"/>
      <c r="L4065" s="1"/>
      <c r="N4065" s="1"/>
      <c r="O4065" s="13"/>
      <c r="P4065" s="13"/>
      <c r="Q4065" s="13" t="str">
        <f t="shared" si="259"/>
        <v/>
      </c>
      <c r="R4065" s="13" t="str">
        <f t="shared" si="260"/>
        <v/>
      </c>
    </row>
    <row r="4066" spans="1:18" x14ac:dyDescent="0.2">
      <c r="A4066" s="8"/>
      <c r="B4066" s="9"/>
      <c r="C4066" s="10"/>
      <c r="D4066" s="10"/>
      <c r="E4066" s="10"/>
      <c r="F4066" s="10"/>
      <c r="G4066" s="10"/>
      <c r="H4066" s="10"/>
      <c r="I4066" s="11"/>
      <c r="J4066" s="11"/>
      <c r="K4066" s="16"/>
      <c r="L4066" s="1"/>
      <c r="N4066" s="1"/>
      <c r="O4066" s="13"/>
      <c r="P4066" s="13"/>
      <c r="Q4066" s="13" t="str">
        <f t="shared" si="259"/>
        <v/>
      </c>
      <c r="R4066" s="13" t="str">
        <f t="shared" si="260"/>
        <v/>
      </c>
    </row>
    <row r="4067" spans="1:18" x14ac:dyDescent="0.2">
      <c r="A4067" s="8"/>
      <c r="B4067" s="9"/>
      <c r="C4067" s="10"/>
      <c r="D4067" s="10"/>
      <c r="E4067" s="10"/>
      <c r="F4067" s="10"/>
      <c r="G4067" s="10"/>
      <c r="H4067" s="10"/>
      <c r="I4067" s="11"/>
      <c r="J4067" s="11"/>
      <c r="K4067" s="16"/>
      <c r="L4067" s="1"/>
      <c r="N4067" s="1"/>
      <c r="O4067" s="13"/>
      <c r="P4067" s="13"/>
      <c r="Q4067" s="13" t="str">
        <f t="shared" si="259"/>
        <v/>
      </c>
      <c r="R4067" s="13" t="str">
        <f t="shared" si="260"/>
        <v/>
      </c>
    </row>
    <row r="4068" spans="1:18" x14ac:dyDescent="0.2">
      <c r="A4068" s="8"/>
      <c r="B4068" s="9"/>
      <c r="C4068" s="10"/>
      <c r="D4068" s="10"/>
      <c r="E4068" s="10"/>
      <c r="F4068" s="10"/>
      <c r="G4068" s="10"/>
      <c r="H4068" s="10"/>
      <c r="I4068" s="11"/>
      <c r="J4068" s="11"/>
      <c r="K4068" s="16"/>
      <c r="L4068" s="1"/>
      <c r="N4068" s="1"/>
      <c r="O4068" s="13"/>
      <c r="P4068" s="13"/>
      <c r="Q4068" s="13" t="str">
        <f t="shared" si="259"/>
        <v/>
      </c>
      <c r="R4068" s="13" t="str">
        <f t="shared" si="260"/>
        <v/>
      </c>
    </row>
    <row r="4069" spans="1:18" x14ac:dyDescent="0.2">
      <c r="A4069" s="8"/>
      <c r="B4069" s="9"/>
      <c r="C4069" s="10"/>
      <c r="D4069" s="10"/>
      <c r="E4069" s="10"/>
      <c r="F4069" s="10"/>
      <c r="G4069" s="10"/>
      <c r="H4069" s="10"/>
      <c r="I4069" s="11"/>
      <c r="J4069" s="11"/>
      <c r="K4069" s="16"/>
      <c r="L4069" s="1"/>
      <c r="N4069" s="1"/>
      <c r="O4069" s="13"/>
      <c r="P4069" s="13"/>
      <c r="Q4069" s="13" t="str">
        <f t="shared" si="259"/>
        <v/>
      </c>
      <c r="R4069" s="13" t="str">
        <f t="shared" si="260"/>
        <v/>
      </c>
    </row>
    <row r="4070" spans="1:18" x14ac:dyDescent="0.2">
      <c r="A4070" s="8"/>
      <c r="B4070" s="9"/>
      <c r="C4070" s="10"/>
      <c r="D4070" s="10"/>
      <c r="E4070" s="10"/>
      <c r="F4070" s="10"/>
      <c r="G4070" s="10"/>
      <c r="H4070" s="10"/>
      <c r="I4070" s="11"/>
      <c r="J4070" s="11"/>
      <c r="K4070" s="16"/>
      <c r="L4070" s="1"/>
      <c r="N4070" s="1"/>
      <c r="O4070" s="13"/>
      <c r="P4070" s="13"/>
      <c r="Q4070" s="13" t="str">
        <f t="shared" si="259"/>
        <v/>
      </c>
      <c r="R4070" s="13" t="str">
        <f t="shared" si="260"/>
        <v/>
      </c>
    </row>
    <row r="4071" spans="1:18" x14ac:dyDescent="0.2">
      <c r="A4071" s="8"/>
      <c r="B4071" s="9"/>
      <c r="C4071" s="10"/>
      <c r="D4071" s="10"/>
      <c r="E4071" s="10"/>
      <c r="F4071" s="10"/>
      <c r="G4071" s="10"/>
      <c r="H4071" s="10"/>
      <c r="I4071" s="11"/>
      <c r="J4071" s="11"/>
      <c r="K4071" s="16"/>
      <c r="L4071" s="1"/>
      <c r="N4071" s="1"/>
      <c r="O4071" s="13"/>
      <c r="P4071" s="13"/>
      <c r="Q4071" s="13" t="str">
        <f t="shared" si="259"/>
        <v/>
      </c>
      <c r="R4071" s="13" t="str">
        <f t="shared" si="260"/>
        <v/>
      </c>
    </row>
    <row r="4072" spans="1:18" x14ac:dyDescent="0.2">
      <c r="A4072" s="8"/>
      <c r="B4072" s="9"/>
      <c r="C4072" s="10"/>
      <c r="D4072" s="10"/>
      <c r="E4072" s="10"/>
      <c r="F4072" s="10"/>
      <c r="G4072" s="10"/>
      <c r="H4072" s="10"/>
      <c r="I4072" s="11"/>
      <c r="J4072" s="11"/>
      <c r="K4072" s="16"/>
      <c r="L4072" s="1"/>
      <c r="N4072" s="1"/>
      <c r="O4072" s="13"/>
      <c r="P4072" s="13"/>
      <c r="Q4072" s="13" t="str">
        <f t="shared" si="259"/>
        <v/>
      </c>
      <c r="R4072" s="13" t="str">
        <f t="shared" si="260"/>
        <v/>
      </c>
    </row>
    <row r="4073" spans="1:18" x14ac:dyDescent="0.2">
      <c r="A4073" s="8"/>
      <c r="B4073" s="9"/>
      <c r="C4073" s="10"/>
      <c r="D4073" s="10"/>
      <c r="E4073" s="10"/>
      <c r="F4073" s="10"/>
      <c r="G4073" s="10"/>
      <c r="H4073" s="10"/>
      <c r="I4073" s="11"/>
      <c r="J4073" s="11"/>
      <c r="K4073" s="16"/>
      <c r="L4073" s="1"/>
      <c r="N4073" s="1"/>
      <c r="O4073" s="13"/>
      <c r="P4073" s="13"/>
      <c r="Q4073" s="13" t="str">
        <f t="shared" si="259"/>
        <v/>
      </c>
      <c r="R4073" s="13" t="str">
        <f t="shared" si="260"/>
        <v/>
      </c>
    </row>
    <row r="4074" spans="1:18" x14ac:dyDescent="0.2">
      <c r="A4074" s="8"/>
      <c r="B4074" s="9"/>
      <c r="C4074" s="10"/>
      <c r="D4074" s="10"/>
      <c r="E4074" s="10"/>
      <c r="F4074" s="10"/>
      <c r="G4074" s="10"/>
      <c r="H4074" s="10"/>
      <c r="I4074" s="11"/>
      <c r="J4074" s="11"/>
      <c r="K4074" s="16"/>
      <c r="L4074" s="1"/>
      <c r="N4074" s="1"/>
      <c r="O4074" s="13"/>
      <c r="P4074" s="13"/>
      <c r="Q4074" s="13" t="str">
        <f t="shared" si="259"/>
        <v/>
      </c>
      <c r="R4074" s="13" t="str">
        <f t="shared" si="260"/>
        <v/>
      </c>
    </row>
    <row r="4075" spans="1:18" x14ac:dyDescent="0.2">
      <c r="A4075" s="8"/>
      <c r="B4075" s="9"/>
      <c r="C4075" s="10"/>
      <c r="D4075" s="10"/>
      <c r="E4075" s="10"/>
      <c r="F4075" s="10"/>
      <c r="G4075" s="10"/>
      <c r="H4075" s="10"/>
      <c r="I4075" s="11"/>
      <c r="J4075" s="11"/>
      <c r="K4075" s="16"/>
      <c r="L4075" s="1"/>
      <c r="N4075" s="1"/>
      <c r="O4075" s="13"/>
      <c r="P4075" s="13"/>
      <c r="Q4075" s="13" t="str">
        <f t="shared" si="259"/>
        <v/>
      </c>
      <c r="R4075" s="13" t="str">
        <f t="shared" si="260"/>
        <v/>
      </c>
    </row>
    <row r="4076" spans="1:18" x14ac:dyDescent="0.2">
      <c r="A4076" s="8"/>
      <c r="B4076" s="9"/>
      <c r="C4076" s="10"/>
      <c r="D4076" s="10"/>
      <c r="E4076" s="10"/>
      <c r="F4076" s="10"/>
      <c r="G4076" s="10"/>
      <c r="H4076" s="10"/>
      <c r="I4076" s="11"/>
      <c r="J4076" s="11"/>
      <c r="K4076" s="16"/>
      <c r="L4076" s="1"/>
      <c r="N4076" s="1"/>
      <c r="O4076" s="13"/>
      <c r="P4076" s="13"/>
      <c r="Q4076" s="13" t="str">
        <f t="shared" si="259"/>
        <v/>
      </c>
      <c r="R4076" s="13" t="str">
        <f t="shared" si="260"/>
        <v/>
      </c>
    </row>
    <row r="4077" spans="1:18" x14ac:dyDescent="0.2">
      <c r="A4077" s="8"/>
      <c r="B4077" s="9"/>
      <c r="C4077" s="10"/>
      <c r="D4077" s="10"/>
      <c r="E4077" s="10"/>
      <c r="F4077" s="10"/>
      <c r="G4077" s="10"/>
      <c r="H4077" s="10"/>
      <c r="I4077" s="11"/>
      <c r="J4077" s="11"/>
      <c r="K4077" s="16"/>
      <c r="L4077" s="1"/>
      <c r="N4077" s="1"/>
      <c r="O4077" s="13"/>
      <c r="P4077" s="13"/>
      <c r="Q4077" s="13" t="str">
        <f t="shared" si="259"/>
        <v/>
      </c>
      <c r="R4077" s="13" t="str">
        <f t="shared" si="260"/>
        <v/>
      </c>
    </row>
    <row r="4078" spans="1:18" x14ac:dyDescent="0.2">
      <c r="A4078" s="8"/>
      <c r="B4078" s="9"/>
      <c r="C4078" s="10"/>
      <c r="D4078" s="10"/>
      <c r="E4078" s="10"/>
      <c r="F4078" s="10"/>
      <c r="G4078" s="10"/>
      <c r="H4078" s="10"/>
      <c r="I4078" s="11"/>
      <c r="J4078" s="11"/>
      <c r="K4078" s="12"/>
      <c r="L4078" s="1"/>
      <c r="N4078" s="1"/>
      <c r="O4078" s="13"/>
      <c r="P4078" s="13"/>
      <c r="Q4078" s="13" t="str">
        <f t="shared" si="259"/>
        <v/>
      </c>
      <c r="R4078" s="13" t="str">
        <f t="shared" si="260"/>
        <v/>
      </c>
    </row>
    <row r="4079" spans="1:18" x14ac:dyDescent="0.2">
      <c r="A4079" s="8"/>
      <c r="B4079" s="9"/>
      <c r="C4079" s="10"/>
      <c r="D4079" s="10"/>
      <c r="E4079" s="10"/>
      <c r="F4079" s="10"/>
      <c r="G4079" s="10"/>
      <c r="H4079" s="10"/>
      <c r="I4079" s="11"/>
      <c r="J4079" s="11"/>
      <c r="K4079" s="16"/>
      <c r="L4079" s="1"/>
      <c r="N4079" s="1"/>
      <c r="O4079" s="13"/>
      <c r="P4079" s="13"/>
      <c r="Q4079" s="13" t="str">
        <f t="shared" si="259"/>
        <v/>
      </c>
      <c r="R4079" s="13" t="str">
        <f t="shared" si="260"/>
        <v/>
      </c>
    </row>
    <row r="4080" spans="1:18" x14ac:dyDescent="0.2">
      <c r="A4080" s="8"/>
      <c r="B4080" s="9"/>
      <c r="C4080" s="10"/>
      <c r="D4080" s="10"/>
      <c r="E4080" s="10"/>
      <c r="F4080" s="10"/>
      <c r="G4080" s="10"/>
      <c r="H4080" s="10"/>
      <c r="I4080" s="11"/>
      <c r="J4080" s="11"/>
      <c r="K4080" s="12"/>
      <c r="L4080" s="1"/>
      <c r="N4080" s="1"/>
      <c r="O4080" s="13"/>
      <c r="P4080" s="13"/>
      <c r="Q4080" s="13" t="str">
        <f t="shared" si="259"/>
        <v/>
      </c>
      <c r="R4080" s="13" t="str">
        <f t="shared" si="260"/>
        <v/>
      </c>
    </row>
    <row r="4081" spans="1:18" x14ac:dyDescent="0.2">
      <c r="A4081" s="8"/>
      <c r="B4081" s="9"/>
      <c r="C4081" s="10"/>
      <c r="D4081" s="10"/>
      <c r="E4081" s="10"/>
      <c r="F4081" s="10"/>
      <c r="G4081" s="10"/>
      <c r="H4081" s="10"/>
      <c r="I4081" s="11"/>
      <c r="J4081" s="11"/>
      <c r="K4081" s="16"/>
      <c r="L4081" s="1"/>
      <c r="N4081" s="1"/>
      <c r="O4081" s="13"/>
      <c r="P4081" s="13"/>
      <c r="Q4081" s="13" t="str">
        <f t="shared" si="259"/>
        <v/>
      </c>
      <c r="R4081" s="13" t="str">
        <f t="shared" si="260"/>
        <v/>
      </c>
    </row>
    <row r="4082" spans="1:18" x14ac:dyDescent="0.2">
      <c r="A4082" s="8"/>
      <c r="B4082" s="9"/>
      <c r="C4082" s="10"/>
      <c r="D4082" s="10"/>
      <c r="E4082" s="10"/>
      <c r="F4082" s="10"/>
      <c r="G4082" s="10"/>
      <c r="H4082" s="10"/>
      <c r="I4082" s="11"/>
      <c r="J4082" s="11"/>
      <c r="K4082" s="16"/>
      <c r="L4082" s="1"/>
      <c r="N4082" s="1"/>
      <c r="O4082" s="13"/>
      <c r="P4082" s="13"/>
      <c r="Q4082" s="13" t="str">
        <f t="shared" si="259"/>
        <v/>
      </c>
      <c r="R4082" s="13" t="str">
        <f t="shared" si="260"/>
        <v/>
      </c>
    </row>
    <row r="4083" spans="1:18" x14ac:dyDescent="0.2">
      <c r="A4083" s="8"/>
      <c r="B4083" s="9"/>
      <c r="C4083" s="10"/>
      <c r="D4083" s="10"/>
      <c r="E4083" s="10"/>
      <c r="F4083" s="10"/>
      <c r="G4083" s="10"/>
      <c r="H4083" s="10"/>
      <c r="I4083" s="11"/>
      <c r="J4083" s="11"/>
      <c r="K4083" s="16"/>
      <c r="L4083" s="1"/>
      <c r="N4083" s="1"/>
      <c r="O4083" s="13"/>
      <c r="P4083" s="13"/>
      <c r="Q4083" s="13" t="str">
        <f t="shared" si="259"/>
        <v/>
      </c>
      <c r="R4083" s="13" t="str">
        <f t="shared" si="260"/>
        <v/>
      </c>
    </row>
    <row r="4084" spans="1:18" x14ac:dyDescent="0.2">
      <c r="A4084" s="8"/>
      <c r="B4084" s="9"/>
      <c r="C4084" s="10"/>
      <c r="D4084" s="10"/>
      <c r="E4084" s="10"/>
      <c r="F4084" s="10"/>
      <c r="G4084" s="10"/>
      <c r="H4084" s="10"/>
      <c r="I4084" s="11"/>
      <c r="J4084" s="11"/>
      <c r="K4084" s="16"/>
      <c r="L4084" s="1"/>
      <c r="N4084" s="1"/>
      <c r="O4084" s="13"/>
      <c r="P4084" s="13"/>
      <c r="Q4084" s="13" t="str">
        <f t="shared" si="259"/>
        <v/>
      </c>
      <c r="R4084" s="13" t="str">
        <f t="shared" si="260"/>
        <v/>
      </c>
    </row>
    <row r="4085" spans="1:18" x14ac:dyDescent="0.2">
      <c r="A4085" s="8"/>
      <c r="B4085" s="9"/>
      <c r="C4085" s="10"/>
      <c r="D4085" s="10"/>
      <c r="E4085" s="10"/>
      <c r="F4085" s="10"/>
      <c r="G4085" s="10"/>
      <c r="H4085" s="10"/>
      <c r="I4085" s="11"/>
      <c r="J4085" s="11"/>
      <c r="K4085" s="16"/>
      <c r="L4085" s="1"/>
      <c r="N4085" s="1"/>
      <c r="O4085" s="13"/>
      <c r="P4085" s="13"/>
      <c r="Q4085" s="13" t="str">
        <f t="shared" si="259"/>
        <v/>
      </c>
      <c r="R4085" s="13" t="str">
        <f t="shared" si="260"/>
        <v/>
      </c>
    </row>
    <row r="4086" spans="1:18" x14ac:dyDescent="0.2">
      <c r="A4086" s="8"/>
      <c r="B4086" s="9"/>
      <c r="C4086" s="10"/>
      <c r="D4086" s="10"/>
      <c r="E4086" s="10"/>
      <c r="F4086" s="10"/>
      <c r="G4086" s="10"/>
      <c r="H4086" s="10"/>
      <c r="I4086" s="11"/>
      <c r="J4086" s="11"/>
      <c r="K4086" s="12"/>
      <c r="L4086" s="1"/>
      <c r="N4086" s="1"/>
      <c r="O4086" s="13"/>
      <c r="P4086" s="13"/>
      <c r="Q4086" s="13" t="str">
        <f t="shared" si="259"/>
        <v/>
      </c>
      <c r="R4086" s="13" t="str">
        <f t="shared" si="260"/>
        <v/>
      </c>
    </row>
    <row r="4087" spans="1:18" x14ac:dyDescent="0.2">
      <c r="A4087" s="8"/>
      <c r="B4087" s="9"/>
      <c r="C4087" s="10"/>
      <c r="D4087" s="10"/>
      <c r="E4087" s="10"/>
      <c r="F4087" s="10"/>
      <c r="G4087" s="10"/>
      <c r="H4087" s="10"/>
      <c r="I4087" s="11"/>
      <c r="J4087" s="11"/>
      <c r="K4087" s="12"/>
      <c r="L4087" s="1"/>
      <c r="N4087" s="1"/>
      <c r="O4087" s="13"/>
      <c r="P4087" s="13"/>
      <c r="Q4087" s="13" t="str">
        <f t="shared" si="259"/>
        <v/>
      </c>
      <c r="R4087" s="13" t="str">
        <f t="shared" si="260"/>
        <v/>
      </c>
    </row>
    <row r="4088" spans="1:18" x14ac:dyDescent="0.2">
      <c r="A4088" s="8"/>
      <c r="B4088" s="9"/>
      <c r="C4088" s="10"/>
      <c r="D4088" s="10"/>
      <c r="E4088" s="10"/>
      <c r="F4088" s="10"/>
      <c r="G4088" s="10"/>
      <c r="H4088" s="10"/>
      <c r="I4088" s="11"/>
      <c r="J4088" s="11"/>
      <c r="K4088" s="16"/>
      <c r="L4088" s="1"/>
      <c r="N4088" s="1"/>
      <c r="O4088" s="13"/>
      <c r="P4088" s="13"/>
      <c r="Q4088" s="13" t="str">
        <f t="shared" si="259"/>
        <v/>
      </c>
      <c r="R4088" s="13" t="str">
        <f t="shared" si="260"/>
        <v/>
      </c>
    </row>
    <row r="4089" spans="1:18" x14ac:dyDescent="0.2">
      <c r="A4089" s="8"/>
      <c r="B4089" s="9"/>
      <c r="C4089" s="10"/>
      <c r="D4089" s="10"/>
      <c r="E4089" s="10"/>
      <c r="F4089" s="10"/>
      <c r="G4089" s="10"/>
      <c r="H4089" s="10"/>
      <c r="I4089" s="11"/>
      <c r="J4089" s="11"/>
      <c r="K4089" s="12"/>
      <c r="L4089" s="1"/>
      <c r="N4089" s="1"/>
      <c r="O4089" s="13"/>
      <c r="P4089" s="13"/>
      <c r="Q4089" s="13" t="str">
        <f t="shared" si="259"/>
        <v/>
      </c>
      <c r="R4089" s="13" t="str">
        <f t="shared" si="260"/>
        <v/>
      </c>
    </row>
    <row r="4090" spans="1:18" x14ac:dyDescent="0.2">
      <c r="A4090" s="8"/>
      <c r="B4090" s="9"/>
      <c r="C4090" s="10"/>
      <c r="D4090" s="10"/>
      <c r="E4090" s="10"/>
      <c r="F4090" s="10"/>
      <c r="G4090" s="10"/>
      <c r="H4090" s="10"/>
      <c r="I4090" s="11"/>
      <c r="J4090" s="11"/>
      <c r="K4090" s="12"/>
      <c r="L4090" s="1"/>
      <c r="N4090" s="1"/>
      <c r="O4090" s="13"/>
      <c r="P4090" s="13"/>
      <c r="Q4090" s="13" t="str">
        <f t="shared" si="259"/>
        <v/>
      </c>
      <c r="R4090" s="13" t="str">
        <f t="shared" si="260"/>
        <v/>
      </c>
    </row>
    <row r="4091" spans="1:18" x14ac:dyDescent="0.2">
      <c r="A4091" s="8"/>
      <c r="B4091" s="9"/>
      <c r="C4091" s="10"/>
      <c r="D4091" s="10"/>
      <c r="E4091" s="10"/>
      <c r="F4091" s="10"/>
      <c r="G4091" s="10"/>
      <c r="H4091" s="10"/>
      <c r="I4091" s="11"/>
      <c r="J4091" s="11"/>
      <c r="K4091" s="16"/>
      <c r="L4091" s="1"/>
      <c r="N4091" s="1"/>
      <c r="O4091" s="13"/>
      <c r="P4091" s="13"/>
      <c r="Q4091" s="13" t="str">
        <f t="shared" si="259"/>
        <v/>
      </c>
      <c r="R4091" s="13" t="str">
        <f t="shared" si="260"/>
        <v/>
      </c>
    </row>
    <row r="4092" spans="1:18" x14ac:dyDescent="0.2">
      <c r="A4092" s="8"/>
      <c r="B4092" s="9"/>
      <c r="C4092" s="10"/>
      <c r="D4092" s="10"/>
      <c r="E4092" s="10"/>
      <c r="F4092" s="10"/>
      <c r="G4092" s="10"/>
      <c r="H4092" s="10"/>
      <c r="I4092" s="11"/>
      <c r="J4092" s="11"/>
      <c r="K4092" s="12"/>
      <c r="L4092" s="1"/>
      <c r="N4092" s="1"/>
      <c r="O4092" s="13"/>
      <c r="P4092" s="13"/>
      <c r="Q4092" s="13" t="str">
        <f t="shared" si="259"/>
        <v/>
      </c>
      <c r="R4092" s="13" t="str">
        <f t="shared" si="260"/>
        <v/>
      </c>
    </row>
    <row r="4093" spans="1:18" x14ac:dyDescent="0.2">
      <c r="A4093" s="8"/>
      <c r="B4093" s="9"/>
      <c r="C4093" s="10"/>
      <c r="D4093" s="10"/>
      <c r="E4093" s="10"/>
      <c r="F4093" s="10"/>
      <c r="G4093" s="10"/>
      <c r="H4093" s="10"/>
      <c r="I4093" s="11"/>
      <c r="J4093" s="11"/>
      <c r="K4093" s="12"/>
      <c r="L4093" s="1"/>
      <c r="N4093" s="1"/>
      <c r="O4093" s="13"/>
      <c r="P4093" s="13"/>
      <c r="Q4093" s="13" t="str">
        <f t="shared" si="259"/>
        <v/>
      </c>
      <c r="R4093" s="13" t="str">
        <f t="shared" si="260"/>
        <v/>
      </c>
    </row>
    <row r="4094" spans="1:18" x14ac:dyDescent="0.2">
      <c r="A4094" s="8"/>
      <c r="B4094" s="9"/>
      <c r="C4094" s="10"/>
      <c r="D4094" s="10"/>
      <c r="E4094" s="10"/>
      <c r="F4094" s="10"/>
      <c r="G4094" s="10"/>
      <c r="H4094" s="10"/>
      <c r="I4094" s="11"/>
      <c r="J4094" s="11"/>
      <c r="K4094" s="12"/>
      <c r="L4094" s="1"/>
      <c r="N4094" s="1"/>
      <c r="O4094" s="13"/>
      <c r="P4094" s="13"/>
      <c r="Q4094" s="13" t="str">
        <f t="shared" si="259"/>
        <v/>
      </c>
      <c r="R4094" s="13" t="str">
        <f t="shared" si="260"/>
        <v/>
      </c>
    </row>
    <row r="4095" spans="1:18" x14ac:dyDescent="0.2">
      <c r="A4095" s="8"/>
      <c r="B4095" s="9"/>
      <c r="C4095" s="10"/>
      <c r="D4095" s="10"/>
      <c r="E4095" s="10"/>
      <c r="F4095" s="10"/>
      <c r="G4095" s="10"/>
      <c r="H4095" s="10"/>
      <c r="I4095" s="11"/>
      <c r="J4095" s="11"/>
      <c r="K4095" s="12"/>
      <c r="L4095" s="1"/>
      <c r="N4095" s="1"/>
      <c r="O4095" s="13"/>
      <c r="P4095" s="13"/>
      <c r="Q4095" s="13" t="str">
        <f t="shared" si="259"/>
        <v/>
      </c>
      <c r="R4095" s="13" t="str">
        <f t="shared" si="260"/>
        <v/>
      </c>
    </row>
    <row r="4096" spans="1:18" x14ac:dyDescent="0.2">
      <c r="A4096" s="8"/>
      <c r="B4096" s="9"/>
      <c r="C4096" s="10"/>
      <c r="D4096" s="10"/>
      <c r="E4096" s="10"/>
      <c r="F4096" s="10"/>
      <c r="G4096" s="10"/>
      <c r="H4096" s="10"/>
      <c r="I4096" s="11"/>
      <c r="J4096" s="11"/>
      <c r="K4096" s="16"/>
      <c r="L4096" s="1"/>
      <c r="N4096" s="1"/>
      <c r="O4096" s="13"/>
      <c r="P4096" s="13"/>
      <c r="Q4096" s="13" t="str">
        <f t="shared" si="259"/>
        <v/>
      </c>
      <c r="R4096" s="13" t="str">
        <f t="shared" si="260"/>
        <v/>
      </c>
    </row>
    <row r="4097" spans="1:18" x14ac:dyDescent="0.2">
      <c r="A4097" s="8"/>
      <c r="B4097" s="9"/>
      <c r="C4097" s="10"/>
      <c r="D4097" s="10"/>
      <c r="E4097" s="10"/>
      <c r="F4097" s="10"/>
      <c r="G4097" s="10"/>
      <c r="H4097" s="10"/>
      <c r="I4097" s="11"/>
      <c r="J4097" s="11"/>
      <c r="K4097" s="12"/>
      <c r="L4097" s="1"/>
      <c r="N4097" s="1"/>
      <c r="O4097" s="13"/>
      <c r="P4097" s="13"/>
      <c r="Q4097" s="13" t="str">
        <f t="shared" si="259"/>
        <v/>
      </c>
      <c r="R4097" s="13" t="str">
        <f t="shared" si="260"/>
        <v/>
      </c>
    </row>
    <row r="4098" spans="1:18" x14ac:dyDescent="0.2">
      <c r="A4098" s="8"/>
      <c r="B4098" s="9"/>
      <c r="C4098" s="10"/>
      <c r="D4098" s="10"/>
      <c r="E4098" s="10"/>
      <c r="F4098" s="10"/>
      <c r="G4098" s="10"/>
      <c r="H4098" s="10"/>
      <c r="I4098" s="11"/>
      <c r="J4098" s="11"/>
      <c r="K4098" s="12"/>
      <c r="L4098" s="1"/>
      <c r="N4098" s="1"/>
      <c r="O4098" s="13"/>
      <c r="P4098" s="13"/>
      <c r="Q4098" s="13" t="str">
        <f t="shared" si="259"/>
        <v/>
      </c>
      <c r="R4098" s="13" t="str">
        <f t="shared" si="260"/>
        <v/>
      </c>
    </row>
    <row r="4099" spans="1:18" x14ac:dyDescent="0.2">
      <c r="A4099" s="8"/>
      <c r="B4099" s="9"/>
      <c r="C4099" s="10"/>
      <c r="D4099" s="10"/>
      <c r="E4099" s="10"/>
      <c r="F4099" s="10"/>
      <c r="G4099" s="10"/>
      <c r="H4099" s="10"/>
      <c r="I4099" s="11"/>
      <c r="J4099" s="11"/>
      <c r="K4099" s="12"/>
      <c r="L4099" s="1"/>
      <c r="N4099" s="1"/>
      <c r="O4099" s="13"/>
      <c r="P4099" s="13"/>
      <c r="Q4099" s="13" t="str">
        <f t="shared" si="259"/>
        <v/>
      </c>
      <c r="R4099" s="13" t="str">
        <f t="shared" si="260"/>
        <v/>
      </c>
    </row>
    <row r="4100" spans="1:18" x14ac:dyDescent="0.2">
      <c r="A4100" s="8"/>
      <c r="B4100" s="9"/>
      <c r="C4100" s="10"/>
      <c r="D4100" s="10"/>
      <c r="E4100" s="10"/>
      <c r="F4100" s="10"/>
      <c r="G4100" s="10"/>
      <c r="H4100" s="10"/>
      <c r="I4100" s="11"/>
      <c r="J4100" s="11"/>
      <c r="K4100" s="12"/>
      <c r="L4100" s="1"/>
      <c r="N4100" s="1"/>
      <c r="O4100" s="13"/>
      <c r="P4100" s="13"/>
      <c r="Q4100" s="13" t="str">
        <f t="shared" si="259"/>
        <v/>
      </c>
      <c r="R4100" s="13" t="str">
        <f t="shared" si="260"/>
        <v/>
      </c>
    </row>
    <row r="4101" spans="1:18" x14ac:dyDescent="0.2">
      <c r="A4101" s="8"/>
      <c r="B4101" s="9"/>
      <c r="C4101" s="10"/>
      <c r="D4101" s="10"/>
      <c r="E4101" s="10"/>
      <c r="F4101" s="10"/>
      <c r="G4101" s="10"/>
      <c r="H4101" s="10"/>
      <c r="I4101" s="11"/>
      <c r="J4101" s="11"/>
      <c r="K4101" s="12"/>
      <c r="L4101" s="1"/>
      <c r="N4101" s="1"/>
      <c r="O4101" s="13"/>
      <c r="P4101" s="13"/>
      <c r="Q4101" s="13" t="str">
        <f t="shared" si="259"/>
        <v/>
      </c>
      <c r="R4101" s="13" t="str">
        <f t="shared" si="260"/>
        <v/>
      </c>
    </row>
    <row r="4102" spans="1:18" x14ac:dyDescent="0.2">
      <c r="A4102" s="8"/>
      <c r="B4102" s="9"/>
      <c r="C4102" s="10"/>
      <c r="D4102" s="10"/>
      <c r="E4102" s="10"/>
      <c r="F4102" s="10"/>
      <c r="G4102" s="10"/>
      <c r="H4102" s="10"/>
      <c r="I4102" s="11"/>
      <c r="J4102" s="11"/>
      <c r="K4102" s="12"/>
      <c r="L4102" s="1"/>
      <c r="N4102" s="1"/>
      <c r="O4102" s="13"/>
      <c r="P4102" s="13"/>
      <c r="Q4102" s="13" t="str">
        <f t="shared" si="259"/>
        <v/>
      </c>
      <c r="R4102" s="13" t="str">
        <f t="shared" si="260"/>
        <v/>
      </c>
    </row>
    <row r="4103" spans="1:18" x14ac:dyDescent="0.2">
      <c r="A4103" s="8"/>
      <c r="B4103" s="9"/>
      <c r="C4103" s="10"/>
      <c r="D4103" s="10"/>
      <c r="E4103" s="10"/>
      <c r="F4103" s="10"/>
      <c r="G4103" s="10"/>
      <c r="H4103" s="10"/>
      <c r="I4103" s="11"/>
      <c r="J4103" s="11"/>
      <c r="K4103" s="12"/>
      <c r="L4103" s="1"/>
      <c r="N4103" s="1"/>
      <c r="O4103" s="13"/>
      <c r="P4103" s="13"/>
      <c r="Q4103" s="13" t="str">
        <f t="shared" si="259"/>
        <v/>
      </c>
      <c r="R4103" s="13" t="str">
        <f t="shared" si="260"/>
        <v/>
      </c>
    </row>
    <row r="4104" spans="1:18" x14ac:dyDescent="0.2">
      <c r="A4104" s="8"/>
      <c r="B4104" s="9"/>
      <c r="C4104" s="10"/>
      <c r="D4104" s="10"/>
      <c r="E4104" s="10"/>
      <c r="F4104" s="10"/>
      <c r="G4104" s="10"/>
      <c r="H4104" s="10"/>
      <c r="I4104" s="11"/>
      <c r="J4104" s="11"/>
      <c r="K4104" s="16"/>
      <c r="L4104" s="1"/>
      <c r="N4104" s="1"/>
      <c r="O4104" s="13"/>
      <c r="P4104" s="13"/>
      <c r="Q4104" s="13" t="str">
        <f t="shared" ref="Q4104:Q4167" si="261">IF(AND(M4104="Natural Gas",K4104&lt;&gt;"NA"),K4104/100,"")</f>
        <v/>
      </c>
      <c r="R4104" s="13" t="str">
        <f t="shared" ref="R4104:R4167" si="262">IF(AND(M4104="Natural Gas",K4104&lt;&gt;"NA",L4104="YES"),K4104/100,"")</f>
        <v/>
      </c>
    </row>
    <row r="4105" spans="1:18" x14ac:dyDescent="0.2">
      <c r="A4105" s="8"/>
      <c r="B4105" s="9"/>
      <c r="C4105" s="10"/>
      <c r="D4105" s="10"/>
      <c r="E4105" s="10"/>
      <c r="F4105" s="10"/>
      <c r="G4105" s="10"/>
      <c r="H4105" s="10"/>
      <c r="I4105" s="11"/>
      <c r="J4105" s="11"/>
      <c r="K4105" s="16"/>
      <c r="L4105" s="1"/>
      <c r="N4105" s="1"/>
      <c r="O4105" s="13"/>
      <c r="P4105" s="13"/>
      <c r="Q4105" s="13" t="str">
        <f t="shared" si="261"/>
        <v/>
      </c>
      <c r="R4105" s="13" t="str">
        <f t="shared" si="262"/>
        <v/>
      </c>
    </row>
    <row r="4106" spans="1:18" x14ac:dyDescent="0.2">
      <c r="A4106" s="8"/>
      <c r="B4106" s="9"/>
      <c r="C4106" s="10"/>
      <c r="D4106" s="10"/>
      <c r="E4106" s="10"/>
      <c r="F4106" s="10"/>
      <c r="G4106" s="10"/>
      <c r="H4106" s="10"/>
      <c r="I4106" s="11"/>
      <c r="J4106" s="11"/>
      <c r="K4106" s="16"/>
      <c r="L4106" s="1"/>
      <c r="N4106" s="1"/>
      <c r="O4106" s="13"/>
      <c r="P4106" s="13"/>
      <c r="Q4106" s="13" t="str">
        <f t="shared" si="261"/>
        <v/>
      </c>
      <c r="R4106" s="13" t="str">
        <f t="shared" si="262"/>
        <v/>
      </c>
    </row>
    <row r="4107" spans="1:18" x14ac:dyDescent="0.2">
      <c r="A4107" s="8"/>
      <c r="B4107" s="9"/>
      <c r="C4107" s="10"/>
      <c r="D4107" s="10"/>
      <c r="E4107" s="10"/>
      <c r="F4107" s="10"/>
      <c r="G4107" s="10"/>
      <c r="H4107" s="10"/>
      <c r="I4107" s="11"/>
      <c r="J4107" s="11"/>
      <c r="K4107" s="12"/>
      <c r="L4107" s="1"/>
      <c r="N4107" s="1"/>
      <c r="O4107" s="13"/>
      <c r="P4107" s="13"/>
      <c r="Q4107" s="13" t="str">
        <f t="shared" si="261"/>
        <v/>
      </c>
      <c r="R4107" s="13" t="str">
        <f t="shared" si="262"/>
        <v/>
      </c>
    </row>
    <row r="4108" spans="1:18" x14ac:dyDescent="0.2">
      <c r="A4108" s="8"/>
      <c r="B4108" s="9"/>
      <c r="C4108" s="10"/>
      <c r="D4108" s="10"/>
      <c r="E4108" s="10"/>
      <c r="F4108" s="10"/>
      <c r="G4108" s="10"/>
      <c r="H4108" s="10"/>
      <c r="I4108" s="11"/>
      <c r="J4108" s="11"/>
      <c r="K4108" s="16"/>
      <c r="L4108" s="1"/>
      <c r="N4108" s="1"/>
      <c r="O4108" s="13"/>
      <c r="P4108" s="13"/>
      <c r="Q4108" s="13" t="str">
        <f t="shared" si="261"/>
        <v/>
      </c>
      <c r="R4108" s="13" t="str">
        <f t="shared" si="262"/>
        <v/>
      </c>
    </row>
    <row r="4109" spans="1:18" x14ac:dyDescent="0.2">
      <c r="A4109" s="8"/>
      <c r="B4109" s="9"/>
      <c r="C4109" s="10"/>
      <c r="D4109" s="10"/>
      <c r="E4109" s="10"/>
      <c r="F4109" s="10"/>
      <c r="G4109" s="10"/>
      <c r="H4109" s="10"/>
      <c r="I4109" s="11"/>
      <c r="J4109" s="11"/>
      <c r="K4109" s="16"/>
      <c r="L4109" s="1"/>
      <c r="N4109" s="1"/>
      <c r="O4109" s="13"/>
      <c r="P4109" s="13"/>
      <c r="Q4109" s="13" t="str">
        <f t="shared" si="261"/>
        <v/>
      </c>
      <c r="R4109" s="13" t="str">
        <f t="shared" si="262"/>
        <v/>
      </c>
    </row>
    <row r="4110" spans="1:18" x14ac:dyDescent="0.2">
      <c r="A4110" s="8"/>
      <c r="B4110" s="9"/>
      <c r="C4110" s="10"/>
      <c r="D4110" s="10"/>
      <c r="E4110" s="10"/>
      <c r="F4110" s="10"/>
      <c r="G4110" s="10"/>
      <c r="H4110" s="10"/>
      <c r="I4110" s="11"/>
      <c r="J4110" s="11"/>
      <c r="K4110" s="16"/>
      <c r="L4110" s="1"/>
      <c r="N4110" s="1"/>
      <c r="O4110" s="13"/>
      <c r="P4110" s="13"/>
      <c r="Q4110" s="13" t="str">
        <f t="shared" si="261"/>
        <v/>
      </c>
      <c r="R4110" s="13" t="str">
        <f t="shared" si="262"/>
        <v/>
      </c>
    </row>
    <row r="4111" spans="1:18" x14ac:dyDescent="0.2">
      <c r="A4111" s="8"/>
      <c r="B4111" s="9"/>
      <c r="C4111" s="10"/>
      <c r="D4111" s="10"/>
      <c r="E4111" s="10"/>
      <c r="F4111" s="10"/>
      <c r="G4111" s="10"/>
      <c r="H4111" s="10"/>
      <c r="I4111" s="11"/>
      <c r="J4111" s="11"/>
      <c r="K4111" s="12"/>
      <c r="L4111" s="1"/>
      <c r="N4111" s="1"/>
      <c r="O4111" s="13"/>
      <c r="P4111" s="13"/>
      <c r="Q4111" s="13" t="str">
        <f t="shared" si="261"/>
        <v/>
      </c>
      <c r="R4111" s="13" t="str">
        <f t="shared" si="262"/>
        <v/>
      </c>
    </row>
    <row r="4112" spans="1:18" x14ac:dyDescent="0.2">
      <c r="A4112" s="8"/>
      <c r="B4112" s="9"/>
      <c r="C4112" s="10"/>
      <c r="D4112" s="10"/>
      <c r="E4112" s="10"/>
      <c r="F4112" s="10"/>
      <c r="G4112" s="10"/>
      <c r="H4112" s="10"/>
      <c r="I4112" s="11"/>
      <c r="J4112" s="11"/>
      <c r="K4112" s="16"/>
      <c r="L4112" s="1"/>
      <c r="N4112" s="1"/>
      <c r="O4112" s="13"/>
      <c r="P4112" s="13"/>
      <c r="Q4112" s="13" t="str">
        <f t="shared" si="261"/>
        <v/>
      </c>
      <c r="R4112" s="13" t="str">
        <f t="shared" si="262"/>
        <v/>
      </c>
    </row>
    <row r="4113" spans="1:18" x14ac:dyDescent="0.2">
      <c r="A4113" s="8"/>
      <c r="B4113" s="9"/>
      <c r="C4113" s="10"/>
      <c r="D4113" s="10"/>
      <c r="E4113" s="10"/>
      <c r="F4113" s="10"/>
      <c r="G4113" s="10"/>
      <c r="H4113" s="10"/>
      <c r="I4113" s="11"/>
      <c r="J4113" s="11"/>
      <c r="K4113" s="12"/>
      <c r="L4113" s="1"/>
      <c r="N4113" s="1"/>
      <c r="O4113" s="13"/>
      <c r="P4113" s="13"/>
      <c r="Q4113" s="13" t="str">
        <f t="shared" si="261"/>
        <v/>
      </c>
      <c r="R4113" s="13" t="str">
        <f t="shared" si="262"/>
        <v/>
      </c>
    </row>
    <row r="4114" spans="1:18" x14ac:dyDescent="0.2">
      <c r="A4114" s="8"/>
      <c r="B4114" s="9"/>
      <c r="C4114" s="10"/>
      <c r="D4114" s="10"/>
      <c r="E4114" s="10"/>
      <c r="F4114" s="10"/>
      <c r="G4114" s="10"/>
      <c r="H4114" s="10"/>
      <c r="I4114" s="11"/>
      <c r="J4114" s="11"/>
      <c r="K4114" s="16"/>
      <c r="L4114" s="1"/>
      <c r="N4114" s="1"/>
      <c r="O4114" s="13"/>
      <c r="P4114" s="13"/>
      <c r="Q4114" s="13" t="str">
        <f t="shared" si="261"/>
        <v/>
      </c>
      <c r="R4114" s="13" t="str">
        <f t="shared" si="262"/>
        <v/>
      </c>
    </row>
    <row r="4115" spans="1:18" x14ac:dyDescent="0.2">
      <c r="A4115" s="8"/>
      <c r="B4115" s="9"/>
      <c r="C4115" s="10"/>
      <c r="D4115" s="10"/>
      <c r="E4115" s="10"/>
      <c r="F4115" s="10"/>
      <c r="G4115" s="10"/>
      <c r="H4115" s="10"/>
      <c r="I4115" s="11"/>
      <c r="J4115" s="11"/>
      <c r="K4115" s="16"/>
      <c r="L4115" s="1"/>
      <c r="N4115" s="1"/>
      <c r="O4115" s="13"/>
      <c r="P4115" s="13"/>
      <c r="Q4115" s="13" t="str">
        <f t="shared" si="261"/>
        <v/>
      </c>
      <c r="R4115" s="13" t="str">
        <f t="shared" si="262"/>
        <v/>
      </c>
    </row>
    <row r="4116" spans="1:18" x14ac:dyDescent="0.2">
      <c r="A4116" s="8"/>
      <c r="B4116" s="9"/>
      <c r="C4116" s="10"/>
      <c r="D4116" s="10"/>
      <c r="E4116" s="10"/>
      <c r="F4116" s="10"/>
      <c r="G4116" s="10"/>
      <c r="H4116" s="10"/>
      <c r="I4116" s="11"/>
      <c r="J4116" s="11"/>
      <c r="K4116" s="16"/>
      <c r="L4116" s="1"/>
      <c r="N4116" s="1"/>
      <c r="O4116" s="13"/>
      <c r="P4116" s="13"/>
      <c r="Q4116" s="13" t="str">
        <f t="shared" si="261"/>
        <v/>
      </c>
      <c r="R4116" s="13" t="str">
        <f t="shared" si="262"/>
        <v/>
      </c>
    </row>
    <row r="4117" spans="1:18" x14ac:dyDescent="0.2">
      <c r="A4117" s="8"/>
      <c r="B4117" s="9"/>
      <c r="C4117" s="10"/>
      <c r="D4117" s="10"/>
      <c r="E4117" s="10"/>
      <c r="F4117" s="10"/>
      <c r="G4117" s="10"/>
      <c r="H4117" s="10"/>
      <c r="I4117" s="11"/>
      <c r="J4117" s="11"/>
      <c r="K4117" s="16"/>
      <c r="L4117" s="1"/>
      <c r="N4117" s="1"/>
      <c r="O4117" s="13"/>
      <c r="P4117" s="13"/>
      <c r="Q4117" s="13" t="str">
        <f t="shared" si="261"/>
        <v/>
      </c>
      <c r="R4117" s="13" t="str">
        <f t="shared" si="262"/>
        <v/>
      </c>
    </row>
    <row r="4118" spans="1:18" x14ac:dyDescent="0.2">
      <c r="A4118" s="8"/>
      <c r="B4118" s="9"/>
      <c r="C4118" s="10"/>
      <c r="D4118" s="10"/>
      <c r="E4118" s="10"/>
      <c r="F4118" s="10"/>
      <c r="G4118" s="10"/>
      <c r="H4118" s="10"/>
      <c r="I4118" s="11"/>
      <c r="J4118" s="11"/>
      <c r="K4118" s="16"/>
      <c r="L4118" s="1"/>
      <c r="N4118" s="1"/>
      <c r="O4118" s="13"/>
      <c r="P4118" s="13"/>
      <c r="Q4118" s="13" t="str">
        <f t="shared" si="261"/>
        <v/>
      </c>
      <c r="R4118" s="13" t="str">
        <f t="shared" si="262"/>
        <v/>
      </c>
    </row>
    <row r="4119" spans="1:18" x14ac:dyDescent="0.2">
      <c r="A4119" s="8"/>
      <c r="B4119" s="9"/>
      <c r="C4119" s="10"/>
      <c r="D4119" s="10"/>
      <c r="E4119" s="10"/>
      <c r="F4119" s="10"/>
      <c r="G4119" s="10"/>
      <c r="H4119" s="10"/>
      <c r="I4119" s="11"/>
      <c r="J4119" s="11"/>
      <c r="K4119" s="12"/>
      <c r="L4119" s="1"/>
      <c r="N4119" s="1"/>
      <c r="O4119" s="13"/>
      <c r="P4119" s="13"/>
      <c r="Q4119" s="13" t="str">
        <f t="shared" si="261"/>
        <v/>
      </c>
      <c r="R4119" s="13" t="str">
        <f t="shared" si="262"/>
        <v/>
      </c>
    </row>
    <row r="4120" spans="1:18" x14ac:dyDescent="0.2">
      <c r="A4120" s="8"/>
      <c r="B4120" s="9"/>
      <c r="C4120" s="10"/>
      <c r="D4120" s="10"/>
      <c r="E4120" s="10"/>
      <c r="F4120" s="10"/>
      <c r="G4120" s="10"/>
      <c r="H4120" s="10"/>
      <c r="I4120" s="11"/>
      <c r="J4120" s="11"/>
      <c r="K4120" s="12"/>
      <c r="L4120" s="1"/>
      <c r="N4120" s="1"/>
      <c r="O4120" s="13"/>
      <c r="P4120" s="13"/>
      <c r="Q4120" s="13" t="str">
        <f t="shared" si="261"/>
        <v/>
      </c>
      <c r="R4120" s="13" t="str">
        <f t="shared" si="262"/>
        <v/>
      </c>
    </row>
    <row r="4121" spans="1:18" x14ac:dyDescent="0.2">
      <c r="A4121" s="8"/>
      <c r="B4121" s="9"/>
      <c r="C4121" s="10"/>
      <c r="D4121" s="10"/>
      <c r="E4121" s="10"/>
      <c r="F4121" s="10"/>
      <c r="G4121" s="10"/>
      <c r="H4121" s="10"/>
      <c r="I4121" s="11"/>
      <c r="J4121" s="11"/>
      <c r="K4121" s="16"/>
      <c r="L4121" s="1"/>
      <c r="N4121" s="1"/>
      <c r="O4121" s="13"/>
      <c r="P4121" s="13"/>
      <c r="Q4121" s="13" t="str">
        <f t="shared" si="261"/>
        <v/>
      </c>
      <c r="R4121" s="13" t="str">
        <f t="shared" si="262"/>
        <v/>
      </c>
    </row>
    <row r="4122" spans="1:18" x14ac:dyDescent="0.2">
      <c r="A4122" s="8"/>
      <c r="B4122" s="9"/>
      <c r="C4122" s="10"/>
      <c r="D4122" s="10"/>
      <c r="E4122" s="10"/>
      <c r="F4122" s="10"/>
      <c r="G4122" s="10"/>
      <c r="H4122" s="10"/>
      <c r="I4122" s="11"/>
      <c r="J4122" s="11"/>
      <c r="K4122" s="16"/>
      <c r="L4122" s="1"/>
      <c r="N4122" s="1"/>
      <c r="O4122" s="13"/>
      <c r="P4122" s="13"/>
      <c r="Q4122" s="13" t="str">
        <f t="shared" si="261"/>
        <v/>
      </c>
      <c r="R4122" s="13" t="str">
        <f t="shared" si="262"/>
        <v/>
      </c>
    </row>
    <row r="4123" spans="1:18" x14ac:dyDescent="0.2">
      <c r="A4123" s="8"/>
      <c r="B4123" s="9"/>
      <c r="C4123" s="10"/>
      <c r="D4123" s="10"/>
      <c r="E4123" s="10"/>
      <c r="F4123" s="10"/>
      <c r="G4123" s="10"/>
      <c r="H4123" s="10"/>
      <c r="I4123" s="11"/>
      <c r="J4123" s="11"/>
      <c r="K4123" s="16"/>
      <c r="L4123" s="1"/>
      <c r="N4123" s="1"/>
      <c r="O4123" s="13"/>
      <c r="P4123" s="13"/>
      <c r="Q4123" s="13" t="str">
        <f t="shared" si="261"/>
        <v/>
      </c>
      <c r="R4123" s="13" t="str">
        <f t="shared" si="262"/>
        <v/>
      </c>
    </row>
    <row r="4124" spans="1:18" x14ac:dyDescent="0.2">
      <c r="A4124" s="8"/>
      <c r="B4124" s="9"/>
      <c r="C4124" s="10"/>
      <c r="D4124" s="10"/>
      <c r="E4124" s="10"/>
      <c r="F4124" s="10"/>
      <c r="G4124" s="10"/>
      <c r="H4124" s="10"/>
      <c r="I4124" s="11"/>
      <c r="J4124" s="11"/>
      <c r="K4124" s="16"/>
      <c r="L4124" s="1"/>
      <c r="N4124" s="1"/>
      <c r="O4124" s="13"/>
      <c r="P4124" s="13"/>
      <c r="Q4124" s="13" t="str">
        <f t="shared" si="261"/>
        <v/>
      </c>
      <c r="R4124" s="13" t="str">
        <f t="shared" si="262"/>
        <v/>
      </c>
    </row>
    <row r="4125" spans="1:18" x14ac:dyDescent="0.2">
      <c r="A4125" s="8"/>
      <c r="B4125" s="9"/>
      <c r="C4125" s="10"/>
      <c r="D4125" s="10"/>
      <c r="E4125" s="10"/>
      <c r="F4125" s="10"/>
      <c r="G4125" s="10"/>
      <c r="H4125" s="10"/>
      <c r="I4125" s="11"/>
      <c r="J4125" s="11"/>
      <c r="K4125" s="16"/>
      <c r="L4125" s="1"/>
      <c r="N4125" s="1"/>
      <c r="O4125" s="13"/>
      <c r="P4125" s="13"/>
      <c r="Q4125" s="13" t="str">
        <f t="shared" si="261"/>
        <v/>
      </c>
      <c r="R4125" s="13" t="str">
        <f t="shared" si="262"/>
        <v/>
      </c>
    </row>
    <row r="4126" spans="1:18" x14ac:dyDescent="0.2">
      <c r="A4126" s="8"/>
      <c r="B4126" s="9"/>
      <c r="C4126" s="10"/>
      <c r="D4126" s="10"/>
      <c r="E4126" s="10"/>
      <c r="F4126" s="10"/>
      <c r="G4126" s="10"/>
      <c r="H4126" s="10"/>
      <c r="I4126" s="11"/>
      <c r="J4126" s="11"/>
      <c r="K4126" s="16"/>
      <c r="L4126" s="1"/>
      <c r="N4126" s="1"/>
      <c r="O4126" s="13"/>
      <c r="P4126" s="13"/>
      <c r="Q4126" s="13" t="str">
        <f t="shared" si="261"/>
        <v/>
      </c>
      <c r="R4126" s="13" t="str">
        <f t="shared" si="262"/>
        <v/>
      </c>
    </row>
    <row r="4127" spans="1:18" x14ac:dyDescent="0.2">
      <c r="A4127" s="8"/>
      <c r="B4127" s="9"/>
      <c r="C4127" s="10"/>
      <c r="D4127" s="10"/>
      <c r="E4127" s="10"/>
      <c r="F4127" s="10"/>
      <c r="G4127" s="10"/>
      <c r="H4127" s="10"/>
      <c r="I4127" s="11"/>
      <c r="J4127" s="11"/>
      <c r="K4127" s="16"/>
      <c r="L4127" s="1"/>
      <c r="N4127" s="1"/>
      <c r="O4127" s="13"/>
      <c r="P4127" s="13"/>
      <c r="Q4127" s="13" t="str">
        <f t="shared" si="261"/>
        <v/>
      </c>
      <c r="R4127" s="13" t="str">
        <f t="shared" si="262"/>
        <v/>
      </c>
    </row>
    <row r="4128" spans="1:18" x14ac:dyDescent="0.2">
      <c r="A4128" s="8"/>
      <c r="B4128" s="9"/>
      <c r="C4128" s="10"/>
      <c r="D4128" s="10"/>
      <c r="E4128" s="10"/>
      <c r="F4128" s="10"/>
      <c r="G4128" s="10"/>
      <c r="H4128" s="10"/>
      <c r="I4128" s="11"/>
      <c r="J4128" s="11"/>
      <c r="K4128" s="16"/>
      <c r="L4128" s="1"/>
      <c r="N4128" s="1"/>
      <c r="O4128" s="13"/>
      <c r="P4128" s="13"/>
      <c r="Q4128" s="13" t="str">
        <f t="shared" si="261"/>
        <v/>
      </c>
      <c r="R4128" s="13" t="str">
        <f t="shared" si="262"/>
        <v/>
      </c>
    </row>
    <row r="4129" spans="1:18" x14ac:dyDescent="0.2">
      <c r="A4129" s="8"/>
      <c r="B4129" s="9"/>
      <c r="C4129" s="10"/>
      <c r="D4129" s="10"/>
      <c r="E4129" s="10"/>
      <c r="F4129" s="10"/>
      <c r="G4129" s="10"/>
      <c r="H4129" s="10"/>
      <c r="I4129" s="11"/>
      <c r="J4129" s="11"/>
      <c r="K4129" s="16"/>
      <c r="L4129" s="1"/>
      <c r="N4129" s="1"/>
      <c r="O4129" s="13"/>
      <c r="P4129" s="13"/>
      <c r="Q4129" s="13" t="str">
        <f t="shared" si="261"/>
        <v/>
      </c>
      <c r="R4129" s="13" t="str">
        <f t="shared" si="262"/>
        <v/>
      </c>
    </row>
    <row r="4130" spans="1:18" x14ac:dyDescent="0.2">
      <c r="A4130" s="8"/>
      <c r="B4130" s="9"/>
      <c r="C4130" s="10"/>
      <c r="D4130" s="10"/>
      <c r="E4130" s="10"/>
      <c r="F4130" s="10"/>
      <c r="G4130" s="10"/>
      <c r="H4130" s="10"/>
      <c r="I4130" s="11"/>
      <c r="J4130" s="11"/>
      <c r="K4130" s="12"/>
      <c r="L4130" s="1"/>
      <c r="N4130" s="1"/>
      <c r="O4130" s="13"/>
      <c r="P4130" s="13"/>
      <c r="Q4130" s="13" t="str">
        <f t="shared" si="261"/>
        <v/>
      </c>
      <c r="R4130" s="13" t="str">
        <f t="shared" si="262"/>
        <v/>
      </c>
    </row>
    <row r="4131" spans="1:18" x14ac:dyDescent="0.2">
      <c r="A4131" s="8"/>
      <c r="B4131" s="9"/>
      <c r="C4131" s="10"/>
      <c r="D4131" s="10"/>
      <c r="E4131" s="10"/>
      <c r="F4131" s="10"/>
      <c r="G4131" s="10"/>
      <c r="H4131" s="10"/>
      <c r="I4131" s="11"/>
      <c r="J4131" s="11"/>
      <c r="K4131" s="16"/>
      <c r="L4131" s="1"/>
      <c r="N4131" s="1"/>
      <c r="O4131" s="13"/>
      <c r="P4131" s="13"/>
      <c r="Q4131" s="13" t="str">
        <f t="shared" si="261"/>
        <v/>
      </c>
      <c r="R4131" s="13" t="str">
        <f t="shared" si="262"/>
        <v/>
      </c>
    </row>
    <row r="4132" spans="1:18" x14ac:dyDescent="0.2">
      <c r="A4132" s="8"/>
      <c r="B4132" s="9"/>
      <c r="C4132" s="10"/>
      <c r="D4132" s="10"/>
      <c r="E4132" s="10"/>
      <c r="F4132" s="10"/>
      <c r="G4132" s="10"/>
      <c r="H4132" s="10"/>
      <c r="I4132" s="11"/>
      <c r="J4132" s="11"/>
      <c r="K4132" s="16"/>
      <c r="L4132" s="1"/>
      <c r="N4132" s="1"/>
      <c r="O4132" s="13"/>
      <c r="P4132" s="13"/>
      <c r="Q4132" s="13" t="str">
        <f t="shared" si="261"/>
        <v/>
      </c>
      <c r="R4132" s="13" t="str">
        <f t="shared" si="262"/>
        <v/>
      </c>
    </row>
    <row r="4133" spans="1:18" x14ac:dyDescent="0.2">
      <c r="A4133" s="8"/>
      <c r="B4133" s="9"/>
      <c r="C4133" s="10"/>
      <c r="D4133" s="10"/>
      <c r="E4133" s="10"/>
      <c r="F4133" s="10"/>
      <c r="G4133" s="10"/>
      <c r="H4133" s="10"/>
      <c r="I4133" s="11"/>
      <c r="J4133" s="11"/>
      <c r="K4133" s="12"/>
      <c r="L4133" s="1"/>
      <c r="N4133" s="1"/>
      <c r="O4133" s="13"/>
      <c r="P4133" s="13"/>
      <c r="Q4133" s="13" t="str">
        <f t="shared" si="261"/>
        <v/>
      </c>
      <c r="R4133" s="13" t="str">
        <f t="shared" si="262"/>
        <v/>
      </c>
    </row>
    <row r="4134" spans="1:18" x14ac:dyDescent="0.2">
      <c r="A4134" s="8"/>
      <c r="B4134" s="9"/>
      <c r="C4134" s="10"/>
      <c r="D4134" s="10"/>
      <c r="E4134" s="10"/>
      <c r="F4134" s="10"/>
      <c r="G4134" s="10"/>
      <c r="H4134" s="10"/>
      <c r="I4134" s="11"/>
      <c r="J4134" s="11"/>
      <c r="K4134" s="16"/>
      <c r="L4134" s="1"/>
      <c r="N4134" s="1"/>
      <c r="O4134" s="13"/>
      <c r="P4134" s="13"/>
      <c r="Q4134" s="13" t="str">
        <f t="shared" si="261"/>
        <v/>
      </c>
      <c r="R4134" s="13" t="str">
        <f t="shared" si="262"/>
        <v/>
      </c>
    </row>
    <row r="4135" spans="1:18" x14ac:dyDescent="0.2">
      <c r="A4135" s="8"/>
      <c r="B4135" s="9"/>
      <c r="C4135" s="10"/>
      <c r="D4135" s="10"/>
      <c r="E4135" s="10"/>
      <c r="F4135" s="10"/>
      <c r="G4135" s="10"/>
      <c r="H4135" s="10"/>
      <c r="I4135" s="11"/>
      <c r="J4135" s="11"/>
      <c r="K4135" s="12"/>
      <c r="L4135" s="1"/>
      <c r="N4135" s="1"/>
      <c r="O4135" s="13"/>
      <c r="P4135" s="13"/>
      <c r="Q4135" s="13" t="str">
        <f t="shared" si="261"/>
        <v/>
      </c>
      <c r="R4135" s="13" t="str">
        <f t="shared" si="262"/>
        <v/>
      </c>
    </row>
    <row r="4136" spans="1:18" x14ac:dyDescent="0.2">
      <c r="A4136" s="8"/>
      <c r="B4136" s="9"/>
      <c r="C4136" s="10"/>
      <c r="D4136" s="10"/>
      <c r="E4136" s="10"/>
      <c r="F4136" s="10"/>
      <c r="G4136" s="10"/>
      <c r="H4136" s="10"/>
      <c r="I4136" s="11"/>
      <c r="J4136" s="11"/>
      <c r="K4136" s="16"/>
      <c r="L4136" s="1"/>
      <c r="N4136" s="1"/>
      <c r="O4136" s="13"/>
      <c r="P4136" s="13"/>
      <c r="Q4136" s="13" t="str">
        <f t="shared" si="261"/>
        <v/>
      </c>
      <c r="R4136" s="13" t="str">
        <f t="shared" si="262"/>
        <v/>
      </c>
    </row>
    <row r="4137" spans="1:18" x14ac:dyDescent="0.2">
      <c r="A4137" s="8"/>
      <c r="B4137" s="9"/>
      <c r="C4137" s="10"/>
      <c r="D4137" s="10"/>
      <c r="E4137" s="10"/>
      <c r="F4137" s="10"/>
      <c r="G4137" s="10"/>
      <c r="H4137" s="10"/>
      <c r="I4137" s="11"/>
      <c r="J4137" s="11"/>
      <c r="K4137" s="16"/>
      <c r="L4137" s="1"/>
      <c r="N4137" s="1"/>
      <c r="O4137" s="13"/>
      <c r="P4137" s="13"/>
      <c r="Q4137" s="13" t="str">
        <f t="shared" si="261"/>
        <v/>
      </c>
      <c r="R4137" s="13" t="str">
        <f t="shared" si="262"/>
        <v/>
      </c>
    </row>
    <row r="4138" spans="1:18" x14ac:dyDescent="0.2">
      <c r="A4138" s="8"/>
      <c r="B4138" s="9"/>
      <c r="C4138" s="10"/>
      <c r="D4138" s="10"/>
      <c r="E4138" s="10"/>
      <c r="F4138" s="10"/>
      <c r="G4138" s="10"/>
      <c r="H4138" s="10"/>
      <c r="I4138" s="11"/>
      <c r="J4138" s="11"/>
      <c r="K4138" s="16"/>
      <c r="L4138" s="1"/>
      <c r="N4138" s="1"/>
      <c r="O4138" s="13"/>
      <c r="P4138" s="13"/>
      <c r="Q4138" s="13" t="str">
        <f t="shared" si="261"/>
        <v/>
      </c>
      <c r="R4138" s="13" t="str">
        <f t="shared" si="262"/>
        <v/>
      </c>
    </row>
    <row r="4139" spans="1:18" x14ac:dyDescent="0.2">
      <c r="A4139" s="8"/>
      <c r="B4139" s="9"/>
      <c r="C4139" s="10"/>
      <c r="D4139" s="10"/>
      <c r="E4139" s="10"/>
      <c r="F4139" s="10"/>
      <c r="G4139" s="10"/>
      <c r="H4139" s="10"/>
      <c r="I4139" s="11"/>
      <c r="J4139" s="11"/>
      <c r="K4139" s="16"/>
      <c r="L4139" s="1"/>
      <c r="N4139" s="1"/>
      <c r="O4139" s="13"/>
      <c r="P4139" s="13"/>
      <c r="Q4139" s="13" t="str">
        <f t="shared" si="261"/>
        <v/>
      </c>
      <c r="R4139" s="13" t="str">
        <f t="shared" si="262"/>
        <v/>
      </c>
    </row>
    <row r="4140" spans="1:18" x14ac:dyDescent="0.2">
      <c r="A4140" s="8"/>
      <c r="B4140" s="9"/>
      <c r="C4140" s="10"/>
      <c r="D4140" s="10"/>
      <c r="E4140" s="10"/>
      <c r="F4140" s="10"/>
      <c r="G4140" s="10"/>
      <c r="H4140" s="10"/>
      <c r="I4140" s="11"/>
      <c r="J4140" s="11"/>
      <c r="K4140" s="16"/>
      <c r="L4140" s="1"/>
      <c r="N4140" s="1"/>
      <c r="O4140" s="13"/>
      <c r="P4140" s="13"/>
      <c r="Q4140" s="13" t="str">
        <f t="shared" si="261"/>
        <v/>
      </c>
      <c r="R4140" s="13" t="str">
        <f t="shared" si="262"/>
        <v/>
      </c>
    </row>
    <row r="4141" spans="1:18" x14ac:dyDescent="0.2">
      <c r="A4141" s="8"/>
      <c r="B4141" s="9"/>
      <c r="C4141" s="10"/>
      <c r="D4141" s="10"/>
      <c r="E4141" s="10"/>
      <c r="F4141" s="10"/>
      <c r="G4141" s="10"/>
      <c r="H4141" s="10"/>
      <c r="I4141" s="11"/>
      <c r="J4141" s="11"/>
      <c r="K4141" s="12"/>
      <c r="L4141" s="1"/>
      <c r="N4141" s="1"/>
      <c r="O4141" s="13"/>
      <c r="P4141" s="13"/>
      <c r="Q4141" s="13" t="str">
        <f t="shared" si="261"/>
        <v/>
      </c>
      <c r="R4141" s="13" t="str">
        <f t="shared" si="262"/>
        <v/>
      </c>
    </row>
    <row r="4142" spans="1:18" x14ac:dyDescent="0.2">
      <c r="A4142" s="8"/>
      <c r="B4142" s="9"/>
      <c r="C4142" s="10"/>
      <c r="D4142" s="10"/>
      <c r="E4142" s="10"/>
      <c r="F4142" s="10"/>
      <c r="G4142" s="10"/>
      <c r="H4142" s="10"/>
      <c r="I4142" s="11"/>
      <c r="J4142" s="11"/>
      <c r="K4142" s="16"/>
      <c r="L4142" s="1"/>
      <c r="N4142" s="1"/>
      <c r="O4142" s="13"/>
      <c r="P4142" s="13"/>
      <c r="Q4142" s="13" t="str">
        <f t="shared" si="261"/>
        <v/>
      </c>
      <c r="R4142" s="13" t="str">
        <f t="shared" si="262"/>
        <v/>
      </c>
    </row>
    <row r="4143" spans="1:18" x14ac:dyDescent="0.2">
      <c r="A4143" s="8"/>
      <c r="B4143" s="9"/>
      <c r="C4143" s="10"/>
      <c r="D4143" s="10"/>
      <c r="E4143" s="10"/>
      <c r="F4143" s="10"/>
      <c r="G4143" s="10"/>
      <c r="H4143" s="10"/>
      <c r="I4143" s="11"/>
      <c r="J4143" s="11"/>
      <c r="K4143" s="16"/>
      <c r="L4143" s="1"/>
      <c r="N4143" s="1"/>
      <c r="O4143" s="13"/>
      <c r="P4143" s="13"/>
      <c r="Q4143" s="13" t="str">
        <f t="shared" si="261"/>
        <v/>
      </c>
      <c r="R4143" s="13" t="str">
        <f t="shared" si="262"/>
        <v/>
      </c>
    </row>
    <row r="4144" spans="1:18" x14ac:dyDescent="0.2">
      <c r="A4144" s="8"/>
      <c r="B4144" s="9"/>
      <c r="C4144" s="10"/>
      <c r="D4144" s="10"/>
      <c r="E4144" s="10"/>
      <c r="F4144" s="10"/>
      <c r="G4144" s="10"/>
      <c r="H4144" s="10"/>
      <c r="I4144" s="11"/>
      <c r="J4144" s="11"/>
      <c r="K4144" s="16"/>
      <c r="L4144" s="1"/>
      <c r="N4144" s="1"/>
      <c r="O4144" s="13"/>
      <c r="P4144" s="13"/>
      <c r="Q4144" s="13" t="str">
        <f t="shared" si="261"/>
        <v/>
      </c>
      <c r="R4144" s="13" t="str">
        <f t="shared" si="262"/>
        <v/>
      </c>
    </row>
    <row r="4145" spans="1:18" x14ac:dyDescent="0.2">
      <c r="A4145" s="8"/>
      <c r="B4145" s="9"/>
      <c r="C4145" s="10"/>
      <c r="D4145" s="10"/>
      <c r="E4145" s="10"/>
      <c r="F4145" s="10"/>
      <c r="G4145" s="10"/>
      <c r="H4145" s="10"/>
      <c r="I4145" s="11"/>
      <c r="J4145" s="11"/>
      <c r="K4145" s="16"/>
      <c r="L4145" s="1"/>
      <c r="N4145" s="1"/>
      <c r="O4145" s="13"/>
      <c r="P4145" s="13"/>
      <c r="Q4145" s="13" t="str">
        <f t="shared" si="261"/>
        <v/>
      </c>
      <c r="R4145" s="13" t="str">
        <f t="shared" si="262"/>
        <v/>
      </c>
    </row>
    <row r="4146" spans="1:18" x14ac:dyDescent="0.2">
      <c r="A4146" s="8"/>
      <c r="B4146" s="9"/>
      <c r="C4146" s="10"/>
      <c r="D4146" s="10"/>
      <c r="E4146" s="10"/>
      <c r="F4146" s="10"/>
      <c r="G4146" s="10"/>
      <c r="H4146" s="10"/>
      <c r="I4146" s="11"/>
      <c r="J4146" s="11"/>
      <c r="K4146" s="12"/>
      <c r="L4146" s="1"/>
      <c r="N4146" s="1"/>
      <c r="O4146" s="13"/>
      <c r="P4146" s="13"/>
      <c r="Q4146" s="13" t="str">
        <f t="shared" si="261"/>
        <v/>
      </c>
      <c r="R4146" s="13" t="str">
        <f t="shared" si="262"/>
        <v/>
      </c>
    </row>
    <row r="4147" spans="1:18" x14ac:dyDescent="0.2">
      <c r="A4147" s="8"/>
      <c r="B4147" s="9"/>
      <c r="C4147" s="10"/>
      <c r="D4147" s="10"/>
      <c r="E4147" s="10"/>
      <c r="F4147" s="10"/>
      <c r="G4147" s="10"/>
      <c r="H4147" s="10"/>
      <c r="I4147" s="11"/>
      <c r="J4147" s="11"/>
      <c r="K4147" s="16"/>
      <c r="L4147" s="1"/>
      <c r="N4147" s="1"/>
      <c r="O4147" s="13"/>
      <c r="P4147" s="13"/>
      <c r="Q4147" s="13" t="str">
        <f t="shared" si="261"/>
        <v/>
      </c>
      <c r="R4147" s="13" t="str">
        <f t="shared" si="262"/>
        <v/>
      </c>
    </row>
    <row r="4148" spans="1:18" x14ac:dyDescent="0.2">
      <c r="A4148" s="8"/>
      <c r="B4148" s="9"/>
      <c r="C4148" s="10"/>
      <c r="D4148" s="10"/>
      <c r="E4148" s="10"/>
      <c r="F4148" s="10"/>
      <c r="G4148" s="10"/>
      <c r="H4148" s="10"/>
      <c r="I4148" s="11"/>
      <c r="J4148" s="11"/>
      <c r="K4148" s="16"/>
      <c r="L4148" s="1"/>
      <c r="N4148" s="1"/>
      <c r="O4148" s="13"/>
      <c r="P4148" s="13"/>
      <c r="Q4148" s="13" t="str">
        <f t="shared" si="261"/>
        <v/>
      </c>
      <c r="R4148" s="13" t="str">
        <f t="shared" si="262"/>
        <v/>
      </c>
    </row>
    <row r="4149" spans="1:18" x14ac:dyDescent="0.2">
      <c r="A4149" s="8"/>
      <c r="B4149" s="9"/>
      <c r="C4149" s="10"/>
      <c r="D4149" s="10"/>
      <c r="E4149" s="10"/>
      <c r="F4149" s="10"/>
      <c r="G4149" s="10"/>
      <c r="H4149" s="10"/>
      <c r="I4149" s="11"/>
      <c r="J4149" s="11"/>
      <c r="K4149" s="12"/>
      <c r="L4149" s="1"/>
      <c r="N4149" s="1"/>
      <c r="O4149" s="13"/>
      <c r="P4149" s="13"/>
      <c r="Q4149" s="13" t="str">
        <f t="shared" si="261"/>
        <v/>
      </c>
      <c r="R4149" s="13" t="str">
        <f t="shared" si="262"/>
        <v/>
      </c>
    </row>
    <row r="4150" spans="1:18" x14ac:dyDescent="0.2">
      <c r="A4150" s="8"/>
      <c r="B4150" s="9"/>
      <c r="C4150" s="10"/>
      <c r="D4150" s="10"/>
      <c r="E4150" s="10"/>
      <c r="F4150" s="10"/>
      <c r="G4150" s="10"/>
      <c r="H4150" s="10"/>
      <c r="I4150" s="11"/>
      <c r="J4150" s="11"/>
      <c r="K4150" s="16"/>
      <c r="L4150" s="1"/>
      <c r="N4150" s="1"/>
      <c r="O4150" s="13"/>
      <c r="P4150" s="13"/>
      <c r="Q4150" s="13" t="str">
        <f t="shared" si="261"/>
        <v/>
      </c>
      <c r="R4150" s="13" t="str">
        <f t="shared" si="262"/>
        <v/>
      </c>
    </row>
    <row r="4151" spans="1:18" x14ac:dyDescent="0.2">
      <c r="A4151" s="8"/>
      <c r="B4151" s="9"/>
      <c r="C4151" s="10"/>
      <c r="D4151" s="10"/>
      <c r="E4151" s="10"/>
      <c r="F4151" s="10"/>
      <c r="G4151" s="10"/>
      <c r="H4151" s="10"/>
      <c r="I4151" s="11"/>
      <c r="J4151" s="11"/>
      <c r="K4151" s="12"/>
      <c r="L4151" s="1"/>
      <c r="N4151" s="1"/>
      <c r="O4151" s="13"/>
      <c r="P4151" s="13"/>
      <c r="Q4151" s="13" t="str">
        <f t="shared" si="261"/>
        <v/>
      </c>
      <c r="R4151" s="13" t="str">
        <f t="shared" si="262"/>
        <v/>
      </c>
    </row>
    <row r="4152" spans="1:18" x14ac:dyDescent="0.2">
      <c r="A4152" s="8"/>
      <c r="B4152" s="9"/>
      <c r="C4152" s="10"/>
      <c r="D4152" s="10"/>
      <c r="E4152" s="10"/>
      <c r="F4152" s="10"/>
      <c r="G4152" s="10"/>
      <c r="H4152" s="10"/>
      <c r="I4152" s="11"/>
      <c r="J4152" s="11"/>
      <c r="K4152" s="12"/>
      <c r="L4152" s="1"/>
      <c r="N4152" s="1"/>
      <c r="O4152" s="13"/>
      <c r="P4152" s="13"/>
      <c r="Q4152" s="13" t="str">
        <f t="shared" si="261"/>
        <v/>
      </c>
      <c r="R4152" s="13" t="str">
        <f t="shared" si="262"/>
        <v/>
      </c>
    </row>
    <row r="4153" spans="1:18" x14ac:dyDescent="0.2">
      <c r="A4153" s="8"/>
      <c r="B4153" s="9"/>
      <c r="C4153" s="10"/>
      <c r="D4153" s="10"/>
      <c r="E4153" s="10"/>
      <c r="F4153" s="10"/>
      <c r="G4153" s="10"/>
      <c r="H4153" s="10"/>
      <c r="I4153" s="11"/>
      <c r="J4153" s="11"/>
      <c r="K4153" s="16"/>
      <c r="L4153" s="1"/>
      <c r="N4153" s="1"/>
      <c r="O4153" s="13"/>
      <c r="P4153" s="13"/>
      <c r="Q4153" s="13" t="str">
        <f t="shared" si="261"/>
        <v/>
      </c>
      <c r="R4153" s="13" t="str">
        <f t="shared" si="262"/>
        <v/>
      </c>
    </row>
    <row r="4154" spans="1:18" x14ac:dyDescent="0.2">
      <c r="A4154" s="8"/>
      <c r="B4154" s="9"/>
      <c r="C4154" s="10"/>
      <c r="D4154" s="10"/>
      <c r="E4154" s="10"/>
      <c r="F4154" s="10"/>
      <c r="G4154" s="10"/>
      <c r="H4154" s="10"/>
      <c r="I4154" s="11"/>
      <c r="J4154" s="11"/>
      <c r="K4154" s="12"/>
      <c r="L4154" s="1"/>
      <c r="N4154" s="1"/>
      <c r="O4154" s="13"/>
      <c r="P4154" s="13"/>
      <c r="Q4154" s="13" t="str">
        <f t="shared" si="261"/>
        <v/>
      </c>
      <c r="R4154" s="13" t="str">
        <f t="shared" si="262"/>
        <v/>
      </c>
    </row>
    <row r="4155" spans="1:18" x14ac:dyDescent="0.2">
      <c r="A4155" s="8"/>
      <c r="B4155" s="9"/>
      <c r="C4155" s="10"/>
      <c r="D4155" s="10"/>
      <c r="E4155" s="10"/>
      <c r="F4155" s="10"/>
      <c r="G4155" s="10"/>
      <c r="H4155" s="10"/>
      <c r="I4155" s="11"/>
      <c r="J4155" s="11"/>
      <c r="K4155" s="16"/>
      <c r="L4155" s="1"/>
      <c r="N4155" s="1"/>
      <c r="O4155" s="13"/>
      <c r="P4155" s="13"/>
      <c r="Q4155" s="13" t="str">
        <f t="shared" si="261"/>
        <v/>
      </c>
      <c r="R4155" s="13" t="str">
        <f t="shared" si="262"/>
        <v/>
      </c>
    </row>
    <row r="4156" spans="1:18" x14ac:dyDescent="0.2">
      <c r="A4156" s="8"/>
      <c r="B4156" s="9"/>
      <c r="C4156" s="10"/>
      <c r="D4156" s="10"/>
      <c r="E4156" s="10"/>
      <c r="F4156" s="10"/>
      <c r="G4156" s="10"/>
      <c r="H4156" s="10"/>
      <c r="I4156" s="11"/>
      <c r="J4156" s="11"/>
      <c r="K4156" s="16"/>
      <c r="L4156" s="1"/>
      <c r="N4156" s="1"/>
      <c r="O4156" s="13"/>
      <c r="P4156" s="13"/>
      <c r="Q4156" s="13" t="str">
        <f t="shared" si="261"/>
        <v/>
      </c>
      <c r="R4156" s="13" t="str">
        <f t="shared" si="262"/>
        <v/>
      </c>
    </row>
    <row r="4157" spans="1:18" x14ac:dyDescent="0.2">
      <c r="A4157" s="8"/>
      <c r="B4157" s="9"/>
      <c r="C4157" s="10"/>
      <c r="D4157" s="10"/>
      <c r="E4157" s="10"/>
      <c r="F4157" s="10"/>
      <c r="G4157" s="10"/>
      <c r="H4157" s="10"/>
      <c r="I4157" s="11"/>
      <c r="J4157" s="11"/>
      <c r="K4157" s="16"/>
      <c r="L4157" s="1"/>
      <c r="N4157" s="1"/>
      <c r="O4157" s="13"/>
      <c r="P4157" s="13"/>
      <c r="Q4157" s="13" t="str">
        <f t="shared" si="261"/>
        <v/>
      </c>
      <c r="R4157" s="13" t="str">
        <f t="shared" si="262"/>
        <v/>
      </c>
    </row>
    <row r="4158" spans="1:18" x14ac:dyDescent="0.2">
      <c r="A4158" s="8"/>
      <c r="B4158" s="9"/>
      <c r="C4158" s="10"/>
      <c r="D4158" s="10"/>
      <c r="E4158" s="10"/>
      <c r="F4158" s="10"/>
      <c r="G4158" s="10"/>
      <c r="H4158" s="10"/>
      <c r="I4158" s="11"/>
      <c r="J4158" s="11"/>
      <c r="K4158" s="16"/>
      <c r="L4158" s="1"/>
      <c r="N4158" s="1"/>
      <c r="O4158" s="13"/>
      <c r="P4158" s="13"/>
      <c r="Q4158" s="13" t="str">
        <f t="shared" si="261"/>
        <v/>
      </c>
      <c r="R4158" s="13" t="str">
        <f t="shared" si="262"/>
        <v/>
      </c>
    </row>
    <row r="4159" spans="1:18" x14ac:dyDescent="0.2">
      <c r="A4159" s="8"/>
      <c r="B4159" s="9"/>
      <c r="C4159" s="10"/>
      <c r="D4159" s="10"/>
      <c r="E4159" s="10"/>
      <c r="F4159" s="10"/>
      <c r="G4159" s="10"/>
      <c r="H4159" s="10"/>
      <c r="I4159" s="11"/>
      <c r="J4159" s="11"/>
      <c r="K4159" s="16"/>
      <c r="L4159" s="1"/>
      <c r="N4159" s="1"/>
      <c r="O4159" s="13"/>
      <c r="P4159" s="13"/>
      <c r="Q4159" s="13" t="str">
        <f t="shared" si="261"/>
        <v/>
      </c>
      <c r="R4159" s="13" t="str">
        <f t="shared" si="262"/>
        <v/>
      </c>
    </row>
    <row r="4160" spans="1:18" x14ac:dyDescent="0.2">
      <c r="A4160" s="8"/>
      <c r="B4160" s="9"/>
      <c r="C4160" s="10"/>
      <c r="D4160" s="10"/>
      <c r="E4160" s="10"/>
      <c r="F4160" s="10"/>
      <c r="G4160" s="10"/>
      <c r="H4160" s="10"/>
      <c r="I4160" s="11"/>
      <c r="J4160" s="11"/>
      <c r="K4160" s="12"/>
      <c r="L4160" s="1"/>
      <c r="N4160" s="1"/>
      <c r="O4160" s="13"/>
      <c r="P4160" s="13"/>
      <c r="Q4160" s="13" t="str">
        <f t="shared" si="261"/>
        <v/>
      </c>
      <c r="R4160" s="13" t="str">
        <f t="shared" si="262"/>
        <v/>
      </c>
    </row>
    <row r="4161" spans="1:18" x14ac:dyDescent="0.2">
      <c r="A4161" s="8"/>
      <c r="B4161" s="9"/>
      <c r="C4161" s="10"/>
      <c r="D4161" s="10"/>
      <c r="E4161" s="10"/>
      <c r="F4161" s="10"/>
      <c r="G4161" s="10"/>
      <c r="H4161" s="10"/>
      <c r="I4161" s="11"/>
      <c r="J4161" s="11"/>
      <c r="K4161" s="12"/>
      <c r="L4161" s="1"/>
      <c r="N4161" s="1"/>
      <c r="O4161" s="13"/>
      <c r="P4161" s="13"/>
      <c r="Q4161" s="13" t="str">
        <f t="shared" si="261"/>
        <v/>
      </c>
      <c r="R4161" s="13" t="str">
        <f t="shared" si="262"/>
        <v/>
      </c>
    </row>
    <row r="4162" spans="1:18" x14ac:dyDescent="0.2">
      <c r="A4162" s="8"/>
      <c r="B4162" s="9"/>
      <c r="C4162" s="10"/>
      <c r="D4162" s="10"/>
      <c r="E4162" s="10"/>
      <c r="F4162" s="10"/>
      <c r="G4162" s="10"/>
      <c r="H4162" s="10"/>
      <c r="I4162" s="11"/>
      <c r="J4162" s="11"/>
      <c r="K4162" s="16"/>
      <c r="L4162" s="1"/>
      <c r="N4162" s="1"/>
      <c r="O4162" s="13"/>
      <c r="P4162" s="13"/>
      <c r="Q4162" s="13" t="str">
        <f t="shared" si="261"/>
        <v/>
      </c>
      <c r="R4162" s="13" t="str">
        <f t="shared" si="262"/>
        <v/>
      </c>
    </row>
    <row r="4163" spans="1:18" x14ac:dyDescent="0.2">
      <c r="A4163" s="8"/>
      <c r="B4163" s="9"/>
      <c r="C4163" s="10"/>
      <c r="D4163" s="10"/>
      <c r="E4163" s="10"/>
      <c r="F4163" s="10"/>
      <c r="G4163" s="10"/>
      <c r="H4163" s="10"/>
      <c r="I4163" s="11"/>
      <c r="J4163" s="11"/>
      <c r="K4163" s="16"/>
      <c r="L4163" s="1"/>
      <c r="N4163" s="1"/>
      <c r="O4163" s="13"/>
      <c r="P4163" s="13"/>
      <c r="Q4163" s="13" t="str">
        <f t="shared" si="261"/>
        <v/>
      </c>
      <c r="R4163" s="13" t="str">
        <f t="shared" si="262"/>
        <v/>
      </c>
    </row>
    <row r="4164" spans="1:18" x14ac:dyDescent="0.2">
      <c r="A4164" s="8"/>
      <c r="B4164" s="9"/>
      <c r="C4164" s="10"/>
      <c r="D4164" s="10"/>
      <c r="E4164" s="10"/>
      <c r="F4164" s="10"/>
      <c r="G4164" s="10"/>
      <c r="H4164" s="10"/>
      <c r="I4164" s="11"/>
      <c r="J4164" s="11"/>
      <c r="K4164" s="16"/>
      <c r="L4164" s="1"/>
      <c r="N4164" s="1"/>
      <c r="O4164" s="13"/>
      <c r="P4164" s="13"/>
      <c r="Q4164" s="13" t="str">
        <f t="shared" si="261"/>
        <v/>
      </c>
      <c r="R4164" s="13" t="str">
        <f t="shared" si="262"/>
        <v/>
      </c>
    </row>
    <row r="4165" spans="1:18" x14ac:dyDescent="0.2">
      <c r="A4165" s="8"/>
      <c r="B4165" s="9"/>
      <c r="C4165" s="10"/>
      <c r="D4165" s="10"/>
      <c r="E4165" s="10"/>
      <c r="F4165" s="10"/>
      <c r="G4165" s="10"/>
      <c r="H4165" s="10"/>
      <c r="I4165" s="11"/>
      <c r="J4165" s="11"/>
      <c r="K4165" s="16"/>
      <c r="L4165" s="1"/>
      <c r="N4165" s="1"/>
      <c r="O4165" s="13"/>
      <c r="P4165" s="13"/>
      <c r="Q4165" s="13" t="str">
        <f t="shared" si="261"/>
        <v/>
      </c>
      <c r="R4165" s="13" t="str">
        <f t="shared" si="262"/>
        <v/>
      </c>
    </row>
    <row r="4166" spans="1:18" x14ac:dyDescent="0.2">
      <c r="A4166" s="8"/>
      <c r="B4166" s="9"/>
      <c r="C4166" s="10"/>
      <c r="D4166" s="10"/>
      <c r="E4166" s="10"/>
      <c r="F4166" s="10"/>
      <c r="G4166" s="10"/>
      <c r="H4166" s="10"/>
      <c r="I4166" s="11"/>
      <c r="J4166" s="11"/>
      <c r="K4166" s="12"/>
      <c r="L4166" s="1"/>
      <c r="N4166" s="1"/>
      <c r="O4166" s="13"/>
      <c r="P4166" s="13"/>
      <c r="Q4166" s="13" t="str">
        <f t="shared" si="261"/>
        <v/>
      </c>
      <c r="R4166" s="13" t="str">
        <f t="shared" si="262"/>
        <v/>
      </c>
    </row>
    <row r="4167" spans="1:18" x14ac:dyDescent="0.2">
      <c r="A4167" s="8"/>
      <c r="B4167" s="9"/>
      <c r="C4167" s="10"/>
      <c r="D4167" s="10"/>
      <c r="E4167" s="10"/>
      <c r="F4167" s="10"/>
      <c r="G4167" s="10"/>
      <c r="H4167" s="10"/>
      <c r="I4167" s="11"/>
      <c r="J4167" s="11"/>
      <c r="K4167" s="16"/>
      <c r="L4167" s="1"/>
      <c r="N4167" s="1"/>
      <c r="O4167" s="13"/>
      <c r="P4167" s="13"/>
      <c r="Q4167" s="13" t="str">
        <f t="shared" si="261"/>
        <v/>
      </c>
      <c r="R4167" s="13" t="str">
        <f t="shared" si="262"/>
        <v/>
      </c>
    </row>
    <row r="4168" spans="1:18" x14ac:dyDescent="0.2">
      <c r="A4168" s="8"/>
      <c r="B4168" s="9"/>
      <c r="C4168" s="10"/>
      <c r="D4168" s="10"/>
      <c r="E4168" s="10"/>
      <c r="F4168" s="10"/>
      <c r="G4168" s="10"/>
      <c r="H4168" s="10"/>
      <c r="I4168" s="11"/>
      <c r="J4168" s="11"/>
      <c r="K4168" s="12"/>
      <c r="L4168" s="1"/>
      <c r="N4168" s="1"/>
      <c r="O4168" s="13"/>
      <c r="P4168" s="13"/>
      <c r="Q4168" s="13" t="str">
        <f t="shared" ref="Q4168:Q4231" si="263">IF(AND(M4168="Natural Gas",K4168&lt;&gt;"NA"),K4168/100,"")</f>
        <v/>
      </c>
      <c r="R4168" s="13" t="str">
        <f t="shared" ref="R4168:R4231" si="264">IF(AND(M4168="Natural Gas",K4168&lt;&gt;"NA",L4168="YES"),K4168/100,"")</f>
        <v/>
      </c>
    </row>
    <row r="4169" spans="1:18" x14ac:dyDescent="0.2">
      <c r="A4169" s="8"/>
      <c r="B4169" s="9"/>
      <c r="C4169" s="10"/>
      <c r="D4169" s="10"/>
      <c r="E4169" s="10"/>
      <c r="F4169" s="10"/>
      <c r="G4169" s="10"/>
      <c r="H4169" s="10"/>
      <c r="I4169" s="11"/>
      <c r="J4169" s="11"/>
      <c r="K4169" s="16"/>
      <c r="L4169" s="1"/>
      <c r="N4169" s="1"/>
      <c r="O4169" s="13"/>
      <c r="P4169" s="13"/>
      <c r="Q4169" s="13" t="str">
        <f t="shared" si="263"/>
        <v/>
      </c>
      <c r="R4169" s="13" t="str">
        <f t="shared" si="264"/>
        <v/>
      </c>
    </row>
    <row r="4170" spans="1:18" x14ac:dyDescent="0.2">
      <c r="A4170" s="8"/>
      <c r="B4170" s="9"/>
      <c r="C4170" s="10"/>
      <c r="D4170" s="10"/>
      <c r="E4170" s="10"/>
      <c r="F4170" s="10"/>
      <c r="G4170" s="10"/>
      <c r="H4170" s="10"/>
      <c r="I4170" s="11"/>
      <c r="J4170" s="11"/>
      <c r="K4170" s="16"/>
      <c r="L4170" s="1"/>
      <c r="N4170" s="1"/>
      <c r="O4170" s="13"/>
      <c r="P4170" s="13"/>
      <c r="Q4170" s="13" t="str">
        <f t="shared" si="263"/>
        <v/>
      </c>
      <c r="R4170" s="13" t="str">
        <f t="shared" si="264"/>
        <v/>
      </c>
    </row>
    <row r="4171" spans="1:18" x14ac:dyDescent="0.2">
      <c r="A4171" s="8"/>
      <c r="B4171" s="9"/>
      <c r="C4171" s="10"/>
      <c r="D4171" s="10"/>
      <c r="E4171" s="10"/>
      <c r="F4171" s="10"/>
      <c r="G4171" s="10"/>
      <c r="H4171" s="10"/>
      <c r="I4171" s="11"/>
      <c r="J4171" s="11"/>
      <c r="K4171" s="16"/>
      <c r="L4171" s="1"/>
      <c r="N4171" s="1"/>
      <c r="O4171" s="13"/>
      <c r="P4171" s="13"/>
      <c r="Q4171" s="13" t="str">
        <f t="shared" si="263"/>
        <v/>
      </c>
      <c r="R4171" s="13" t="str">
        <f t="shared" si="264"/>
        <v/>
      </c>
    </row>
    <row r="4172" spans="1:18" x14ac:dyDescent="0.2">
      <c r="A4172" s="8"/>
      <c r="B4172" s="9"/>
      <c r="C4172" s="10"/>
      <c r="D4172" s="10"/>
      <c r="E4172" s="10"/>
      <c r="F4172" s="10"/>
      <c r="G4172" s="10"/>
      <c r="H4172" s="10"/>
      <c r="I4172" s="11"/>
      <c r="J4172" s="11"/>
      <c r="K4172" s="16"/>
      <c r="L4172" s="1"/>
      <c r="N4172" s="1"/>
      <c r="O4172" s="13"/>
      <c r="P4172" s="13"/>
      <c r="Q4172" s="13" t="str">
        <f t="shared" si="263"/>
        <v/>
      </c>
      <c r="R4172" s="13" t="str">
        <f t="shared" si="264"/>
        <v/>
      </c>
    </row>
    <row r="4173" spans="1:18" x14ac:dyDescent="0.2">
      <c r="A4173" s="8"/>
      <c r="B4173" s="9"/>
      <c r="C4173" s="10"/>
      <c r="D4173" s="10"/>
      <c r="E4173" s="10"/>
      <c r="F4173" s="10"/>
      <c r="G4173" s="10"/>
      <c r="H4173" s="10"/>
      <c r="I4173" s="11"/>
      <c r="J4173" s="11"/>
      <c r="K4173" s="16"/>
      <c r="L4173" s="1"/>
      <c r="N4173" s="1"/>
      <c r="O4173" s="13"/>
      <c r="P4173" s="13"/>
      <c r="Q4173" s="13" t="str">
        <f t="shared" si="263"/>
        <v/>
      </c>
      <c r="R4173" s="13" t="str">
        <f t="shared" si="264"/>
        <v/>
      </c>
    </row>
    <row r="4174" spans="1:18" x14ac:dyDescent="0.2">
      <c r="A4174" s="8"/>
      <c r="B4174" s="9"/>
      <c r="C4174" s="10"/>
      <c r="D4174" s="10"/>
      <c r="E4174" s="10"/>
      <c r="F4174" s="10"/>
      <c r="G4174" s="10"/>
      <c r="H4174" s="10"/>
      <c r="I4174" s="11"/>
      <c r="J4174" s="11"/>
      <c r="K4174" s="16"/>
      <c r="L4174" s="1"/>
      <c r="N4174" s="1"/>
      <c r="O4174" s="13"/>
      <c r="P4174" s="13"/>
      <c r="Q4174" s="13" t="str">
        <f t="shared" si="263"/>
        <v/>
      </c>
      <c r="R4174" s="13" t="str">
        <f t="shared" si="264"/>
        <v/>
      </c>
    </row>
    <row r="4175" spans="1:18" x14ac:dyDescent="0.2">
      <c r="A4175" s="8"/>
      <c r="B4175" s="9"/>
      <c r="C4175" s="10"/>
      <c r="D4175" s="10"/>
      <c r="E4175" s="10"/>
      <c r="F4175" s="10"/>
      <c r="G4175" s="10"/>
      <c r="H4175" s="10"/>
      <c r="I4175" s="11"/>
      <c r="J4175" s="11"/>
      <c r="K4175" s="12"/>
      <c r="L4175" s="1"/>
      <c r="N4175" s="1"/>
      <c r="O4175" s="13"/>
      <c r="P4175" s="13"/>
      <c r="Q4175" s="13" t="str">
        <f t="shared" si="263"/>
        <v/>
      </c>
      <c r="R4175" s="13" t="str">
        <f t="shared" si="264"/>
        <v/>
      </c>
    </row>
    <row r="4176" spans="1:18" x14ac:dyDescent="0.2">
      <c r="A4176" s="8"/>
      <c r="B4176" s="9"/>
      <c r="C4176" s="10"/>
      <c r="D4176" s="10"/>
      <c r="E4176" s="10"/>
      <c r="F4176" s="10"/>
      <c r="G4176" s="10"/>
      <c r="H4176" s="10"/>
      <c r="I4176" s="11"/>
      <c r="J4176" s="11"/>
      <c r="K4176" s="16"/>
      <c r="L4176" s="1"/>
      <c r="N4176" s="1"/>
      <c r="O4176" s="13"/>
      <c r="P4176" s="13"/>
      <c r="Q4176" s="13" t="str">
        <f t="shared" si="263"/>
        <v/>
      </c>
      <c r="R4176" s="13" t="str">
        <f t="shared" si="264"/>
        <v/>
      </c>
    </row>
    <row r="4177" spans="1:18" x14ac:dyDescent="0.2">
      <c r="A4177" s="8"/>
      <c r="B4177" s="9"/>
      <c r="C4177" s="10"/>
      <c r="D4177" s="10"/>
      <c r="E4177" s="10"/>
      <c r="F4177" s="10"/>
      <c r="G4177" s="10"/>
      <c r="H4177" s="10"/>
      <c r="I4177" s="11"/>
      <c r="J4177" s="11"/>
      <c r="K4177" s="16"/>
      <c r="L4177" s="1"/>
      <c r="N4177" s="1"/>
      <c r="O4177" s="13"/>
      <c r="P4177" s="13"/>
      <c r="Q4177" s="13" t="str">
        <f t="shared" si="263"/>
        <v/>
      </c>
      <c r="R4177" s="13" t="str">
        <f t="shared" si="264"/>
        <v/>
      </c>
    </row>
    <row r="4178" spans="1:18" x14ac:dyDescent="0.2">
      <c r="A4178" s="8"/>
      <c r="B4178" s="9"/>
      <c r="C4178" s="10"/>
      <c r="D4178" s="10"/>
      <c r="E4178" s="10"/>
      <c r="F4178" s="10"/>
      <c r="G4178" s="10"/>
      <c r="H4178" s="10"/>
      <c r="I4178" s="11"/>
      <c r="J4178" s="11"/>
      <c r="K4178" s="12"/>
      <c r="L4178" s="1"/>
      <c r="N4178" s="1"/>
      <c r="O4178" s="13"/>
      <c r="P4178" s="13"/>
      <c r="Q4178" s="13" t="str">
        <f t="shared" si="263"/>
        <v/>
      </c>
      <c r="R4178" s="13" t="str">
        <f t="shared" si="264"/>
        <v/>
      </c>
    </row>
    <row r="4179" spans="1:18" x14ac:dyDescent="0.2">
      <c r="A4179" s="8"/>
      <c r="B4179" s="9"/>
      <c r="C4179" s="10"/>
      <c r="D4179" s="10"/>
      <c r="E4179" s="10"/>
      <c r="F4179" s="10"/>
      <c r="G4179" s="10"/>
      <c r="H4179" s="10"/>
      <c r="I4179" s="11"/>
      <c r="J4179" s="11"/>
      <c r="K4179" s="16"/>
      <c r="L4179" s="1"/>
      <c r="N4179" s="1"/>
      <c r="O4179" s="13"/>
      <c r="P4179" s="13"/>
      <c r="Q4179" s="13" t="str">
        <f t="shared" si="263"/>
        <v/>
      </c>
      <c r="R4179" s="13" t="str">
        <f t="shared" si="264"/>
        <v/>
      </c>
    </row>
    <row r="4180" spans="1:18" x14ac:dyDescent="0.2">
      <c r="A4180" s="8"/>
      <c r="B4180" s="9"/>
      <c r="C4180" s="10"/>
      <c r="D4180" s="10"/>
      <c r="E4180" s="10"/>
      <c r="F4180" s="10"/>
      <c r="G4180" s="10"/>
      <c r="H4180" s="10"/>
      <c r="I4180" s="11"/>
      <c r="J4180" s="11"/>
      <c r="K4180" s="16"/>
      <c r="L4180" s="1"/>
      <c r="N4180" s="1"/>
      <c r="O4180" s="13"/>
      <c r="P4180" s="13"/>
      <c r="Q4180" s="13" t="str">
        <f t="shared" si="263"/>
        <v/>
      </c>
      <c r="R4180" s="13" t="str">
        <f t="shared" si="264"/>
        <v/>
      </c>
    </row>
    <row r="4181" spans="1:18" x14ac:dyDescent="0.2">
      <c r="A4181" s="8"/>
      <c r="B4181" s="9"/>
      <c r="C4181" s="10"/>
      <c r="D4181" s="10"/>
      <c r="E4181" s="10"/>
      <c r="F4181" s="10"/>
      <c r="G4181" s="10"/>
      <c r="H4181" s="10"/>
      <c r="I4181" s="11"/>
      <c r="J4181" s="11"/>
      <c r="K4181" s="16"/>
      <c r="L4181" s="1"/>
      <c r="N4181" s="1"/>
      <c r="O4181" s="13"/>
      <c r="P4181" s="13"/>
      <c r="Q4181" s="13" t="str">
        <f t="shared" si="263"/>
        <v/>
      </c>
      <c r="R4181" s="13" t="str">
        <f t="shared" si="264"/>
        <v/>
      </c>
    </row>
    <row r="4182" spans="1:18" x14ac:dyDescent="0.2">
      <c r="A4182" s="8"/>
      <c r="B4182" s="9"/>
      <c r="C4182" s="10"/>
      <c r="D4182" s="10"/>
      <c r="E4182" s="10"/>
      <c r="F4182" s="10"/>
      <c r="G4182" s="10"/>
      <c r="H4182" s="10"/>
      <c r="I4182" s="11"/>
      <c r="J4182" s="11"/>
      <c r="K4182" s="16"/>
      <c r="L4182" s="1"/>
      <c r="N4182" s="1"/>
      <c r="O4182" s="13"/>
      <c r="P4182" s="13"/>
      <c r="Q4182" s="13" t="str">
        <f t="shared" si="263"/>
        <v/>
      </c>
      <c r="R4182" s="13" t="str">
        <f t="shared" si="264"/>
        <v/>
      </c>
    </row>
    <row r="4183" spans="1:18" x14ac:dyDescent="0.2">
      <c r="A4183" s="8"/>
      <c r="B4183" s="9"/>
      <c r="C4183" s="10"/>
      <c r="D4183" s="10"/>
      <c r="E4183" s="10"/>
      <c r="F4183" s="10"/>
      <c r="G4183" s="10"/>
      <c r="H4183" s="10"/>
      <c r="I4183" s="11"/>
      <c r="J4183" s="11"/>
      <c r="K4183" s="16"/>
      <c r="L4183" s="1"/>
      <c r="N4183" s="1"/>
      <c r="O4183" s="13"/>
      <c r="P4183" s="13"/>
      <c r="Q4183" s="13" t="str">
        <f t="shared" si="263"/>
        <v/>
      </c>
      <c r="R4183" s="13" t="str">
        <f t="shared" si="264"/>
        <v/>
      </c>
    </row>
    <row r="4184" spans="1:18" x14ac:dyDescent="0.2">
      <c r="A4184" s="8"/>
      <c r="B4184" s="9"/>
      <c r="C4184" s="10"/>
      <c r="D4184" s="10"/>
      <c r="E4184" s="10"/>
      <c r="F4184" s="10"/>
      <c r="G4184" s="10"/>
      <c r="H4184" s="10"/>
      <c r="I4184" s="11"/>
      <c r="J4184" s="11"/>
      <c r="K4184" s="16"/>
      <c r="L4184" s="1"/>
      <c r="N4184" s="1"/>
      <c r="O4184" s="13"/>
      <c r="P4184" s="13"/>
      <c r="Q4184" s="13" t="str">
        <f t="shared" si="263"/>
        <v/>
      </c>
      <c r="R4184" s="13" t="str">
        <f t="shared" si="264"/>
        <v/>
      </c>
    </row>
    <row r="4185" spans="1:18" x14ac:dyDescent="0.2">
      <c r="A4185" s="8"/>
      <c r="B4185" s="9"/>
      <c r="C4185" s="10"/>
      <c r="D4185" s="10"/>
      <c r="E4185" s="10"/>
      <c r="F4185" s="10"/>
      <c r="G4185" s="10"/>
      <c r="H4185" s="10"/>
      <c r="I4185" s="11"/>
      <c r="J4185" s="11"/>
      <c r="K4185" s="12"/>
      <c r="L4185" s="1"/>
      <c r="N4185" s="1"/>
      <c r="O4185" s="13"/>
      <c r="P4185" s="13"/>
      <c r="Q4185" s="13" t="str">
        <f t="shared" si="263"/>
        <v/>
      </c>
      <c r="R4185" s="13" t="str">
        <f t="shared" si="264"/>
        <v/>
      </c>
    </row>
    <row r="4186" spans="1:18" x14ac:dyDescent="0.2">
      <c r="A4186" s="8"/>
      <c r="B4186" s="9"/>
      <c r="C4186" s="10"/>
      <c r="D4186" s="10"/>
      <c r="E4186" s="10"/>
      <c r="F4186" s="10"/>
      <c r="G4186" s="10"/>
      <c r="H4186" s="10"/>
      <c r="I4186" s="11"/>
      <c r="J4186" s="11"/>
      <c r="K4186" s="12"/>
      <c r="L4186" s="1"/>
      <c r="N4186" s="1"/>
      <c r="O4186" s="13"/>
      <c r="P4186" s="13"/>
      <c r="Q4186" s="13" t="str">
        <f t="shared" si="263"/>
        <v/>
      </c>
      <c r="R4186" s="13" t="str">
        <f t="shared" si="264"/>
        <v/>
      </c>
    </row>
    <row r="4187" spans="1:18" x14ac:dyDescent="0.2">
      <c r="A4187" s="8"/>
      <c r="B4187" s="9"/>
      <c r="C4187" s="10"/>
      <c r="D4187" s="10"/>
      <c r="E4187" s="10"/>
      <c r="F4187" s="10"/>
      <c r="G4187" s="10"/>
      <c r="H4187" s="10"/>
      <c r="I4187" s="11"/>
      <c r="J4187" s="11"/>
      <c r="K4187" s="12"/>
      <c r="L4187" s="1"/>
      <c r="N4187" s="1"/>
      <c r="O4187" s="13"/>
      <c r="P4187" s="13"/>
      <c r="Q4187" s="13" t="str">
        <f t="shared" si="263"/>
        <v/>
      </c>
      <c r="R4187" s="13" t="str">
        <f t="shared" si="264"/>
        <v/>
      </c>
    </row>
    <row r="4188" spans="1:18" x14ac:dyDescent="0.2">
      <c r="A4188" s="8"/>
      <c r="B4188" s="9"/>
      <c r="C4188" s="10"/>
      <c r="D4188" s="10"/>
      <c r="E4188" s="10"/>
      <c r="F4188" s="10"/>
      <c r="G4188" s="10"/>
      <c r="H4188" s="10"/>
      <c r="I4188" s="11"/>
      <c r="J4188" s="11"/>
      <c r="K4188" s="16"/>
      <c r="L4188" s="1"/>
      <c r="N4188" s="1"/>
      <c r="O4188" s="13"/>
      <c r="P4188" s="13"/>
      <c r="Q4188" s="13" t="str">
        <f t="shared" si="263"/>
        <v/>
      </c>
      <c r="R4188" s="13" t="str">
        <f t="shared" si="264"/>
        <v/>
      </c>
    </row>
    <row r="4189" spans="1:18" x14ac:dyDescent="0.2">
      <c r="A4189" s="8"/>
      <c r="B4189" s="9"/>
      <c r="C4189" s="10"/>
      <c r="D4189" s="10"/>
      <c r="E4189" s="10"/>
      <c r="F4189" s="10"/>
      <c r="G4189" s="10"/>
      <c r="H4189" s="10"/>
      <c r="I4189" s="11"/>
      <c r="J4189" s="11"/>
      <c r="K4189" s="16"/>
      <c r="L4189" s="1"/>
      <c r="N4189" s="1"/>
      <c r="O4189" s="13"/>
      <c r="P4189" s="13"/>
      <c r="Q4189" s="13" t="str">
        <f t="shared" si="263"/>
        <v/>
      </c>
      <c r="R4189" s="13" t="str">
        <f t="shared" si="264"/>
        <v/>
      </c>
    </row>
    <row r="4190" spans="1:18" x14ac:dyDescent="0.2">
      <c r="A4190" s="8"/>
      <c r="B4190" s="9"/>
      <c r="C4190" s="10"/>
      <c r="D4190" s="10"/>
      <c r="E4190" s="10"/>
      <c r="F4190" s="10"/>
      <c r="G4190" s="10"/>
      <c r="H4190" s="10"/>
      <c r="I4190" s="11"/>
      <c r="J4190" s="11"/>
      <c r="K4190" s="16"/>
      <c r="L4190" s="1"/>
      <c r="N4190" s="1"/>
      <c r="O4190" s="13"/>
      <c r="P4190" s="13"/>
      <c r="Q4190" s="13" t="str">
        <f t="shared" si="263"/>
        <v/>
      </c>
      <c r="R4190" s="13" t="str">
        <f t="shared" si="264"/>
        <v/>
      </c>
    </row>
    <row r="4191" spans="1:18" x14ac:dyDescent="0.2">
      <c r="A4191" s="8"/>
      <c r="B4191" s="9"/>
      <c r="C4191" s="10"/>
      <c r="D4191" s="10"/>
      <c r="E4191" s="10"/>
      <c r="F4191" s="10"/>
      <c r="G4191" s="10"/>
      <c r="H4191" s="10"/>
      <c r="I4191" s="11"/>
      <c r="J4191" s="11"/>
      <c r="K4191" s="16"/>
      <c r="L4191" s="1"/>
      <c r="N4191" s="1"/>
      <c r="O4191" s="13"/>
      <c r="P4191" s="13"/>
      <c r="Q4191" s="13" t="str">
        <f t="shared" si="263"/>
        <v/>
      </c>
      <c r="R4191" s="13" t="str">
        <f t="shared" si="264"/>
        <v/>
      </c>
    </row>
    <row r="4192" spans="1:18" x14ac:dyDescent="0.2">
      <c r="A4192" s="8"/>
      <c r="B4192" s="9"/>
      <c r="C4192" s="10"/>
      <c r="D4192" s="10"/>
      <c r="E4192" s="10"/>
      <c r="F4192" s="10"/>
      <c r="G4192" s="10"/>
      <c r="H4192" s="10"/>
      <c r="I4192" s="11"/>
      <c r="J4192" s="11"/>
      <c r="K4192" s="16"/>
      <c r="L4192" s="1"/>
      <c r="N4192" s="1"/>
      <c r="O4192" s="13"/>
      <c r="P4192" s="13"/>
      <c r="Q4192" s="13" t="str">
        <f t="shared" si="263"/>
        <v/>
      </c>
      <c r="R4192" s="13" t="str">
        <f t="shared" si="264"/>
        <v/>
      </c>
    </row>
    <row r="4193" spans="1:18" x14ac:dyDescent="0.2">
      <c r="A4193" s="8"/>
      <c r="B4193" s="9"/>
      <c r="C4193" s="10"/>
      <c r="D4193" s="10"/>
      <c r="E4193" s="10"/>
      <c r="F4193" s="10"/>
      <c r="G4193" s="10"/>
      <c r="H4193" s="10"/>
      <c r="I4193" s="11"/>
      <c r="J4193" s="11"/>
      <c r="K4193" s="16"/>
      <c r="L4193" s="1"/>
      <c r="N4193" s="1"/>
      <c r="O4193" s="13"/>
      <c r="P4193" s="13"/>
      <c r="Q4193" s="13" t="str">
        <f t="shared" si="263"/>
        <v/>
      </c>
      <c r="R4193" s="13" t="str">
        <f t="shared" si="264"/>
        <v/>
      </c>
    </row>
    <row r="4194" spans="1:18" x14ac:dyDescent="0.2">
      <c r="A4194" s="8"/>
      <c r="B4194" s="9"/>
      <c r="C4194" s="10"/>
      <c r="D4194" s="10"/>
      <c r="E4194" s="10"/>
      <c r="F4194" s="10"/>
      <c r="G4194" s="10"/>
      <c r="H4194" s="10"/>
      <c r="I4194" s="11"/>
      <c r="J4194" s="11"/>
      <c r="K4194" s="16"/>
      <c r="L4194" s="1"/>
      <c r="N4194" s="1"/>
      <c r="O4194" s="13"/>
      <c r="P4194" s="13"/>
      <c r="Q4194" s="13" t="str">
        <f t="shared" si="263"/>
        <v/>
      </c>
      <c r="R4194" s="13" t="str">
        <f t="shared" si="264"/>
        <v/>
      </c>
    </row>
    <row r="4195" spans="1:18" x14ac:dyDescent="0.2">
      <c r="A4195" s="8"/>
      <c r="B4195" s="9"/>
      <c r="C4195" s="10"/>
      <c r="D4195" s="10"/>
      <c r="E4195" s="10"/>
      <c r="F4195" s="10"/>
      <c r="G4195" s="10"/>
      <c r="H4195" s="10"/>
      <c r="I4195" s="11"/>
      <c r="J4195" s="11"/>
      <c r="K4195" s="12"/>
      <c r="L4195" s="1"/>
      <c r="N4195" s="1"/>
      <c r="O4195" s="13"/>
      <c r="P4195" s="13"/>
      <c r="Q4195" s="13" t="str">
        <f t="shared" si="263"/>
        <v/>
      </c>
      <c r="R4195" s="13" t="str">
        <f t="shared" si="264"/>
        <v/>
      </c>
    </row>
    <row r="4196" spans="1:18" x14ac:dyDescent="0.2">
      <c r="A4196" s="8"/>
      <c r="B4196" s="9"/>
      <c r="C4196" s="10"/>
      <c r="D4196" s="10"/>
      <c r="E4196" s="10"/>
      <c r="F4196" s="10"/>
      <c r="G4196" s="10"/>
      <c r="H4196" s="10"/>
      <c r="I4196" s="11"/>
      <c r="J4196" s="11"/>
      <c r="K4196" s="16"/>
      <c r="L4196" s="1"/>
      <c r="N4196" s="1"/>
      <c r="O4196" s="13"/>
      <c r="P4196" s="13"/>
      <c r="Q4196" s="13" t="str">
        <f t="shared" si="263"/>
        <v/>
      </c>
      <c r="R4196" s="13" t="str">
        <f t="shared" si="264"/>
        <v/>
      </c>
    </row>
    <row r="4197" spans="1:18" x14ac:dyDescent="0.2">
      <c r="A4197" s="8"/>
      <c r="B4197" s="9"/>
      <c r="C4197" s="10"/>
      <c r="D4197" s="10"/>
      <c r="E4197" s="10"/>
      <c r="F4197" s="10"/>
      <c r="G4197" s="10"/>
      <c r="H4197" s="10"/>
      <c r="I4197" s="11"/>
      <c r="J4197" s="11"/>
      <c r="K4197" s="16"/>
      <c r="L4197" s="1"/>
      <c r="N4197" s="1"/>
      <c r="O4197" s="13"/>
      <c r="P4197" s="13"/>
      <c r="Q4197" s="13" t="str">
        <f t="shared" si="263"/>
        <v/>
      </c>
      <c r="R4197" s="13" t="str">
        <f t="shared" si="264"/>
        <v/>
      </c>
    </row>
    <row r="4198" spans="1:18" x14ac:dyDescent="0.2">
      <c r="A4198" s="8"/>
      <c r="B4198" s="9"/>
      <c r="C4198" s="10"/>
      <c r="D4198" s="10"/>
      <c r="E4198" s="10"/>
      <c r="F4198" s="10"/>
      <c r="G4198" s="10"/>
      <c r="H4198" s="10"/>
      <c r="I4198" s="11"/>
      <c r="J4198" s="11"/>
      <c r="K4198" s="16"/>
      <c r="L4198" s="1"/>
      <c r="N4198" s="1"/>
      <c r="O4198" s="13"/>
      <c r="P4198" s="13"/>
      <c r="Q4198" s="13" t="str">
        <f t="shared" si="263"/>
        <v/>
      </c>
      <c r="R4198" s="13" t="str">
        <f t="shared" si="264"/>
        <v/>
      </c>
    </row>
    <row r="4199" spans="1:18" x14ac:dyDescent="0.2">
      <c r="A4199" s="8"/>
      <c r="B4199" s="9"/>
      <c r="C4199" s="10"/>
      <c r="D4199" s="10"/>
      <c r="E4199" s="10"/>
      <c r="F4199" s="10"/>
      <c r="G4199" s="10"/>
      <c r="H4199" s="10"/>
      <c r="I4199" s="11"/>
      <c r="J4199" s="11"/>
      <c r="K4199" s="16"/>
      <c r="L4199" s="1"/>
      <c r="N4199" s="1"/>
      <c r="O4199" s="13"/>
      <c r="P4199" s="13"/>
      <c r="Q4199" s="13" t="str">
        <f t="shared" si="263"/>
        <v/>
      </c>
      <c r="R4199" s="13" t="str">
        <f t="shared" si="264"/>
        <v/>
      </c>
    </row>
    <row r="4200" spans="1:18" x14ac:dyDescent="0.2">
      <c r="A4200" s="8"/>
      <c r="B4200" s="9"/>
      <c r="C4200" s="10"/>
      <c r="D4200" s="10"/>
      <c r="E4200" s="10"/>
      <c r="F4200" s="10"/>
      <c r="G4200" s="10"/>
      <c r="H4200" s="10"/>
      <c r="I4200" s="11"/>
      <c r="J4200" s="11"/>
      <c r="K4200" s="16"/>
      <c r="L4200" s="1"/>
      <c r="N4200" s="1"/>
      <c r="O4200" s="13"/>
      <c r="P4200" s="13"/>
      <c r="Q4200" s="13" t="str">
        <f t="shared" si="263"/>
        <v/>
      </c>
      <c r="R4200" s="13" t="str">
        <f t="shared" si="264"/>
        <v/>
      </c>
    </row>
    <row r="4201" spans="1:18" x14ac:dyDescent="0.2">
      <c r="A4201" s="8"/>
      <c r="B4201" s="9"/>
      <c r="C4201" s="10"/>
      <c r="D4201" s="10"/>
      <c r="E4201" s="10"/>
      <c r="F4201" s="10"/>
      <c r="G4201" s="10"/>
      <c r="H4201" s="10"/>
      <c r="I4201" s="11"/>
      <c r="J4201" s="11"/>
      <c r="K4201" s="16"/>
      <c r="L4201" s="1"/>
      <c r="N4201" s="1"/>
      <c r="O4201" s="13"/>
      <c r="P4201" s="13"/>
      <c r="Q4201" s="13" t="str">
        <f t="shared" si="263"/>
        <v/>
      </c>
      <c r="R4201" s="13" t="str">
        <f t="shared" si="264"/>
        <v/>
      </c>
    </row>
    <row r="4202" spans="1:18" x14ac:dyDescent="0.2">
      <c r="A4202" s="8"/>
      <c r="B4202" s="9"/>
      <c r="C4202" s="10"/>
      <c r="D4202" s="10"/>
      <c r="E4202" s="10"/>
      <c r="F4202" s="10"/>
      <c r="G4202" s="10"/>
      <c r="H4202" s="10"/>
      <c r="I4202" s="11"/>
      <c r="J4202" s="11"/>
      <c r="K4202" s="16"/>
      <c r="L4202" s="1"/>
      <c r="N4202" s="1"/>
      <c r="O4202" s="13"/>
      <c r="P4202" s="13"/>
      <c r="Q4202" s="13" t="str">
        <f t="shared" si="263"/>
        <v/>
      </c>
      <c r="R4202" s="13" t="str">
        <f t="shared" si="264"/>
        <v/>
      </c>
    </row>
    <row r="4203" spans="1:18" x14ac:dyDescent="0.2">
      <c r="A4203" s="8"/>
      <c r="B4203" s="9"/>
      <c r="C4203" s="10"/>
      <c r="D4203" s="10"/>
      <c r="E4203" s="10"/>
      <c r="F4203" s="10"/>
      <c r="G4203" s="10"/>
      <c r="H4203" s="10"/>
      <c r="I4203" s="11"/>
      <c r="J4203" s="11"/>
      <c r="K4203" s="12"/>
      <c r="L4203" s="1"/>
      <c r="N4203" s="1"/>
      <c r="O4203" s="13"/>
      <c r="P4203" s="13"/>
      <c r="Q4203" s="13" t="str">
        <f t="shared" si="263"/>
        <v/>
      </c>
      <c r="R4203" s="13" t="str">
        <f t="shared" si="264"/>
        <v/>
      </c>
    </row>
    <row r="4204" spans="1:18" x14ac:dyDescent="0.2">
      <c r="A4204" s="8"/>
      <c r="B4204" s="9"/>
      <c r="C4204" s="10"/>
      <c r="D4204" s="10"/>
      <c r="E4204" s="10"/>
      <c r="F4204" s="10"/>
      <c r="G4204" s="10"/>
      <c r="H4204" s="10"/>
      <c r="I4204" s="11"/>
      <c r="J4204" s="11"/>
      <c r="K4204" s="16"/>
      <c r="L4204" s="1"/>
      <c r="N4204" s="1"/>
      <c r="O4204" s="13"/>
      <c r="P4204" s="13"/>
      <c r="Q4204" s="13" t="str">
        <f t="shared" si="263"/>
        <v/>
      </c>
      <c r="R4204" s="13" t="str">
        <f t="shared" si="264"/>
        <v/>
      </c>
    </row>
    <row r="4205" spans="1:18" x14ac:dyDescent="0.2">
      <c r="A4205" s="8"/>
      <c r="B4205" s="9"/>
      <c r="C4205" s="10"/>
      <c r="D4205" s="10"/>
      <c r="E4205" s="10"/>
      <c r="F4205" s="10"/>
      <c r="G4205" s="10"/>
      <c r="H4205" s="10"/>
      <c r="I4205" s="11"/>
      <c r="J4205" s="11"/>
      <c r="K4205" s="12"/>
      <c r="L4205" s="1"/>
      <c r="N4205" s="1"/>
      <c r="O4205" s="13"/>
      <c r="P4205" s="13"/>
      <c r="Q4205" s="13" t="str">
        <f t="shared" si="263"/>
        <v/>
      </c>
      <c r="R4205" s="13" t="str">
        <f t="shared" si="264"/>
        <v/>
      </c>
    </row>
    <row r="4206" spans="1:18" x14ac:dyDescent="0.2">
      <c r="A4206" s="8"/>
      <c r="B4206" s="9"/>
      <c r="C4206" s="10"/>
      <c r="D4206" s="10"/>
      <c r="E4206" s="10"/>
      <c r="F4206" s="10"/>
      <c r="G4206" s="10"/>
      <c r="H4206" s="10"/>
      <c r="I4206" s="11"/>
      <c r="J4206" s="11"/>
      <c r="K4206" s="12"/>
      <c r="L4206" s="1"/>
      <c r="N4206" s="1"/>
      <c r="O4206" s="13"/>
      <c r="P4206" s="13"/>
      <c r="Q4206" s="13" t="str">
        <f t="shared" si="263"/>
        <v/>
      </c>
      <c r="R4206" s="13" t="str">
        <f t="shared" si="264"/>
        <v/>
      </c>
    </row>
    <row r="4207" spans="1:18" x14ac:dyDescent="0.2">
      <c r="A4207" s="8"/>
      <c r="B4207" s="9"/>
      <c r="C4207" s="10"/>
      <c r="D4207" s="10"/>
      <c r="E4207" s="10"/>
      <c r="F4207" s="10"/>
      <c r="G4207" s="10"/>
      <c r="H4207" s="10"/>
      <c r="I4207" s="11"/>
      <c r="J4207" s="11"/>
      <c r="K4207" s="12"/>
      <c r="L4207" s="1"/>
      <c r="N4207" s="1"/>
      <c r="O4207" s="13"/>
      <c r="P4207" s="13"/>
      <c r="Q4207" s="13" t="str">
        <f t="shared" si="263"/>
        <v/>
      </c>
      <c r="R4207" s="13" t="str">
        <f t="shared" si="264"/>
        <v/>
      </c>
    </row>
    <row r="4208" spans="1:18" x14ac:dyDescent="0.2">
      <c r="A4208" s="8"/>
      <c r="B4208" s="9"/>
      <c r="C4208" s="10"/>
      <c r="D4208" s="10"/>
      <c r="E4208" s="10"/>
      <c r="F4208" s="10"/>
      <c r="G4208" s="10"/>
      <c r="H4208" s="10"/>
      <c r="I4208" s="11"/>
      <c r="J4208" s="11"/>
      <c r="K4208" s="16"/>
      <c r="L4208" s="1"/>
      <c r="N4208" s="1"/>
      <c r="O4208" s="13"/>
      <c r="P4208" s="13"/>
      <c r="Q4208" s="13" t="str">
        <f t="shared" si="263"/>
        <v/>
      </c>
      <c r="R4208" s="13" t="str">
        <f t="shared" si="264"/>
        <v/>
      </c>
    </row>
    <row r="4209" spans="1:18" x14ac:dyDescent="0.2">
      <c r="A4209" s="8"/>
      <c r="B4209" s="9"/>
      <c r="C4209" s="10"/>
      <c r="D4209" s="10"/>
      <c r="E4209" s="10"/>
      <c r="F4209" s="10"/>
      <c r="G4209" s="10"/>
      <c r="H4209" s="10"/>
      <c r="I4209" s="11"/>
      <c r="J4209" s="11"/>
      <c r="K4209" s="16"/>
      <c r="L4209" s="1"/>
      <c r="N4209" s="1"/>
      <c r="O4209" s="13"/>
      <c r="P4209" s="13"/>
      <c r="Q4209" s="13" t="str">
        <f t="shared" si="263"/>
        <v/>
      </c>
      <c r="R4209" s="13" t="str">
        <f t="shared" si="264"/>
        <v/>
      </c>
    </row>
    <row r="4210" spans="1:18" x14ac:dyDescent="0.2">
      <c r="A4210" s="8"/>
      <c r="B4210" s="9"/>
      <c r="C4210" s="10"/>
      <c r="D4210" s="10"/>
      <c r="E4210" s="10"/>
      <c r="F4210" s="10"/>
      <c r="G4210" s="10"/>
      <c r="H4210" s="10"/>
      <c r="I4210" s="11"/>
      <c r="J4210" s="11"/>
      <c r="K4210" s="12"/>
      <c r="L4210" s="1"/>
      <c r="N4210" s="1"/>
      <c r="O4210" s="13"/>
      <c r="P4210" s="13"/>
      <c r="Q4210" s="13" t="str">
        <f t="shared" si="263"/>
        <v/>
      </c>
      <c r="R4210" s="13" t="str">
        <f t="shared" si="264"/>
        <v/>
      </c>
    </row>
    <row r="4211" spans="1:18" x14ac:dyDescent="0.2">
      <c r="A4211" s="8"/>
      <c r="B4211" s="9"/>
      <c r="C4211" s="10"/>
      <c r="D4211" s="10"/>
      <c r="E4211" s="10"/>
      <c r="F4211" s="10"/>
      <c r="G4211" s="10"/>
      <c r="H4211" s="10"/>
      <c r="I4211" s="11"/>
      <c r="J4211" s="11"/>
      <c r="K4211" s="12"/>
      <c r="L4211" s="1"/>
      <c r="N4211" s="1"/>
      <c r="O4211" s="13"/>
      <c r="P4211" s="13"/>
      <c r="Q4211" s="13" t="str">
        <f t="shared" si="263"/>
        <v/>
      </c>
      <c r="R4211" s="13" t="str">
        <f t="shared" si="264"/>
        <v/>
      </c>
    </row>
    <row r="4212" spans="1:18" x14ac:dyDescent="0.2">
      <c r="A4212" s="8"/>
      <c r="B4212" s="9"/>
      <c r="C4212" s="10"/>
      <c r="D4212" s="10"/>
      <c r="E4212" s="10"/>
      <c r="F4212" s="10"/>
      <c r="G4212" s="10"/>
      <c r="H4212" s="10"/>
      <c r="I4212" s="11"/>
      <c r="J4212" s="11"/>
      <c r="K4212" s="16"/>
      <c r="L4212" s="1"/>
      <c r="N4212" s="1"/>
      <c r="O4212" s="13"/>
      <c r="P4212" s="13"/>
      <c r="Q4212" s="13" t="str">
        <f t="shared" si="263"/>
        <v/>
      </c>
      <c r="R4212" s="13" t="str">
        <f t="shared" si="264"/>
        <v/>
      </c>
    </row>
    <row r="4213" spans="1:18" x14ac:dyDescent="0.2">
      <c r="A4213" s="8"/>
      <c r="B4213" s="9"/>
      <c r="C4213" s="10"/>
      <c r="D4213" s="10"/>
      <c r="E4213" s="10"/>
      <c r="F4213" s="10"/>
      <c r="G4213" s="10"/>
      <c r="H4213" s="10"/>
      <c r="I4213" s="11"/>
      <c r="J4213" s="11"/>
      <c r="K4213" s="16"/>
      <c r="L4213" s="1"/>
      <c r="N4213" s="1"/>
      <c r="O4213" s="13"/>
      <c r="P4213" s="13"/>
      <c r="Q4213" s="13" t="str">
        <f t="shared" si="263"/>
        <v/>
      </c>
      <c r="R4213" s="13" t="str">
        <f t="shared" si="264"/>
        <v/>
      </c>
    </row>
    <row r="4214" spans="1:18" x14ac:dyDescent="0.2">
      <c r="A4214" s="8"/>
      <c r="B4214" s="9"/>
      <c r="C4214" s="10"/>
      <c r="D4214" s="10"/>
      <c r="E4214" s="10"/>
      <c r="F4214" s="10"/>
      <c r="G4214" s="10"/>
      <c r="H4214" s="10"/>
      <c r="I4214" s="11"/>
      <c r="J4214" s="11"/>
      <c r="K4214" s="16"/>
      <c r="L4214" s="1"/>
      <c r="N4214" s="1"/>
      <c r="O4214" s="13"/>
      <c r="P4214" s="13"/>
      <c r="Q4214" s="13" t="str">
        <f t="shared" si="263"/>
        <v/>
      </c>
      <c r="R4214" s="13" t="str">
        <f t="shared" si="264"/>
        <v/>
      </c>
    </row>
    <row r="4215" spans="1:18" x14ac:dyDescent="0.2">
      <c r="A4215" s="8"/>
      <c r="B4215" s="9"/>
      <c r="C4215" s="10"/>
      <c r="D4215" s="10"/>
      <c r="E4215" s="10"/>
      <c r="F4215" s="10"/>
      <c r="G4215" s="10"/>
      <c r="H4215" s="10"/>
      <c r="I4215" s="11"/>
      <c r="J4215" s="11"/>
      <c r="K4215" s="12"/>
      <c r="L4215" s="1"/>
      <c r="N4215" s="1"/>
      <c r="O4215" s="13"/>
      <c r="P4215" s="13"/>
      <c r="Q4215" s="13" t="str">
        <f t="shared" si="263"/>
        <v/>
      </c>
      <c r="R4215" s="13" t="str">
        <f t="shared" si="264"/>
        <v/>
      </c>
    </row>
    <row r="4216" spans="1:18" x14ac:dyDescent="0.2">
      <c r="A4216" s="8"/>
      <c r="B4216" s="9"/>
      <c r="C4216" s="10"/>
      <c r="D4216" s="10"/>
      <c r="E4216" s="10"/>
      <c r="F4216" s="10"/>
      <c r="G4216" s="10"/>
      <c r="H4216" s="10"/>
      <c r="I4216" s="11"/>
      <c r="J4216" s="11"/>
      <c r="K4216" s="12"/>
      <c r="L4216" s="1"/>
      <c r="N4216" s="1"/>
      <c r="O4216" s="13"/>
      <c r="P4216" s="13"/>
      <c r="Q4216" s="13" t="str">
        <f t="shared" si="263"/>
        <v/>
      </c>
      <c r="R4216" s="13" t="str">
        <f t="shared" si="264"/>
        <v/>
      </c>
    </row>
    <row r="4217" spans="1:18" x14ac:dyDescent="0.2">
      <c r="A4217" s="8"/>
      <c r="B4217" s="9"/>
      <c r="C4217" s="10"/>
      <c r="D4217" s="10"/>
      <c r="E4217" s="10"/>
      <c r="F4217" s="10"/>
      <c r="G4217" s="10"/>
      <c r="H4217" s="10"/>
      <c r="I4217" s="11"/>
      <c r="J4217" s="11"/>
      <c r="K4217" s="16"/>
      <c r="L4217" s="1"/>
      <c r="N4217" s="1"/>
      <c r="O4217" s="13"/>
      <c r="P4217" s="13"/>
      <c r="Q4217" s="13" t="str">
        <f t="shared" si="263"/>
        <v/>
      </c>
      <c r="R4217" s="13" t="str">
        <f t="shared" si="264"/>
        <v/>
      </c>
    </row>
    <row r="4218" spans="1:18" x14ac:dyDescent="0.2">
      <c r="A4218" s="8"/>
      <c r="B4218" s="9"/>
      <c r="C4218" s="10"/>
      <c r="D4218" s="10"/>
      <c r="E4218" s="10"/>
      <c r="F4218" s="10"/>
      <c r="G4218" s="10"/>
      <c r="H4218" s="10"/>
      <c r="I4218" s="11"/>
      <c r="J4218" s="11"/>
      <c r="K4218" s="16"/>
      <c r="L4218" s="1"/>
      <c r="N4218" s="1"/>
      <c r="O4218" s="13"/>
      <c r="P4218" s="13"/>
      <c r="Q4218" s="13" t="str">
        <f t="shared" si="263"/>
        <v/>
      </c>
      <c r="R4218" s="13" t="str">
        <f t="shared" si="264"/>
        <v/>
      </c>
    </row>
    <row r="4219" spans="1:18" x14ac:dyDescent="0.2">
      <c r="A4219" s="8"/>
      <c r="B4219" s="9"/>
      <c r="C4219" s="10"/>
      <c r="D4219" s="10"/>
      <c r="E4219" s="10"/>
      <c r="F4219" s="10"/>
      <c r="G4219" s="10"/>
      <c r="H4219" s="10"/>
      <c r="I4219" s="11"/>
      <c r="J4219" s="11"/>
      <c r="K4219" s="16"/>
      <c r="L4219" s="1"/>
      <c r="N4219" s="1"/>
      <c r="O4219" s="13"/>
      <c r="P4219" s="13"/>
      <c r="Q4219" s="13" t="str">
        <f t="shared" si="263"/>
        <v/>
      </c>
      <c r="R4219" s="13" t="str">
        <f t="shared" si="264"/>
        <v/>
      </c>
    </row>
    <row r="4220" spans="1:18" x14ac:dyDescent="0.2">
      <c r="A4220" s="8"/>
      <c r="B4220" s="9"/>
      <c r="C4220" s="10"/>
      <c r="D4220" s="10"/>
      <c r="E4220" s="10"/>
      <c r="F4220" s="10"/>
      <c r="G4220" s="10"/>
      <c r="H4220" s="10"/>
      <c r="I4220" s="11"/>
      <c r="J4220" s="11"/>
      <c r="K4220" s="16"/>
      <c r="L4220" s="1"/>
      <c r="N4220" s="1"/>
      <c r="O4220" s="13"/>
      <c r="P4220" s="13"/>
      <c r="Q4220" s="13" t="str">
        <f t="shared" si="263"/>
        <v/>
      </c>
      <c r="R4220" s="13" t="str">
        <f t="shared" si="264"/>
        <v/>
      </c>
    </row>
    <row r="4221" spans="1:18" x14ac:dyDescent="0.2">
      <c r="A4221" s="8"/>
      <c r="B4221" s="9"/>
      <c r="C4221" s="10"/>
      <c r="D4221" s="10"/>
      <c r="E4221" s="10"/>
      <c r="F4221" s="10"/>
      <c r="G4221" s="10"/>
      <c r="H4221" s="10"/>
      <c r="I4221" s="11"/>
      <c r="J4221" s="11"/>
      <c r="K4221" s="16"/>
      <c r="L4221" s="1"/>
      <c r="N4221" s="1"/>
      <c r="O4221" s="13"/>
      <c r="P4221" s="13"/>
      <c r="Q4221" s="13" t="str">
        <f t="shared" si="263"/>
        <v/>
      </c>
      <c r="R4221" s="13" t="str">
        <f t="shared" si="264"/>
        <v/>
      </c>
    </row>
    <row r="4222" spans="1:18" x14ac:dyDescent="0.2">
      <c r="A4222" s="8"/>
      <c r="B4222" s="9"/>
      <c r="C4222" s="10"/>
      <c r="D4222" s="10"/>
      <c r="E4222" s="10"/>
      <c r="F4222" s="10"/>
      <c r="G4222" s="10"/>
      <c r="H4222" s="10"/>
      <c r="I4222" s="11"/>
      <c r="J4222" s="11"/>
      <c r="K4222" s="12"/>
      <c r="L4222" s="1"/>
      <c r="N4222" s="1"/>
      <c r="O4222" s="13"/>
      <c r="P4222" s="13"/>
      <c r="Q4222" s="13" t="str">
        <f t="shared" si="263"/>
        <v/>
      </c>
      <c r="R4222" s="13" t="str">
        <f t="shared" si="264"/>
        <v/>
      </c>
    </row>
    <row r="4223" spans="1:18" x14ac:dyDescent="0.2">
      <c r="A4223" s="8"/>
      <c r="B4223" s="9"/>
      <c r="C4223" s="10"/>
      <c r="D4223" s="10"/>
      <c r="E4223" s="10"/>
      <c r="F4223" s="10"/>
      <c r="G4223" s="10"/>
      <c r="H4223" s="10"/>
      <c r="I4223" s="11"/>
      <c r="J4223" s="11"/>
      <c r="K4223" s="16"/>
      <c r="L4223" s="1"/>
      <c r="N4223" s="1"/>
      <c r="O4223" s="13"/>
      <c r="P4223" s="13"/>
      <c r="Q4223" s="13" t="str">
        <f t="shared" si="263"/>
        <v/>
      </c>
      <c r="R4223" s="13" t="str">
        <f t="shared" si="264"/>
        <v/>
      </c>
    </row>
    <row r="4224" spans="1:18" x14ac:dyDescent="0.2">
      <c r="A4224" s="8"/>
      <c r="B4224" s="9"/>
      <c r="C4224" s="10"/>
      <c r="D4224" s="10"/>
      <c r="E4224" s="10"/>
      <c r="F4224" s="10"/>
      <c r="G4224" s="10"/>
      <c r="H4224" s="10"/>
      <c r="I4224" s="11"/>
      <c r="J4224" s="11"/>
      <c r="K4224" s="16"/>
      <c r="L4224" s="1"/>
      <c r="N4224" s="1"/>
      <c r="O4224" s="13"/>
      <c r="P4224" s="13"/>
      <c r="Q4224" s="13" t="str">
        <f t="shared" si="263"/>
        <v/>
      </c>
      <c r="R4224" s="13" t="str">
        <f t="shared" si="264"/>
        <v/>
      </c>
    </row>
    <row r="4225" spans="1:18" x14ac:dyDescent="0.2">
      <c r="A4225" s="8"/>
      <c r="B4225" s="9"/>
      <c r="C4225" s="10"/>
      <c r="D4225" s="10"/>
      <c r="E4225" s="10"/>
      <c r="F4225" s="10"/>
      <c r="G4225" s="10"/>
      <c r="H4225" s="10"/>
      <c r="I4225" s="11"/>
      <c r="J4225" s="11"/>
      <c r="K4225" s="16"/>
      <c r="L4225" s="1"/>
      <c r="N4225" s="1"/>
      <c r="O4225" s="13"/>
      <c r="P4225" s="13"/>
      <c r="Q4225" s="13" t="str">
        <f t="shared" si="263"/>
        <v/>
      </c>
      <c r="R4225" s="13" t="str">
        <f t="shared" si="264"/>
        <v/>
      </c>
    </row>
    <row r="4226" spans="1:18" x14ac:dyDescent="0.2">
      <c r="A4226" s="8"/>
      <c r="B4226" s="9"/>
      <c r="C4226" s="10"/>
      <c r="D4226" s="10"/>
      <c r="E4226" s="10"/>
      <c r="F4226" s="10"/>
      <c r="G4226" s="10"/>
      <c r="H4226" s="10"/>
      <c r="I4226" s="11"/>
      <c r="J4226" s="11"/>
      <c r="K4226" s="12"/>
      <c r="L4226" s="1"/>
      <c r="N4226" s="1"/>
      <c r="O4226" s="13"/>
      <c r="P4226" s="13"/>
      <c r="Q4226" s="13" t="str">
        <f t="shared" si="263"/>
        <v/>
      </c>
      <c r="R4226" s="13" t="str">
        <f t="shared" si="264"/>
        <v/>
      </c>
    </row>
    <row r="4227" spans="1:18" x14ac:dyDescent="0.2">
      <c r="A4227" s="8"/>
      <c r="B4227" s="9"/>
      <c r="C4227" s="10"/>
      <c r="D4227" s="10"/>
      <c r="E4227" s="10"/>
      <c r="F4227" s="10"/>
      <c r="G4227" s="10"/>
      <c r="H4227" s="10"/>
      <c r="I4227" s="11"/>
      <c r="J4227" s="11"/>
      <c r="K4227" s="16"/>
      <c r="L4227" s="1"/>
      <c r="N4227" s="1"/>
      <c r="O4227" s="13"/>
      <c r="P4227" s="13"/>
      <c r="Q4227" s="13" t="str">
        <f t="shared" si="263"/>
        <v/>
      </c>
      <c r="R4227" s="13" t="str">
        <f t="shared" si="264"/>
        <v/>
      </c>
    </row>
    <row r="4228" spans="1:18" x14ac:dyDescent="0.2">
      <c r="A4228" s="8"/>
      <c r="B4228" s="9"/>
      <c r="C4228" s="10"/>
      <c r="D4228" s="10"/>
      <c r="E4228" s="10"/>
      <c r="F4228" s="10"/>
      <c r="G4228" s="10"/>
      <c r="H4228" s="10"/>
      <c r="I4228" s="11"/>
      <c r="J4228" s="11"/>
      <c r="K4228" s="12"/>
      <c r="L4228" s="1"/>
      <c r="N4228" s="1"/>
      <c r="O4228" s="13"/>
      <c r="P4228" s="13"/>
      <c r="Q4228" s="13" t="str">
        <f t="shared" si="263"/>
        <v/>
      </c>
      <c r="R4228" s="13" t="str">
        <f t="shared" si="264"/>
        <v/>
      </c>
    </row>
    <row r="4229" spans="1:18" x14ac:dyDescent="0.2">
      <c r="A4229" s="8"/>
      <c r="B4229" s="9"/>
      <c r="C4229" s="10"/>
      <c r="D4229" s="10"/>
      <c r="E4229" s="10"/>
      <c r="F4229" s="10"/>
      <c r="G4229" s="10"/>
      <c r="H4229" s="10"/>
      <c r="I4229" s="11"/>
      <c r="J4229" s="11"/>
      <c r="K4229" s="12"/>
      <c r="L4229" s="1"/>
      <c r="N4229" s="1"/>
      <c r="O4229" s="13"/>
      <c r="P4229" s="13"/>
      <c r="Q4229" s="13" t="str">
        <f t="shared" si="263"/>
        <v/>
      </c>
      <c r="R4229" s="13" t="str">
        <f t="shared" si="264"/>
        <v/>
      </c>
    </row>
    <row r="4230" spans="1:18" x14ac:dyDescent="0.2">
      <c r="A4230" s="8"/>
      <c r="B4230" s="9"/>
      <c r="C4230" s="10"/>
      <c r="D4230" s="10"/>
      <c r="E4230" s="10"/>
      <c r="F4230" s="10"/>
      <c r="G4230" s="10"/>
      <c r="H4230" s="10"/>
      <c r="I4230" s="11"/>
      <c r="J4230" s="11"/>
      <c r="K4230" s="12"/>
      <c r="L4230" s="1"/>
      <c r="N4230" s="1"/>
      <c r="O4230" s="13"/>
      <c r="P4230" s="13"/>
      <c r="Q4230" s="13" t="str">
        <f t="shared" si="263"/>
        <v/>
      </c>
      <c r="R4230" s="13" t="str">
        <f t="shared" si="264"/>
        <v/>
      </c>
    </row>
    <row r="4231" spans="1:18" x14ac:dyDescent="0.2">
      <c r="A4231" s="8"/>
      <c r="B4231" s="9"/>
      <c r="C4231" s="10"/>
      <c r="D4231" s="10"/>
      <c r="E4231" s="10"/>
      <c r="F4231" s="10"/>
      <c r="G4231" s="10"/>
      <c r="H4231" s="10"/>
      <c r="I4231" s="11"/>
      <c r="J4231" s="11"/>
      <c r="K4231" s="12"/>
      <c r="L4231" s="1"/>
      <c r="N4231" s="1"/>
      <c r="O4231" s="13"/>
      <c r="P4231" s="13"/>
      <c r="Q4231" s="13" t="str">
        <f t="shared" si="263"/>
        <v/>
      </c>
      <c r="R4231" s="13" t="str">
        <f t="shared" si="264"/>
        <v/>
      </c>
    </row>
    <row r="4232" spans="1:18" x14ac:dyDescent="0.2">
      <c r="A4232" s="8"/>
      <c r="B4232" s="9"/>
      <c r="C4232" s="10"/>
      <c r="D4232" s="10"/>
      <c r="E4232" s="10"/>
      <c r="F4232" s="10"/>
      <c r="G4232" s="10"/>
      <c r="H4232" s="10"/>
      <c r="I4232" s="11"/>
      <c r="J4232" s="11"/>
      <c r="K4232" s="16"/>
      <c r="L4232" s="1"/>
      <c r="N4232" s="1"/>
      <c r="O4232" s="13"/>
      <c r="P4232" s="13"/>
      <c r="Q4232" s="13" t="str">
        <f t="shared" ref="Q4232:Q4295" si="265">IF(AND(M4232="Natural Gas",K4232&lt;&gt;"NA"),K4232/100,"")</f>
        <v/>
      </c>
      <c r="R4232" s="13" t="str">
        <f t="shared" ref="R4232:R4295" si="266">IF(AND(M4232="Natural Gas",K4232&lt;&gt;"NA",L4232="YES"),K4232/100,"")</f>
        <v/>
      </c>
    </row>
    <row r="4233" spans="1:18" x14ac:dyDescent="0.2">
      <c r="A4233" s="8"/>
      <c r="B4233" s="9"/>
      <c r="C4233" s="10"/>
      <c r="D4233" s="10"/>
      <c r="E4233" s="10"/>
      <c r="F4233" s="10"/>
      <c r="G4233" s="10"/>
      <c r="H4233" s="10"/>
      <c r="I4233" s="11"/>
      <c r="J4233" s="11"/>
      <c r="K4233" s="16"/>
      <c r="L4233" s="1"/>
      <c r="N4233" s="1"/>
      <c r="O4233" s="13"/>
      <c r="P4233" s="13"/>
      <c r="Q4233" s="13" t="str">
        <f t="shared" si="265"/>
        <v/>
      </c>
      <c r="R4233" s="13" t="str">
        <f t="shared" si="266"/>
        <v/>
      </c>
    </row>
    <row r="4234" spans="1:18" x14ac:dyDescent="0.2">
      <c r="A4234" s="8"/>
      <c r="B4234" s="9"/>
      <c r="C4234" s="10"/>
      <c r="D4234" s="10"/>
      <c r="E4234" s="10"/>
      <c r="F4234" s="10"/>
      <c r="G4234" s="10"/>
      <c r="H4234" s="10"/>
      <c r="I4234" s="11"/>
      <c r="J4234" s="11"/>
      <c r="K4234" s="12"/>
      <c r="L4234" s="1"/>
      <c r="N4234" s="1"/>
      <c r="O4234" s="13"/>
      <c r="P4234" s="13"/>
      <c r="Q4234" s="13" t="str">
        <f t="shared" si="265"/>
        <v/>
      </c>
      <c r="R4234" s="13" t="str">
        <f t="shared" si="266"/>
        <v/>
      </c>
    </row>
    <row r="4235" spans="1:18" x14ac:dyDescent="0.2">
      <c r="A4235" s="8"/>
      <c r="B4235" s="9"/>
      <c r="C4235" s="10"/>
      <c r="D4235" s="10"/>
      <c r="E4235" s="10"/>
      <c r="F4235" s="10"/>
      <c r="G4235" s="10"/>
      <c r="H4235" s="10"/>
      <c r="I4235" s="11"/>
      <c r="J4235" s="11"/>
      <c r="K4235" s="16"/>
      <c r="L4235" s="1"/>
      <c r="N4235" s="1"/>
      <c r="O4235" s="13"/>
      <c r="P4235" s="13"/>
      <c r="Q4235" s="13" t="str">
        <f t="shared" si="265"/>
        <v/>
      </c>
      <c r="R4235" s="13" t="str">
        <f t="shared" si="266"/>
        <v/>
      </c>
    </row>
    <row r="4236" spans="1:18" x14ac:dyDescent="0.2">
      <c r="A4236" s="8"/>
      <c r="B4236" s="9"/>
      <c r="C4236" s="10"/>
      <c r="D4236" s="10"/>
      <c r="E4236" s="10"/>
      <c r="F4236" s="10"/>
      <c r="G4236" s="10"/>
      <c r="H4236" s="10"/>
      <c r="I4236" s="11"/>
      <c r="J4236" s="11"/>
      <c r="K4236" s="16"/>
      <c r="L4236" s="1"/>
      <c r="N4236" s="1"/>
      <c r="O4236" s="13"/>
      <c r="P4236" s="13"/>
      <c r="Q4236" s="13" t="str">
        <f t="shared" si="265"/>
        <v/>
      </c>
      <c r="R4236" s="13" t="str">
        <f t="shared" si="266"/>
        <v/>
      </c>
    </row>
    <row r="4237" spans="1:18" x14ac:dyDescent="0.2">
      <c r="A4237" s="8"/>
      <c r="B4237" s="9"/>
      <c r="C4237" s="10"/>
      <c r="D4237" s="10"/>
      <c r="E4237" s="10"/>
      <c r="F4237" s="10"/>
      <c r="G4237" s="10"/>
      <c r="H4237" s="10"/>
      <c r="I4237" s="11"/>
      <c r="J4237" s="11"/>
      <c r="K4237" s="16"/>
      <c r="L4237" s="1"/>
      <c r="N4237" s="1"/>
      <c r="O4237" s="13"/>
      <c r="P4237" s="13"/>
      <c r="Q4237" s="13" t="str">
        <f t="shared" si="265"/>
        <v/>
      </c>
      <c r="R4237" s="13" t="str">
        <f t="shared" si="266"/>
        <v/>
      </c>
    </row>
    <row r="4238" spans="1:18" x14ac:dyDescent="0.2">
      <c r="A4238" s="8"/>
      <c r="B4238" s="9"/>
      <c r="C4238" s="10"/>
      <c r="D4238" s="10"/>
      <c r="E4238" s="10"/>
      <c r="F4238" s="10"/>
      <c r="G4238" s="10"/>
      <c r="H4238" s="10"/>
      <c r="I4238" s="11"/>
      <c r="J4238" s="11"/>
      <c r="K4238" s="12"/>
      <c r="L4238" s="1"/>
      <c r="N4238" s="1"/>
      <c r="O4238" s="13"/>
      <c r="P4238" s="13"/>
      <c r="Q4238" s="13" t="str">
        <f t="shared" si="265"/>
        <v/>
      </c>
      <c r="R4238" s="13" t="str">
        <f t="shared" si="266"/>
        <v/>
      </c>
    </row>
    <row r="4239" spans="1:18" x14ac:dyDescent="0.2">
      <c r="A4239" s="8"/>
      <c r="B4239" s="9"/>
      <c r="C4239" s="10"/>
      <c r="D4239" s="10"/>
      <c r="E4239" s="10"/>
      <c r="F4239" s="10"/>
      <c r="G4239" s="10"/>
      <c r="H4239" s="10"/>
      <c r="I4239" s="11"/>
      <c r="J4239" s="11"/>
      <c r="K4239" s="16"/>
      <c r="L4239" s="1"/>
      <c r="N4239" s="1"/>
      <c r="O4239" s="13"/>
      <c r="P4239" s="13"/>
      <c r="Q4239" s="13" t="str">
        <f t="shared" si="265"/>
        <v/>
      </c>
      <c r="R4239" s="13" t="str">
        <f t="shared" si="266"/>
        <v/>
      </c>
    </row>
    <row r="4240" spans="1:18" x14ac:dyDescent="0.2">
      <c r="A4240" s="8"/>
      <c r="B4240" s="9"/>
      <c r="C4240" s="10"/>
      <c r="D4240" s="10"/>
      <c r="E4240" s="10"/>
      <c r="F4240" s="10"/>
      <c r="G4240" s="10"/>
      <c r="H4240" s="10"/>
      <c r="I4240" s="11"/>
      <c r="J4240" s="11"/>
      <c r="K4240" s="16"/>
      <c r="L4240" s="1"/>
      <c r="N4240" s="1"/>
      <c r="O4240" s="13"/>
      <c r="P4240" s="13"/>
      <c r="Q4240" s="13" t="str">
        <f t="shared" si="265"/>
        <v/>
      </c>
      <c r="R4240" s="13" t="str">
        <f t="shared" si="266"/>
        <v/>
      </c>
    </row>
    <row r="4241" spans="1:18" x14ac:dyDescent="0.2">
      <c r="A4241" s="8"/>
      <c r="B4241" s="9"/>
      <c r="C4241" s="10"/>
      <c r="D4241" s="10"/>
      <c r="E4241" s="10"/>
      <c r="F4241" s="10"/>
      <c r="G4241" s="10"/>
      <c r="H4241" s="10"/>
      <c r="I4241" s="11"/>
      <c r="J4241" s="11"/>
      <c r="K4241" s="16"/>
      <c r="L4241" s="1"/>
      <c r="N4241" s="1"/>
      <c r="O4241" s="13"/>
      <c r="P4241" s="13"/>
      <c r="Q4241" s="13" t="str">
        <f t="shared" si="265"/>
        <v/>
      </c>
      <c r="R4241" s="13" t="str">
        <f t="shared" si="266"/>
        <v/>
      </c>
    </row>
    <row r="4242" spans="1:18" x14ac:dyDescent="0.2">
      <c r="A4242" s="8"/>
      <c r="B4242" s="9"/>
      <c r="C4242" s="10"/>
      <c r="D4242" s="10"/>
      <c r="E4242" s="10"/>
      <c r="F4242" s="10"/>
      <c r="G4242" s="10"/>
      <c r="H4242" s="10"/>
      <c r="I4242" s="11"/>
      <c r="J4242" s="11"/>
      <c r="K4242" s="16"/>
      <c r="L4242" s="1"/>
      <c r="N4242" s="1"/>
      <c r="O4242" s="13"/>
      <c r="P4242" s="13"/>
      <c r="Q4242" s="13" t="str">
        <f t="shared" si="265"/>
        <v/>
      </c>
      <c r="R4242" s="13" t="str">
        <f t="shared" si="266"/>
        <v/>
      </c>
    </row>
    <row r="4243" spans="1:18" x14ac:dyDescent="0.2">
      <c r="A4243" s="8"/>
      <c r="B4243" s="9"/>
      <c r="C4243" s="10"/>
      <c r="D4243" s="10"/>
      <c r="E4243" s="10"/>
      <c r="F4243" s="10"/>
      <c r="G4243" s="10"/>
      <c r="H4243" s="10"/>
      <c r="I4243" s="11"/>
      <c r="J4243" s="11"/>
      <c r="K4243" s="16"/>
      <c r="L4243" s="1"/>
      <c r="N4243" s="1"/>
      <c r="O4243" s="13"/>
      <c r="P4243" s="13"/>
      <c r="Q4243" s="13" t="str">
        <f t="shared" si="265"/>
        <v/>
      </c>
      <c r="R4243" s="13" t="str">
        <f t="shared" si="266"/>
        <v/>
      </c>
    </row>
    <row r="4244" spans="1:18" x14ac:dyDescent="0.2">
      <c r="A4244" s="8"/>
      <c r="B4244" s="9"/>
      <c r="C4244" s="10"/>
      <c r="D4244" s="10"/>
      <c r="E4244" s="10"/>
      <c r="F4244" s="10"/>
      <c r="G4244" s="10"/>
      <c r="H4244" s="10"/>
      <c r="I4244" s="11"/>
      <c r="J4244" s="11"/>
      <c r="K4244" s="16"/>
      <c r="L4244" s="1"/>
      <c r="N4244" s="1"/>
      <c r="O4244" s="13"/>
      <c r="P4244" s="13"/>
      <c r="Q4244" s="13" t="str">
        <f t="shared" si="265"/>
        <v/>
      </c>
      <c r="R4244" s="13" t="str">
        <f t="shared" si="266"/>
        <v/>
      </c>
    </row>
    <row r="4245" spans="1:18" x14ac:dyDescent="0.2">
      <c r="A4245" s="8"/>
      <c r="B4245" s="9"/>
      <c r="C4245" s="10"/>
      <c r="D4245" s="10"/>
      <c r="E4245" s="10"/>
      <c r="F4245" s="10"/>
      <c r="G4245" s="10"/>
      <c r="H4245" s="10"/>
      <c r="I4245" s="11"/>
      <c r="J4245" s="11"/>
      <c r="K4245" s="16"/>
      <c r="L4245" s="1"/>
      <c r="N4245" s="1"/>
      <c r="O4245" s="13"/>
      <c r="P4245" s="13"/>
      <c r="Q4245" s="13" t="str">
        <f t="shared" si="265"/>
        <v/>
      </c>
      <c r="R4245" s="13" t="str">
        <f t="shared" si="266"/>
        <v/>
      </c>
    </row>
    <row r="4246" spans="1:18" x14ac:dyDescent="0.2">
      <c r="A4246" s="8"/>
      <c r="B4246" s="9"/>
      <c r="C4246" s="10"/>
      <c r="D4246" s="10"/>
      <c r="E4246" s="10"/>
      <c r="F4246" s="10"/>
      <c r="G4246" s="10"/>
      <c r="H4246" s="10"/>
      <c r="I4246" s="11"/>
      <c r="J4246" s="11"/>
      <c r="K4246" s="16"/>
      <c r="L4246" s="1"/>
      <c r="N4246" s="1"/>
      <c r="O4246" s="13"/>
      <c r="P4246" s="13"/>
      <c r="Q4246" s="13" t="str">
        <f t="shared" si="265"/>
        <v/>
      </c>
      <c r="R4246" s="13" t="str">
        <f t="shared" si="266"/>
        <v/>
      </c>
    </row>
    <row r="4247" spans="1:18" x14ac:dyDescent="0.2">
      <c r="A4247" s="8"/>
      <c r="B4247" s="9"/>
      <c r="C4247" s="10"/>
      <c r="D4247" s="10"/>
      <c r="E4247" s="10"/>
      <c r="F4247" s="10"/>
      <c r="G4247" s="10"/>
      <c r="H4247" s="10"/>
      <c r="I4247" s="11"/>
      <c r="J4247" s="11"/>
      <c r="K4247" s="16"/>
      <c r="L4247" s="1"/>
      <c r="N4247" s="1"/>
      <c r="O4247" s="13"/>
      <c r="P4247" s="13"/>
      <c r="Q4247" s="13" t="str">
        <f t="shared" si="265"/>
        <v/>
      </c>
      <c r="R4247" s="13" t="str">
        <f t="shared" si="266"/>
        <v/>
      </c>
    </row>
    <row r="4248" spans="1:18" x14ac:dyDescent="0.2">
      <c r="A4248" s="8"/>
      <c r="B4248" s="9"/>
      <c r="C4248" s="10"/>
      <c r="D4248" s="10"/>
      <c r="E4248" s="10"/>
      <c r="F4248" s="10"/>
      <c r="G4248" s="10"/>
      <c r="H4248" s="10"/>
      <c r="I4248" s="11"/>
      <c r="J4248" s="11"/>
      <c r="K4248" s="16"/>
      <c r="L4248" s="1"/>
      <c r="N4248" s="1"/>
      <c r="O4248" s="13"/>
      <c r="P4248" s="13"/>
      <c r="Q4248" s="13" t="str">
        <f t="shared" si="265"/>
        <v/>
      </c>
      <c r="R4248" s="13" t="str">
        <f t="shared" si="266"/>
        <v/>
      </c>
    </row>
    <row r="4249" spans="1:18" x14ac:dyDescent="0.2">
      <c r="A4249" s="8"/>
      <c r="B4249" s="9"/>
      <c r="C4249" s="10"/>
      <c r="D4249" s="10"/>
      <c r="E4249" s="10"/>
      <c r="F4249" s="10"/>
      <c r="G4249" s="10"/>
      <c r="H4249" s="10"/>
      <c r="I4249" s="11"/>
      <c r="J4249" s="11"/>
      <c r="K4249" s="16"/>
      <c r="L4249" s="1"/>
      <c r="N4249" s="1"/>
      <c r="O4249" s="13"/>
      <c r="P4249" s="13"/>
      <c r="Q4249" s="13" t="str">
        <f t="shared" si="265"/>
        <v/>
      </c>
      <c r="R4249" s="13" t="str">
        <f t="shared" si="266"/>
        <v/>
      </c>
    </row>
    <row r="4250" spans="1:18" x14ac:dyDescent="0.2">
      <c r="A4250" s="8"/>
      <c r="B4250" s="9"/>
      <c r="C4250" s="10"/>
      <c r="D4250" s="10"/>
      <c r="E4250" s="10"/>
      <c r="F4250" s="10"/>
      <c r="G4250" s="10"/>
      <c r="H4250" s="10"/>
      <c r="I4250" s="11"/>
      <c r="J4250" s="11"/>
      <c r="K4250" s="16"/>
      <c r="L4250" s="1"/>
      <c r="N4250" s="1"/>
      <c r="O4250" s="13"/>
      <c r="P4250" s="13"/>
      <c r="Q4250" s="13" t="str">
        <f t="shared" si="265"/>
        <v/>
      </c>
      <c r="R4250" s="13" t="str">
        <f t="shared" si="266"/>
        <v/>
      </c>
    </row>
    <row r="4251" spans="1:18" x14ac:dyDescent="0.2">
      <c r="A4251" s="8"/>
      <c r="B4251" s="9"/>
      <c r="C4251" s="10"/>
      <c r="D4251" s="10"/>
      <c r="E4251" s="10"/>
      <c r="F4251" s="10"/>
      <c r="G4251" s="10"/>
      <c r="H4251" s="10"/>
      <c r="I4251" s="11"/>
      <c r="J4251" s="11"/>
      <c r="K4251" s="16"/>
      <c r="L4251" s="1"/>
      <c r="N4251" s="1"/>
      <c r="O4251" s="13"/>
      <c r="P4251" s="13"/>
      <c r="Q4251" s="13" t="str">
        <f t="shared" si="265"/>
        <v/>
      </c>
      <c r="R4251" s="13" t="str">
        <f t="shared" si="266"/>
        <v/>
      </c>
    </row>
    <row r="4252" spans="1:18" x14ac:dyDescent="0.2">
      <c r="A4252" s="8"/>
      <c r="B4252" s="9"/>
      <c r="C4252" s="10"/>
      <c r="D4252" s="10"/>
      <c r="E4252" s="10"/>
      <c r="F4252" s="10"/>
      <c r="G4252" s="10"/>
      <c r="H4252" s="10"/>
      <c r="I4252" s="11"/>
      <c r="J4252" s="11"/>
      <c r="K4252" s="12"/>
      <c r="L4252" s="1"/>
      <c r="N4252" s="1"/>
      <c r="O4252" s="13"/>
      <c r="P4252" s="13"/>
      <c r="Q4252" s="13" t="str">
        <f t="shared" si="265"/>
        <v/>
      </c>
      <c r="R4252" s="13" t="str">
        <f t="shared" si="266"/>
        <v/>
      </c>
    </row>
    <row r="4253" spans="1:18" x14ac:dyDescent="0.2">
      <c r="A4253" s="8"/>
      <c r="B4253" s="9"/>
      <c r="C4253" s="10"/>
      <c r="D4253" s="10"/>
      <c r="E4253" s="10"/>
      <c r="F4253" s="10"/>
      <c r="G4253" s="10"/>
      <c r="H4253" s="10"/>
      <c r="I4253" s="11"/>
      <c r="J4253" s="11"/>
      <c r="K4253" s="16"/>
      <c r="L4253" s="1"/>
      <c r="N4253" s="1"/>
      <c r="O4253" s="13"/>
      <c r="P4253" s="13"/>
      <c r="Q4253" s="13" t="str">
        <f t="shared" si="265"/>
        <v/>
      </c>
      <c r="R4253" s="13" t="str">
        <f t="shared" si="266"/>
        <v/>
      </c>
    </row>
    <row r="4254" spans="1:18" x14ac:dyDescent="0.2">
      <c r="A4254" s="8"/>
      <c r="B4254" s="9"/>
      <c r="C4254" s="10"/>
      <c r="D4254" s="10"/>
      <c r="E4254" s="10"/>
      <c r="F4254" s="10"/>
      <c r="G4254" s="10"/>
      <c r="H4254" s="10"/>
      <c r="I4254" s="11"/>
      <c r="J4254" s="11"/>
      <c r="K4254" s="12"/>
      <c r="L4254" s="1"/>
      <c r="N4254" s="1"/>
      <c r="O4254" s="13"/>
      <c r="P4254" s="13"/>
      <c r="Q4254" s="13" t="str">
        <f t="shared" si="265"/>
        <v/>
      </c>
      <c r="R4254" s="13" t="str">
        <f t="shared" si="266"/>
        <v/>
      </c>
    </row>
    <row r="4255" spans="1:18" x14ac:dyDescent="0.2">
      <c r="A4255" s="8"/>
      <c r="B4255" s="9"/>
      <c r="C4255" s="10"/>
      <c r="D4255" s="10"/>
      <c r="E4255" s="10"/>
      <c r="F4255" s="10"/>
      <c r="G4255" s="10"/>
      <c r="H4255" s="10"/>
      <c r="I4255" s="11"/>
      <c r="J4255" s="11"/>
      <c r="K4255" s="12"/>
      <c r="L4255" s="1"/>
      <c r="N4255" s="1"/>
      <c r="O4255" s="13"/>
      <c r="P4255" s="13"/>
      <c r="Q4255" s="13" t="str">
        <f t="shared" si="265"/>
        <v/>
      </c>
      <c r="R4255" s="13" t="str">
        <f t="shared" si="266"/>
        <v/>
      </c>
    </row>
    <row r="4256" spans="1:18" x14ac:dyDescent="0.2">
      <c r="A4256" s="8"/>
      <c r="B4256" s="9"/>
      <c r="C4256" s="10"/>
      <c r="D4256" s="10"/>
      <c r="E4256" s="10"/>
      <c r="F4256" s="10"/>
      <c r="G4256" s="10"/>
      <c r="H4256" s="10"/>
      <c r="I4256" s="11"/>
      <c r="J4256" s="11"/>
      <c r="K4256" s="12"/>
      <c r="L4256" s="1"/>
      <c r="N4256" s="1"/>
      <c r="O4256" s="13"/>
      <c r="P4256" s="13"/>
      <c r="Q4256" s="13" t="str">
        <f t="shared" si="265"/>
        <v/>
      </c>
      <c r="R4256" s="13" t="str">
        <f t="shared" si="266"/>
        <v/>
      </c>
    </row>
    <row r="4257" spans="1:18" x14ac:dyDescent="0.2">
      <c r="A4257" s="8"/>
      <c r="B4257" s="9"/>
      <c r="C4257" s="10"/>
      <c r="D4257" s="10"/>
      <c r="E4257" s="10"/>
      <c r="F4257" s="10"/>
      <c r="G4257" s="10"/>
      <c r="H4257" s="10"/>
      <c r="I4257" s="11"/>
      <c r="J4257" s="11"/>
      <c r="K4257" s="12"/>
      <c r="L4257" s="1"/>
      <c r="N4257" s="1"/>
      <c r="O4257" s="13"/>
      <c r="P4257" s="13"/>
      <c r="Q4257" s="13" t="str">
        <f t="shared" si="265"/>
        <v/>
      </c>
      <c r="R4257" s="13" t="str">
        <f t="shared" si="266"/>
        <v/>
      </c>
    </row>
    <row r="4258" spans="1:18" x14ac:dyDescent="0.2">
      <c r="A4258" s="8"/>
      <c r="B4258" s="9"/>
      <c r="C4258" s="10"/>
      <c r="D4258" s="10"/>
      <c r="E4258" s="10"/>
      <c r="F4258" s="10"/>
      <c r="G4258" s="10"/>
      <c r="H4258" s="10"/>
      <c r="I4258" s="11"/>
      <c r="J4258" s="11"/>
      <c r="K4258" s="12"/>
      <c r="L4258" s="1"/>
      <c r="N4258" s="1"/>
      <c r="O4258" s="13"/>
      <c r="P4258" s="13"/>
      <c r="Q4258" s="13" t="str">
        <f t="shared" si="265"/>
        <v/>
      </c>
      <c r="R4258" s="13" t="str">
        <f t="shared" si="266"/>
        <v/>
      </c>
    </row>
    <row r="4259" spans="1:18" x14ac:dyDescent="0.2">
      <c r="A4259" s="8"/>
      <c r="B4259" s="9"/>
      <c r="C4259" s="10"/>
      <c r="D4259" s="10"/>
      <c r="E4259" s="10"/>
      <c r="F4259" s="10"/>
      <c r="G4259" s="10"/>
      <c r="H4259" s="10"/>
      <c r="I4259" s="11"/>
      <c r="J4259" s="11"/>
      <c r="K4259" s="12"/>
      <c r="L4259" s="1"/>
      <c r="N4259" s="1"/>
      <c r="O4259" s="13"/>
      <c r="P4259" s="13"/>
      <c r="Q4259" s="13" t="str">
        <f t="shared" si="265"/>
        <v/>
      </c>
      <c r="R4259" s="13" t="str">
        <f t="shared" si="266"/>
        <v/>
      </c>
    </row>
    <row r="4260" spans="1:18" x14ac:dyDescent="0.2">
      <c r="A4260" s="8"/>
      <c r="B4260" s="9"/>
      <c r="C4260" s="10"/>
      <c r="D4260" s="10"/>
      <c r="E4260" s="10"/>
      <c r="F4260" s="10"/>
      <c r="G4260" s="10"/>
      <c r="H4260" s="10"/>
      <c r="I4260" s="11"/>
      <c r="J4260" s="11"/>
      <c r="K4260" s="12"/>
      <c r="L4260" s="1"/>
      <c r="N4260" s="1"/>
      <c r="O4260" s="13"/>
      <c r="P4260" s="13"/>
      <c r="Q4260" s="13" t="str">
        <f t="shared" si="265"/>
        <v/>
      </c>
      <c r="R4260" s="13" t="str">
        <f t="shared" si="266"/>
        <v/>
      </c>
    </row>
    <row r="4261" spans="1:18" x14ac:dyDescent="0.2">
      <c r="A4261" s="8"/>
      <c r="B4261" s="9"/>
      <c r="C4261" s="10"/>
      <c r="D4261" s="10"/>
      <c r="E4261" s="10"/>
      <c r="F4261" s="10"/>
      <c r="G4261" s="10"/>
      <c r="H4261" s="10"/>
      <c r="I4261" s="11"/>
      <c r="J4261" s="11"/>
      <c r="K4261" s="16"/>
      <c r="L4261" s="1"/>
      <c r="N4261" s="1"/>
      <c r="O4261" s="13"/>
      <c r="P4261" s="13"/>
      <c r="Q4261" s="13" t="str">
        <f t="shared" si="265"/>
        <v/>
      </c>
      <c r="R4261" s="13" t="str">
        <f t="shared" si="266"/>
        <v/>
      </c>
    </row>
    <row r="4262" spans="1:18" x14ac:dyDescent="0.2">
      <c r="A4262" s="8"/>
      <c r="B4262" s="9"/>
      <c r="C4262" s="10"/>
      <c r="D4262" s="10"/>
      <c r="E4262" s="10"/>
      <c r="F4262" s="10"/>
      <c r="G4262" s="10"/>
      <c r="H4262" s="10"/>
      <c r="I4262" s="11"/>
      <c r="J4262" s="11"/>
      <c r="K4262" s="16"/>
      <c r="L4262" s="1"/>
      <c r="N4262" s="1"/>
      <c r="O4262" s="13"/>
      <c r="P4262" s="13"/>
      <c r="Q4262" s="13" t="str">
        <f t="shared" si="265"/>
        <v/>
      </c>
      <c r="R4262" s="13" t="str">
        <f t="shared" si="266"/>
        <v/>
      </c>
    </row>
    <row r="4263" spans="1:18" x14ac:dyDescent="0.2">
      <c r="A4263" s="8"/>
      <c r="B4263" s="9"/>
      <c r="C4263" s="10"/>
      <c r="D4263" s="10"/>
      <c r="E4263" s="10"/>
      <c r="F4263" s="10"/>
      <c r="G4263" s="10"/>
      <c r="H4263" s="10"/>
      <c r="I4263" s="11"/>
      <c r="J4263" s="11"/>
      <c r="K4263" s="16"/>
      <c r="L4263" s="1"/>
      <c r="N4263" s="1"/>
      <c r="O4263" s="13"/>
      <c r="P4263" s="13"/>
      <c r="Q4263" s="13" t="str">
        <f t="shared" si="265"/>
        <v/>
      </c>
      <c r="R4263" s="13" t="str">
        <f t="shared" si="266"/>
        <v/>
      </c>
    </row>
    <row r="4264" spans="1:18" x14ac:dyDescent="0.2">
      <c r="A4264" s="8"/>
      <c r="B4264" s="9"/>
      <c r="C4264" s="10"/>
      <c r="D4264" s="10"/>
      <c r="E4264" s="10"/>
      <c r="F4264" s="10"/>
      <c r="G4264" s="10"/>
      <c r="H4264" s="10"/>
      <c r="I4264" s="11"/>
      <c r="J4264" s="11"/>
      <c r="K4264" s="16"/>
      <c r="L4264" s="1"/>
      <c r="N4264" s="1"/>
      <c r="O4264" s="13"/>
      <c r="P4264" s="13"/>
      <c r="Q4264" s="13" t="str">
        <f t="shared" si="265"/>
        <v/>
      </c>
      <c r="R4264" s="13" t="str">
        <f t="shared" si="266"/>
        <v/>
      </c>
    </row>
    <row r="4265" spans="1:18" x14ac:dyDescent="0.2">
      <c r="A4265" s="8"/>
      <c r="B4265" s="9"/>
      <c r="C4265" s="10"/>
      <c r="D4265" s="10"/>
      <c r="E4265" s="10"/>
      <c r="F4265" s="10"/>
      <c r="G4265" s="10"/>
      <c r="H4265" s="10"/>
      <c r="I4265" s="11"/>
      <c r="J4265" s="11"/>
      <c r="K4265" s="12"/>
      <c r="L4265" s="1"/>
      <c r="N4265" s="1"/>
      <c r="O4265" s="13"/>
      <c r="P4265" s="13"/>
      <c r="Q4265" s="13" t="str">
        <f t="shared" si="265"/>
        <v/>
      </c>
      <c r="R4265" s="13" t="str">
        <f t="shared" si="266"/>
        <v/>
      </c>
    </row>
    <row r="4266" spans="1:18" x14ac:dyDescent="0.2">
      <c r="A4266" s="8"/>
      <c r="B4266" s="9"/>
      <c r="C4266" s="10"/>
      <c r="D4266" s="10"/>
      <c r="E4266" s="10"/>
      <c r="F4266" s="10"/>
      <c r="G4266" s="10"/>
      <c r="H4266" s="10"/>
      <c r="I4266" s="11"/>
      <c r="J4266" s="11"/>
      <c r="K4266" s="12"/>
      <c r="L4266" s="1"/>
      <c r="N4266" s="1"/>
      <c r="O4266" s="13"/>
      <c r="P4266" s="13"/>
      <c r="Q4266" s="13" t="str">
        <f t="shared" si="265"/>
        <v/>
      </c>
      <c r="R4266" s="13" t="str">
        <f t="shared" si="266"/>
        <v/>
      </c>
    </row>
    <row r="4267" spans="1:18" x14ac:dyDescent="0.2">
      <c r="A4267" s="8"/>
      <c r="B4267" s="9"/>
      <c r="C4267" s="10"/>
      <c r="D4267" s="10"/>
      <c r="E4267" s="10"/>
      <c r="F4267" s="10"/>
      <c r="G4267" s="10"/>
      <c r="H4267" s="10"/>
      <c r="I4267" s="11"/>
      <c r="J4267" s="11"/>
      <c r="K4267" s="12"/>
      <c r="L4267" s="1"/>
      <c r="N4267" s="1"/>
      <c r="O4267" s="13"/>
      <c r="P4267" s="13"/>
      <c r="Q4267" s="13" t="str">
        <f t="shared" si="265"/>
        <v/>
      </c>
      <c r="R4267" s="13" t="str">
        <f t="shared" si="266"/>
        <v/>
      </c>
    </row>
    <row r="4268" spans="1:18" x14ac:dyDescent="0.2">
      <c r="A4268" s="8"/>
      <c r="B4268" s="9"/>
      <c r="C4268" s="10"/>
      <c r="D4268" s="10"/>
      <c r="E4268" s="10"/>
      <c r="F4268" s="10"/>
      <c r="G4268" s="10"/>
      <c r="H4268" s="10"/>
      <c r="I4268" s="11"/>
      <c r="J4268" s="11"/>
      <c r="K4268" s="12"/>
      <c r="L4268" s="1"/>
      <c r="N4268" s="1"/>
      <c r="O4268" s="13"/>
      <c r="P4268" s="13"/>
      <c r="Q4268" s="13" t="str">
        <f t="shared" si="265"/>
        <v/>
      </c>
      <c r="R4268" s="13" t="str">
        <f t="shared" si="266"/>
        <v/>
      </c>
    </row>
    <row r="4269" spans="1:18" x14ac:dyDescent="0.2">
      <c r="A4269" s="8"/>
      <c r="B4269" s="9"/>
      <c r="C4269" s="10"/>
      <c r="D4269" s="10"/>
      <c r="E4269" s="10"/>
      <c r="F4269" s="10"/>
      <c r="G4269" s="10"/>
      <c r="H4269" s="10"/>
      <c r="I4269" s="11"/>
      <c r="J4269" s="11"/>
      <c r="K4269" s="16"/>
      <c r="L4269" s="1"/>
      <c r="N4269" s="1"/>
      <c r="O4269" s="13"/>
      <c r="P4269" s="13"/>
      <c r="Q4269" s="13" t="str">
        <f t="shared" si="265"/>
        <v/>
      </c>
      <c r="R4269" s="13" t="str">
        <f t="shared" si="266"/>
        <v/>
      </c>
    </row>
    <row r="4270" spans="1:18" x14ac:dyDescent="0.2">
      <c r="A4270" s="8"/>
      <c r="B4270" s="9"/>
      <c r="C4270" s="10"/>
      <c r="D4270" s="10"/>
      <c r="E4270" s="10"/>
      <c r="F4270" s="10"/>
      <c r="G4270" s="10"/>
      <c r="H4270" s="10"/>
      <c r="I4270" s="11"/>
      <c r="J4270" s="11"/>
      <c r="K4270" s="16"/>
      <c r="L4270" s="1"/>
      <c r="N4270" s="1"/>
      <c r="O4270" s="13"/>
      <c r="P4270" s="13"/>
      <c r="Q4270" s="13" t="str">
        <f t="shared" si="265"/>
        <v/>
      </c>
      <c r="R4270" s="13" t="str">
        <f t="shared" si="266"/>
        <v/>
      </c>
    </row>
    <row r="4271" spans="1:18" x14ac:dyDescent="0.2">
      <c r="A4271" s="8"/>
      <c r="B4271" s="9"/>
      <c r="C4271" s="10"/>
      <c r="D4271" s="10"/>
      <c r="E4271" s="10"/>
      <c r="F4271" s="10"/>
      <c r="G4271" s="10"/>
      <c r="H4271" s="10"/>
      <c r="I4271" s="11"/>
      <c r="J4271" s="11"/>
      <c r="K4271" s="16"/>
      <c r="L4271" s="1"/>
      <c r="N4271" s="1"/>
      <c r="O4271" s="13"/>
      <c r="P4271" s="13"/>
      <c r="Q4271" s="13" t="str">
        <f t="shared" si="265"/>
        <v/>
      </c>
      <c r="R4271" s="13" t="str">
        <f t="shared" si="266"/>
        <v/>
      </c>
    </row>
    <row r="4272" spans="1:18" x14ac:dyDescent="0.2">
      <c r="A4272" s="8"/>
      <c r="B4272" s="9"/>
      <c r="C4272" s="10"/>
      <c r="D4272" s="10"/>
      <c r="E4272" s="10"/>
      <c r="F4272" s="10"/>
      <c r="G4272" s="10"/>
      <c r="H4272" s="10"/>
      <c r="I4272" s="11"/>
      <c r="J4272" s="11"/>
      <c r="K4272" s="16"/>
      <c r="L4272" s="1"/>
      <c r="N4272" s="1"/>
      <c r="O4272" s="13"/>
      <c r="P4272" s="13"/>
      <c r="Q4272" s="13" t="str">
        <f t="shared" si="265"/>
        <v/>
      </c>
      <c r="R4272" s="13" t="str">
        <f t="shared" si="266"/>
        <v/>
      </c>
    </row>
    <row r="4273" spans="1:18" x14ac:dyDescent="0.2">
      <c r="A4273" s="8"/>
      <c r="B4273" s="9"/>
      <c r="C4273" s="10"/>
      <c r="D4273" s="10"/>
      <c r="E4273" s="10"/>
      <c r="F4273" s="10"/>
      <c r="G4273" s="10"/>
      <c r="H4273" s="10"/>
      <c r="I4273" s="11"/>
      <c r="J4273" s="11"/>
      <c r="K4273" s="16"/>
      <c r="L4273" s="1"/>
      <c r="N4273" s="1"/>
      <c r="O4273" s="13"/>
      <c r="P4273" s="13"/>
      <c r="Q4273" s="13" t="str">
        <f t="shared" si="265"/>
        <v/>
      </c>
      <c r="R4273" s="13" t="str">
        <f t="shared" si="266"/>
        <v/>
      </c>
    </row>
    <row r="4274" spans="1:18" x14ac:dyDescent="0.2">
      <c r="A4274" s="8"/>
      <c r="B4274" s="9"/>
      <c r="C4274" s="10"/>
      <c r="D4274" s="10"/>
      <c r="E4274" s="10"/>
      <c r="F4274" s="10"/>
      <c r="G4274" s="10"/>
      <c r="H4274" s="10"/>
      <c r="I4274" s="11"/>
      <c r="J4274" s="11"/>
      <c r="K4274" s="16"/>
      <c r="L4274" s="1"/>
      <c r="N4274" s="1"/>
      <c r="O4274" s="13"/>
      <c r="P4274" s="13"/>
      <c r="Q4274" s="13" t="str">
        <f t="shared" si="265"/>
        <v/>
      </c>
      <c r="R4274" s="13" t="str">
        <f t="shared" si="266"/>
        <v/>
      </c>
    </row>
    <row r="4275" spans="1:18" x14ac:dyDescent="0.2">
      <c r="A4275" s="8"/>
      <c r="B4275" s="9"/>
      <c r="C4275" s="10"/>
      <c r="D4275" s="10"/>
      <c r="E4275" s="10"/>
      <c r="F4275" s="10"/>
      <c r="G4275" s="10"/>
      <c r="H4275" s="10"/>
      <c r="I4275" s="11"/>
      <c r="J4275" s="11"/>
      <c r="K4275" s="12"/>
      <c r="L4275" s="1"/>
      <c r="N4275" s="1"/>
      <c r="O4275" s="13"/>
      <c r="P4275" s="13"/>
      <c r="Q4275" s="13" t="str">
        <f t="shared" si="265"/>
        <v/>
      </c>
      <c r="R4275" s="13" t="str">
        <f t="shared" si="266"/>
        <v/>
      </c>
    </row>
    <row r="4276" spans="1:18" x14ac:dyDescent="0.2">
      <c r="A4276" s="8"/>
      <c r="B4276" s="9"/>
      <c r="C4276" s="10"/>
      <c r="D4276" s="10"/>
      <c r="E4276" s="10"/>
      <c r="F4276" s="10"/>
      <c r="G4276" s="10"/>
      <c r="H4276" s="10"/>
      <c r="I4276" s="11"/>
      <c r="J4276" s="11"/>
      <c r="K4276" s="16"/>
      <c r="L4276" s="1"/>
      <c r="N4276" s="1"/>
      <c r="O4276" s="13"/>
      <c r="P4276" s="13"/>
      <c r="Q4276" s="13" t="str">
        <f t="shared" si="265"/>
        <v/>
      </c>
      <c r="R4276" s="13" t="str">
        <f t="shared" si="266"/>
        <v/>
      </c>
    </row>
    <row r="4277" spans="1:18" x14ac:dyDescent="0.2">
      <c r="A4277" s="8"/>
      <c r="B4277" s="9"/>
      <c r="C4277" s="10"/>
      <c r="D4277" s="10"/>
      <c r="E4277" s="10"/>
      <c r="F4277" s="10"/>
      <c r="G4277" s="10"/>
      <c r="H4277" s="10"/>
      <c r="I4277" s="11"/>
      <c r="J4277" s="11"/>
      <c r="K4277" s="16"/>
      <c r="L4277" s="1"/>
      <c r="N4277" s="1"/>
      <c r="O4277" s="13"/>
      <c r="P4277" s="13"/>
      <c r="Q4277" s="13" t="str">
        <f t="shared" si="265"/>
        <v/>
      </c>
      <c r="R4277" s="13" t="str">
        <f t="shared" si="266"/>
        <v/>
      </c>
    </row>
    <row r="4278" spans="1:18" x14ac:dyDescent="0.2">
      <c r="A4278" s="8"/>
      <c r="B4278" s="9"/>
      <c r="C4278" s="10"/>
      <c r="D4278" s="10"/>
      <c r="E4278" s="10"/>
      <c r="F4278" s="10"/>
      <c r="G4278" s="10"/>
      <c r="H4278" s="10"/>
      <c r="I4278" s="11"/>
      <c r="J4278" s="11"/>
      <c r="K4278" s="16"/>
      <c r="L4278" s="1"/>
      <c r="N4278" s="1"/>
      <c r="O4278" s="13"/>
      <c r="P4278" s="13"/>
      <c r="Q4278" s="13" t="str">
        <f t="shared" si="265"/>
        <v/>
      </c>
      <c r="R4278" s="13" t="str">
        <f t="shared" si="266"/>
        <v/>
      </c>
    </row>
    <row r="4279" spans="1:18" x14ac:dyDescent="0.2">
      <c r="A4279" s="8"/>
      <c r="B4279" s="9"/>
      <c r="C4279" s="10"/>
      <c r="D4279" s="10"/>
      <c r="E4279" s="10"/>
      <c r="F4279" s="10"/>
      <c r="G4279" s="10"/>
      <c r="H4279" s="10"/>
      <c r="I4279" s="11"/>
      <c r="J4279" s="11"/>
      <c r="K4279" s="16"/>
      <c r="L4279" s="1"/>
      <c r="N4279" s="1"/>
      <c r="O4279" s="13"/>
      <c r="P4279" s="13"/>
      <c r="Q4279" s="13" t="str">
        <f t="shared" si="265"/>
        <v/>
      </c>
      <c r="R4279" s="13" t="str">
        <f t="shared" si="266"/>
        <v/>
      </c>
    </row>
    <row r="4280" spans="1:18" x14ac:dyDescent="0.2">
      <c r="A4280" s="8"/>
      <c r="B4280" s="9"/>
      <c r="C4280" s="10"/>
      <c r="D4280" s="10"/>
      <c r="E4280" s="10"/>
      <c r="F4280" s="10"/>
      <c r="G4280" s="10"/>
      <c r="H4280" s="10"/>
      <c r="I4280" s="11"/>
      <c r="J4280" s="11"/>
      <c r="K4280" s="16"/>
      <c r="L4280" s="1"/>
      <c r="N4280" s="1"/>
      <c r="O4280" s="13"/>
      <c r="P4280" s="13"/>
      <c r="Q4280" s="13" t="str">
        <f t="shared" si="265"/>
        <v/>
      </c>
      <c r="R4280" s="13" t="str">
        <f t="shared" si="266"/>
        <v/>
      </c>
    </row>
    <row r="4281" spans="1:18" x14ac:dyDescent="0.2">
      <c r="A4281" s="8"/>
      <c r="B4281" s="9"/>
      <c r="C4281" s="10"/>
      <c r="D4281" s="10"/>
      <c r="E4281" s="10"/>
      <c r="F4281" s="10"/>
      <c r="G4281" s="10"/>
      <c r="H4281" s="10"/>
      <c r="I4281" s="11"/>
      <c r="J4281" s="11"/>
      <c r="K4281" s="12"/>
      <c r="L4281" s="1"/>
      <c r="N4281" s="1"/>
      <c r="O4281" s="13"/>
      <c r="P4281" s="13"/>
      <c r="Q4281" s="13" t="str">
        <f t="shared" si="265"/>
        <v/>
      </c>
      <c r="R4281" s="13" t="str">
        <f t="shared" si="266"/>
        <v/>
      </c>
    </row>
    <row r="4282" spans="1:18" x14ac:dyDescent="0.2">
      <c r="A4282" s="8"/>
      <c r="B4282" s="9"/>
      <c r="C4282" s="10"/>
      <c r="D4282" s="10"/>
      <c r="E4282" s="10"/>
      <c r="F4282" s="10"/>
      <c r="G4282" s="10"/>
      <c r="H4282" s="10"/>
      <c r="I4282" s="11"/>
      <c r="J4282" s="11"/>
      <c r="K4282" s="16"/>
      <c r="L4282" s="1"/>
      <c r="N4282" s="1"/>
      <c r="O4282" s="13"/>
      <c r="P4282" s="13"/>
      <c r="Q4282" s="13" t="str">
        <f t="shared" si="265"/>
        <v/>
      </c>
      <c r="R4282" s="13" t="str">
        <f t="shared" si="266"/>
        <v/>
      </c>
    </row>
    <row r="4283" spans="1:18" x14ac:dyDescent="0.2">
      <c r="A4283" s="8"/>
      <c r="B4283" s="9"/>
      <c r="C4283" s="10"/>
      <c r="D4283" s="10"/>
      <c r="E4283" s="10"/>
      <c r="F4283" s="10"/>
      <c r="G4283" s="10"/>
      <c r="H4283" s="10"/>
      <c r="I4283" s="11"/>
      <c r="J4283" s="11"/>
      <c r="K4283" s="16"/>
      <c r="L4283" s="1"/>
      <c r="N4283" s="1"/>
      <c r="O4283" s="13"/>
      <c r="P4283" s="13"/>
      <c r="Q4283" s="13" t="str">
        <f t="shared" si="265"/>
        <v/>
      </c>
      <c r="R4283" s="13" t="str">
        <f t="shared" si="266"/>
        <v/>
      </c>
    </row>
    <row r="4284" spans="1:18" x14ac:dyDescent="0.2">
      <c r="A4284" s="8"/>
      <c r="B4284" s="9"/>
      <c r="C4284" s="10"/>
      <c r="D4284" s="10"/>
      <c r="E4284" s="10"/>
      <c r="F4284" s="10"/>
      <c r="G4284" s="10"/>
      <c r="H4284" s="10"/>
      <c r="I4284" s="11"/>
      <c r="J4284" s="11"/>
      <c r="K4284" s="16"/>
      <c r="L4284" s="1"/>
      <c r="N4284" s="1"/>
      <c r="O4284" s="13"/>
      <c r="P4284" s="13"/>
      <c r="Q4284" s="13" t="str">
        <f t="shared" si="265"/>
        <v/>
      </c>
      <c r="R4284" s="13" t="str">
        <f t="shared" si="266"/>
        <v/>
      </c>
    </row>
    <row r="4285" spans="1:18" x14ac:dyDescent="0.2">
      <c r="A4285" s="8"/>
      <c r="B4285" s="9"/>
      <c r="C4285" s="10"/>
      <c r="D4285" s="10"/>
      <c r="E4285" s="10"/>
      <c r="F4285" s="10"/>
      <c r="G4285" s="10"/>
      <c r="H4285" s="10"/>
      <c r="I4285" s="11"/>
      <c r="J4285" s="11"/>
      <c r="K4285" s="16"/>
      <c r="L4285" s="1"/>
      <c r="N4285" s="1"/>
      <c r="O4285" s="13"/>
      <c r="P4285" s="13"/>
      <c r="Q4285" s="13" t="str">
        <f t="shared" si="265"/>
        <v/>
      </c>
      <c r="R4285" s="13" t="str">
        <f t="shared" si="266"/>
        <v/>
      </c>
    </row>
    <row r="4286" spans="1:18" x14ac:dyDescent="0.2">
      <c r="A4286" s="8"/>
      <c r="B4286" s="9"/>
      <c r="C4286" s="10"/>
      <c r="D4286" s="10"/>
      <c r="E4286" s="10"/>
      <c r="F4286" s="10"/>
      <c r="G4286" s="10"/>
      <c r="H4286" s="10"/>
      <c r="I4286" s="11"/>
      <c r="J4286" s="11"/>
      <c r="K4286" s="16"/>
      <c r="L4286" s="1"/>
      <c r="N4286" s="1"/>
      <c r="O4286" s="13"/>
      <c r="P4286" s="13"/>
      <c r="Q4286" s="13" t="str">
        <f t="shared" si="265"/>
        <v/>
      </c>
      <c r="R4286" s="13" t="str">
        <f t="shared" si="266"/>
        <v/>
      </c>
    </row>
    <row r="4287" spans="1:18" x14ac:dyDescent="0.2">
      <c r="A4287" s="8"/>
      <c r="B4287" s="9"/>
      <c r="C4287" s="10"/>
      <c r="D4287" s="10"/>
      <c r="E4287" s="10"/>
      <c r="F4287" s="10"/>
      <c r="G4287" s="10"/>
      <c r="H4287" s="10"/>
      <c r="I4287" s="11"/>
      <c r="J4287" s="11"/>
      <c r="K4287" s="16"/>
      <c r="L4287" s="1"/>
      <c r="N4287" s="1"/>
      <c r="O4287" s="13"/>
      <c r="P4287" s="13"/>
      <c r="Q4287" s="13" t="str">
        <f t="shared" si="265"/>
        <v/>
      </c>
      <c r="R4287" s="13" t="str">
        <f t="shared" si="266"/>
        <v/>
      </c>
    </row>
    <row r="4288" spans="1:18" x14ac:dyDescent="0.2">
      <c r="A4288" s="8"/>
      <c r="B4288" s="9"/>
      <c r="C4288" s="10"/>
      <c r="D4288" s="10"/>
      <c r="E4288" s="10"/>
      <c r="F4288" s="10"/>
      <c r="G4288" s="10"/>
      <c r="H4288" s="10"/>
      <c r="I4288" s="11"/>
      <c r="J4288" s="11"/>
      <c r="K4288" s="16"/>
      <c r="L4288" s="1"/>
      <c r="N4288" s="1"/>
      <c r="O4288" s="13"/>
      <c r="P4288" s="13"/>
      <c r="Q4288" s="13" t="str">
        <f t="shared" si="265"/>
        <v/>
      </c>
      <c r="R4288" s="13" t="str">
        <f t="shared" si="266"/>
        <v/>
      </c>
    </row>
    <row r="4289" spans="1:18" x14ac:dyDescent="0.2">
      <c r="A4289" s="8"/>
      <c r="B4289" s="9"/>
      <c r="C4289" s="10"/>
      <c r="D4289" s="10"/>
      <c r="E4289" s="10"/>
      <c r="F4289" s="10"/>
      <c r="G4289" s="10"/>
      <c r="H4289" s="10"/>
      <c r="I4289" s="11"/>
      <c r="J4289" s="11"/>
      <c r="K4289" s="16"/>
      <c r="L4289" s="1"/>
      <c r="N4289" s="1"/>
      <c r="O4289" s="13"/>
      <c r="P4289" s="13"/>
      <c r="Q4289" s="13" t="str">
        <f t="shared" si="265"/>
        <v/>
      </c>
      <c r="R4289" s="13" t="str">
        <f t="shared" si="266"/>
        <v/>
      </c>
    </row>
    <row r="4290" spans="1:18" x14ac:dyDescent="0.2">
      <c r="A4290" s="8"/>
      <c r="B4290" s="9"/>
      <c r="C4290" s="10"/>
      <c r="D4290" s="10"/>
      <c r="E4290" s="10"/>
      <c r="F4290" s="10"/>
      <c r="G4290" s="10"/>
      <c r="H4290" s="10"/>
      <c r="I4290" s="11"/>
      <c r="J4290" s="11"/>
      <c r="K4290" s="16"/>
      <c r="L4290" s="1"/>
      <c r="N4290" s="1"/>
      <c r="O4290" s="13"/>
      <c r="P4290" s="13"/>
      <c r="Q4290" s="13" t="str">
        <f t="shared" si="265"/>
        <v/>
      </c>
      <c r="R4290" s="13" t="str">
        <f t="shared" si="266"/>
        <v/>
      </c>
    </row>
    <row r="4291" spans="1:18" x14ac:dyDescent="0.2">
      <c r="A4291" s="8"/>
      <c r="B4291" s="9"/>
      <c r="C4291" s="10"/>
      <c r="D4291" s="10"/>
      <c r="E4291" s="10"/>
      <c r="F4291" s="10"/>
      <c r="G4291" s="10"/>
      <c r="H4291" s="10"/>
      <c r="I4291" s="11"/>
      <c r="J4291" s="11"/>
      <c r="K4291" s="12"/>
      <c r="L4291" s="1"/>
      <c r="N4291" s="1"/>
      <c r="O4291" s="13"/>
      <c r="P4291" s="13"/>
      <c r="Q4291" s="13" t="str">
        <f t="shared" si="265"/>
        <v/>
      </c>
      <c r="R4291" s="13" t="str">
        <f t="shared" si="266"/>
        <v/>
      </c>
    </row>
    <row r="4292" spans="1:18" x14ac:dyDescent="0.2">
      <c r="A4292" s="8"/>
      <c r="B4292" s="9"/>
      <c r="C4292" s="10"/>
      <c r="D4292" s="10"/>
      <c r="E4292" s="10"/>
      <c r="F4292" s="10"/>
      <c r="G4292" s="10"/>
      <c r="H4292" s="10"/>
      <c r="I4292" s="11"/>
      <c r="J4292" s="11"/>
      <c r="K4292" s="16"/>
      <c r="L4292" s="1"/>
      <c r="N4292" s="1"/>
      <c r="O4292" s="13"/>
      <c r="P4292" s="13"/>
      <c r="Q4292" s="13" t="str">
        <f t="shared" si="265"/>
        <v/>
      </c>
      <c r="R4292" s="13" t="str">
        <f t="shared" si="266"/>
        <v/>
      </c>
    </row>
    <row r="4293" spans="1:18" x14ac:dyDescent="0.2">
      <c r="A4293" s="8"/>
      <c r="B4293" s="9"/>
      <c r="C4293" s="10"/>
      <c r="D4293" s="10"/>
      <c r="E4293" s="10"/>
      <c r="F4293" s="10"/>
      <c r="G4293" s="10"/>
      <c r="H4293" s="10"/>
      <c r="I4293" s="11"/>
      <c r="J4293" s="11"/>
      <c r="K4293" s="16"/>
      <c r="L4293" s="1"/>
      <c r="N4293" s="1"/>
      <c r="O4293" s="13"/>
      <c r="P4293" s="13"/>
      <c r="Q4293" s="13" t="str">
        <f t="shared" si="265"/>
        <v/>
      </c>
      <c r="R4293" s="13" t="str">
        <f t="shared" si="266"/>
        <v/>
      </c>
    </row>
    <row r="4294" spans="1:18" x14ac:dyDescent="0.2">
      <c r="A4294" s="8"/>
      <c r="B4294" s="9"/>
      <c r="C4294" s="10"/>
      <c r="D4294" s="10"/>
      <c r="E4294" s="10"/>
      <c r="F4294" s="10"/>
      <c r="G4294" s="10"/>
      <c r="H4294" s="10"/>
      <c r="I4294" s="11"/>
      <c r="J4294" s="11"/>
      <c r="K4294" s="12"/>
      <c r="L4294" s="1"/>
      <c r="N4294" s="1"/>
      <c r="O4294" s="13"/>
      <c r="P4294" s="13"/>
      <c r="Q4294" s="13" t="str">
        <f t="shared" si="265"/>
        <v/>
      </c>
      <c r="R4294" s="13" t="str">
        <f t="shared" si="266"/>
        <v/>
      </c>
    </row>
    <row r="4295" spans="1:18" x14ac:dyDescent="0.2">
      <c r="A4295" s="8"/>
      <c r="B4295" s="9"/>
      <c r="C4295" s="10"/>
      <c r="D4295" s="10"/>
      <c r="E4295" s="10"/>
      <c r="F4295" s="10"/>
      <c r="G4295" s="10"/>
      <c r="H4295" s="10"/>
      <c r="I4295" s="11"/>
      <c r="J4295" s="11"/>
      <c r="K4295" s="12"/>
      <c r="L4295" s="1"/>
      <c r="N4295" s="1"/>
      <c r="O4295" s="13"/>
      <c r="P4295" s="13"/>
      <c r="Q4295" s="13" t="str">
        <f t="shared" si="265"/>
        <v/>
      </c>
      <c r="R4295" s="13" t="str">
        <f t="shared" si="266"/>
        <v/>
      </c>
    </row>
    <row r="4296" spans="1:18" x14ac:dyDescent="0.2">
      <c r="A4296" s="8"/>
      <c r="B4296" s="9"/>
      <c r="C4296" s="10"/>
      <c r="D4296" s="10"/>
      <c r="E4296" s="10"/>
      <c r="F4296" s="10"/>
      <c r="G4296" s="10"/>
      <c r="H4296" s="10"/>
      <c r="I4296" s="11"/>
      <c r="J4296" s="11"/>
      <c r="K4296" s="16"/>
      <c r="L4296" s="1"/>
      <c r="N4296" s="1"/>
      <c r="O4296" s="13"/>
      <c r="P4296" s="13"/>
      <c r="Q4296" s="13" t="str">
        <f t="shared" ref="Q4296:Q4359" si="267">IF(AND(M4296="Natural Gas",K4296&lt;&gt;"NA"),K4296/100,"")</f>
        <v/>
      </c>
      <c r="R4296" s="13" t="str">
        <f t="shared" ref="R4296:R4359" si="268">IF(AND(M4296="Natural Gas",K4296&lt;&gt;"NA",L4296="YES"),K4296/100,"")</f>
        <v/>
      </c>
    </row>
    <row r="4297" spans="1:18" x14ac:dyDescent="0.2">
      <c r="A4297" s="8"/>
      <c r="B4297" s="9"/>
      <c r="C4297" s="10"/>
      <c r="D4297" s="10"/>
      <c r="E4297" s="10"/>
      <c r="F4297" s="10"/>
      <c r="G4297" s="10"/>
      <c r="H4297" s="10"/>
      <c r="I4297" s="11"/>
      <c r="J4297" s="11"/>
      <c r="K4297" s="12"/>
      <c r="L4297" s="1"/>
      <c r="N4297" s="1"/>
      <c r="O4297" s="13"/>
      <c r="P4297" s="13"/>
      <c r="Q4297" s="13" t="str">
        <f t="shared" si="267"/>
        <v/>
      </c>
      <c r="R4297" s="13" t="str">
        <f t="shared" si="268"/>
        <v/>
      </c>
    </row>
    <row r="4298" spans="1:18" x14ac:dyDescent="0.2">
      <c r="A4298" s="8"/>
      <c r="B4298" s="9"/>
      <c r="C4298" s="10"/>
      <c r="D4298" s="10"/>
      <c r="E4298" s="10"/>
      <c r="F4298" s="10"/>
      <c r="G4298" s="10"/>
      <c r="H4298" s="10"/>
      <c r="I4298" s="11"/>
      <c r="J4298" s="11"/>
      <c r="K4298" s="12"/>
      <c r="L4298" s="1"/>
      <c r="N4298" s="1"/>
      <c r="O4298" s="13"/>
      <c r="P4298" s="13"/>
      <c r="Q4298" s="13" t="str">
        <f t="shared" si="267"/>
        <v/>
      </c>
      <c r="R4298" s="13" t="str">
        <f t="shared" si="268"/>
        <v/>
      </c>
    </row>
    <row r="4299" spans="1:18" x14ac:dyDescent="0.2">
      <c r="A4299" s="8"/>
      <c r="B4299" s="9"/>
      <c r="C4299" s="10"/>
      <c r="D4299" s="10"/>
      <c r="E4299" s="10"/>
      <c r="F4299" s="10"/>
      <c r="G4299" s="10"/>
      <c r="H4299" s="10"/>
      <c r="I4299" s="11"/>
      <c r="J4299" s="11"/>
      <c r="K4299" s="16"/>
      <c r="L4299" s="1"/>
      <c r="N4299" s="1"/>
      <c r="O4299" s="13"/>
      <c r="P4299" s="13"/>
      <c r="Q4299" s="13" t="str">
        <f t="shared" si="267"/>
        <v/>
      </c>
      <c r="R4299" s="13" t="str">
        <f t="shared" si="268"/>
        <v/>
      </c>
    </row>
    <row r="4300" spans="1:18" x14ac:dyDescent="0.2">
      <c r="A4300" s="8"/>
      <c r="B4300" s="9"/>
      <c r="C4300" s="10"/>
      <c r="D4300" s="10"/>
      <c r="E4300" s="10"/>
      <c r="F4300" s="10"/>
      <c r="G4300" s="10"/>
      <c r="H4300" s="10"/>
      <c r="I4300" s="11"/>
      <c r="J4300" s="11"/>
      <c r="K4300" s="16"/>
      <c r="L4300" s="1"/>
      <c r="N4300" s="1"/>
      <c r="O4300" s="13"/>
      <c r="P4300" s="13"/>
      <c r="Q4300" s="13" t="str">
        <f t="shared" si="267"/>
        <v/>
      </c>
      <c r="R4300" s="13" t="str">
        <f t="shared" si="268"/>
        <v/>
      </c>
    </row>
    <row r="4301" spans="1:18" x14ac:dyDescent="0.2">
      <c r="A4301" s="8"/>
      <c r="B4301" s="9"/>
      <c r="C4301" s="10"/>
      <c r="D4301" s="10"/>
      <c r="E4301" s="10"/>
      <c r="F4301" s="10"/>
      <c r="G4301" s="10"/>
      <c r="H4301" s="10"/>
      <c r="I4301" s="11"/>
      <c r="J4301" s="11"/>
      <c r="K4301" s="16"/>
      <c r="L4301" s="1"/>
      <c r="N4301" s="1"/>
      <c r="O4301" s="13"/>
      <c r="P4301" s="13"/>
      <c r="Q4301" s="13" t="str">
        <f t="shared" si="267"/>
        <v/>
      </c>
      <c r="R4301" s="13" t="str">
        <f t="shared" si="268"/>
        <v/>
      </c>
    </row>
    <row r="4302" spans="1:18" x14ac:dyDescent="0.2">
      <c r="A4302" s="8"/>
      <c r="B4302" s="9"/>
      <c r="C4302" s="10"/>
      <c r="D4302" s="10"/>
      <c r="E4302" s="10"/>
      <c r="F4302" s="10"/>
      <c r="G4302" s="10"/>
      <c r="H4302" s="10"/>
      <c r="I4302" s="11"/>
      <c r="J4302" s="11"/>
      <c r="K4302" s="12"/>
      <c r="L4302" s="1"/>
      <c r="N4302" s="1"/>
      <c r="O4302" s="13"/>
      <c r="P4302" s="13"/>
      <c r="Q4302" s="13" t="str">
        <f t="shared" si="267"/>
        <v/>
      </c>
      <c r="R4302" s="13" t="str">
        <f t="shared" si="268"/>
        <v/>
      </c>
    </row>
    <row r="4303" spans="1:18" x14ac:dyDescent="0.2">
      <c r="A4303" s="8"/>
      <c r="B4303" s="9"/>
      <c r="C4303" s="10"/>
      <c r="D4303" s="10"/>
      <c r="E4303" s="10"/>
      <c r="F4303" s="10"/>
      <c r="G4303" s="10"/>
      <c r="H4303" s="10"/>
      <c r="I4303" s="11"/>
      <c r="J4303" s="11"/>
      <c r="K4303" s="16"/>
      <c r="L4303" s="1"/>
      <c r="N4303" s="1"/>
      <c r="O4303" s="13"/>
      <c r="P4303" s="13"/>
      <c r="Q4303" s="13" t="str">
        <f t="shared" si="267"/>
        <v/>
      </c>
      <c r="R4303" s="13" t="str">
        <f t="shared" si="268"/>
        <v/>
      </c>
    </row>
    <row r="4304" spans="1:18" x14ac:dyDescent="0.2">
      <c r="A4304" s="8"/>
      <c r="B4304" s="9"/>
      <c r="C4304" s="10"/>
      <c r="D4304" s="10"/>
      <c r="E4304" s="10"/>
      <c r="F4304" s="10"/>
      <c r="G4304" s="10"/>
      <c r="H4304" s="10"/>
      <c r="I4304" s="11"/>
      <c r="J4304" s="11"/>
      <c r="K4304" s="12"/>
      <c r="L4304" s="1"/>
      <c r="N4304" s="1"/>
      <c r="O4304" s="13"/>
      <c r="P4304" s="13"/>
      <c r="Q4304" s="13" t="str">
        <f t="shared" si="267"/>
        <v/>
      </c>
      <c r="R4304" s="13" t="str">
        <f t="shared" si="268"/>
        <v/>
      </c>
    </row>
    <row r="4305" spans="1:18" x14ac:dyDescent="0.2">
      <c r="A4305" s="8"/>
      <c r="B4305" s="9"/>
      <c r="C4305" s="10"/>
      <c r="D4305" s="10"/>
      <c r="E4305" s="10"/>
      <c r="F4305" s="10"/>
      <c r="G4305" s="10"/>
      <c r="H4305" s="10"/>
      <c r="I4305" s="11"/>
      <c r="J4305" s="11"/>
      <c r="K4305" s="12"/>
      <c r="L4305" s="1"/>
      <c r="N4305" s="1"/>
      <c r="O4305" s="13"/>
      <c r="P4305" s="13"/>
      <c r="Q4305" s="13" t="str">
        <f t="shared" si="267"/>
        <v/>
      </c>
      <c r="R4305" s="13" t="str">
        <f t="shared" si="268"/>
        <v/>
      </c>
    </row>
    <row r="4306" spans="1:18" x14ac:dyDescent="0.2">
      <c r="A4306" s="8"/>
      <c r="B4306" s="9"/>
      <c r="C4306" s="10"/>
      <c r="D4306" s="10"/>
      <c r="E4306" s="10"/>
      <c r="F4306" s="10"/>
      <c r="G4306" s="10"/>
      <c r="H4306" s="10"/>
      <c r="I4306" s="11"/>
      <c r="J4306" s="11"/>
      <c r="K4306" s="12"/>
      <c r="L4306" s="1"/>
      <c r="N4306" s="1"/>
      <c r="O4306" s="13"/>
      <c r="P4306" s="13"/>
      <c r="Q4306" s="13" t="str">
        <f t="shared" si="267"/>
        <v/>
      </c>
      <c r="R4306" s="13" t="str">
        <f t="shared" si="268"/>
        <v/>
      </c>
    </row>
    <row r="4307" spans="1:18" x14ac:dyDescent="0.2">
      <c r="A4307" s="8"/>
      <c r="B4307" s="9"/>
      <c r="C4307" s="10"/>
      <c r="D4307" s="10"/>
      <c r="E4307" s="10"/>
      <c r="F4307" s="10"/>
      <c r="G4307" s="10"/>
      <c r="H4307" s="10"/>
      <c r="I4307" s="11"/>
      <c r="J4307" s="11"/>
      <c r="K4307" s="16"/>
      <c r="L4307" s="1"/>
      <c r="N4307" s="1"/>
      <c r="O4307" s="13"/>
      <c r="P4307" s="13"/>
      <c r="Q4307" s="13" t="str">
        <f t="shared" si="267"/>
        <v/>
      </c>
      <c r="R4307" s="13" t="str">
        <f t="shared" si="268"/>
        <v/>
      </c>
    </row>
    <row r="4308" spans="1:18" x14ac:dyDescent="0.2">
      <c r="A4308" s="8"/>
      <c r="B4308" s="9"/>
      <c r="C4308" s="10"/>
      <c r="D4308" s="10"/>
      <c r="E4308" s="10"/>
      <c r="F4308" s="10"/>
      <c r="G4308" s="10"/>
      <c r="H4308" s="10"/>
      <c r="I4308" s="11"/>
      <c r="J4308" s="11"/>
      <c r="K4308" s="16"/>
      <c r="L4308" s="1"/>
      <c r="N4308" s="1"/>
      <c r="O4308" s="13"/>
      <c r="P4308" s="13"/>
      <c r="Q4308" s="13" t="str">
        <f t="shared" si="267"/>
        <v/>
      </c>
      <c r="R4308" s="13" t="str">
        <f t="shared" si="268"/>
        <v/>
      </c>
    </row>
    <row r="4309" spans="1:18" x14ac:dyDescent="0.2">
      <c r="A4309" s="8"/>
      <c r="B4309" s="9"/>
      <c r="C4309" s="10"/>
      <c r="D4309" s="10"/>
      <c r="E4309" s="10"/>
      <c r="F4309" s="10"/>
      <c r="G4309" s="10"/>
      <c r="H4309" s="10"/>
      <c r="I4309" s="11"/>
      <c r="J4309" s="11"/>
      <c r="K4309" s="16"/>
      <c r="L4309" s="1"/>
      <c r="N4309" s="1"/>
      <c r="O4309" s="13"/>
      <c r="P4309" s="13"/>
      <c r="Q4309" s="13" t="str">
        <f t="shared" si="267"/>
        <v/>
      </c>
      <c r="R4309" s="13" t="str">
        <f t="shared" si="268"/>
        <v/>
      </c>
    </row>
    <row r="4310" spans="1:18" x14ac:dyDescent="0.2">
      <c r="A4310" s="8"/>
      <c r="B4310" s="9"/>
      <c r="C4310" s="10"/>
      <c r="D4310" s="10"/>
      <c r="E4310" s="10"/>
      <c r="F4310" s="10"/>
      <c r="G4310" s="10"/>
      <c r="H4310" s="10"/>
      <c r="I4310" s="11"/>
      <c r="J4310" s="11"/>
      <c r="K4310" s="16"/>
      <c r="L4310" s="1"/>
      <c r="N4310" s="1"/>
      <c r="O4310" s="13"/>
      <c r="P4310" s="13"/>
      <c r="Q4310" s="13" t="str">
        <f t="shared" si="267"/>
        <v/>
      </c>
      <c r="R4310" s="13" t="str">
        <f t="shared" si="268"/>
        <v/>
      </c>
    </row>
    <row r="4311" spans="1:18" x14ac:dyDescent="0.2">
      <c r="A4311" s="8"/>
      <c r="B4311" s="9"/>
      <c r="C4311" s="10"/>
      <c r="D4311" s="10"/>
      <c r="E4311" s="10"/>
      <c r="F4311" s="10"/>
      <c r="G4311" s="10"/>
      <c r="H4311" s="10"/>
      <c r="I4311" s="11"/>
      <c r="J4311" s="11"/>
      <c r="K4311" s="12"/>
      <c r="L4311" s="1"/>
      <c r="N4311" s="1"/>
      <c r="O4311" s="13"/>
      <c r="P4311" s="13"/>
      <c r="Q4311" s="13" t="str">
        <f t="shared" si="267"/>
        <v/>
      </c>
      <c r="R4311" s="13" t="str">
        <f t="shared" si="268"/>
        <v/>
      </c>
    </row>
    <row r="4312" spans="1:18" x14ac:dyDescent="0.2">
      <c r="A4312" s="8"/>
      <c r="B4312" s="9"/>
      <c r="C4312" s="10"/>
      <c r="D4312" s="10"/>
      <c r="E4312" s="10"/>
      <c r="F4312" s="10"/>
      <c r="G4312" s="10"/>
      <c r="H4312" s="10"/>
      <c r="I4312" s="11"/>
      <c r="J4312" s="11"/>
      <c r="K4312" s="16"/>
      <c r="L4312" s="1"/>
      <c r="N4312" s="1"/>
      <c r="O4312" s="13"/>
      <c r="P4312" s="13"/>
      <c r="Q4312" s="13" t="str">
        <f t="shared" si="267"/>
        <v/>
      </c>
      <c r="R4312" s="13" t="str">
        <f t="shared" si="268"/>
        <v/>
      </c>
    </row>
    <row r="4313" spans="1:18" x14ac:dyDescent="0.2">
      <c r="A4313" s="8"/>
      <c r="B4313" s="9"/>
      <c r="C4313" s="10"/>
      <c r="D4313" s="10"/>
      <c r="E4313" s="10"/>
      <c r="F4313" s="10"/>
      <c r="G4313" s="10"/>
      <c r="H4313" s="10"/>
      <c r="I4313" s="11"/>
      <c r="J4313" s="11"/>
      <c r="K4313" s="16"/>
      <c r="L4313" s="1"/>
      <c r="N4313" s="1"/>
      <c r="O4313" s="13"/>
      <c r="P4313" s="13"/>
      <c r="Q4313" s="13" t="str">
        <f t="shared" si="267"/>
        <v/>
      </c>
      <c r="R4313" s="13" t="str">
        <f t="shared" si="268"/>
        <v/>
      </c>
    </row>
    <row r="4314" spans="1:18" x14ac:dyDescent="0.2">
      <c r="A4314" s="8"/>
      <c r="B4314" s="9"/>
      <c r="C4314" s="10"/>
      <c r="D4314" s="10"/>
      <c r="E4314" s="10"/>
      <c r="F4314" s="10"/>
      <c r="G4314" s="10"/>
      <c r="H4314" s="10"/>
      <c r="I4314" s="11"/>
      <c r="J4314" s="11"/>
      <c r="K4314" s="16"/>
      <c r="L4314" s="1"/>
      <c r="N4314" s="1"/>
      <c r="O4314" s="13"/>
      <c r="P4314" s="13"/>
      <c r="Q4314" s="13" t="str">
        <f t="shared" si="267"/>
        <v/>
      </c>
      <c r="R4314" s="13" t="str">
        <f t="shared" si="268"/>
        <v/>
      </c>
    </row>
    <row r="4315" spans="1:18" x14ac:dyDescent="0.2">
      <c r="A4315" s="8"/>
      <c r="B4315" s="9"/>
      <c r="C4315" s="10"/>
      <c r="D4315" s="10"/>
      <c r="E4315" s="10"/>
      <c r="F4315" s="10"/>
      <c r="G4315" s="10"/>
      <c r="H4315" s="10"/>
      <c r="I4315" s="11"/>
      <c r="J4315" s="11"/>
      <c r="K4315" s="16"/>
      <c r="L4315" s="1"/>
      <c r="N4315" s="1"/>
      <c r="O4315" s="13"/>
      <c r="P4315" s="13"/>
      <c r="Q4315" s="13" t="str">
        <f t="shared" si="267"/>
        <v/>
      </c>
      <c r="R4315" s="13" t="str">
        <f t="shared" si="268"/>
        <v/>
      </c>
    </row>
    <row r="4316" spans="1:18" x14ac:dyDescent="0.2">
      <c r="A4316" s="8"/>
      <c r="B4316" s="9"/>
      <c r="C4316" s="10"/>
      <c r="D4316" s="10"/>
      <c r="E4316" s="10"/>
      <c r="F4316" s="10"/>
      <c r="G4316" s="10"/>
      <c r="H4316" s="10"/>
      <c r="I4316" s="11"/>
      <c r="J4316" s="11"/>
      <c r="K4316" s="16"/>
      <c r="L4316" s="1"/>
      <c r="N4316" s="1"/>
      <c r="O4316" s="13"/>
      <c r="P4316" s="13"/>
      <c r="Q4316" s="13" t="str">
        <f t="shared" si="267"/>
        <v/>
      </c>
      <c r="R4316" s="13" t="str">
        <f t="shared" si="268"/>
        <v/>
      </c>
    </row>
    <row r="4317" spans="1:18" x14ac:dyDescent="0.2">
      <c r="A4317" s="8"/>
      <c r="B4317" s="9"/>
      <c r="C4317" s="10"/>
      <c r="D4317" s="10"/>
      <c r="E4317" s="10"/>
      <c r="F4317" s="10"/>
      <c r="G4317" s="10"/>
      <c r="H4317" s="10"/>
      <c r="I4317" s="11"/>
      <c r="J4317" s="11"/>
      <c r="K4317" s="12"/>
      <c r="L4317" s="1"/>
      <c r="N4317" s="1"/>
      <c r="O4317" s="13"/>
      <c r="P4317" s="13"/>
      <c r="Q4317" s="13" t="str">
        <f t="shared" si="267"/>
        <v/>
      </c>
      <c r="R4317" s="13" t="str">
        <f t="shared" si="268"/>
        <v/>
      </c>
    </row>
    <row r="4318" spans="1:18" x14ac:dyDescent="0.2">
      <c r="A4318" s="8"/>
      <c r="B4318" s="9"/>
      <c r="C4318" s="10"/>
      <c r="D4318" s="10"/>
      <c r="E4318" s="10"/>
      <c r="F4318" s="10"/>
      <c r="G4318" s="10"/>
      <c r="H4318" s="10"/>
      <c r="I4318" s="11"/>
      <c r="J4318" s="11"/>
      <c r="K4318" s="12"/>
      <c r="L4318" s="1"/>
      <c r="N4318" s="1"/>
      <c r="O4318" s="13"/>
      <c r="P4318" s="13"/>
      <c r="Q4318" s="13" t="str">
        <f t="shared" si="267"/>
        <v/>
      </c>
      <c r="R4318" s="13" t="str">
        <f t="shared" si="268"/>
        <v/>
      </c>
    </row>
    <row r="4319" spans="1:18" x14ac:dyDescent="0.2">
      <c r="A4319" s="8"/>
      <c r="B4319" s="9"/>
      <c r="C4319" s="10"/>
      <c r="D4319" s="10"/>
      <c r="E4319" s="10"/>
      <c r="F4319" s="10"/>
      <c r="G4319" s="10"/>
      <c r="H4319" s="10"/>
      <c r="I4319" s="11"/>
      <c r="J4319" s="11"/>
      <c r="K4319" s="12"/>
      <c r="L4319" s="1"/>
      <c r="N4319" s="1"/>
      <c r="O4319" s="13"/>
      <c r="P4319" s="13"/>
      <c r="Q4319" s="13" t="str">
        <f t="shared" si="267"/>
        <v/>
      </c>
      <c r="R4319" s="13" t="str">
        <f t="shared" si="268"/>
        <v/>
      </c>
    </row>
    <row r="4320" spans="1:18" x14ac:dyDescent="0.2">
      <c r="A4320" s="8"/>
      <c r="B4320" s="9"/>
      <c r="C4320" s="10"/>
      <c r="D4320" s="10"/>
      <c r="E4320" s="10"/>
      <c r="F4320" s="10"/>
      <c r="G4320" s="10"/>
      <c r="H4320" s="10"/>
      <c r="I4320" s="11"/>
      <c r="J4320" s="11"/>
      <c r="K4320" s="12"/>
      <c r="L4320" s="1"/>
      <c r="N4320" s="1"/>
      <c r="O4320" s="13"/>
      <c r="P4320" s="13"/>
      <c r="Q4320" s="13" t="str">
        <f t="shared" si="267"/>
        <v/>
      </c>
      <c r="R4320" s="13" t="str">
        <f t="shared" si="268"/>
        <v/>
      </c>
    </row>
    <row r="4321" spans="1:18" x14ac:dyDescent="0.2">
      <c r="A4321" s="8"/>
      <c r="B4321" s="9"/>
      <c r="C4321" s="10"/>
      <c r="D4321" s="10"/>
      <c r="E4321" s="10"/>
      <c r="F4321" s="10"/>
      <c r="G4321" s="10"/>
      <c r="H4321" s="10"/>
      <c r="I4321" s="11"/>
      <c r="J4321" s="11"/>
      <c r="K4321" s="12"/>
      <c r="L4321" s="1"/>
      <c r="N4321" s="1"/>
      <c r="O4321" s="13"/>
      <c r="P4321" s="13"/>
      <c r="Q4321" s="13" t="str">
        <f t="shared" si="267"/>
        <v/>
      </c>
      <c r="R4321" s="13" t="str">
        <f t="shared" si="268"/>
        <v/>
      </c>
    </row>
    <row r="4322" spans="1:18" x14ac:dyDescent="0.2">
      <c r="A4322" s="8"/>
      <c r="B4322" s="9"/>
      <c r="C4322" s="10"/>
      <c r="D4322" s="10"/>
      <c r="E4322" s="10"/>
      <c r="F4322" s="10"/>
      <c r="G4322" s="10"/>
      <c r="H4322" s="10"/>
      <c r="I4322" s="11"/>
      <c r="J4322" s="11"/>
      <c r="K4322" s="16"/>
      <c r="L4322" s="1"/>
      <c r="N4322" s="1"/>
      <c r="O4322" s="13"/>
      <c r="P4322" s="13"/>
      <c r="Q4322" s="13" t="str">
        <f t="shared" si="267"/>
        <v/>
      </c>
      <c r="R4322" s="13" t="str">
        <f t="shared" si="268"/>
        <v/>
      </c>
    </row>
    <row r="4323" spans="1:18" x14ac:dyDescent="0.2">
      <c r="A4323" s="8"/>
      <c r="B4323" s="9"/>
      <c r="C4323" s="10"/>
      <c r="D4323" s="10"/>
      <c r="E4323" s="10"/>
      <c r="F4323" s="10"/>
      <c r="G4323" s="10"/>
      <c r="H4323" s="10"/>
      <c r="I4323" s="11"/>
      <c r="J4323" s="11"/>
      <c r="K4323" s="12"/>
      <c r="L4323" s="1"/>
      <c r="N4323" s="1"/>
      <c r="O4323" s="13"/>
      <c r="P4323" s="13"/>
      <c r="Q4323" s="13" t="str">
        <f t="shared" si="267"/>
        <v/>
      </c>
      <c r="R4323" s="13" t="str">
        <f t="shared" si="268"/>
        <v/>
      </c>
    </row>
    <row r="4324" spans="1:18" x14ac:dyDescent="0.2">
      <c r="A4324" s="8"/>
      <c r="B4324" s="9"/>
      <c r="C4324" s="10"/>
      <c r="D4324" s="10"/>
      <c r="E4324" s="10"/>
      <c r="F4324" s="10"/>
      <c r="G4324" s="10"/>
      <c r="H4324" s="10"/>
      <c r="I4324" s="11"/>
      <c r="J4324" s="11"/>
      <c r="K4324" s="12"/>
      <c r="L4324" s="1"/>
      <c r="N4324" s="1"/>
      <c r="O4324" s="13"/>
      <c r="P4324" s="13"/>
      <c r="Q4324" s="13" t="str">
        <f t="shared" si="267"/>
        <v/>
      </c>
      <c r="R4324" s="13" t="str">
        <f t="shared" si="268"/>
        <v/>
      </c>
    </row>
    <row r="4325" spans="1:18" x14ac:dyDescent="0.2">
      <c r="A4325" s="8"/>
      <c r="B4325" s="9"/>
      <c r="C4325" s="10"/>
      <c r="D4325" s="10"/>
      <c r="E4325" s="10"/>
      <c r="F4325" s="10"/>
      <c r="G4325" s="10"/>
      <c r="H4325" s="10"/>
      <c r="I4325" s="11"/>
      <c r="J4325" s="11"/>
      <c r="K4325" s="12"/>
      <c r="L4325" s="1"/>
      <c r="N4325" s="1"/>
      <c r="O4325" s="13"/>
      <c r="P4325" s="13"/>
      <c r="Q4325" s="13" t="str">
        <f t="shared" si="267"/>
        <v/>
      </c>
      <c r="R4325" s="13" t="str">
        <f t="shared" si="268"/>
        <v/>
      </c>
    </row>
    <row r="4326" spans="1:18" x14ac:dyDescent="0.2">
      <c r="A4326" s="8"/>
      <c r="B4326" s="9"/>
      <c r="C4326" s="10"/>
      <c r="D4326" s="10"/>
      <c r="E4326" s="10"/>
      <c r="F4326" s="10"/>
      <c r="G4326" s="10"/>
      <c r="H4326" s="10"/>
      <c r="I4326" s="11"/>
      <c r="J4326" s="11"/>
      <c r="K4326" s="12"/>
      <c r="L4326" s="1"/>
      <c r="N4326" s="1"/>
      <c r="O4326" s="13"/>
      <c r="P4326" s="13"/>
      <c r="Q4326" s="13" t="str">
        <f t="shared" si="267"/>
        <v/>
      </c>
      <c r="R4326" s="13" t="str">
        <f t="shared" si="268"/>
        <v/>
      </c>
    </row>
    <row r="4327" spans="1:18" x14ac:dyDescent="0.2">
      <c r="A4327" s="8"/>
      <c r="B4327" s="9"/>
      <c r="C4327" s="10"/>
      <c r="D4327" s="10"/>
      <c r="E4327" s="10"/>
      <c r="F4327" s="10"/>
      <c r="G4327" s="10"/>
      <c r="H4327" s="10"/>
      <c r="I4327" s="11"/>
      <c r="J4327" s="11"/>
      <c r="K4327" s="16"/>
      <c r="L4327" s="1"/>
      <c r="N4327" s="1"/>
      <c r="O4327" s="13"/>
      <c r="P4327" s="13"/>
      <c r="Q4327" s="13" t="str">
        <f t="shared" si="267"/>
        <v/>
      </c>
      <c r="R4327" s="13" t="str">
        <f t="shared" si="268"/>
        <v/>
      </c>
    </row>
    <row r="4328" spans="1:18" x14ac:dyDescent="0.2">
      <c r="A4328" s="8"/>
      <c r="B4328" s="9"/>
      <c r="C4328" s="10"/>
      <c r="D4328" s="10"/>
      <c r="E4328" s="10"/>
      <c r="F4328" s="10"/>
      <c r="G4328" s="10"/>
      <c r="H4328" s="10"/>
      <c r="I4328" s="11"/>
      <c r="J4328" s="11"/>
      <c r="K4328" s="16"/>
      <c r="L4328" s="1"/>
      <c r="N4328" s="1"/>
      <c r="O4328" s="13"/>
      <c r="P4328" s="13"/>
      <c r="Q4328" s="13" t="str">
        <f t="shared" si="267"/>
        <v/>
      </c>
      <c r="R4328" s="13" t="str">
        <f t="shared" si="268"/>
        <v/>
      </c>
    </row>
    <row r="4329" spans="1:18" x14ac:dyDescent="0.2">
      <c r="A4329" s="8"/>
      <c r="B4329" s="9"/>
      <c r="C4329" s="10"/>
      <c r="D4329" s="10"/>
      <c r="E4329" s="10"/>
      <c r="F4329" s="10"/>
      <c r="G4329" s="10"/>
      <c r="H4329" s="10"/>
      <c r="I4329" s="11"/>
      <c r="J4329" s="11"/>
      <c r="K4329" s="16"/>
      <c r="L4329" s="1"/>
      <c r="N4329" s="1"/>
      <c r="O4329" s="13"/>
      <c r="P4329" s="13"/>
      <c r="Q4329" s="13" t="str">
        <f t="shared" si="267"/>
        <v/>
      </c>
      <c r="R4329" s="13" t="str">
        <f t="shared" si="268"/>
        <v/>
      </c>
    </row>
    <row r="4330" spans="1:18" x14ac:dyDescent="0.2">
      <c r="A4330" s="8"/>
      <c r="B4330" s="9"/>
      <c r="C4330" s="10"/>
      <c r="D4330" s="10"/>
      <c r="E4330" s="10"/>
      <c r="F4330" s="10"/>
      <c r="G4330" s="10"/>
      <c r="H4330" s="10"/>
      <c r="I4330" s="11"/>
      <c r="J4330" s="11"/>
      <c r="K4330" s="16"/>
      <c r="L4330" s="1"/>
      <c r="N4330" s="1"/>
      <c r="O4330" s="13"/>
      <c r="P4330" s="13"/>
      <c r="Q4330" s="13" t="str">
        <f t="shared" si="267"/>
        <v/>
      </c>
      <c r="R4330" s="13" t="str">
        <f t="shared" si="268"/>
        <v/>
      </c>
    </row>
    <row r="4331" spans="1:18" x14ac:dyDescent="0.2">
      <c r="A4331" s="8"/>
      <c r="B4331" s="9"/>
      <c r="C4331" s="10"/>
      <c r="D4331" s="10"/>
      <c r="E4331" s="10"/>
      <c r="F4331" s="10"/>
      <c r="G4331" s="10"/>
      <c r="H4331" s="10"/>
      <c r="I4331" s="11"/>
      <c r="J4331" s="11"/>
      <c r="K4331" s="16"/>
      <c r="L4331" s="1"/>
      <c r="N4331" s="1"/>
      <c r="O4331" s="13"/>
      <c r="P4331" s="13"/>
      <c r="Q4331" s="13" t="str">
        <f t="shared" si="267"/>
        <v/>
      </c>
      <c r="R4331" s="13" t="str">
        <f t="shared" si="268"/>
        <v/>
      </c>
    </row>
    <row r="4332" spans="1:18" x14ac:dyDescent="0.2">
      <c r="A4332" s="8"/>
      <c r="B4332" s="9"/>
      <c r="C4332" s="10"/>
      <c r="D4332" s="10"/>
      <c r="E4332" s="10"/>
      <c r="F4332" s="10"/>
      <c r="G4332" s="10"/>
      <c r="H4332" s="10"/>
      <c r="I4332" s="11"/>
      <c r="J4332" s="11"/>
      <c r="K4332" s="16"/>
      <c r="L4332" s="1"/>
      <c r="N4332" s="1"/>
      <c r="O4332" s="13"/>
      <c r="P4332" s="13"/>
      <c r="Q4332" s="13" t="str">
        <f t="shared" si="267"/>
        <v/>
      </c>
      <c r="R4332" s="13" t="str">
        <f t="shared" si="268"/>
        <v/>
      </c>
    </row>
    <row r="4333" spans="1:18" x14ac:dyDescent="0.2">
      <c r="A4333" s="8"/>
      <c r="B4333" s="9"/>
      <c r="C4333" s="10"/>
      <c r="D4333" s="10"/>
      <c r="E4333" s="10"/>
      <c r="F4333" s="10"/>
      <c r="G4333" s="10"/>
      <c r="H4333" s="10"/>
      <c r="I4333" s="11"/>
      <c r="J4333" s="11"/>
      <c r="K4333" s="16"/>
      <c r="L4333" s="1"/>
      <c r="N4333" s="1"/>
      <c r="O4333" s="13"/>
      <c r="P4333" s="13"/>
      <c r="Q4333" s="13" t="str">
        <f t="shared" si="267"/>
        <v/>
      </c>
      <c r="R4333" s="13" t="str">
        <f t="shared" si="268"/>
        <v/>
      </c>
    </row>
    <row r="4334" spans="1:18" x14ac:dyDescent="0.2">
      <c r="A4334" s="8"/>
      <c r="B4334" s="9"/>
      <c r="C4334" s="10"/>
      <c r="D4334" s="10"/>
      <c r="E4334" s="10"/>
      <c r="F4334" s="10"/>
      <c r="G4334" s="10"/>
      <c r="H4334" s="10"/>
      <c r="I4334" s="11"/>
      <c r="J4334" s="11"/>
      <c r="K4334" s="16"/>
      <c r="L4334" s="1"/>
      <c r="N4334" s="1"/>
      <c r="O4334" s="13"/>
      <c r="P4334" s="13"/>
      <c r="Q4334" s="13" t="str">
        <f t="shared" si="267"/>
        <v/>
      </c>
      <c r="R4334" s="13" t="str">
        <f t="shared" si="268"/>
        <v/>
      </c>
    </row>
    <row r="4335" spans="1:18" x14ac:dyDescent="0.2">
      <c r="A4335" s="8"/>
      <c r="B4335" s="9"/>
      <c r="C4335" s="10"/>
      <c r="D4335" s="10"/>
      <c r="E4335" s="10"/>
      <c r="F4335" s="10"/>
      <c r="G4335" s="10"/>
      <c r="H4335" s="10"/>
      <c r="I4335" s="11"/>
      <c r="J4335" s="11"/>
      <c r="K4335" s="16"/>
      <c r="L4335" s="1"/>
      <c r="N4335" s="1"/>
      <c r="O4335" s="13"/>
      <c r="P4335" s="13"/>
      <c r="Q4335" s="13" t="str">
        <f t="shared" si="267"/>
        <v/>
      </c>
      <c r="R4335" s="13" t="str">
        <f t="shared" si="268"/>
        <v/>
      </c>
    </row>
    <row r="4336" spans="1:18" x14ac:dyDescent="0.2">
      <c r="A4336" s="8"/>
      <c r="B4336" s="9"/>
      <c r="C4336" s="10"/>
      <c r="D4336" s="10"/>
      <c r="E4336" s="10"/>
      <c r="F4336" s="10"/>
      <c r="G4336" s="10"/>
      <c r="H4336" s="10"/>
      <c r="I4336" s="11"/>
      <c r="J4336" s="11"/>
      <c r="K4336" s="12"/>
      <c r="L4336" s="1"/>
      <c r="N4336" s="1"/>
      <c r="O4336" s="13"/>
      <c r="P4336" s="13"/>
      <c r="Q4336" s="13" t="str">
        <f t="shared" si="267"/>
        <v/>
      </c>
      <c r="R4336" s="13" t="str">
        <f t="shared" si="268"/>
        <v/>
      </c>
    </row>
    <row r="4337" spans="1:18" x14ac:dyDescent="0.2">
      <c r="A4337" s="8"/>
      <c r="B4337" s="9"/>
      <c r="C4337" s="10"/>
      <c r="D4337" s="10"/>
      <c r="E4337" s="10"/>
      <c r="F4337" s="10"/>
      <c r="G4337" s="10"/>
      <c r="H4337" s="10"/>
      <c r="I4337" s="11"/>
      <c r="J4337" s="11"/>
      <c r="K4337" s="12"/>
      <c r="L4337" s="1"/>
      <c r="N4337" s="1"/>
      <c r="O4337" s="13"/>
      <c r="P4337" s="13"/>
      <c r="Q4337" s="13" t="str">
        <f t="shared" si="267"/>
        <v/>
      </c>
      <c r="R4337" s="13" t="str">
        <f t="shared" si="268"/>
        <v/>
      </c>
    </row>
    <row r="4338" spans="1:18" x14ac:dyDescent="0.2">
      <c r="A4338" s="8"/>
      <c r="B4338" s="9"/>
      <c r="C4338" s="10"/>
      <c r="D4338" s="10"/>
      <c r="E4338" s="10"/>
      <c r="F4338" s="10"/>
      <c r="G4338" s="10"/>
      <c r="H4338" s="10"/>
      <c r="I4338" s="11"/>
      <c r="J4338" s="11"/>
      <c r="K4338" s="16"/>
      <c r="L4338" s="1"/>
      <c r="N4338" s="1"/>
      <c r="O4338" s="13"/>
      <c r="P4338" s="13"/>
      <c r="Q4338" s="13" t="str">
        <f t="shared" si="267"/>
        <v/>
      </c>
      <c r="R4338" s="13" t="str">
        <f t="shared" si="268"/>
        <v/>
      </c>
    </row>
    <row r="4339" spans="1:18" x14ac:dyDescent="0.2">
      <c r="A4339" s="8"/>
      <c r="B4339" s="9"/>
      <c r="C4339" s="10"/>
      <c r="D4339" s="10"/>
      <c r="E4339" s="10"/>
      <c r="F4339" s="10"/>
      <c r="G4339" s="10"/>
      <c r="H4339" s="10"/>
      <c r="I4339" s="11"/>
      <c r="J4339" s="11"/>
      <c r="K4339" s="16"/>
      <c r="L4339" s="1"/>
      <c r="N4339" s="1"/>
      <c r="O4339" s="13"/>
      <c r="P4339" s="13"/>
      <c r="Q4339" s="13" t="str">
        <f t="shared" si="267"/>
        <v/>
      </c>
      <c r="R4339" s="13" t="str">
        <f t="shared" si="268"/>
        <v/>
      </c>
    </row>
    <row r="4340" spans="1:18" x14ac:dyDescent="0.2">
      <c r="A4340" s="8"/>
      <c r="B4340" s="9"/>
      <c r="C4340" s="10"/>
      <c r="D4340" s="10"/>
      <c r="E4340" s="10"/>
      <c r="F4340" s="10"/>
      <c r="G4340" s="10"/>
      <c r="H4340" s="10"/>
      <c r="I4340" s="11"/>
      <c r="J4340" s="11"/>
      <c r="K4340" s="16"/>
      <c r="L4340" s="1"/>
      <c r="N4340" s="1"/>
      <c r="O4340" s="13"/>
      <c r="P4340" s="13"/>
      <c r="Q4340" s="13" t="str">
        <f t="shared" si="267"/>
        <v/>
      </c>
      <c r="R4340" s="13" t="str">
        <f t="shared" si="268"/>
        <v/>
      </c>
    </row>
    <row r="4341" spans="1:18" x14ac:dyDescent="0.2">
      <c r="A4341" s="8"/>
      <c r="B4341" s="9"/>
      <c r="C4341" s="10"/>
      <c r="D4341" s="10"/>
      <c r="E4341" s="10"/>
      <c r="F4341" s="10"/>
      <c r="G4341" s="10"/>
      <c r="H4341" s="10"/>
      <c r="I4341" s="11"/>
      <c r="J4341" s="11"/>
      <c r="K4341" s="16"/>
      <c r="L4341" s="1"/>
      <c r="N4341" s="1"/>
      <c r="O4341" s="13"/>
      <c r="P4341" s="13"/>
      <c r="Q4341" s="13" t="str">
        <f t="shared" si="267"/>
        <v/>
      </c>
      <c r="R4341" s="13" t="str">
        <f t="shared" si="268"/>
        <v/>
      </c>
    </row>
    <row r="4342" spans="1:18" x14ac:dyDescent="0.2">
      <c r="A4342" s="8"/>
      <c r="B4342" s="9"/>
      <c r="C4342" s="10"/>
      <c r="D4342" s="10"/>
      <c r="E4342" s="10"/>
      <c r="F4342" s="10"/>
      <c r="G4342" s="10"/>
      <c r="H4342" s="10"/>
      <c r="I4342" s="11"/>
      <c r="J4342" s="11"/>
      <c r="K4342" s="12"/>
      <c r="L4342" s="1"/>
      <c r="N4342" s="1"/>
      <c r="O4342" s="13"/>
      <c r="P4342" s="13"/>
      <c r="Q4342" s="13" t="str">
        <f t="shared" si="267"/>
        <v/>
      </c>
      <c r="R4342" s="13" t="str">
        <f t="shared" si="268"/>
        <v/>
      </c>
    </row>
    <row r="4343" spans="1:18" x14ac:dyDescent="0.2">
      <c r="A4343" s="8"/>
      <c r="B4343" s="9"/>
      <c r="C4343" s="10"/>
      <c r="D4343" s="10"/>
      <c r="E4343" s="10"/>
      <c r="F4343" s="10"/>
      <c r="G4343" s="10"/>
      <c r="H4343" s="10"/>
      <c r="I4343" s="11"/>
      <c r="J4343" s="11"/>
      <c r="K4343" s="16"/>
      <c r="L4343" s="1"/>
      <c r="N4343" s="1"/>
      <c r="O4343" s="13"/>
      <c r="P4343" s="13"/>
      <c r="Q4343" s="13" t="str">
        <f t="shared" si="267"/>
        <v/>
      </c>
      <c r="R4343" s="13" t="str">
        <f t="shared" si="268"/>
        <v/>
      </c>
    </row>
    <row r="4344" spans="1:18" x14ac:dyDescent="0.2">
      <c r="A4344" s="8"/>
      <c r="B4344" s="9"/>
      <c r="C4344" s="10"/>
      <c r="D4344" s="10"/>
      <c r="E4344" s="10"/>
      <c r="F4344" s="10"/>
      <c r="G4344" s="10"/>
      <c r="H4344" s="10"/>
      <c r="I4344" s="11"/>
      <c r="J4344" s="11"/>
      <c r="K4344" s="12"/>
      <c r="L4344" s="1"/>
      <c r="N4344" s="1"/>
      <c r="O4344" s="13"/>
      <c r="P4344" s="13"/>
      <c r="Q4344" s="13" t="str">
        <f t="shared" si="267"/>
        <v/>
      </c>
      <c r="R4344" s="13" t="str">
        <f t="shared" si="268"/>
        <v/>
      </c>
    </row>
    <row r="4345" spans="1:18" x14ac:dyDescent="0.2">
      <c r="A4345" s="8"/>
      <c r="B4345" s="9"/>
      <c r="C4345" s="10"/>
      <c r="D4345" s="10"/>
      <c r="E4345" s="10"/>
      <c r="F4345" s="10"/>
      <c r="G4345" s="10"/>
      <c r="H4345" s="10"/>
      <c r="I4345" s="11"/>
      <c r="J4345" s="11"/>
      <c r="K4345" s="12"/>
      <c r="L4345" s="1"/>
      <c r="N4345" s="1"/>
      <c r="O4345" s="13"/>
      <c r="P4345" s="13"/>
      <c r="Q4345" s="13" t="str">
        <f t="shared" si="267"/>
        <v/>
      </c>
      <c r="R4345" s="13" t="str">
        <f t="shared" si="268"/>
        <v/>
      </c>
    </row>
    <row r="4346" spans="1:18" x14ac:dyDescent="0.2">
      <c r="A4346" s="8"/>
      <c r="B4346" s="9"/>
      <c r="C4346" s="10"/>
      <c r="D4346" s="10"/>
      <c r="E4346" s="10"/>
      <c r="F4346" s="10"/>
      <c r="G4346" s="10"/>
      <c r="H4346" s="10"/>
      <c r="I4346" s="11"/>
      <c r="J4346" s="11"/>
      <c r="K4346" s="16"/>
      <c r="L4346" s="1"/>
      <c r="N4346" s="1"/>
      <c r="O4346" s="13"/>
      <c r="P4346" s="13"/>
      <c r="Q4346" s="13" t="str">
        <f t="shared" si="267"/>
        <v/>
      </c>
      <c r="R4346" s="13" t="str">
        <f t="shared" si="268"/>
        <v/>
      </c>
    </row>
    <row r="4347" spans="1:18" x14ac:dyDescent="0.2">
      <c r="A4347" s="8"/>
      <c r="B4347" s="9"/>
      <c r="C4347" s="10"/>
      <c r="D4347" s="10"/>
      <c r="E4347" s="10"/>
      <c r="F4347" s="10"/>
      <c r="G4347" s="10"/>
      <c r="H4347" s="10"/>
      <c r="I4347" s="11"/>
      <c r="J4347" s="11"/>
      <c r="K4347" s="12"/>
      <c r="L4347" s="1"/>
      <c r="N4347" s="1"/>
      <c r="O4347" s="13"/>
      <c r="P4347" s="13"/>
      <c r="Q4347" s="13" t="str">
        <f t="shared" si="267"/>
        <v/>
      </c>
      <c r="R4347" s="13" t="str">
        <f t="shared" si="268"/>
        <v/>
      </c>
    </row>
    <row r="4348" spans="1:18" x14ac:dyDescent="0.2">
      <c r="A4348" s="8"/>
      <c r="B4348" s="9"/>
      <c r="C4348" s="10"/>
      <c r="D4348" s="10"/>
      <c r="E4348" s="10"/>
      <c r="F4348" s="10"/>
      <c r="G4348" s="10"/>
      <c r="H4348" s="10"/>
      <c r="I4348" s="11"/>
      <c r="J4348" s="11"/>
      <c r="K4348" s="16"/>
      <c r="L4348" s="1"/>
      <c r="N4348" s="1"/>
      <c r="O4348" s="13"/>
      <c r="P4348" s="13"/>
      <c r="Q4348" s="13" t="str">
        <f t="shared" si="267"/>
        <v/>
      </c>
      <c r="R4348" s="13" t="str">
        <f t="shared" si="268"/>
        <v/>
      </c>
    </row>
    <row r="4349" spans="1:18" x14ac:dyDescent="0.2">
      <c r="A4349" s="8"/>
      <c r="B4349" s="9"/>
      <c r="C4349" s="10"/>
      <c r="D4349" s="10"/>
      <c r="E4349" s="10"/>
      <c r="F4349" s="10"/>
      <c r="G4349" s="10"/>
      <c r="H4349" s="10"/>
      <c r="I4349" s="11"/>
      <c r="J4349" s="11"/>
      <c r="K4349" s="12"/>
      <c r="L4349" s="1"/>
      <c r="N4349" s="1"/>
      <c r="O4349" s="13"/>
      <c r="P4349" s="13"/>
      <c r="Q4349" s="13" t="str">
        <f t="shared" si="267"/>
        <v/>
      </c>
      <c r="R4349" s="13" t="str">
        <f t="shared" si="268"/>
        <v/>
      </c>
    </row>
    <row r="4350" spans="1:18" x14ac:dyDescent="0.2">
      <c r="A4350" s="8"/>
      <c r="B4350" s="9"/>
      <c r="C4350" s="10"/>
      <c r="D4350" s="10"/>
      <c r="E4350" s="10"/>
      <c r="F4350" s="10"/>
      <c r="G4350" s="10"/>
      <c r="H4350" s="10"/>
      <c r="I4350" s="11"/>
      <c r="J4350" s="11"/>
      <c r="K4350" s="12"/>
      <c r="L4350" s="1"/>
      <c r="N4350" s="1"/>
      <c r="O4350" s="13"/>
      <c r="P4350" s="13"/>
      <c r="Q4350" s="13" t="str">
        <f t="shared" si="267"/>
        <v/>
      </c>
      <c r="R4350" s="13" t="str">
        <f t="shared" si="268"/>
        <v/>
      </c>
    </row>
    <row r="4351" spans="1:18" x14ac:dyDescent="0.2">
      <c r="A4351" s="8"/>
      <c r="B4351" s="9"/>
      <c r="C4351" s="10"/>
      <c r="D4351" s="10"/>
      <c r="E4351" s="10"/>
      <c r="F4351" s="10"/>
      <c r="G4351" s="10"/>
      <c r="H4351" s="10"/>
      <c r="I4351" s="11"/>
      <c r="J4351" s="11"/>
      <c r="K4351" s="12"/>
      <c r="L4351" s="1"/>
      <c r="N4351" s="1"/>
      <c r="O4351" s="13"/>
      <c r="P4351" s="13"/>
      <c r="Q4351" s="13" t="str">
        <f t="shared" si="267"/>
        <v/>
      </c>
      <c r="R4351" s="13" t="str">
        <f t="shared" si="268"/>
        <v/>
      </c>
    </row>
    <row r="4352" spans="1:18" x14ac:dyDescent="0.2">
      <c r="A4352" s="8"/>
      <c r="B4352" s="9"/>
      <c r="C4352" s="10"/>
      <c r="D4352" s="10"/>
      <c r="E4352" s="10"/>
      <c r="F4352" s="10"/>
      <c r="G4352" s="10"/>
      <c r="H4352" s="10"/>
      <c r="I4352" s="11"/>
      <c r="J4352" s="11"/>
      <c r="K4352" s="12"/>
      <c r="L4352" s="1"/>
      <c r="N4352" s="1"/>
      <c r="O4352" s="13"/>
      <c r="P4352" s="13"/>
      <c r="Q4352" s="13" t="str">
        <f t="shared" si="267"/>
        <v/>
      </c>
      <c r="R4352" s="13" t="str">
        <f t="shared" si="268"/>
        <v/>
      </c>
    </row>
    <row r="4353" spans="1:18" x14ac:dyDescent="0.2">
      <c r="A4353" s="8"/>
      <c r="B4353" s="9"/>
      <c r="C4353" s="10"/>
      <c r="D4353" s="10"/>
      <c r="E4353" s="10"/>
      <c r="F4353" s="10"/>
      <c r="G4353" s="10"/>
      <c r="H4353" s="10"/>
      <c r="I4353" s="11"/>
      <c r="J4353" s="11"/>
      <c r="K4353" s="16"/>
      <c r="L4353" s="1"/>
      <c r="N4353" s="1"/>
      <c r="O4353" s="13"/>
      <c r="P4353" s="13"/>
      <c r="Q4353" s="13" t="str">
        <f t="shared" si="267"/>
        <v/>
      </c>
      <c r="R4353" s="13" t="str">
        <f t="shared" si="268"/>
        <v/>
      </c>
    </row>
    <row r="4354" spans="1:18" x14ac:dyDescent="0.2">
      <c r="A4354" s="8"/>
      <c r="B4354" s="9"/>
      <c r="C4354" s="10"/>
      <c r="D4354" s="10"/>
      <c r="E4354" s="10"/>
      <c r="F4354" s="10"/>
      <c r="G4354" s="10"/>
      <c r="H4354" s="10"/>
      <c r="I4354" s="11"/>
      <c r="J4354" s="11"/>
      <c r="K4354" s="16"/>
      <c r="L4354" s="1"/>
      <c r="N4354" s="1"/>
      <c r="O4354" s="13"/>
      <c r="P4354" s="13"/>
      <c r="Q4354" s="13" t="str">
        <f t="shared" si="267"/>
        <v/>
      </c>
      <c r="R4354" s="13" t="str">
        <f t="shared" si="268"/>
        <v/>
      </c>
    </row>
    <row r="4355" spans="1:18" x14ac:dyDescent="0.2">
      <c r="A4355" s="8"/>
      <c r="B4355" s="9"/>
      <c r="C4355" s="10"/>
      <c r="D4355" s="10"/>
      <c r="E4355" s="10"/>
      <c r="F4355" s="10"/>
      <c r="G4355" s="10"/>
      <c r="H4355" s="10"/>
      <c r="I4355" s="11"/>
      <c r="J4355" s="11"/>
      <c r="K4355" s="16"/>
      <c r="L4355" s="1"/>
      <c r="N4355" s="1"/>
      <c r="O4355" s="13"/>
      <c r="P4355" s="13"/>
      <c r="Q4355" s="13" t="str">
        <f t="shared" si="267"/>
        <v/>
      </c>
      <c r="R4355" s="13" t="str">
        <f t="shared" si="268"/>
        <v/>
      </c>
    </row>
    <row r="4356" spans="1:18" x14ac:dyDescent="0.2">
      <c r="A4356" s="8"/>
      <c r="B4356" s="9"/>
      <c r="C4356" s="10"/>
      <c r="D4356" s="10"/>
      <c r="E4356" s="10"/>
      <c r="F4356" s="10"/>
      <c r="G4356" s="10"/>
      <c r="H4356" s="10"/>
      <c r="I4356" s="11"/>
      <c r="J4356" s="11"/>
      <c r="K4356" s="16"/>
      <c r="L4356" s="1"/>
      <c r="N4356" s="1"/>
      <c r="O4356" s="13"/>
      <c r="P4356" s="13"/>
      <c r="Q4356" s="13" t="str">
        <f t="shared" si="267"/>
        <v/>
      </c>
      <c r="R4356" s="13" t="str">
        <f t="shared" si="268"/>
        <v/>
      </c>
    </row>
    <row r="4357" spans="1:18" x14ac:dyDescent="0.2">
      <c r="A4357" s="8"/>
      <c r="B4357" s="9"/>
      <c r="C4357" s="10"/>
      <c r="D4357" s="10"/>
      <c r="E4357" s="10"/>
      <c r="F4357" s="10"/>
      <c r="G4357" s="10"/>
      <c r="H4357" s="10"/>
      <c r="I4357" s="11"/>
      <c r="J4357" s="11"/>
      <c r="K4357" s="16"/>
      <c r="L4357" s="1"/>
      <c r="N4357" s="1"/>
      <c r="O4357" s="13"/>
      <c r="P4357" s="13"/>
      <c r="Q4357" s="13" t="str">
        <f t="shared" si="267"/>
        <v/>
      </c>
      <c r="R4357" s="13" t="str">
        <f t="shared" si="268"/>
        <v/>
      </c>
    </row>
    <row r="4358" spans="1:18" x14ac:dyDescent="0.2">
      <c r="A4358" s="8"/>
      <c r="B4358" s="9"/>
      <c r="C4358" s="10"/>
      <c r="D4358" s="10"/>
      <c r="E4358" s="10"/>
      <c r="F4358" s="10"/>
      <c r="G4358" s="10"/>
      <c r="H4358" s="10"/>
      <c r="I4358" s="11"/>
      <c r="J4358" s="11"/>
      <c r="K4358" s="16"/>
      <c r="L4358" s="1"/>
      <c r="N4358" s="1"/>
      <c r="O4358" s="13"/>
      <c r="P4358" s="13"/>
      <c r="Q4358" s="13" t="str">
        <f t="shared" si="267"/>
        <v/>
      </c>
      <c r="R4358" s="13" t="str">
        <f t="shared" si="268"/>
        <v/>
      </c>
    </row>
    <row r="4359" spans="1:18" x14ac:dyDescent="0.2">
      <c r="A4359" s="8"/>
      <c r="B4359" s="9"/>
      <c r="C4359" s="10"/>
      <c r="D4359" s="10"/>
      <c r="E4359" s="10"/>
      <c r="F4359" s="10"/>
      <c r="G4359" s="10"/>
      <c r="H4359" s="10"/>
      <c r="I4359" s="11"/>
      <c r="J4359" s="11"/>
      <c r="K4359" s="12"/>
      <c r="L4359" s="1"/>
      <c r="N4359" s="1"/>
      <c r="O4359" s="13"/>
      <c r="P4359" s="13"/>
      <c r="Q4359" s="13" t="str">
        <f t="shared" si="267"/>
        <v/>
      </c>
      <c r="R4359" s="13" t="str">
        <f t="shared" si="268"/>
        <v/>
      </c>
    </row>
    <row r="4360" spans="1:18" x14ac:dyDescent="0.2">
      <c r="A4360" s="8"/>
      <c r="B4360" s="9"/>
      <c r="C4360" s="10"/>
      <c r="D4360" s="10"/>
      <c r="E4360" s="10"/>
      <c r="F4360" s="10"/>
      <c r="G4360" s="10"/>
      <c r="H4360" s="10"/>
      <c r="I4360" s="11"/>
      <c r="J4360" s="11"/>
      <c r="K4360" s="12"/>
      <c r="L4360" s="1"/>
      <c r="N4360" s="1"/>
      <c r="O4360" s="13"/>
      <c r="P4360" s="13"/>
      <c r="Q4360" s="13" t="str">
        <f t="shared" ref="Q4360:Q4423" si="269">IF(AND(M4360="Natural Gas",K4360&lt;&gt;"NA"),K4360/100,"")</f>
        <v/>
      </c>
      <c r="R4360" s="13" t="str">
        <f t="shared" ref="R4360:R4423" si="270">IF(AND(M4360="Natural Gas",K4360&lt;&gt;"NA",L4360="YES"),K4360/100,"")</f>
        <v/>
      </c>
    </row>
    <row r="4361" spans="1:18" x14ac:dyDescent="0.2">
      <c r="A4361" s="8"/>
      <c r="B4361" s="9"/>
      <c r="C4361" s="10"/>
      <c r="D4361" s="10"/>
      <c r="E4361" s="10"/>
      <c r="F4361" s="10"/>
      <c r="G4361" s="10"/>
      <c r="H4361" s="10"/>
      <c r="I4361" s="11"/>
      <c r="J4361" s="11"/>
      <c r="K4361" s="12"/>
      <c r="L4361" s="1"/>
      <c r="N4361" s="1"/>
      <c r="O4361" s="13"/>
      <c r="P4361" s="13"/>
      <c r="Q4361" s="13" t="str">
        <f t="shared" si="269"/>
        <v/>
      </c>
      <c r="R4361" s="13" t="str">
        <f t="shared" si="270"/>
        <v/>
      </c>
    </row>
    <row r="4362" spans="1:18" x14ac:dyDescent="0.2">
      <c r="A4362" s="8"/>
      <c r="B4362" s="9"/>
      <c r="C4362" s="10"/>
      <c r="D4362" s="10"/>
      <c r="E4362" s="10"/>
      <c r="F4362" s="10"/>
      <c r="G4362" s="10"/>
      <c r="H4362" s="10"/>
      <c r="I4362" s="11"/>
      <c r="J4362" s="11"/>
      <c r="K4362" s="16"/>
      <c r="L4362" s="1"/>
      <c r="N4362" s="1"/>
      <c r="O4362" s="13"/>
      <c r="P4362" s="13"/>
      <c r="Q4362" s="13" t="str">
        <f t="shared" si="269"/>
        <v/>
      </c>
      <c r="R4362" s="13" t="str">
        <f t="shared" si="270"/>
        <v/>
      </c>
    </row>
    <row r="4363" spans="1:18" x14ac:dyDescent="0.2">
      <c r="A4363" s="8"/>
      <c r="B4363" s="9"/>
      <c r="C4363" s="10"/>
      <c r="D4363" s="10"/>
      <c r="E4363" s="10"/>
      <c r="F4363" s="10"/>
      <c r="G4363" s="10"/>
      <c r="H4363" s="10"/>
      <c r="I4363" s="11"/>
      <c r="J4363" s="11"/>
      <c r="K4363" s="16"/>
      <c r="L4363" s="1"/>
      <c r="N4363" s="1"/>
      <c r="O4363" s="13"/>
      <c r="P4363" s="13"/>
      <c r="Q4363" s="13" t="str">
        <f t="shared" si="269"/>
        <v/>
      </c>
      <c r="R4363" s="13" t="str">
        <f t="shared" si="270"/>
        <v/>
      </c>
    </row>
    <row r="4364" spans="1:18" x14ac:dyDescent="0.2">
      <c r="A4364" s="8"/>
      <c r="B4364" s="9"/>
      <c r="C4364" s="10"/>
      <c r="D4364" s="10"/>
      <c r="E4364" s="10"/>
      <c r="F4364" s="10"/>
      <c r="G4364" s="10"/>
      <c r="H4364" s="10"/>
      <c r="I4364" s="11"/>
      <c r="J4364" s="11"/>
      <c r="K4364" s="16"/>
      <c r="L4364" s="1"/>
      <c r="N4364" s="1"/>
      <c r="O4364" s="13"/>
      <c r="P4364" s="13"/>
      <c r="Q4364" s="13" t="str">
        <f t="shared" si="269"/>
        <v/>
      </c>
      <c r="R4364" s="13" t="str">
        <f t="shared" si="270"/>
        <v/>
      </c>
    </row>
    <row r="4365" spans="1:18" x14ac:dyDescent="0.2">
      <c r="A4365" s="8"/>
      <c r="B4365" s="9"/>
      <c r="C4365" s="10"/>
      <c r="D4365" s="10"/>
      <c r="E4365" s="10"/>
      <c r="F4365" s="10"/>
      <c r="G4365" s="10"/>
      <c r="H4365" s="10"/>
      <c r="I4365" s="11"/>
      <c r="J4365" s="11"/>
      <c r="K4365" s="16"/>
      <c r="L4365" s="1"/>
      <c r="N4365" s="1"/>
      <c r="O4365" s="13"/>
      <c r="P4365" s="13"/>
      <c r="Q4365" s="13" t="str">
        <f t="shared" si="269"/>
        <v/>
      </c>
      <c r="R4365" s="13" t="str">
        <f t="shared" si="270"/>
        <v/>
      </c>
    </row>
    <row r="4366" spans="1:18" x14ac:dyDescent="0.2">
      <c r="A4366" s="8"/>
      <c r="B4366" s="9"/>
      <c r="C4366" s="10"/>
      <c r="D4366" s="10"/>
      <c r="E4366" s="10"/>
      <c r="F4366" s="10"/>
      <c r="G4366" s="10"/>
      <c r="H4366" s="10"/>
      <c r="I4366" s="11"/>
      <c r="J4366" s="11"/>
      <c r="K4366" s="16"/>
      <c r="L4366" s="1"/>
      <c r="N4366" s="1"/>
      <c r="O4366" s="13"/>
      <c r="P4366" s="13"/>
      <c r="Q4366" s="13" t="str">
        <f t="shared" si="269"/>
        <v/>
      </c>
      <c r="R4366" s="13" t="str">
        <f t="shared" si="270"/>
        <v/>
      </c>
    </row>
    <row r="4367" spans="1:18" x14ac:dyDescent="0.2">
      <c r="A4367" s="8"/>
      <c r="B4367" s="9"/>
      <c r="C4367" s="10"/>
      <c r="D4367" s="10"/>
      <c r="E4367" s="10"/>
      <c r="F4367" s="10"/>
      <c r="G4367" s="10"/>
      <c r="H4367" s="10"/>
      <c r="I4367" s="11"/>
      <c r="J4367" s="11"/>
      <c r="K4367" s="16"/>
      <c r="L4367" s="1"/>
      <c r="N4367" s="1"/>
      <c r="O4367" s="13"/>
      <c r="P4367" s="13"/>
      <c r="Q4367" s="13" t="str">
        <f t="shared" si="269"/>
        <v/>
      </c>
      <c r="R4367" s="13" t="str">
        <f t="shared" si="270"/>
        <v/>
      </c>
    </row>
    <row r="4368" spans="1:18" x14ac:dyDescent="0.2">
      <c r="A4368" s="8"/>
      <c r="B4368" s="9"/>
      <c r="C4368" s="10"/>
      <c r="D4368" s="10"/>
      <c r="E4368" s="10"/>
      <c r="F4368" s="10"/>
      <c r="G4368" s="10"/>
      <c r="H4368" s="10"/>
      <c r="I4368" s="11"/>
      <c r="J4368" s="11"/>
      <c r="K4368" s="16"/>
      <c r="L4368" s="1"/>
      <c r="N4368" s="1"/>
      <c r="O4368" s="13"/>
      <c r="P4368" s="13"/>
      <c r="Q4368" s="13" t="str">
        <f t="shared" si="269"/>
        <v/>
      </c>
      <c r="R4368" s="13" t="str">
        <f t="shared" si="270"/>
        <v/>
      </c>
    </row>
    <row r="4369" spans="1:18" x14ac:dyDescent="0.2">
      <c r="A4369" s="8"/>
      <c r="B4369" s="9"/>
      <c r="C4369" s="10"/>
      <c r="D4369" s="10"/>
      <c r="E4369" s="10"/>
      <c r="F4369" s="10"/>
      <c r="G4369" s="10"/>
      <c r="H4369" s="10"/>
      <c r="I4369" s="11"/>
      <c r="J4369" s="11"/>
      <c r="K4369" s="12"/>
      <c r="L4369" s="1"/>
      <c r="N4369" s="1"/>
      <c r="O4369" s="13"/>
      <c r="P4369" s="13"/>
      <c r="Q4369" s="13" t="str">
        <f t="shared" si="269"/>
        <v/>
      </c>
      <c r="R4369" s="13" t="str">
        <f t="shared" si="270"/>
        <v/>
      </c>
    </row>
    <row r="4370" spans="1:18" x14ac:dyDescent="0.2">
      <c r="A4370" s="8"/>
      <c r="B4370" s="9"/>
      <c r="C4370" s="10"/>
      <c r="D4370" s="10"/>
      <c r="E4370" s="10"/>
      <c r="F4370" s="10"/>
      <c r="G4370" s="10"/>
      <c r="H4370" s="10"/>
      <c r="I4370" s="11"/>
      <c r="J4370" s="11"/>
      <c r="K4370" s="12"/>
      <c r="L4370" s="1"/>
      <c r="N4370" s="1"/>
      <c r="O4370" s="13"/>
      <c r="P4370" s="13"/>
      <c r="Q4370" s="13" t="str">
        <f t="shared" si="269"/>
        <v/>
      </c>
      <c r="R4370" s="13" t="str">
        <f t="shared" si="270"/>
        <v/>
      </c>
    </row>
    <row r="4371" spans="1:18" x14ac:dyDescent="0.2">
      <c r="A4371" s="8"/>
      <c r="B4371" s="9"/>
      <c r="C4371" s="10"/>
      <c r="D4371" s="10"/>
      <c r="E4371" s="10"/>
      <c r="F4371" s="10"/>
      <c r="G4371" s="10"/>
      <c r="H4371" s="10"/>
      <c r="I4371" s="11"/>
      <c r="J4371" s="11"/>
      <c r="K4371" s="12"/>
      <c r="L4371" s="1"/>
      <c r="N4371" s="1"/>
      <c r="O4371" s="13"/>
      <c r="P4371" s="13"/>
      <c r="Q4371" s="13" t="str">
        <f t="shared" si="269"/>
        <v/>
      </c>
      <c r="R4371" s="13" t="str">
        <f t="shared" si="270"/>
        <v/>
      </c>
    </row>
    <row r="4372" spans="1:18" x14ac:dyDescent="0.2">
      <c r="A4372" s="8"/>
      <c r="B4372" s="9"/>
      <c r="C4372" s="10"/>
      <c r="D4372" s="10"/>
      <c r="E4372" s="10"/>
      <c r="F4372" s="10"/>
      <c r="G4372" s="10"/>
      <c r="H4372" s="10"/>
      <c r="I4372" s="11"/>
      <c r="J4372" s="11"/>
      <c r="K4372" s="16"/>
      <c r="L4372" s="1"/>
      <c r="N4372" s="1"/>
      <c r="O4372" s="13"/>
      <c r="P4372" s="13"/>
      <c r="Q4372" s="13" t="str">
        <f t="shared" si="269"/>
        <v/>
      </c>
      <c r="R4372" s="13" t="str">
        <f t="shared" si="270"/>
        <v/>
      </c>
    </row>
    <row r="4373" spans="1:18" x14ac:dyDescent="0.2">
      <c r="A4373" s="8"/>
      <c r="B4373" s="9"/>
      <c r="C4373" s="10"/>
      <c r="D4373" s="10"/>
      <c r="E4373" s="10"/>
      <c r="F4373" s="10"/>
      <c r="G4373" s="10"/>
      <c r="H4373" s="10"/>
      <c r="I4373" s="11"/>
      <c r="J4373" s="11"/>
      <c r="K4373" s="16"/>
      <c r="L4373" s="1"/>
      <c r="N4373" s="1"/>
      <c r="O4373" s="13"/>
      <c r="P4373" s="13"/>
      <c r="Q4373" s="13" t="str">
        <f t="shared" si="269"/>
        <v/>
      </c>
      <c r="R4373" s="13" t="str">
        <f t="shared" si="270"/>
        <v/>
      </c>
    </row>
    <row r="4374" spans="1:18" x14ac:dyDescent="0.2">
      <c r="A4374" s="8"/>
      <c r="B4374" s="9"/>
      <c r="C4374" s="10"/>
      <c r="D4374" s="10"/>
      <c r="E4374" s="10"/>
      <c r="F4374" s="10"/>
      <c r="G4374" s="10"/>
      <c r="H4374" s="10"/>
      <c r="I4374" s="11"/>
      <c r="J4374" s="11"/>
      <c r="K4374" s="12"/>
      <c r="L4374" s="1"/>
      <c r="N4374" s="1"/>
      <c r="O4374" s="13"/>
      <c r="P4374" s="13"/>
      <c r="Q4374" s="13" t="str">
        <f t="shared" si="269"/>
        <v/>
      </c>
      <c r="R4374" s="13" t="str">
        <f t="shared" si="270"/>
        <v/>
      </c>
    </row>
    <row r="4375" spans="1:18" x14ac:dyDescent="0.2">
      <c r="A4375" s="8"/>
      <c r="B4375" s="9"/>
      <c r="C4375" s="10"/>
      <c r="D4375" s="10"/>
      <c r="E4375" s="10"/>
      <c r="F4375" s="10"/>
      <c r="G4375" s="10"/>
      <c r="H4375" s="10"/>
      <c r="I4375" s="11"/>
      <c r="J4375" s="11"/>
      <c r="K4375" s="16"/>
      <c r="L4375" s="1"/>
      <c r="N4375" s="1"/>
      <c r="O4375" s="13"/>
      <c r="P4375" s="13"/>
      <c r="Q4375" s="13" t="str">
        <f t="shared" si="269"/>
        <v/>
      </c>
      <c r="R4375" s="13" t="str">
        <f t="shared" si="270"/>
        <v/>
      </c>
    </row>
    <row r="4376" spans="1:18" x14ac:dyDescent="0.2">
      <c r="A4376" s="8"/>
      <c r="B4376" s="9"/>
      <c r="C4376" s="10"/>
      <c r="D4376" s="10"/>
      <c r="E4376" s="10"/>
      <c r="F4376" s="10"/>
      <c r="G4376" s="10"/>
      <c r="H4376" s="10"/>
      <c r="I4376" s="11"/>
      <c r="J4376" s="11"/>
      <c r="K4376" s="12"/>
      <c r="L4376" s="1"/>
      <c r="N4376" s="1"/>
      <c r="O4376" s="13"/>
      <c r="P4376" s="13"/>
      <c r="Q4376" s="13" t="str">
        <f t="shared" si="269"/>
        <v/>
      </c>
      <c r="R4376" s="13" t="str">
        <f t="shared" si="270"/>
        <v/>
      </c>
    </row>
    <row r="4377" spans="1:18" x14ac:dyDescent="0.2">
      <c r="A4377" s="8"/>
      <c r="B4377" s="9"/>
      <c r="C4377" s="10"/>
      <c r="D4377" s="10"/>
      <c r="E4377" s="10"/>
      <c r="F4377" s="10"/>
      <c r="G4377" s="10"/>
      <c r="H4377" s="10"/>
      <c r="I4377" s="11"/>
      <c r="J4377" s="11"/>
      <c r="K4377" s="16"/>
      <c r="L4377" s="1"/>
      <c r="N4377" s="1"/>
      <c r="O4377" s="13"/>
      <c r="P4377" s="13"/>
      <c r="Q4377" s="13" t="str">
        <f t="shared" si="269"/>
        <v/>
      </c>
      <c r="R4377" s="13" t="str">
        <f t="shared" si="270"/>
        <v/>
      </c>
    </row>
    <row r="4378" spans="1:18" x14ac:dyDescent="0.2">
      <c r="A4378" s="8"/>
      <c r="B4378" s="9"/>
      <c r="C4378" s="10"/>
      <c r="D4378" s="10"/>
      <c r="E4378" s="10"/>
      <c r="F4378" s="10"/>
      <c r="G4378" s="10"/>
      <c r="H4378" s="10"/>
      <c r="I4378" s="11"/>
      <c r="J4378" s="11"/>
      <c r="K4378" s="16"/>
      <c r="L4378" s="1"/>
      <c r="N4378" s="1"/>
      <c r="O4378" s="13"/>
      <c r="P4378" s="13"/>
      <c r="Q4378" s="13" t="str">
        <f t="shared" si="269"/>
        <v/>
      </c>
      <c r="R4378" s="13" t="str">
        <f t="shared" si="270"/>
        <v/>
      </c>
    </row>
    <row r="4379" spans="1:18" x14ac:dyDescent="0.2">
      <c r="A4379" s="8"/>
      <c r="B4379" s="9"/>
      <c r="C4379" s="10"/>
      <c r="D4379" s="10"/>
      <c r="E4379" s="10"/>
      <c r="F4379" s="10"/>
      <c r="G4379" s="10"/>
      <c r="H4379" s="10"/>
      <c r="I4379" s="11"/>
      <c r="J4379" s="11"/>
      <c r="K4379" s="16"/>
      <c r="L4379" s="1"/>
      <c r="N4379" s="1"/>
      <c r="O4379" s="13"/>
      <c r="P4379" s="13"/>
      <c r="Q4379" s="13" t="str">
        <f t="shared" si="269"/>
        <v/>
      </c>
      <c r="R4379" s="13" t="str">
        <f t="shared" si="270"/>
        <v/>
      </c>
    </row>
    <row r="4380" spans="1:18" x14ac:dyDescent="0.2">
      <c r="A4380" s="8"/>
      <c r="B4380" s="9"/>
      <c r="C4380" s="10"/>
      <c r="D4380" s="10"/>
      <c r="E4380" s="10"/>
      <c r="F4380" s="10"/>
      <c r="G4380" s="10"/>
      <c r="H4380" s="10"/>
      <c r="I4380" s="11"/>
      <c r="J4380" s="11"/>
      <c r="K4380" s="16"/>
      <c r="L4380" s="1"/>
      <c r="N4380" s="1"/>
      <c r="O4380" s="13"/>
      <c r="P4380" s="13"/>
      <c r="Q4380" s="13" t="str">
        <f t="shared" si="269"/>
        <v/>
      </c>
      <c r="R4380" s="13" t="str">
        <f t="shared" si="270"/>
        <v/>
      </c>
    </row>
    <row r="4381" spans="1:18" x14ac:dyDescent="0.2">
      <c r="A4381" s="8"/>
      <c r="B4381" s="9"/>
      <c r="C4381" s="10"/>
      <c r="D4381" s="10"/>
      <c r="E4381" s="10"/>
      <c r="F4381" s="10"/>
      <c r="G4381" s="10"/>
      <c r="H4381" s="10"/>
      <c r="I4381" s="11"/>
      <c r="J4381" s="11"/>
      <c r="K4381" s="16"/>
      <c r="L4381" s="1"/>
      <c r="N4381" s="1"/>
      <c r="O4381" s="13"/>
      <c r="P4381" s="13"/>
      <c r="Q4381" s="13" t="str">
        <f t="shared" si="269"/>
        <v/>
      </c>
      <c r="R4381" s="13" t="str">
        <f t="shared" si="270"/>
        <v/>
      </c>
    </row>
    <row r="4382" spans="1:18" x14ac:dyDescent="0.2">
      <c r="A4382" s="8"/>
      <c r="B4382" s="9"/>
      <c r="C4382" s="10"/>
      <c r="D4382" s="10"/>
      <c r="E4382" s="10"/>
      <c r="F4382" s="10"/>
      <c r="G4382" s="10"/>
      <c r="H4382" s="10"/>
      <c r="I4382" s="11"/>
      <c r="J4382" s="11"/>
      <c r="K4382" s="12"/>
      <c r="L4382" s="1"/>
      <c r="N4382" s="1"/>
      <c r="O4382" s="13"/>
      <c r="P4382" s="13"/>
      <c r="Q4382" s="13" t="str">
        <f t="shared" si="269"/>
        <v/>
      </c>
      <c r="R4382" s="13" t="str">
        <f t="shared" si="270"/>
        <v/>
      </c>
    </row>
    <row r="4383" spans="1:18" x14ac:dyDescent="0.2">
      <c r="A4383" s="8"/>
      <c r="B4383" s="9"/>
      <c r="C4383" s="10"/>
      <c r="D4383" s="10"/>
      <c r="E4383" s="10"/>
      <c r="F4383" s="10"/>
      <c r="G4383" s="10"/>
      <c r="H4383" s="10"/>
      <c r="I4383" s="11"/>
      <c r="J4383" s="11"/>
      <c r="K4383" s="12"/>
      <c r="L4383" s="1"/>
      <c r="N4383" s="1"/>
      <c r="O4383" s="13"/>
      <c r="P4383" s="13"/>
      <c r="Q4383" s="13" t="str">
        <f t="shared" si="269"/>
        <v/>
      </c>
      <c r="R4383" s="13" t="str">
        <f t="shared" si="270"/>
        <v/>
      </c>
    </row>
    <row r="4384" spans="1:18" x14ac:dyDescent="0.2">
      <c r="A4384" s="8"/>
      <c r="B4384" s="9"/>
      <c r="C4384" s="10"/>
      <c r="D4384" s="10"/>
      <c r="E4384" s="10"/>
      <c r="F4384" s="10"/>
      <c r="G4384" s="10"/>
      <c r="H4384" s="10"/>
      <c r="I4384" s="11"/>
      <c r="J4384" s="11"/>
      <c r="K4384" s="12"/>
      <c r="L4384" s="1"/>
      <c r="N4384" s="1"/>
      <c r="O4384" s="13"/>
      <c r="P4384" s="13"/>
      <c r="Q4384" s="13" t="str">
        <f t="shared" si="269"/>
        <v/>
      </c>
      <c r="R4384" s="13" t="str">
        <f t="shared" si="270"/>
        <v/>
      </c>
    </row>
    <row r="4385" spans="1:18" x14ac:dyDescent="0.2">
      <c r="A4385" s="8"/>
      <c r="B4385" s="9"/>
      <c r="C4385" s="10"/>
      <c r="D4385" s="10"/>
      <c r="E4385" s="10"/>
      <c r="F4385" s="10"/>
      <c r="G4385" s="10"/>
      <c r="H4385" s="10"/>
      <c r="I4385" s="11"/>
      <c r="J4385" s="11"/>
      <c r="K4385" s="16"/>
      <c r="L4385" s="1"/>
      <c r="N4385" s="1"/>
      <c r="O4385" s="13"/>
      <c r="P4385" s="13"/>
      <c r="Q4385" s="13" t="str">
        <f t="shared" si="269"/>
        <v/>
      </c>
      <c r="R4385" s="13" t="str">
        <f t="shared" si="270"/>
        <v/>
      </c>
    </row>
    <row r="4386" spans="1:18" x14ac:dyDescent="0.2">
      <c r="A4386" s="8"/>
      <c r="B4386" s="9"/>
      <c r="C4386" s="10"/>
      <c r="D4386" s="10"/>
      <c r="E4386" s="10"/>
      <c r="F4386" s="10"/>
      <c r="G4386" s="10"/>
      <c r="H4386" s="10"/>
      <c r="I4386" s="11"/>
      <c r="J4386" s="11"/>
      <c r="K4386" s="16"/>
      <c r="L4386" s="1"/>
      <c r="N4386" s="1"/>
      <c r="O4386" s="13"/>
      <c r="P4386" s="13"/>
      <c r="Q4386" s="13" t="str">
        <f t="shared" si="269"/>
        <v/>
      </c>
      <c r="R4386" s="13" t="str">
        <f t="shared" si="270"/>
        <v/>
      </c>
    </row>
    <row r="4387" spans="1:18" x14ac:dyDescent="0.2">
      <c r="A4387" s="8"/>
      <c r="B4387" s="9"/>
      <c r="C4387" s="10"/>
      <c r="D4387" s="10"/>
      <c r="E4387" s="10"/>
      <c r="F4387" s="10"/>
      <c r="G4387" s="10"/>
      <c r="H4387" s="10"/>
      <c r="I4387" s="11"/>
      <c r="J4387" s="11"/>
      <c r="K4387" s="16"/>
      <c r="L4387" s="1"/>
      <c r="N4387" s="1"/>
      <c r="O4387" s="13"/>
      <c r="P4387" s="13"/>
      <c r="Q4387" s="13" t="str">
        <f t="shared" si="269"/>
        <v/>
      </c>
      <c r="R4387" s="13" t="str">
        <f t="shared" si="270"/>
        <v/>
      </c>
    </row>
    <row r="4388" spans="1:18" x14ac:dyDescent="0.2">
      <c r="A4388" s="8"/>
      <c r="B4388" s="9"/>
      <c r="C4388" s="10"/>
      <c r="D4388" s="10"/>
      <c r="E4388" s="10"/>
      <c r="F4388" s="10"/>
      <c r="G4388" s="10"/>
      <c r="H4388" s="10"/>
      <c r="I4388" s="11"/>
      <c r="J4388" s="11"/>
      <c r="K4388" s="16"/>
      <c r="L4388" s="1"/>
      <c r="N4388" s="1"/>
      <c r="O4388" s="13"/>
      <c r="P4388" s="13"/>
      <c r="Q4388" s="13" t="str">
        <f t="shared" si="269"/>
        <v/>
      </c>
      <c r="R4388" s="13" t="str">
        <f t="shared" si="270"/>
        <v/>
      </c>
    </row>
    <row r="4389" spans="1:18" x14ac:dyDescent="0.2">
      <c r="A4389" s="8"/>
      <c r="B4389" s="9"/>
      <c r="C4389" s="10"/>
      <c r="D4389" s="10"/>
      <c r="E4389" s="10"/>
      <c r="F4389" s="10"/>
      <c r="G4389" s="10"/>
      <c r="H4389" s="10"/>
      <c r="I4389" s="11"/>
      <c r="J4389" s="11"/>
      <c r="K4389" s="16"/>
      <c r="L4389" s="1"/>
      <c r="N4389" s="1"/>
      <c r="O4389" s="13"/>
      <c r="P4389" s="13"/>
      <c r="Q4389" s="13" t="str">
        <f t="shared" si="269"/>
        <v/>
      </c>
      <c r="R4389" s="13" t="str">
        <f t="shared" si="270"/>
        <v/>
      </c>
    </row>
    <row r="4390" spans="1:18" x14ac:dyDescent="0.2">
      <c r="A4390" s="8"/>
      <c r="B4390" s="9"/>
      <c r="C4390" s="10"/>
      <c r="D4390" s="10"/>
      <c r="E4390" s="10"/>
      <c r="F4390" s="10"/>
      <c r="G4390" s="10"/>
      <c r="H4390" s="10"/>
      <c r="I4390" s="11"/>
      <c r="J4390" s="11"/>
      <c r="K4390" s="16"/>
      <c r="L4390" s="1"/>
      <c r="N4390" s="1"/>
      <c r="O4390" s="13"/>
      <c r="P4390" s="13"/>
      <c r="Q4390" s="13" t="str">
        <f t="shared" si="269"/>
        <v/>
      </c>
      <c r="R4390" s="13" t="str">
        <f t="shared" si="270"/>
        <v/>
      </c>
    </row>
    <row r="4391" spans="1:18" x14ac:dyDescent="0.2">
      <c r="A4391" s="8"/>
      <c r="B4391" s="9"/>
      <c r="C4391" s="10"/>
      <c r="D4391" s="10"/>
      <c r="E4391" s="10"/>
      <c r="F4391" s="10"/>
      <c r="G4391" s="10"/>
      <c r="H4391" s="10"/>
      <c r="I4391" s="11"/>
      <c r="J4391" s="11"/>
      <c r="K4391" s="16"/>
      <c r="L4391" s="1"/>
      <c r="N4391" s="1"/>
      <c r="O4391" s="13"/>
      <c r="P4391" s="13"/>
      <c r="Q4391" s="13" t="str">
        <f t="shared" si="269"/>
        <v/>
      </c>
      <c r="R4391" s="13" t="str">
        <f t="shared" si="270"/>
        <v/>
      </c>
    </row>
    <row r="4392" spans="1:18" x14ac:dyDescent="0.2">
      <c r="A4392" s="8"/>
      <c r="B4392" s="9"/>
      <c r="C4392" s="10"/>
      <c r="D4392" s="10"/>
      <c r="E4392" s="10"/>
      <c r="F4392" s="10"/>
      <c r="G4392" s="10"/>
      <c r="H4392" s="10"/>
      <c r="I4392" s="11"/>
      <c r="J4392" s="11"/>
      <c r="K4392" s="12"/>
      <c r="L4392" s="1"/>
      <c r="N4392" s="1"/>
      <c r="O4392" s="13"/>
      <c r="P4392" s="13"/>
      <c r="Q4392" s="13" t="str">
        <f t="shared" si="269"/>
        <v/>
      </c>
      <c r="R4392" s="13" t="str">
        <f t="shared" si="270"/>
        <v/>
      </c>
    </row>
    <row r="4393" spans="1:18" x14ac:dyDescent="0.2">
      <c r="A4393" s="8"/>
      <c r="B4393" s="9"/>
      <c r="C4393" s="10"/>
      <c r="D4393" s="10"/>
      <c r="E4393" s="10"/>
      <c r="F4393" s="10"/>
      <c r="G4393" s="10"/>
      <c r="H4393" s="10"/>
      <c r="I4393" s="11"/>
      <c r="J4393" s="11"/>
      <c r="K4393" s="16"/>
      <c r="L4393" s="1"/>
      <c r="N4393" s="1"/>
      <c r="O4393" s="13"/>
      <c r="P4393" s="13"/>
      <c r="Q4393" s="13" t="str">
        <f t="shared" si="269"/>
        <v/>
      </c>
      <c r="R4393" s="13" t="str">
        <f t="shared" si="270"/>
        <v/>
      </c>
    </row>
    <row r="4394" spans="1:18" x14ac:dyDescent="0.2">
      <c r="A4394" s="8"/>
      <c r="B4394" s="9"/>
      <c r="C4394" s="10"/>
      <c r="D4394" s="10"/>
      <c r="E4394" s="10"/>
      <c r="F4394" s="10"/>
      <c r="G4394" s="10"/>
      <c r="H4394" s="10"/>
      <c r="I4394" s="11"/>
      <c r="J4394" s="11"/>
      <c r="K4394" s="16"/>
      <c r="L4394" s="1"/>
      <c r="N4394" s="1"/>
      <c r="O4394" s="13"/>
      <c r="P4394" s="13"/>
      <c r="Q4394" s="13" t="str">
        <f t="shared" si="269"/>
        <v/>
      </c>
      <c r="R4394" s="13" t="str">
        <f t="shared" si="270"/>
        <v/>
      </c>
    </row>
    <row r="4395" spans="1:18" x14ac:dyDescent="0.2">
      <c r="A4395" s="8"/>
      <c r="B4395" s="9"/>
      <c r="C4395" s="10"/>
      <c r="D4395" s="10"/>
      <c r="E4395" s="10"/>
      <c r="F4395" s="10"/>
      <c r="G4395" s="10"/>
      <c r="H4395" s="10"/>
      <c r="I4395" s="11"/>
      <c r="J4395" s="11"/>
      <c r="K4395" s="12"/>
      <c r="L4395" s="1"/>
      <c r="N4395" s="1"/>
      <c r="O4395" s="13"/>
      <c r="P4395" s="13"/>
      <c r="Q4395" s="13" t="str">
        <f t="shared" si="269"/>
        <v/>
      </c>
      <c r="R4395" s="13" t="str">
        <f t="shared" si="270"/>
        <v/>
      </c>
    </row>
    <row r="4396" spans="1:18" x14ac:dyDescent="0.2">
      <c r="A4396" s="8"/>
      <c r="B4396" s="9"/>
      <c r="C4396" s="10"/>
      <c r="D4396" s="10"/>
      <c r="E4396" s="10"/>
      <c r="F4396" s="10"/>
      <c r="G4396" s="10"/>
      <c r="H4396" s="10"/>
      <c r="I4396" s="11"/>
      <c r="J4396" s="11"/>
      <c r="K4396" s="12"/>
      <c r="L4396" s="1"/>
      <c r="N4396" s="1"/>
      <c r="O4396" s="13"/>
      <c r="P4396" s="13"/>
      <c r="Q4396" s="13" t="str">
        <f t="shared" si="269"/>
        <v/>
      </c>
      <c r="R4396" s="13" t="str">
        <f t="shared" si="270"/>
        <v/>
      </c>
    </row>
    <row r="4397" spans="1:18" x14ac:dyDescent="0.2">
      <c r="A4397" s="8"/>
      <c r="B4397" s="9"/>
      <c r="C4397" s="10"/>
      <c r="D4397" s="10"/>
      <c r="E4397" s="10"/>
      <c r="F4397" s="10"/>
      <c r="G4397" s="10"/>
      <c r="H4397" s="10"/>
      <c r="I4397" s="11"/>
      <c r="J4397" s="11"/>
      <c r="K4397" s="12"/>
      <c r="L4397" s="1"/>
      <c r="N4397" s="1"/>
      <c r="O4397" s="13"/>
      <c r="P4397" s="13"/>
      <c r="Q4397" s="13" t="str">
        <f t="shared" si="269"/>
        <v/>
      </c>
      <c r="R4397" s="13" t="str">
        <f t="shared" si="270"/>
        <v/>
      </c>
    </row>
    <row r="4398" spans="1:18" x14ac:dyDescent="0.2">
      <c r="A4398" s="8"/>
      <c r="B4398" s="9"/>
      <c r="C4398" s="10"/>
      <c r="D4398" s="10"/>
      <c r="E4398" s="10"/>
      <c r="F4398" s="10"/>
      <c r="G4398" s="10"/>
      <c r="H4398" s="10"/>
      <c r="I4398" s="11"/>
      <c r="J4398" s="11"/>
      <c r="K4398" s="16"/>
      <c r="L4398" s="1"/>
      <c r="N4398" s="1"/>
      <c r="O4398" s="13"/>
      <c r="P4398" s="13"/>
      <c r="Q4398" s="13" t="str">
        <f t="shared" si="269"/>
        <v/>
      </c>
      <c r="R4398" s="13" t="str">
        <f t="shared" si="270"/>
        <v/>
      </c>
    </row>
    <row r="4399" spans="1:18" x14ac:dyDescent="0.2">
      <c r="A4399" s="8"/>
      <c r="B4399" s="9"/>
      <c r="C4399" s="10"/>
      <c r="D4399" s="10"/>
      <c r="E4399" s="10"/>
      <c r="F4399" s="10"/>
      <c r="G4399" s="10"/>
      <c r="H4399" s="10"/>
      <c r="I4399" s="11"/>
      <c r="J4399" s="11"/>
      <c r="K4399" s="16"/>
      <c r="L4399" s="1"/>
      <c r="N4399" s="1"/>
      <c r="O4399" s="13"/>
      <c r="P4399" s="13"/>
      <c r="Q4399" s="13" t="str">
        <f t="shared" si="269"/>
        <v/>
      </c>
      <c r="R4399" s="13" t="str">
        <f t="shared" si="270"/>
        <v/>
      </c>
    </row>
    <row r="4400" spans="1:18" x14ac:dyDescent="0.2">
      <c r="A4400" s="8"/>
      <c r="B4400" s="9"/>
      <c r="C4400" s="10"/>
      <c r="D4400" s="10"/>
      <c r="E4400" s="10"/>
      <c r="F4400" s="10"/>
      <c r="G4400" s="10"/>
      <c r="H4400" s="10"/>
      <c r="I4400" s="11"/>
      <c r="J4400" s="11"/>
      <c r="K4400" s="16"/>
      <c r="L4400" s="1"/>
      <c r="N4400" s="1"/>
      <c r="O4400" s="13"/>
      <c r="P4400" s="13"/>
      <c r="Q4400" s="13" t="str">
        <f t="shared" si="269"/>
        <v/>
      </c>
      <c r="R4400" s="13" t="str">
        <f t="shared" si="270"/>
        <v/>
      </c>
    </row>
    <row r="4401" spans="1:18" x14ac:dyDescent="0.2">
      <c r="A4401" s="8"/>
      <c r="B4401" s="9"/>
      <c r="C4401" s="10"/>
      <c r="D4401" s="10"/>
      <c r="E4401" s="10"/>
      <c r="F4401" s="10"/>
      <c r="G4401" s="10"/>
      <c r="H4401" s="10"/>
      <c r="I4401" s="11"/>
      <c r="J4401" s="11"/>
      <c r="K4401" s="16"/>
      <c r="L4401" s="1"/>
      <c r="N4401" s="1"/>
      <c r="O4401" s="13"/>
      <c r="P4401" s="13"/>
      <c r="Q4401" s="13" t="str">
        <f t="shared" si="269"/>
        <v/>
      </c>
      <c r="R4401" s="13" t="str">
        <f t="shared" si="270"/>
        <v/>
      </c>
    </row>
    <row r="4402" spans="1:18" x14ac:dyDescent="0.2">
      <c r="A4402" s="8"/>
      <c r="B4402" s="9"/>
      <c r="C4402" s="10"/>
      <c r="D4402" s="10"/>
      <c r="E4402" s="10"/>
      <c r="F4402" s="10"/>
      <c r="G4402" s="10"/>
      <c r="H4402" s="10"/>
      <c r="I4402" s="11"/>
      <c r="J4402" s="11"/>
      <c r="K4402" s="16"/>
      <c r="L4402" s="1"/>
      <c r="N4402" s="1"/>
      <c r="O4402" s="13"/>
      <c r="P4402" s="13"/>
      <c r="Q4402" s="13" t="str">
        <f t="shared" si="269"/>
        <v/>
      </c>
      <c r="R4402" s="13" t="str">
        <f t="shared" si="270"/>
        <v/>
      </c>
    </row>
    <row r="4403" spans="1:18" x14ac:dyDescent="0.2">
      <c r="A4403" s="8"/>
      <c r="B4403" s="9"/>
      <c r="C4403" s="10"/>
      <c r="D4403" s="10"/>
      <c r="E4403" s="10"/>
      <c r="F4403" s="10"/>
      <c r="G4403" s="10"/>
      <c r="H4403" s="10"/>
      <c r="I4403" s="11"/>
      <c r="J4403" s="11"/>
      <c r="K4403" s="16"/>
      <c r="L4403" s="1"/>
      <c r="N4403" s="1"/>
      <c r="O4403" s="13"/>
      <c r="P4403" s="13"/>
      <c r="Q4403" s="13" t="str">
        <f t="shared" si="269"/>
        <v/>
      </c>
      <c r="R4403" s="13" t="str">
        <f t="shared" si="270"/>
        <v/>
      </c>
    </row>
    <row r="4404" spans="1:18" x14ac:dyDescent="0.2">
      <c r="A4404" s="8"/>
      <c r="B4404" s="9"/>
      <c r="C4404" s="10"/>
      <c r="D4404" s="10"/>
      <c r="E4404" s="10"/>
      <c r="F4404" s="10"/>
      <c r="G4404" s="10"/>
      <c r="H4404" s="10"/>
      <c r="I4404" s="11"/>
      <c r="J4404" s="11"/>
      <c r="K4404" s="16"/>
      <c r="L4404" s="1"/>
      <c r="N4404" s="1"/>
      <c r="O4404" s="13"/>
      <c r="P4404" s="13"/>
      <c r="Q4404" s="13" t="str">
        <f t="shared" si="269"/>
        <v/>
      </c>
      <c r="R4404" s="13" t="str">
        <f t="shared" si="270"/>
        <v/>
      </c>
    </row>
    <row r="4405" spans="1:18" x14ac:dyDescent="0.2">
      <c r="A4405" s="8"/>
      <c r="B4405" s="9"/>
      <c r="C4405" s="10"/>
      <c r="D4405" s="10"/>
      <c r="E4405" s="10"/>
      <c r="F4405" s="10"/>
      <c r="G4405" s="10"/>
      <c r="H4405" s="10"/>
      <c r="I4405" s="11"/>
      <c r="J4405" s="11"/>
      <c r="K4405" s="16"/>
      <c r="L4405" s="1"/>
      <c r="N4405" s="1"/>
      <c r="O4405" s="13"/>
      <c r="P4405" s="13"/>
      <c r="Q4405" s="13" t="str">
        <f t="shared" si="269"/>
        <v/>
      </c>
      <c r="R4405" s="13" t="str">
        <f t="shared" si="270"/>
        <v/>
      </c>
    </row>
    <row r="4406" spans="1:18" x14ac:dyDescent="0.2">
      <c r="A4406" s="8"/>
      <c r="B4406" s="9"/>
      <c r="C4406" s="10"/>
      <c r="D4406" s="10"/>
      <c r="E4406" s="10"/>
      <c r="F4406" s="10"/>
      <c r="G4406" s="10"/>
      <c r="H4406" s="10"/>
      <c r="I4406" s="11"/>
      <c r="J4406" s="11"/>
      <c r="K4406" s="16"/>
      <c r="L4406" s="1"/>
      <c r="N4406" s="1"/>
      <c r="O4406" s="13"/>
      <c r="P4406" s="13"/>
      <c r="Q4406" s="13" t="str">
        <f t="shared" si="269"/>
        <v/>
      </c>
      <c r="R4406" s="13" t="str">
        <f t="shared" si="270"/>
        <v/>
      </c>
    </row>
    <row r="4407" spans="1:18" x14ac:dyDescent="0.2">
      <c r="A4407" s="8"/>
      <c r="B4407" s="9"/>
      <c r="C4407" s="10"/>
      <c r="D4407" s="10"/>
      <c r="E4407" s="10"/>
      <c r="F4407" s="10"/>
      <c r="G4407" s="10"/>
      <c r="H4407" s="10"/>
      <c r="I4407" s="11"/>
      <c r="J4407" s="11"/>
      <c r="K4407" s="16"/>
      <c r="L4407" s="1"/>
      <c r="N4407" s="1"/>
      <c r="O4407" s="13"/>
      <c r="P4407" s="13"/>
      <c r="Q4407" s="13" t="str">
        <f t="shared" si="269"/>
        <v/>
      </c>
      <c r="R4407" s="13" t="str">
        <f t="shared" si="270"/>
        <v/>
      </c>
    </row>
    <row r="4408" spans="1:18" x14ac:dyDescent="0.2">
      <c r="A4408" s="8"/>
      <c r="B4408" s="9"/>
      <c r="C4408" s="10"/>
      <c r="D4408" s="10"/>
      <c r="E4408" s="10"/>
      <c r="F4408" s="10"/>
      <c r="G4408" s="10"/>
      <c r="H4408" s="10"/>
      <c r="I4408" s="11"/>
      <c r="J4408" s="11"/>
      <c r="K4408" s="16"/>
      <c r="L4408" s="1"/>
      <c r="N4408" s="1"/>
      <c r="O4408" s="13"/>
      <c r="P4408" s="13"/>
      <c r="Q4408" s="13" t="str">
        <f t="shared" si="269"/>
        <v/>
      </c>
      <c r="R4408" s="13" t="str">
        <f t="shared" si="270"/>
        <v/>
      </c>
    </row>
    <row r="4409" spans="1:18" x14ac:dyDescent="0.2">
      <c r="A4409" s="8"/>
      <c r="B4409" s="9"/>
      <c r="C4409" s="10"/>
      <c r="D4409" s="10"/>
      <c r="E4409" s="10"/>
      <c r="F4409" s="10"/>
      <c r="G4409" s="10"/>
      <c r="H4409" s="10"/>
      <c r="I4409" s="11"/>
      <c r="J4409" s="11"/>
      <c r="K4409" s="16"/>
      <c r="L4409" s="1"/>
      <c r="N4409" s="1"/>
      <c r="O4409" s="13"/>
      <c r="P4409" s="13"/>
      <c r="Q4409" s="13" t="str">
        <f t="shared" si="269"/>
        <v/>
      </c>
      <c r="R4409" s="13" t="str">
        <f t="shared" si="270"/>
        <v/>
      </c>
    </row>
    <row r="4410" spans="1:18" x14ac:dyDescent="0.2">
      <c r="A4410" s="8"/>
      <c r="B4410" s="9"/>
      <c r="C4410" s="10"/>
      <c r="D4410" s="10"/>
      <c r="E4410" s="10"/>
      <c r="F4410" s="10"/>
      <c r="G4410" s="10"/>
      <c r="H4410" s="10"/>
      <c r="I4410" s="11"/>
      <c r="J4410" s="11"/>
      <c r="K4410" s="16"/>
      <c r="L4410" s="1"/>
      <c r="N4410" s="1"/>
      <c r="O4410" s="13"/>
      <c r="P4410" s="13"/>
      <c r="Q4410" s="13" t="str">
        <f t="shared" si="269"/>
        <v/>
      </c>
      <c r="R4410" s="13" t="str">
        <f t="shared" si="270"/>
        <v/>
      </c>
    </row>
    <row r="4411" spans="1:18" x14ac:dyDescent="0.2">
      <c r="A4411" s="8"/>
      <c r="B4411" s="9"/>
      <c r="C4411" s="10"/>
      <c r="D4411" s="10"/>
      <c r="E4411" s="10"/>
      <c r="F4411" s="10"/>
      <c r="G4411" s="10"/>
      <c r="H4411" s="10"/>
      <c r="I4411" s="11"/>
      <c r="J4411" s="11"/>
      <c r="K4411" s="16"/>
      <c r="L4411" s="1"/>
      <c r="N4411" s="1"/>
      <c r="O4411" s="13"/>
      <c r="P4411" s="13"/>
      <c r="Q4411" s="13" t="str">
        <f t="shared" si="269"/>
        <v/>
      </c>
      <c r="R4411" s="13" t="str">
        <f t="shared" si="270"/>
        <v/>
      </c>
    </row>
    <row r="4412" spans="1:18" x14ac:dyDescent="0.2">
      <c r="A4412" s="8"/>
      <c r="B4412" s="9"/>
      <c r="C4412" s="10"/>
      <c r="D4412" s="10"/>
      <c r="E4412" s="10"/>
      <c r="F4412" s="10"/>
      <c r="G4412" s="10"/>
      <c r="H4412" s="10"/>
      <c r="I4412" s="11"/>
      <c r="J4412" s="11"/>
      <c r="K4412" s="16"/>
      <c r="L4412" s="1"/>
      <c r="N4412" s="1"/>
      <c r="O4412" s="13"/>
      <c r="P4412" s="13"/>
      <c r="Q4412" s="13" t="str">
        <f t="shared" si="269"/>
        <v/>
      </c>
      <c r="R4412" s="13" t="str">
        <f t="shared" si="270"/>
        <v/>
      </c>
    </row>
    <row r="4413" spans="1:18" x14ac:dyDescent="0.2">
      <c r="A4413" s="8"/>
      <c r="B4413" s="9"/>
      <c r="C4413" s="10"/>
      <c r="D4413" s="10"/>
      <c r="E4413" s="10"/>
      <c r="F4413" s="10"/>
      <c r="G4413" s="10"/>
      <c r="H4413" s="10"/>
      <c r="I4413" s="11"/>
      <c r="J4413" s="11"/>
      <c r="K4413" s="16"/>
      <c r="L4413" s="1"/>
      <c r="N4413" s="1"/>
      <c r="O4413" s="13"/>
      <c r="P4413" s="13"/>
      <c r="Q4413" s="13" t="str">
        <f t="shared" si="269"/>
        <v/>
      </c>
      <c r="R4413" s="13" t="str">
        <f t="shared" si="270"/>
        <v/>
      </c>
    </row>
    <row r="4414" spans="1:18" x14ac:dyDescent="0.2">
      <c r="A4414" s="8"/>
      <c r="B4414" s="9"/>
      <c r="C4414" s="10"/>
      <c r="D4414" s="10"/>
      <c r="E4414" s="10"/>
      <c r="F4414" s="10"/>
      <c r="G4414" s="10"/>
      <c r="H4414" s="10"/>
      <c r="I4414" s="11"/>
      <c r="J4414" s="11"/>
      <c r="K4414" s="16"/>
      <c r="L4414" s="1"/>
      <c r="N4414" s="1"/>
      <c r="O4414" s="13"/>
      <c r="P4414" s="13"/>
      <c r="Q4414" s="13" t="str">
        <f t="shared" si="269"/>
        <v/>
      </c>
      <c r="R4414" s="13" t="str">
        <f t="shared" si="270"/>
        <v/>
      </c>
    </row>
    <row r="4415" spans="1:18" x14ac:dyDescent="0.2">
      <c r="A4415" s="8"/>
      <c r="B4415" s="9"/>
      <c r="C4415" s="10"/>
      <c r="D4415" s="10"/>
      <c r="E4415" s="10"/>
      <c r="F4415" s="10"/>
      <c r="G4415" s="10"/>
      <c r="H4415" s="10"/>
      <c r="I4415" s="11"/>
      <c r="J4415" s="11"/>
      <c r="K4415" s="16"/>
      <c r="L4415" s="1"/>
      <c r="N4415" s="1"/>
      <c r="O4415" s="13"/>
      <c r="P4415" s="13"/>
      <c r="Q4415" s="13" t="str">
        <f t="shared" si="269"/>
        <v/>
      </c>
      <c r="R4415" s="13" t="str">
        <f t="shared" si="270"/>
        <v/>
      </c>
    </row>
    <row r="4416" spans="1:18" x14ac:dyDescent="0.2">
      <c r="A4416" s="8"/>
      <c r="B4416" s="9"/>
      <c r="C4416" s="10"/>
      <c r="D4416" s="10"/>
      <c r="E4416" s="10"/>
      <c r="F4416" s="10"/>
      <c r="G4416" s="10"/>
      <c r="H4416" s="10"/>
      <c r="I4416" s="11"/>
      <c r="J4416" s="11"/>
      <c r="K4416" s="12"/>
      <c r="L4416" s="1"/>
      <c r="N4416" s="1"/>
      <c r="O4416" s="13"/>
      <c r="P4416" s="13"/>
      <c r="Q4416" s="13" t="str">
        <f t="shared" si="269"/>
        <v/>
      </c>
      <c r="R4416" s="13" t="str">
        <f t="shared" si="270"/>
        <v/>
      </c>
    </row>
    <row r="4417" spans="1:18" x14ac:dyDescent="0.2">
      <c r="A4417" s="8"/>
      <c r="B4417" s="9"/>
      <c r="C4417" s="10"/>
      <c r="D4417" s="10"/>
      <c r="E4417" s="10"/>
      <c r="F4417" s="10"/>
      <c r="G4417" s="10"/>
      <c r="H4417" s="10"/>
      <c r="I4417" s="11"/>
      <c r="J4417" s="11"/>
      <c r="K4417" s="12"/>
      <c r="L4417" s="1"/>
      <c r="N4417" s="1"/>
      <c r="O4417" s="13"/>
      <c r="P4417" s="13"/>
      <c r="Q4417" s="13" t="str">
        <f t="shared" si="269"/>
        <v/>
      </c>
      <c r="R4417" s="13" t="str">
        <f t="shared" si="270"/>
        <v/>
      </c>
    </row>
    <row r="4418" spans="1:18" x14ac:dyDescent="0.2">
      <c r="A4418" s="8"/>
      <c r="B4418" s="9"/>
      <c r="C4418" s="10"/>
      <c r="D4418" s="10"/>
      <c r="E4418" s="10"/>
      <c r="F4418" s="10"/>
      <c r="G4418" s="10"/>
      <c r="H4418" s="10"/>
      <c r="I4418" s="11"/>
      <c r="J4418" s="11"/>
      <c r="K4418" s="12"/>
      <c r="L4418" s="1"/>
      <c r="N4418" s="1"/>
      <c r="O4418" s="13"/>
      <c r="P4418" s="13"/>
      <c r="Q4418" s="13" t="str">
        <f t="shared" si="269"/>
        <v/>
      </c>
      <c r="R4418" s="13" t="str">
        <f t="shared" si="270"/>
        <v/>
      </c>
    </row>
    <row r="4419" spans="1:18" x14ac:dyDescent="0.2">
      <c r="A4419" s="8"/>
      <c r="B4419" s="9"/>
      <c r="C4419" s="10"/>
      <c r="D4419" s="10"/>
      <c r="E4419" s="10"/>
      <c r="F4419" s="10"/>
      <c r="G4419" s="10"/>
      <c r="H4419" s="10"/>
      <c r="I4419" s="11"/>
      <c r="J4419" s="11"/>
      <c r="K4419" s="12"/>
      <c r="L4419" s="1"/>
      <c r="N4419" s="1"/>
      <c r="O4419" s="13"/>
      <c r="P4419" s="13"/>
      <c r="Q4419" s="13" t="str">
        <f t="shared" si="269"/>
        <v/>
      </c>
      <c r="R4419" s="13" t="str">
        <f t="shared" si="270"/>
        <v/>
      </c>
    </row>
    <row r="4420" spans="1:18" x14ac:dyDescent="0.2">
      <c r="A4420" s="8"/>
      <c r="B4420" s="9"/>
      <c r="C4420" s="10"/>
      <c r="D4420" s="10"/>
      <c r="E4420" s="10"/>
      <c r="F4420" s="10"/>
      <c r="G4420" s="10"/>
      <c r="H4420" s="10"/>
      <c r="I4420" s="11"/>
      <c r="J4420" s="11"/>
      <c r="K4420" s="12"/>
      <c r="L4420" s="1"/>
      <c r="N4420" s="1"/>
      <c r="O4420" s="13"/>
      <c r="P4420" s="13"/>
      <c r="Q4420" s="13" t="str">
        <f t="shared" si="269"/>
        <v/>
      </c>
      <c r="R4420" s="13" t="str">
        <f t="shared" si="270"/>
        <v/>
      </c>
    </row>
    <row r="4421" spans="1:18" x14ac:dyDescent="0.2">
      <c r="A4421" s="8"/>
      <c r="B4421" s="9"/>
      <c r="C4421" s="10"/>
      <c r="D4421" s="10"/>
      <c r="E4421" s="10"/>
      <c r="F4421" s="10"/>
      <c r="G4421" s="10"/>
      <c r="H4421" s="10"/>
      <c r="I4421" s="11"/>
      <c r="J4421" s="11"/>
      <c r="K4421" s="16"/>
      <c r="L4421" s="1"/>
      <c r="N4421" s="1"/>
      <c r="O4421" s="13"/>
      <c r="P4421" s="13"/>
      <c r="Q4421" s="13" t="str">
        <f t="shared" si="269"/>
        <v/>
      </c>
      <c r="R4421" s="13" t="str">
        <f t="shared" si="270"/>
        <v/>
      </c>
    </row>
    <row r="4422" spans="1:18" x14ac:dyDescent="0.2">
      <c r="A4422" s="8"/>
      <c r="B4422" s="9"/>
      <c r="C4422" s="10"/>
      <c r="D4422" s="10"/>
      <c r="E4422" s="10"/>
      <c r="F4422" s="10"/>
      <c r="G4422" s="10"/>
      <c r="H4422" s="10"/>
      <c r="I4422" s="11"/>
      <c r="J4422" s="11"/>
      <c r="K4422" s="16"/>
      <c r="L4422" s="1"/>
      <c r="N4422" s="1"/>
      <c r="O4422" s="13"/>
      <c r="P4422" s="13"/>
      <c r="Q4422" s="13" t="str">
        <f t="shared" si="269"/>
        <v/>
      </c>
      <c r="R4422" s="13" t="str">
        <f t="shared" si="270"/>
        <v/>
      </c>
    </row>
    <row r="4423" spans="1:18" x14ac:dyDescent="0.2">
      <c r="A4423" s="8"/>
      <c r="B4423" s="9"/>
      <c r="C4423" s="10"/>
      <c r="D4423" s="10"/>
      <c r="E4423" s="10"/>
      <c r="F4423" s="10"/>
      <c r="G4423" s="10"/>
      <c r="H4423" s="10"/>
      <c r="I4423" s="11"/>
      <c r="J4423" s="11"/>
      <c r="K4423" s="16"/>
      <c r="L4423" s="1"/>
      <c r="N4423" s="1"/>
      <c r="O4423" s="13"/>
      <c r="P4423" s="13"/>
      <c r="Q4423" s="13" t="str">
        <f t="shared" si="269"/>
        <v/>
      </c>
      <c r="R4423" s="13" t="str">
        <f t="shared" si="270"/>
        <v/>
      </c>
    </row>
    <row r="4424" spans="1:18" x14ac:dyDescent="0.2">
      <c r="A4424" s="8"/>
      <c r="B4424" s="9"/>
      <c r="C4424" s="10"/>
      <c r="D4424" s="10"/>
      <c r="E4424" s="10"/>
      <c r="F4424" s="10"/>
      <c r="G4424" s="10"/>
      <c r="H4424" s="10"/>
      <c r="I4424" s="11"/>
      <c r="J4424" s="11"/>
      <c r="K4424" s="12"/>
      <c r="L4424" s="1"/>
      <c r="N4424" s="1"/>
      <c r="O4424" s="13"/>
      <c r="P4424" s="13"/>
      <c r="Q4424" s="13" t="str">
        <f t="shared" ref="Q4424:Q4449" si="271">IF(AND(M4424="Natural Gas",K4424&lt;&gt;"NA"),K4424/100,"")</f>
        <v/>
      </c>
      <c r="R4424" s="13" t="str">
        <f t="shared" ref="R4424:R4449" si="272">IF(AND(M4424="Natural Gas",K4424&lt;&gt;"NA",L4424="YES"),K4424/100,"")</f>
        <v/>
      </c>
    </row>
    <row r="4425" spans="1:18" x14ac:dyDescent="0.2">
      <c r="A4425" s="8"/>
      <c r="B4425" s="9"/>
      <c r="C4425" s="10"/>
      <c r="D4425" s="10"/>
      <c r="E4425" s="10"/>
      <c r="F4425" s="10"/>
      <c r="G4425" s="10"/>
      <c r="H4425" s="10"/>
      <c r="I4425" s="11"/>
      <c r="J4425" s="11"/>
      <c r="K4425" s="16"/>
      <c r="L4425" s="1"/>
      <c r="N4425" s="1"/>
      <c r="O4425" s="13"/>
      <c r="P4425" s="13"/>
      <c r="Q4425" s="13" t="str">
        <f t="shared" si="271"/>
        <v/>
      </c>
      <c r="R4425" s="13" t="str">
        <f t="shared" si="272"/>
        <v/>
      </c>
    </row>
    <row r="4426" spans="1:18" x14ac:dyDescent="0.2">
      <c r="A4426" s="8"/>
      <c r="B4426" s="9"/>
      <c r="C4426" s="10"/>
      <c r="D4426" s="10"/>
      <c r="E4426" s="10"/>
      <c r="F4426" s="10"/>
      <c r="G4426" s="10"/>
      <c r="H4426" s="10"/>
      <c r="I4426" s="11"/>
      <c r="J4426" s="11"/>
      <c r="K4426" s="16"/>
      <c r="L4426" s="1"/>
      <c r="N4426" s="1"/>
      <c r="O4426" s="13"/>
      <c r="P4426" s="13"/>
      <c r="Q4426" s="13" t="str">
        <f t="shared" si="271"/>
        <v/>
      </c>
      <c r="R4426" s="13" t="str">
        <f t="shared" si="272"/>
        <v/>
      </c>
    </row>
    <row r="4427" spans="1:18" x14ac:dyDescent="0.2">
      <c r="A4427" s="8"/>
      <c r="B4427" s="9"/>
      <c r="C4427" s="10"/>
      <c r="D4427" s="10"/>
      <c r="E4427" s="10"/>
      <c r="F4427" s="10"/>
      <c r="G4427" s="10"/>
      <c r="H4427" s="10"/>
      <c r="I4427" s="11"/>
      <c r="J4427" s="11"/>
      <c r="K4427" s="12"/>
      <c r="L4427" s="1"/>
      <c r="N4427" s="1"/>
      <c r="O4427" s="13"/>
      <c r="P4427" s="13"/>
      <c r="Q4427" s="13" t="str">
        <f t="shared" si="271"/>
        <v/>
      </c>
      <c r="R4427" s="13" t="str">
        <f t="shared" si="272"/>
        <v/>
      </c>
    </row>
    <row r="4428" spans="1:18" x14ac:dyDescent="0.2">
      <c r="A4428" s="8"/>
      <c r="B4428" s="9"/>
      <c r="C4428" s="10"/>
      <c r="D4428" s="10"/>
      <c r="E4428" s="10"/>
      <c r="F4428" s="10"/>
      <c r="G4428" s="10"/>
      <c r="H4428" s="10"/>
      <c r="I4428" s="11"/>
      <c r="J4428" s="11"/>
      <c r="K4428" s="12"/>
      <c r="L4428" s="1"/>
      <c r="N4428" s="1"/>
      <c r="O4428" s="13"/>
      <c r="P4428" s="13"/>
      <c r="Q4428" s="13" t="str">
        <f t="shared" si="271"/>
        <v/>
      </c>
      <c r="R4428" s="13" t="str">
        <f t="shared" si="272"/>
        <v/>
      </c>
    </row>
    <row r="4429" spans="1:18" x14ac:dyDescent="0.2">
      <c r="A4429" s="8"/>
      <c r="B4429" s="9"/>
      <c r="C4429" s="10"/>
      <c r="D4429" s="10"/>
      <c r="E4429" s="10"/>
      <c r="F4429" s="10"/>
      <c r="G4429" s="10"/>
      <c r="H4429" s="10"/>
      <c r="I4429" s="11"/>
      <c r="J4429" s="11"/>
      <c r="K4429" s="12"/>
      <c r="L4429" s="1"/>
      <c r="N4429" s="1"/>
      <c r="O4429" s="13"/>
      <c r="P4429" s="13"/>
      <c r="Q4429" s="13" t="str">
        <f t="shared" si="271"/>
        <v/>
      </c>
      <c r="R4429" s="13" t="str">
        <f t="shared" si="272"/>
        <v/>
      </c>
    </row>
    <row r="4430" spans="1:18" x14ac:dyDescent="0.2">
      <c r="A4430" s="8"/>
      <c r="B4430" s="9"/>
      <c r="C4430" s="10"/>
      <c r="D4430" s="10"/>
      <c r="E4430" s="10"/>
      <c r="F4430" s="10"/>
      <c r="G4430" s="10"/>
      <c r="H4430" s="10"/>
      <c r="I4430" s="11"/>
      <c r="J4430" s="11"/>
      <c r="K4430" s="12"/>
      <c r="L4430" s="1"/>
      <c r="N4430" s="1"/>
      <c r="O4430" s="13"/>
      <c r="P4430" s="13"/>
      <c r="Q4430" s="13" t="str">
        <f t="shared" si="271"/>
        <v/>
      </c>
      <c r="R4430" s="13" t="str">
        <f t="shared" si="272"/>
        <v/>
      </c>
    </row>
    <row r="4431" spans="1:18" x14ac:dyDescent="0.2">
      <c r="A4431" s="8"/>
      <c r="B4431" s="9"/>
      <c r="C4431" s="10"/>
      <c r="D4431" s="10"/>
      <c r="E4431" s="10"/>
      <c r="F4431" s="10"/>
      <c r="G4431" s="10"/>
      <c r="H4431" s="10"/>
      <c r="I4431" s="11"/>
      <c r="J4431" s="11"/>
      <c r="K4431" s="16"/>
      <c r="L4431" s="1"/>
      <c r="N4431" s="1"/>
      <c r="O4431" s="13"/>
      <c r="P4431" s="13"/>
      <c r="Q4431" s="13" t="str">
        <f t="shared" si="271"/>
        <v/>
      </c>
      <c r="R4431" s="13" t="str">
        <f t="shared" si="272"/>
        <v/>
      </c>
    </row>
    <row r="4432" spans="1:18" x14ac:dyDescent="0.2">
      <c r="A4432" s="8"/>
      <c r="B4432" s="9"/>
      <c r="C4432" s="10"/>
      <c r="D4432" s="10"/>
      <c r="E4432" s="10"/>
      <c r="F4432" s="10"/>
      <c r="G4432" s="10"/>
      <c r="H4432" s="10"/>
      <c r="I4432" s="11"/>
      <c r="J4432" s="11"/>
      <c r="K4432" s="12"/>
      <c r="L4432" s="1"/>
      <c r="N4432" s="1"/>
      <c r="O4432" s="13"/>
      <c r="P4432" s="13"/>
      <c r="Q4432" s="13" t="str">
        <f t="shared" si="271"/>
        <v/>
      </c>
      <c r="R4432" s="13" t="str">
        <f t="shared" si="272"/>
        <v/>
      </c>
    </row>
    <row r="4433" spans="1:18" x14ac:dyDescent="0.2">
      <c r="A4433" s="8"/>
      <c r="B4433" s="9"/>
      <c r="C4433" s="10"/>
      <c r="D4433" s="10"/>
      <c r="E4433" s="10"/>
      <c r="F4433" s="10"/>
      <c r="G4433" s="10"/>
      <c r="H4433" s="10"/>
      <c r="I4433" s="11"/>
      <c r="J4433" s="11"/>
      <c r="K4433" s="16"/>
      <c r="L4433" s="1"/>
      <c r="N4433" s="1"/>
      <c r="O4433" s="13"/>
      <c r="P4433" s="13"/>
      <c r="Q4433" s="13" t="str">
        <f t="shared" si="271"/>
        <v/>
      </c>
      <c r="R4433" s="13" t="str">
        <f t="shared" si="272"/>
        <v/>
      </c>
    </row>
    <row r="4434" spans="1:18" x14ac:dyDescent="0.2">
      <c r="A4434" s="8"/>
      <c r="B4434" s="9"/>
      <c r="C4434" s="10"/>
      <c r="D4434" s="10"/>
      <c r="E4434" s="10"/>
      <c r="F4434" s="10"/>
      <c r="G4434" s="10"/>
      <c r="H4434" s="10"/>
      <c r="I4434" s="11"/>
      <c r="J4434" s="11"/>
      <c r="K4434" s="16"/>
      <c r="L4434" s="1"/>
      <c r="N4434" s="1"/>
      <c r="O4434" s="13"/>
      <c r="P4434" s="13"/>
      <c r="Q4434" s="13" t="str">
        <f t="shared" si="271"/>
        <v/>
      </c>
      <c r="R4434" s="13" t="str">
        <f t="shared" si="272"/>
        <v/>
      </c>
    </row>
    <row r="4435" spans="1:18" x14ac:dyDescent="0.2">
      <c r="A4435" s="8"/>
      <c r="B4435" s="9"/>
      <c r="C4435" s="10"/>
      <c r="D4435" s="10"/>
      <c r="E4435" s="10"/>
      <c r="F4435" s="10"/>
      <c r="G4435" s="10"/>
      <c r="H4435" s="10"/>
      <c r="I4435" s="11"/>
      <c r="J4435" s="11"/>
      <c r="K4435" s="16"/>
      <c r="L4435" s="1"/>
      <c r="N4435" s="1"/>
      <c r="O4435" s="13"/>
      <c r="P4435" s="13"/>
      <c r="Q4435" s="13" t="str">
        <f t="shared" si="271"/>
        <v/>
      </c>
      <c r="R4435" s="13" t="str">
        <f t="shared" si="272"/>
        <v/>
      </c>
    </row>
    <row r="4436" spans="1:18" x14ac:dyDescent="0.2">
      <c r="A4436" s="8"/>
      <c r="B4436" s="9"/>
      <c r="C4436" s="10"/>
      <c r="D4436" s="10"/>
      <c r="E4436" s="10"/>
      <c r="F4436" s="10"/>
      <c r="G4436" s="10"/>
      <c r="H4436" s="10"/>
      <c r="I4436" s="11"/>
      <c r="J4436" s="11"/>
      <c r="K4436" s="16"/>
      <c r="L4436" s="1"/>
      <c r="N4436" s="1"/>
      <c r="O4436" s="13"/>
      <c r="P4436" s="13"/>
      <c r="Q4436" s="13" t="str">
        <f t="shared" si="271"/>
        <v/>
      </c>
      <c r="R4436" s="13" t="str">
        <f t="shared" si="272"/>
        <v/>
      </c>
    </row>
    <row r="4437" spans="1:18" x14ac:dyDescent="0.2">
      <c r="A4437" s="8"/>
      <c r="B4437" s="9"/>
      <c r="C4437" s="10"/>
      <c r="D4437" s="10"/>
      <c r="E4437" s="10"/>
      <c r="F4437" s="10"/>
      <c r="G4437" s="10"/>
      <c r="H4437" s="10"/>
      <c r="I4437" s="11"/>
      <c r="J4437" s="11"/>
      <c r="K4437" s="16"/>
      <c r="L4437" s="1"/>
      <c r="N4437" s="1"/>
      <c r="O4437" s="13"/>
      <c r="P4437" s="13"/>
      <c r="Q4437" s="13" t="str">
        <f t="shared" si="271"/>
        <v/>
      </c>
      <c r="R4437" s="13" t="str">
        <f t="shared" si="272"/>
        <v/>
      </c>
    </row>
    <row r="4438" spans="1:18" x14ac:dyDescent="0.2">
      <c r="A4438" s="8"/>
      <c r="B4438" s="9"/>
      <c r="C4438" s="10"/>
      <c r="D4438" s="10"/>
      <c r="E4438" s="10"/>
      <c r="F4438" s="10"/>
      <c r="G4438" s="10"/>
      <c r="H4438" s="10"/>
      <c r="I4438" s="11"/>
      <c r="J4438" s="11"/>
      <c r="K4438" s="16"/>
      <c r="L4438" s="1"/>
      <c r="N4438" s="1"/>
      <c r="O4438" s="13"/>
      <c r="P4438" s="13"/>
      <c r="Q4438" s="13" t="str">
        <f t="shared" si="271"/>
        <v/>
      </c>
      <c r="R4438" s="13" t="str">
        <f t="shared" si="272"/>
        <v/>
      </c>
    </row>
    <row r="4439" spans="1:18" x14ac:dyDescent="0.2">
      <c r="A4439" s="8"/>
      <c r="B4439" s="9"/>
      <c r="C4439" s="10"/>
      <c r="D4439" s="10"/>
      <c r="E4439" s="10"/>
      <c r="F4439" s="10"/>
      <c r="G4439" s="10"/>
      <c r="H4439" s="10"/>
      <c r="I4439" s="11"/>
      <c r="J4439" s="11"/>
      <c r="K4439" s="16"/>
      <c r="L4439" s="1"/>
      <c r="N4439" s="1"/>
      <c r="O4439" s="13"/>
      <c r="P4439" s="13"/>
      <c r="Q4439" s="13" t="str">
        <f t="shared" si="271"/>
        <v/>
      </c>
      <c r="R4439" s="13" t="str">
        <f t="shared" si="272"/>
        <v/>
      </c>
    </row>
    <row r="4440" spans="1:18" x14ac:dyDescent="0.2">
      <c r="A4440" s="8"/>
      <c r="B4440" s="9"/>
      <c r="C4440" s="10"/>
      <c r="D4440" s="10"/>
      <c r="E4440" s="10"/>
      <c r="F4440" s="10"/>
      <c r="G4440" s="10"/>
      <c r="H4440" s="10"/>
      <c r="I4440" s="11"/>
      <c r="J4440" s="11"/>
      <c r="K4440" s="12"/>
      <c r="L4440" s="1"/>
      <c r="N4440" s="1"/>
      <c r="O4440" s="13"/>
      <c r="P4440" s="13"/>
      <c r="Q4440" s="13" t="str">
        <f t="shared" si="271"/>
        <v/>
      </c>
      <c r="R4440" s="13" t="str">
        <f t="shared" si="272"/>
        <v/>
      </c>
    </row>
    <row r="4441" spans="1:18" x14ac:dyDescent="0.2">
      <c r="A4441" s="8"/>
      <c r="B4441" s="9"/>
      <c r="C4441" s="10"/>
      <c r="D4441" s="10"/>
      <c r="E4441" s="10"/>
      <c r="F4441" s="10"/>
      <c r="G4441" s="10"/>
      <c r="H4441" s="10"/>
      <c r="I4441" s="11"/>
      <c r="J4441" s="11"/>
      <c r="K4441" s="12"/>
      <c r="L4441" s="1"/>
      <c r="N4441" s="1"/>
      <c r="O4441" s="13"/>
      <c r="P4441" s="13"/>
      <c r="Q4441" s="13" t="str">
        <f t="shared" si="271"/>
        <v/>
      </c>
      <c r="R4441" s="13" t="str">
        <f t="shared" si="272"/>
        <v/>
      </c>
    </row>
    <row r="4442" spans="1:18" x14ac:dyDescent="0.2">
      <c r="A4442" s="8"/>
      <c r="B4442" s="9"/>
      <c r="C4442" s="10"/>
      <c r="D4442" s="10"/>
      <c r="E4442" s="10"/>
      <c r="F4442" s="10"/>
      <c r="G4442" s="10"/>
      <c r="H4442" s="10"/>
      <c r="I4442" s="11"/>
      <c r="J4442" s="11"/>
      <c r="K4442" s="16"/>
      <c r="L4442" s="1"/>
      <c r="N4442" s="1"/>
      <c r="O4442" s="13"/>
      <c r="P4442" s="13"/>
      <c r="Q4442" s="13" t="str">
        <f t="shared" si="271"/>
        <v/>
      </c>
      <c r="R4442" s="13" t="str">
        <f t="shared" si="272"/>
        <v/>
      </c>
    </row>
    <row r="4443" spans="1:18" x14ac:dyDescent="0.2">
      <c r="A4443" s="8"/>
      <c r="B4443" s="9"/>
      <c r="C4443" s="10"/>
      <c r="D4443" s="10"/>
      <c r="E4443" s="10"/>
      <c r="F4443" s="10"/>
      <c r="G4443" s="10"/>
      <c r="H4443" s="10"/>
      <c r="I4443" s="11"/>
      <c r="J4443" s="11"/>
      <c r="K4443" s="16"/>
      <c r="L4443" s="1"/>
      <c r="N4443" s="1"/>
      <c r="O4443" s="13"/>
      <c r="P4443" s="13"/>
      <c r="Q4443" s="13" t="str">
        <f t="shared" si="271"/>
        <v/>
      </c>
      <c r="R4443" s="13" t="str">
        <f t="shared" si="272"/>
        <v/>
      </c>
    </row>
    <row r="4444" spans="1:18" x14ac:dyDescent="0.2">
      <c r="A4444" s="8"/>
      <c r="B4444" s="9"/>
      <c r="C4444" s="10"/>
      <c r="D4444" s="10"/>
      <c r="E4444" s="10"/>
      <c r="F4444" s="10"/>
      <c r="G4444" s="10"/>
      <c r="H4444" s="10"/>
      <c r="I4444" s="11"/>
      <c r="J4444" s="11"/>
      <c r="K4444" s="12"/>
      <c r="L4444" s="1"/>
      <c r="N4444" s="1"/>
      <c r="O4444" s="13"/>
      <c r="P4444" s="13"/>
      <c r="Q4444" s="13" t="str">
        <f t="shared" si="271"/>
        <v/>
      </c>
      <c r="R4444" s="13" t="str">
        <f t="shared" si="272"/>
        <v/>
      </c>
    </row>
    <row r="4445" spans="1:18" x14ac:dyDescent="0.2">
      <c r="A4445" s="8"/>
      <c r="B4445" s="9"/>
      <c r="C4445" s="10"/>
      <c r="D4445" s="10"/>
      <c r="E4445" s="10"/>
      <c r="F4445" s="10"/>
      <c r="G4445" s="10"/>
      <c r="H4445" s="10"/>
      <c r="I4445" s="11"/>
      <c r="J4445" s="11"/>
      <c r="K4445" s="16"/>
      <c r="L4445" s="1"/>
      <c r="N4445" s="1"/>
      <c r="O4445" s="13"/>
      <c r="P4445" s="13"/>
      <c r="Q4445" s="13" t="str">
        <f t="shared" si="271"/>
        <v/>
      </c>
      <c r="R4445" s="13" t="str">
        <f t="shared" si="272"/>
        <v/>
      </c>
    </row>
    <row r="4446" spans="1:18" x14ac:dyDescent="0.2">
      <c r="A4446" s="8"/>
      <c r="B4446" s="9"/>
      <c r="C4446" s="10"/>
      <c r="D4446" s="10"/>
      <c r="E4446" s="10"/>
      <c r="F4446" s="10"/>
      <c r="G4446" s="10"/>
      <c r="H4446" s="10"/>
      <c r="I4446" s="11"/>
      <c r="J4446" s="11"/>
      <c r="K4446" s="12"/>
      <c r="L4446" s="1"/>
      <c r="N4446" s="1"/>
      <c r="O4446" s="13"/>
      <c r="P4446" s="13"/>
      <c r="Q4446" s="13" t="str">
        <f t="shared" si="271"/>
        <v/>
      </c>
      <c r="R4446" s="13" t="str">
        <f t="shared" si="272"/>
        <v/>
      </c>
    </row>
    <row r="4447" spans="1:18" x14ac:dyDescent="0.2">
      <c r="A4447" s="8"/>
      <c r="B4447" s="9"/>
      <c r="C4447" s="10"/>
      <c r="D4447" s="10"/>
      <c r="E4447" s="10"/>
      <c r="F4447" s="10"/>
      <c r="G4447" s="10"/>
      <c r="H4447" s="10"/>
      <c r="I4447" s="11"/>
      <c r="J4447" s="11"/>
      <c r="K4447" s="12"/>
      <c r="L4447" s="1"/>
      <c r="N4447" s="1"/>
      <c r="O4447" s="13"/>
      <c r="P4447" s="13"/>
      <c r="Q4447" s="13" t="str">
        <f t="shared" si="271"/>
        <v/>
      </c>
      <c r="R4447" s="13" t="str">
        <f t="shared" si="272"/>
        <v/>
      </c>
    </row>
    <row r="4448" spans="1:18" x14ac:dyDescent="0.2">
      <c r="A4448" s="8"/>
      <c r="B4448" s="9"/>
      <c r="C4448" s="10"/>
      <c r="D4448" s="10"/>
      <c r="E4448" s="10"/>
      <c r="F4448" s="10"/>
      <c r="G4448" s="10"/>
      <c r="H4448" s="10"/>
      <c r="I4448" s="11"/>
      <c r="J4448" s="11"/>
      <c r="K4448" s="12"/>
      <c r="L4448" s="1"/>
      <c r="N4448" s="1"/>
      <c r="O4448" s="13"/>
      <c r="P4448" s="13"/>
      <c r="Q4448" s="13" t="str">
        <f t="shared" si="271"/>
        <v/>
      </c>
      <c r="R4448" s="13" t="str">
        <f t="shared" si="272"/>
        <v/>
      </c>
    </row>
    <row r="4449" spans="1:18" x14ac:dyDescent="0.2">
      <c r="A4449" s="8"/>
      <c r="B4449" s="9"/>
      <c r="C4449" s="10"/>
      <c r="D4449" s="10"/>
      <c r="E4449" s="10"/>
      <c r="F4449" s="10"/>
      <c r="G4449" s="10"/>
      <c r="H4449" s="10"/>
      <c r="I4449" s="11"/>
      <c r="J4449" s="11"/>
      <c r="K4449" s="16"/>
      <c r="L4449" s="1"/>
      <c r="N4449" s="1"/>
      <c r="O4449" s="13"/>
      <c r="P4449" s="13"/>
      <c r="Q4449" s="13" t="str">
        <f t="shared" si="271"/>
        <v/>
      </c>
      <c r="R4449" s="13" t="str">
        <f t="shared" si="272"/>
        <v/>
      </c>
    </row>
    <row r="4450" spans="1:18" x14ac:dyDescent="0.2">
      <c r="L4450" s="1"/>
      <c r="P4450" s="13"/>
      <c r="Q4450" s="13"/>
      <c r="R4450" s="13"/>
    </row>
    <row r="4451" spans="1:18" x14ac:dyDescent="0.2">
      <c r="L4451" s="1"/>
      <c r="P4451" s="13"/>
      <c r="Q4451" s="13"/>
      <c r="R4451" s="13"/>
    </row>
    <row r="4452" spans="1:18" x14ac:dyDescent="0.2">
      <c r="L4452" s="1"/>
      <c r="P4452" s="13"/>
      <c r="Q4452" s="13"/>
      <c r="R4452" s="13"/>
    </row>
    <row r="4453" spans="1:18" x14ac:dyDescent="0.2">
      <c r="L4453" s="1"/>
      <c r="P4453" s="13"/>
      <c r="Q4453" s="13"/>
      <c r="R4453" s="13"/>
    </row>
    <row r="4454" spans="1:18" x14ac:dyDescent="0.2">
      <c r="L4454" s="1"/>
      <c r="P4454" s="13"/>
      <c r="Q4454" s="13"/>
      <c r="R4454" s="13"/>
    </row>
    <row r="4455" spans="1:18" x14ac:dyDescent="0.2">
      <c r="L4455" s="1"/>
      <c r="P4455" s="13"/>
      <c r="Q4455" s="13"/>
      <c r="R4455" s="13"/>
    </row>
    <row r="4456" spans="1:18" x14ac:dyDescent="0.2">
      <c r="L4456" s="1"/>
      <c r="P4456" s="13"/>
      <c r="Q4456" s="13"/>
      <c r="R4456" s="13"/>
    </row>
    <row r="4457" spans="1:18" x14ac:dyDescent="0.2">
      <c r="L4457" s="1"/>
      <c r="P4457" s="13"/>
      <c r="Q4457" s="13"/>
      <c r="R4457" s="13"/>
    </row>
    <row r="4458" spans="1:18" x14ac:dyDescent="0.2">
      <c r="L4458" s="1"/>
      <c r="P4458" s="13"/>
      <c r="Q4458" s="13"/>
      <c r="R4458" s="13"/>
    </row>
    <row r="4459" spans="1:18" x14ac:dyDescent="0.2">
      <c r="L4459" s="1"/>
      <c r="P4459" s="13"/>
      <c r="Q4459" s="13"/>
      <c r="R4459" s="13"/>
    </row>
    <row r="4460" spans="1:18" x14ac:dyDescent="0.2">
      <c r="L4460" s="1"/>
      <c r="P4460" s="13"/>
      <c r="Q4460" s="13"/>
      <c r="R4460" s="13"/>
    </row>
    <row r="4461" spans="1:18" x14ac:dyDescent="0.2">
      <c r="L4461" s="1"/>
      <c r="P4461" s="13"/>
      <c r="Q4461" s="13"/>
      <c r="R4461" s="13"/>
    </row>
    <row r="4462" spans="1:18" x14ac:dyDescent="0.2">
      <c r="L4462" s="1"/>
      <c r="P4462" s="13"/>
      <c r="Q4462" s="13"/>
      <c r="R4462" s="13"/>
    </row>
    <row r="4463" spans="1:18" x14ac:dyDescent="0.2">
      <c r="L4463" s="1"/>
      <c r="P4463" s="13"/>
      <c r="Q4463" s="13"/>
      <c r="R4463" s="13"/>
    </row>
    <row r="4464" spans="1:18" x14ac:dyDescent="0.2">
      <c r="L4464" s="1"/>
      <c r="P4464" s="13"/>
      <c r="Q4464" s="13"/>
      <c r="R4464" s="13"/>
    </row>
    <row r="4465" spans="12:18" x14ac:dyDescent="0.2">
      <c r="L4465" s="1"/>
      <c r="P4465" s="13"/>
      <c r="Q4465" s="13"/>
      <c r="R4465" s="13"/>
    </row>
    <row r="4466" spans="12:18" x14ac:dyDescent="0.2">
      <c r="L4466" s="1"/>
      <c r="P4466" s="13"/>
      <c r="Q4466" s="13"/>
      <c r="R4466" s="13"/>
    </row>
    <row r="4467" spans="12:18" x14ac:dyDescent="0.2">
      <c r="L4467" s="1"/>
      <c r="P4467" s="13"/>
      <c r="Q4467" s="13"/>
      <c r="R4467" s="13"/>
    </row>
    <row r="4468" spans="12:18" x14ac:dyDescent="0.2">
      <c r="L4468" s="1"/>
      <c r="P4468" s="13"/>
      <c r="Q4468" s="13"/>
      <c r="R4468" s="13"/>
    </row>
    <row r="4469" spans="12:18" x14ac:dyDescent="0.2">
      <c r="L4469" s="1"/>
      <c r="P4469" s="13"/>
      <c r="Q4469" s="13"/>
      <c r="R4469" s="13"/>
    </row>
    <row r="4470" spans="12:18" x14ac:dyDescent="0.2">
      <c r="L4470" s="1"/>
      <c r="P4470" s="13"/>
      <c r="Q4470" s="13"/>
      <c r="R4470" s="13"/>
    </row>
    <row r="4471" spans="12:18" x14ac:dyDescent="0.2">
      <c r="L4471" s="1"/>
      <c r="P4471" s="13"/>
      <c r="Q4471" s="13"/>
      <c r="R4471" s="13"/>
    </row>
    <row r="4472" spans="12:18" x14ac:dyDescent="0.2">
      <c r="L4472" s="1"/>
      <c r="P4472" s="13"/>
      <c r="Q4472" s="13"/>
      <c r="R4472" s="13"/>
    </row>
    <row r="4473" spans="12:18" x14ac:dyDescent="0.2">
      <c r="L4473" s="1"/>
      <c r="P4473" s="13"/>
      <c r="Q4473" s="13"/>
      <c r="R4473" s="13"/>
    </row>
    <row r="4474" spans="12:18" x14ac:dyDescent="0.2">
      <c r="L4474" s="1"/>
      <c r="P4474" s="13"/>
      <c r="Q4474" s="13"/>
      <c r="R4474" s="13"/>
    </row>
    <row r="4475" spans="12:18" x14ac:dyDescent="0.2">
      <c r="L4475" s="1"/>
      <c r="P4475" s="13"/>
      <c r="Q4475" s="13"/>
      <c r="R4475" s="13"/>
    </row>
    <row r="4476" spans="12:18" x14ac:dyDescent="0.2">
      <c r="L4476" s="1"/>
      <c r="P4476" s="13"/>
      <c r="Q4476" s="13"/>
      <c r="R4476" s="13"/>
    </row>
    <row r="4477" spans="12:18" x14ac:dyDescent="0.2">
      <c r="L4477" s="1"/>
      <c r="P4477" s="13"/>
      <c r="Q4477" s="13"/>
      <c r="R4477" s="13"/>
    </row>
    <row r="4478" spans="12:18" x14ac:dyDescent="0.2">
      <c r="L4478" s="1"/>
      <c r="P4478" s="13"/>
      <c r="Q4478" s="13"/>
      <c r="R4478" s="13"/>
    </row>
    <row r="4479" spans="12:18" x14ac:dyDescent="0.2">
      <c r="L4479" s="1"/>
      <c r="P4479" s="13"/>
      <c r="Q4479" s="13"/>
      <c r="R4479" s="13"/>
    </row>
    <row r="4480" spans="12:18" x14ac:dyDescent="0.2">
      <c r="L4480" s="1"/>
      <c r="P4480" s="13"/>
      <c r="Q4480" s="13"/>
      <c r="R4480" s="13"/>
    </row>
    <row r="4481" spans="12:18" x14ac:dyDescent="0.2">
      <c r="L4481" s="1"/>
      <c r="P4481" s="13"/>
      <c r="Q4481" s="13"/>
      <c r="R4481" s="13"/>
    </row>
    <row r="4482" spans="12:18" x14ac:dyDescent="0.2">
      <c r="L4482" s="1"/>
      <c r="P4482" s="13"/>
      <c r="Q4482" s="13"/>
      <c r="R4482" s="13"/>
    </row>
    <row r="4483" spans="12:18" x14ac:dyDescent="0.2">
      <c r="L4483" s="1"/>
      <c r="P4483" s="13"/>
      <c r="Q4483" s="13"/>
      <c r="R4483" s="13"/>
    </row>
    <row r="4484" spans="12:18" x14ac:dyDescent="0.2">
      <c r="L4484" s="1"/>
      <c r="P4484" s="13"/>
      <c r="Q4484" s="13"/>
      <c r="R4484" s="13"/>
    </row>
    <row r="4485" spans="12:18" x14ac:dyDescent="0.2">
      <c r="L4485" s="1"/>
      <c r="P4485" s="13"/>
      <c r="Q4485" s="13"/>
      <c r="R4485" s="13"/>
    </row>
    <row r="4486" spans="12:18" x14ac:dyDescent="0.2">
      <c r="L4486" s="1"/>
      <c r="P4486" s="13"/>
      <c r="Q4486" s="13"/>
      <c r="R4486" s="13"/>
    </row>
    <row r="4487" spans="12:18" x14ac:dyDescent="0.2">
      <c r="L4487" s="1"/>
      <c r="P4487" s="13"/>
      <c r="Q4487" s="13"/>
      <c r="R4487" s="13"/>
    </row>
    <row r="4488" spans="12:18" x14ac:dyDescent="0.2">
      <c r="L4488" s="1"/>
      <c r="P4488" s="13"/>
      <c r="Q4488" s="13"/>
      <c r="R4488" s="13"/>
    </row>
    <row r="4489" spans="12:18" x14ac:dyDescent="0.2">
      <c r="L4489" s="1"/>
      <c r="P4489" s="13"/>
      <c r="Q4489" s="13"/>
      <c r="R4489" s="13"/>
    </row>
    <row r="4490" spans="12:18" x14ac:dyDescent="0.2">
      <c r="L4490" s="1"/>
      <c r="P4490" s="13"/>
      <c r="Q4490" s="13"/>
      <c r="R4490" s="13"/>
    </row>
    <row r="4491" spans="12:18" x14ac:dyDescent="0.2">
      <c r="L4491" s="1"/>
      <c r="P4491" s="13"/>
      <c r="Q4491" s="13"/>
      <c r="R4491" s="13"/>
    </row>
    <row r="4492" spans="12:18" x14ac:dyDescent="0.2">
      <c r="L4492" s="1"/>
      <c r="P4492" s="13"/>
      <c r="Q4492" s="13"/>
      <c r="R4492" s="13"/>
    </row>
    <row r="4493" spans="12:18" x14ac:dyDescent="0.2">
      <c r="L4493" s="1"/>
      <c r="P4493" s="13"/>
      <c r="Q4493" s="13"/>
      <c r="R4493" s="13"/>
    </row>
    <row r="4494" spans="12:18" x14ac:dyDescent="0.2">
      <c r="L4494" s="1"/>
      <c r="P4494" s="13"/>
      <c r="Q4494" s="13"/>
      <c r="R4494" s="13"/>
    </row>
    <row r="4495" spans="12:18" x14ac:dyDescent="0.2">
      <c r="L4495" s="1"/>
      <c r="P4495" s="13"/>
      <c r="Q4495" s="13"/>
      <c r="R4495" s="13"/>
    </row>
    <row r="4496" spans="12:18" x14ac:dyDescent="0.2">
      <c r="L4496" s="1"/>
      <c r="P4496" s="13"/>
      <c r="Q4496" s="13"/>
      <c r="R4496" s="13"/>
    </row>
    <row r="4497" spans="12:18" x14ac:dyDescent="0.2">
      <c r="L4497" s="1"/>
      <c r="P4497" s="13"/>
      <c r="Q4497" s="13"/>
      <c r="R4497" s="13"/>
    </row>
    <row r="4498" spans="12:18" x14ac:dyDescent="0.2">
      <c r="L4498" s="1"/>
      <c r="P4498" s="13"/>
      <c r="Q4498" s="13"/>
      <c r="R4498" s="13"/>
    </row>
    <row r="4499" spans="12:18" x14ac:dyDescent="0.2">
      <c r="L4499" s="1"/>
      <c r="P4499" s="13"/>
      <c r="Q4499" s="13"/>
      <c r="R4499" s="13"/>
    </row>
    <row r="4500" spans="12:18" x14ac:dyDescent="0.2">
      <c r="L4500" s="1"/>
      <c r="P4500" s="13"/>
      <c r="Q4500" s="13"/>
      <c r="R4500" s="13"/>
    </row>
    <row r="4501" spans="12:18" x14ac:dyDescent="0.2">
      <c r="L4501" s="1"/>
      <c r="P4501" s="13"/>
      <c r="Q4501" s="13"/>
      <c r="R4501" s="13"/>
    </row>
    <row r="4502" spans="12:18" x14ac:dyDescent="0.2">
      <c r="L4502" s="1"/>
      <c r="P4502" s="13"/>
      <c r="Q4502" s="13"/>
      <c r="R4502" s="13"/>
    </row>
    <row r="4503" spans="12:18" x14ac:dyDescent="0.2">
      <c r="L4503" s="1"/>
      <c r="P4503" s="13"/>
      <c r="Q4503" s="13"/>
      <c r="R4503" s="13"/>
    </row>
    <row r="4504" spans="12:18" x14ac:dyDescent="0.2">
      <c r="L4504" s="1"/>
      <c r="P4504" s="13"/>
      <c r="Q4504" s="13"/>
      <c r="R4504" s="13"/>
    </row>
    <row r="4505" spans="12:18" x14ac:dyDescent="0.2">
      <c r="L4505" s="1"/>
      <c r="P4505" s="13"/>
      <c r="Q4505" s="13"/>
      <c r="R4505" s="13"/>
    </row>
    <row r="4506" spans="12:18" x14ac:dyDescent="0.2">
      <c r="L4506" s="1"/>
      <c r="P4506" s="13"/>
      <c r="Q4506" s="13"/>
      <c r="R4506" s="13"/>
    </row>
    <row r="4507" spans="12:18" x14ac:dyDescent="0.2">
      <c r="L4507" s="1"/>
      <c r="P4507" s="13"/>
      <c r="Q4507" s="13"/>
      <c r="R4507" s="13"/>
    </row>
    <row r="4508" spans="12:18" x14ac:dyDescent="0.2">
      <c r="L4508" s="1"/>
      <c r="P4508" s="13"/>
      <c r="Q4508" s="13"/>
      <c r="R4508" s="13"/>
    </row>
    <row r="4509" spans="12:18" x14ac:dyDescent="0.2">
      <c r="L4509" s="1"/>
      <c r="P4509" s="13"/>
      <c r="Q4509" s="13"/>
      <c r="R4509" s="13"/>
    </row>
    <row r="4510" spans="12:18" x14ac:dyDescent="0.2">
      <c r="L4510" s="1"/>
      <c r="P4510" s="13"/>
      <c r="Q4510" s="13"/>
      <c r="R4510" s="13"/>
    </row>
    <row r="4511" spans="12:18" x14ac:dyDescent="0.2">
      <c r="L4511" s="1"/>
      <c r="P4511" s="13"/>
      <c r="Q4511" s="13"/>
      <c r="R4511" s="13"/>
    </row>
    <row r="4512" spans="12:18" x14ac:dyDescent="0.2">
      <c r="L4512" s="1"/>
      <c r="P4512" s="13"/>
      <c r="Q4512" s="13"/>
      <c r="R4512" s="13"/>
    </row>
    <row r="4513" spans="12:18" x14ac:dyDescent="0.2">
      <c r="L4513" s="1"/>
      <c r="P4513" s="13"/>
      <c r="Q4513" s="13"/>
      <c r="R4513" s="13"/>
    </row>
    <row r="4514" spans="12:18" x14ac:dyDescent="0.2">
      <c r="L4514" s="1"/>
      <c r="P4514" s="13"/>
      <c r="Q4514" s="13"/>
      <c r="R4514" s="13"/>
    </row>
    <row r="4515" spans="12:18" x14ac:dyDescent="0.2">
      <c r="L4515" s="1"/>
      <c r="P4515" s="13"/>
      <c r="Q4515" s="13"/>
      <c r="R4515" s="13"/>
    </row>
    <row r="4516" spans="12:18" x14ac:dyDescent="0.2">
      <c r="L4516" s="1"/>
      <c r="P4516" s="13"/>
      <c r="Q4516" s="13"/>
      <c r="R4516" s="13"/>
    </row>
    <row r="4517" spans="12:18" x14ac:dyDescent="0.2">
      <c r="L4517" s="1"/>
      <c r="P4517" s="13"/>
      <c r="Q4517" s="13"/>
      <c r="R4517" s="13"/>
    </row>
    <row r="4518" spans="12:18" x14ac:dyDescent="0.2">
      <c r="L4518" s="1"/>
      <c r="P4518" s="13"/>
      <c r="Q4518" s="13"/>
      <c r="R4518" s="13"/>
    </row>
    <row r="4519" spans="12:18" x14ac:dyDescent="0.2">
      <c r="L4519" s="1"/>
      <c r="P4519" s="13"/>
      <c r="Q4519" s="13"/>
      <c r="R4519" s="13"/>
    </row>
    <row r="4520" spans="12:18" x14ac:dyDescent="0.2">
      <c r="L4520" s="1"/>
      <c r="P4520" s="13"/>
      <c r="Q4520" s="13"/>
      <c r="R4520" s="13"/>
    </row>
    <row r="4521" spans="12:18" x14ac:dyDescent="0.2">
      <c r="L4521" s="1"/>
      <c r="P4521" s="13"/>
      <c r="Q4521" s="13"/>
      <c r="R4521" s="13"/>
    </row>
    <row r="4522" spans="12:18" x14ac:dyDescent="0.2">
      <c r="L4522" s="1"/>
      <c r="P4522" s="13"/>
      <c r="Q4522" s="13"/>
      <c r="R4522" s="13"/>
    </row>
    <row r="4523" spans="12:18" x14ac:dyDescent="0.2">
      <c r="L4523" s="1"/>
      <c r="P4523" s="13"/>
      <c r="Q4523" s="13"/>
      <c r="R4523" s="13"/>
    </row>
    <row r="4524" spans="12:18" x14ac:dyDescent="0.2">
      <c r="L4524" s="1"/>
      <c r="P4524" s="13"/>
      <c r="Q4524" s="13"/>
      <c r="R4524" s="13"/>
    </row>
    <row r="4525" spans="12:18" x14ac:dyDescent="0.2">
      <c r="L4525" s="1"/>
      <c r="P4525" s="13"/>
      <c r="Q4525" s="13"/>
      <c r="R4525" s="13"/>
    </row>
    <row r="4526" spans="12:18" x14ac:dyDescent="0.2">
      <c r="L4526" s="1"/>
      <c r="P4526" s="13"/>
      <c r="Q4526" s="13"/>
      <c r="R4526" s="13"/>
    </row>
    <row r="4527" spans="12:18" x14ac:dyDescent="0.2">
      <c r="L4527" s="1"/>
      <c r="P4527" s="13"/>
      <c r="Q4527" s="13"/>
      <c r="R4527" s="13"/>
    </row>
    <row r="4528" spans="12:18" x14ac:dyDescent="0.2">
      <c r="L4528" s="1"/>
      <c r="P4528" s="13"/>
      <c r="Q4528" s="13"/>
      <c r="R4528" s="13"/>
    </row>
    <row r="4529" spans="12:18" x14ac:dyDescent="0.2">
      <c r="L4529" s="1"/>
      <c r="P4529" s="13"/>
      <c r="Q4529" s="13"/>
      <c r="R4529" s="13"/>
    </row>
    <row r="4530" spans="12:18" x14ac:dyDescent="0.2">
      <c r="L4530" s="1"/>
      <c r="P4530" s="13"/>
      <c r="Q4530" s="13"/>
      <c r="R4530" s="13"/>
    </row>
    <row r="4531" spans="12:18" x14ac:dyDescent="0.2">
      <c r="L4531" s="1"/>
      <c r="P4531" s="13"/>
      <c r="Q4531" s="13"/>
      <c r="R4531" s="13"/>
    </row>
    <row r="4532" spans="12:18" x14ac:dyDescent="0.2">
      <c r="L4532" s="1"/>
      <c r="P4532" s="13"/>
      <c r="Q4532" s="13"/>
      <c r="R4532" s="13"/>
    </row>
    <row r="4533" spans="12:18" x14ac:dyDescent="0.2">
      <c r="L4533" s="1"/>
      <c r="P4533" s="13"/>
      <c r="Q4533" s="13"/>
      <c r="R4533" s="13"/>
    </row>
    <row r="4534" spans="12:18" x14ac:dyDescent="0.2">
      <c r="L4534" s="1"/>
      <c r="P4534" s="13"/>
      <c r="Q4534" s="13"/>
      <c r="R4534" s="13"/>
    </row>
    <row r="4535" spans="12:18" x14ac:dyDescent="0.2">
      <c r="L4535" s="1"/>
      <c r="P4535" s="13"/>
      <c r="Q4535" s="13"/>
      <c r="R4535" s="13"/>
    </row>
    <row r="4536" spans="12:18" x14ac:dyDescent="0.2">
      <c r="L4536" s="1"/>
      <c r="P4536" s="13"/>
      <c r="Q4536" s="13"/>
      <c r="R4536" s="13"/>
    </row>
    <row r="4537" spans="12:18" x14ac:dyDescent="0.2">
      <c r="L4537" s="1"/>
      <c r="P4537" s="13"/>
      <c r="Q4537" s="13"/>
      <c r="R4537" s="13"/>
    </row>
    <row r="4538" spans="12:18" x14ac:dyDescent="0.2">
      <c r="L4538" s="1"/>
      <c r="P4538" s="13"/>
      <c r="Q4538" s="13"/>
      <c r="R4538" s="13"/>
    </row>
    <row r="4539" spans="12:18" x14ac:dyDescent="0.2">
      <c r="L4539" s="1"/>
      <c r="P4539" s="13"/>
      <c r="Q4539" s="13"/>
      <c r="R4539" s="13"/>
    </row>
    <row r="4540" spans="12:18" x14ac:dyDescent="0.2">
      <c r="L4540" s="1"/>
      <c r="P4540" s="13"/>
      <c r="Q4540" s="13"/>
      <c r="R4540" s="13"/>
    </row>
    <row r="4541" spans="12:18" x14ac:dyDescent="0.2">
      <c r="L4541" s="1"/>
      <c r="P4541" s="13"/>
      <c r="Q4541" s="13"/>
      <c r="R4541" s="13"/>
    </row>
    <row r="4542" spans="12:18" x14ac:dyDescent="0.2">
      <c r="L4542" s="1"/>
      <c r="P4542" s="13"/>
      <c r="Q4542" s="13"/>
      <c r="R4542" s="13"/>
    </row>
    <row r="4543" spans="12:18" x14ac:dyDescent="0.2">
      <c r="L4543" s="1"/>
      <c r="P4543" s="13"/>
      <c r="Q4543" s="13"/>
      <c r="R4543" s="13"/>
    </row>
    <row r="4544" spans="12:18" x14ac:dyDescent="0.2">
      <c r="L4544" s="1"/>
      <c r="P4544" s="13"/>
      <c r="Q4544" s="13"/>
      <c r="R4544" s="13"/>
    </row>
    <row r="4545" spans="12:18" x14ac:dyDescent="0.2">
      <c r="L4545" s="1"/>
      <c r="P4545" s="13"/>
      <c r="Q4545" s="13"/>
      <c r="R4545" s="13"/>
    </row>
    <row r="4546" spans="12:18" x14ac:dyDescent="0.2">
      <c r="L4546" s="1"/>
      <c r="P4546" s="13"/>
      <c r="Q4546" s="13"/>
      <c r="R4546" s="13"/>
    </row>
    <row r="4547" spans="12:18" x14ac:dyDescent="0.2">
      <c r="L4547" s="1"/>
      <c r="P4547" s="13"/>
      <c r="Q4547" s="13"/>
      <c r="R4547" s="13"/>
    </row>
    <row r="4548" spans="12:18" x14ac:dyDescent="0.2">
      <c r="L4548" s="1"/>
      <c r="P4548" s="13"/>
      <c r="Q4548" s="13"/>
      <c r="R4548" s="13"/>
    </row>
    <row r="4549" spans="12:18" x14ac:dyDescent="0.2">
      <c r="L4549" s="1"/>
      <c r="P4549" s="13"/>
      <c r="Q4549" s="13"/>
      <c r="R4549" s="13"/>
    </row>
    <row r="4550" spans="12:18" x14ac:dyDescent="0.2">
      <c r="L4550" s="1"/>
      <c r="P4550" s="13"/>
      <c r="Q4550" s="13"/>
      <c r="R4550" s="13"/>
    </row>
    <row r="4551" spans="12:18" x14ac:dyDescent="0.2">
      <c r="L4551" s="1"/>
      <c r="P4551" s="13"/>
      <c r="Q4551" s="13"/>
      <c r="R4551" s="13"/>
    </row>
    <row r="4552" spans="12:18" x14ac:dyDescent="0.2">
      <c r="L4552" s="1"/>
      <c r="P4552" s="13"/>
      <c r="Q4552" s="13"/>
      <c r="R4552" s="13"/>
    </row>
    <row r="4553" spans="12:18" x14ac:dyDescent="0.2">
      <c r="L4553" s="1"/>
      <c r="P4553" s="13"/>
      <c r="Q4553" s="13"/>
      <c r="R4553" s="13"/>
    </row>
    <row r="4554" spans="12:18" x14ac:dyDescent="0.2">
      <c r="L4554" s="1"/>
      <c r="P4554" s="13"/>
      <c r="Q4554" s="13"/>
      <c r="R4554" s="13"/>
    </row>
    <row r="4555" spans="12:18" x14ac:dyDescent="0.2">
      <c r="L4555" s="1"/>
      <c r="P4555" s="13"/>
      <c r="Q4555" s="13"/>
      <c r="R4555" s="13"/>
    </row>
    <row r="4556" spans="12:18" x14ac:dyDescent="0.2">
      <c r="L4556" s="1"/>
      <c r="P4556" s="13"/>
      <c r="Q4556" s="13"/>
      <c r="R4556" s="13"/>
    </row>
    <row r="4557" spans="12:18" x14ac:dyDescent="0.2">
      <c r="L4557" s="1"/>
      <c r="P4557" s="13"/>
      <c r="Q4557" s="13"/>
      <c r="R4557" s="13"/>
    </row>
    <row r="4558" spans="12:18" x14ac:dyDescent="0.2">
      <c r="L4558" s="1"/>
      <c r="P4558" s="13"/>
      <c r="Q4558" s="13"/>
      <c r="R4558" s="13"/>
    </row>
    <row r="4559" spans="12:18" x14ac:dyDescent="0.2">
      <c r="L4559" s="1"/>
      <c r="P4559" s="13"/>
      <c r="Q4559" s="13"/>
      <c r="R4559" s="13"/>
    </row>
    <row r="4560" spans="12:18" x14ac:dyDescent="0.2">
      <c r="L4560" s="1"/>
      <c r="P4560" s="13"/>
      <c r="Q4560" s="13"/>
      <c r="R4560" s="13"/>
    </row>
    <row r="4561" spans="12:18" x14ac:dyDescent="0.2">
      <c r="L4561" s="1"/>
      <c r="P4561" s="13"/>
      <c r="Q4561" s="13"/>
      <c r="R4561" s="13"/>
    </row>
    <row r="4562" spans="12:18" x14ac:dyDescent="0.2">
      <c r="L4562" s="1"/>
      <c r="P4562" s="13"/>
      <c r="Q4562" s="13"/>
      <c r="R4562" s="13"/>
    </row>
    <row r="4563" spans="12:18" x14ac:dyDescent="0.2">
      <c r="L4563" s="1"/>
      <c r="P4563" s="13"/>
      <c r="Q4563" s="13"/>
      <c r="R4563" s="13"/>
    </row>
    <row r="4564" spans="12:18" x14ac:dyDescent="0.2">
      <c r="L4564" s="1"/>
      <c r="P4564" s="13"/>
      <c r="Q4564" s="13"/>
      <c r="R4564" s="13"/>
    </row>
    <row r="4565" spans="12:18" x14ac:dyDescent="0.2">
      <c r="L4565" s="1"/>
      <c r="P4565" s="13"/>
      <c r="Q4565" s="13"/>
      <c r="R4565" s="13"/>
    </row>
    <row r="4566" spans="12:18" x14ac:dyDescent="0.2">
      <c r="L4566" s="1"/>
      <c r="P4566" s="13"/>
      <c r="Q4566" s="13"/>
      <c r="R4566" s="13"/>
    </row>
    <row r="4567" spans="12:18" x14ac:dyDescent="0.2">
      <c r="L4567" s="1"/>
      <c r="P4567" s="13"/>
      <c r="Q4567" s="13"/>
      <c r="R4567" s="13"/>
    </row>
    <row r="4568" spans="12:18" x14ac:dyDescent="0.2">
      <c r="L4568" s="1"/>
      <c r="P4568" s="13"/>
      <c r="Q4568" s="13"/>
      <c r="R4568" s="13"/>
    </row>
    <row r="4569" spans="12:18" x14ac:dyDescent="0.2">
      <c r="L4569" s="1"/>
      <c r="P4569" s="13"/>
      <c r="Q4569" s="13"/>
      <c r="R4569" s="13"/>
    </row>
    <row r="4570" spans="12:18" x14ac:dyDescent="0.2">
      <c r="L4570" s="1"/>
      <c r="P4570" s="13"/>
      <c r="Q4570" s="13"/>
      <c r="R4570" s="13"/>
    </row>
    <row r="4571" spans="12:18" x14ac:dyDescent="0.2">
      <c r="L4571" s="1"/>
      <c r="P4571" s="13"/>
      <c r="Q4571" s="13"/>
      <c r="R4571" s="13"/>
    </row>
    <row r="4572" spans="12:18" x14ac:dyDescent="0.2">
      <c r="L4572" s="1"/>
      <c r="P4572" s="13"/>
      <c r="Q4572" s="13"/>
      <c r="R4572" s="13"/>
    </row>
    <row r="4573" spans="12:18" x14ac:dyDescent="0.2">
      <c r="L4573" s="1"/>
      <c r="P4573" s="13"/>
      <c r="Q4573" s="13"/>
      <c r="R4573" s="13"/>
    </row>
    <row r="4574" spans="12:18" x14ac:dyDescent="0.2">
      <c r="L4574" s="1"/>
      <c r="P4574" s="13"/>
      <c r="Q4574" s="13"/>
      <c r="R4574" s="13"/>
    </row>
    <row r="4575" spans="12:18" x14ac:dyDescent="0.2">
      <c r="L4575" s="1"/>
      <c r="P4575" s="13"/>
      <c r="Q4575" s="13"/>
      <c r="R4575" s="13"/>
    </row>
    <row r="4576" spans="12:18" x14ac:dyDescent="0.2">
      <c r="L4576" s="1"/>
      <c r="P4576" s="13"/>
      <c r="Q4576" s="13"/>
      <c r="R4576" s="13"/>
    </row>
    <row r="4577" spans="12:18" x14ac:dyDescent="0.2">
      <c r="L4577" s="1"/>
      <c r="P4577" s="13"/>
      <c r="Q4577" s="13"/>
      <c r="R4577" s="13"/>
    </row>
    <row r="4578" spans="12:18" x14ac:dyDescent="0.2">
      <c r="L4578" s="1"/>
      <c r="P4578" s="13"/>
      <c r="Q4578" s="13"/>
      <c r="R4578" s="13"/>
    </row>
    <row r="4579" spans="12:18" x14ac:dyDescent="0.2">
      <c r="L4579" s="1"/>
      <c r="P4579" s="13"/>
      <c r="Q4579" s="13"/>
      <c r="R4579" s="13"/>
    </row>
    <row r="4580" spans="12:18" x14ac:dyDescent="0.2">
      <c r="L4580" s="1"/>
      <c r="P4580" s="13"/>
      <c r="Q4580" s="13"/>
      <c r="R4580" s="13"/>
    </row>
    <row r="4581" spans="12:18" x14ac:dyDescent="0.2">
      <c r="L4581" s="1"/>
      <c r="P4581" s="13"/>
      <c r="Q4581" s="13"/>
      <c r="R4581" s="13"/>
    </row>
    <row r="4582" spans="12:18" x14ac:dyDescent="0.2">
      <c r="L4582" s="1"/>
      <c r="P4582" s="13"/>
      <c r="Q4582" s="13"/>
      <c r="R4582" s="13"/>
    </row>
    <row r="4583" spans="12:18" x14ac:dyDescent="0.2">
      <c r="L4583" s="1"/>
      <c r="P4583" s="13"/>
      <c r="Q4583" s="13"/>
      <c r="R4583" s="13"/>
    </row>
    <row r="4584" spans="12:18" x14ac:dyDescent="0.2">
      <c r="L4584" s="1"/>
      <c r="P4584" s="13"/>
      <c r="Q4584" s="13"/>
      <c r="R4584" s="13"/>
    </row>
    <row r="4585" spans="12:18" x14ac:dyDescent="0.2">
      <c r="L4585" s="1"/>
      <c r="P4585" s="13"/>
      <c r="Q4585" s="13"/>
      <c r="R4585" s="13"/>
    </row>
    <row r="4586" spans="12:18" x14ac:dyDescent="0.2">
      <c r="L4586" s="1"/>
      <c r="P4586" s="13"/>
      <c r="Q4586" s="13"/>
      <c r="R4586" s="13"/>
    </row>
    <row r="4587" spans="12:18" x14ac:dyDescent="0.2">
      <c r="L4587" s="1"/>
      <c r="P4587" s="13"/>
      <c r="Q4587" s="13"/>
      <c r="R4587" s="13"/>
    </row>
    <row r="4588" spans="12:18" x14ac:dyDescent="0.2">
      <c r="L4588" s="1"/>
      <c r="P4588" s="13"/>
      <c r="Q4588" s="13"/>
      <c r="R4588" s="13"/>
    </row>
    <row r="4589" spans="12:18" x14ac:dyDescent="0.2">
      <c r="L4589" s="1"/>
      <c r="P4589" s="13"/>
      <c r="Q4589" s="13"/>
      <c r="R4589" s="13"/>
    </row>
    <row r="4590" spans="12:18" x14ac:dyDescent="0.2">
      <c r="L4590" s="1"/>
      <c r="P4590" s="13"/>
      <c r="Q4590" s="13"/>
      <c r="R4590" s="13"/>
    </row>
    <row r="4591" spans="12:18" x14ac:dyDescent="0.2">
      <c r="L4591" s="1"/>
      <c r="P4591" s="13"/>
      <c r="Q4591" s="13"/>
      <c r="R4591" s="13"/>
    </row>
    <row r="4592" spans="12:18" x14ac:dyDescent="0.2">
      <c r="L4592" s="1"/>
      <c r="P4592" s="13"/>
      <c r="Q4592" s="13"/>
      <c r="R4592" s="13"/>
    </row>
    <row r="4593" spans="12:18" x14ac:dyDescent="0.2">
      <c r="L4593" s="1"/>
      <c r="P4593" s="13"/>
      <c r="Q4593" s="13"/>
      <c r="R4593" s="13"/>
    </row>
    <row r="4594" spans="12:18" x14ac:dyDescent="0.2">
      <c r="L4594" s="1"/>
      <c r="P4594" s="13"/>
      <c r="Q4594" s="13"/>
      <c r="R4594" s="13"/>
    </row>
    <row r="4595" spans="12:18" x14ac:dyDescent="0.2">
      <c r="L4595" s="1"/>
      <c r="P4595" s="13"/>
      <c r="Q4595" s="13"/>
      <c r="R4595" s="13"/>
    </row>
    <row r="4596" spans="12:18" x14ac:dyDescent="0.2">
      <c r="L4596" s="1"/>
      <c r="P4596" s="13"/>
      <c r="Q4596" s="13"/>
      <c r="R4596" s="13"/>
    </row>
    <row r="4597" spans="12:18" x14ac:dyDescent="0.2">
      <c r="L4597" s="1"/>
      <c r="P4597" s="13"/>
      <c r="Q4597" s="13"/>
      <c r="R4597" s="13"/>
    </row>
    <row r="4598" spans="12:18" x14ac:dyDescent="0.2">
      <c r="L4598" s="1"/>
      <c r="P4598" s="13"/>
      <c r="Q4598" s="13"/>
      <c r="R4598" s="13"/>
    </row>
    <row r="4599" spans="12:18" x14ac:dyDescent="0.2">
      <c r="L4599" s="1"/>
      <c r="P4599" s="13"/>
      <c r="Q4599" s="13"/>
      <c r="R4599" s="13"/>
    </row>
    <row r="4600" spans="12:18" x14ac:dyDescent="0.2">
      <c r="L4600" s="1"/>
      <c r="P4600" s="13"/>
      <c r="Q4600" s="13"/>
      <c r="R4600" s="13"/>
    </row>
    <row r="4601" spans="12:18" x14ac:dyDescent="0.2">
      <c r="L4601" s="1"/>
      <c r="P4601" s="13"/>
      <c r="Q4601" s="13"/>
      <c r="R4601" s="13"/>
    </row>
    <row r="4602" spans="12:18" x14ac:dyDescent="0.2">
      <c r="L4602" s="1"/>
      <c r="P4602" s="13"/>
      <c r="Q4602" s="13"/>
      <c r="R4602" s="13"/>
    </row>
    <row r="4603" spans="12:18" x14ac:dyDescent="0.2">
      <c r="L4603" s="1"/>
      <c r="P4603" s="13"/>
      <c r="Q4603" s="13"/>
      <c r="R4603" s="13"/>
    </row>
    <row r="4604" spans="12:18" x14ac:dyDescent="0.2">
      <c r="L4604" s="1"/>
      <c r="P4604" s="13"/>
      <c r="Q4604" s="13"/>
      <c r="R4604" s="13"/>
    </row>
    <row r="4605" spans="12:18" x14ac:dyDescent="0.2">
      <c r="L4605" s="1"/>
      <c r="P4605" s="13"/>
      <c r="Q4605" s="13"/>
      <c r="R4605" s="13"/>
    </row>
    <row r="4606" spans="12:18" x14ac:dyDescent="0.2">
      <c r="L4606" s="1"/>
      <c r="P4606" s="13"/>
      <c r="Q4606" s="13"/>
      <c r="R4606" s="13"/>
    </row>
    <row r="4607" spans="12:18" x14ac:dyDescent="0.2">
      <c r="L4607" s="1"/>
      <c r="P4607" s="13"/>
      <c r="Q4607" s="13"/>
      <c r="R4607" s="13"/>
    </row>
    <row r="4608" spans="12:18" x14ac:dyDescent="0.2">
      <c r="L4608" s="1"/>
      <c r="P4608" s="13"/>
      <c r="Q4608" s="13"/>
      <c r="R4608" s="13"/>
    </row>
    <row r="4609" spans="12:18" x14ac:dyDescent="0.2">
      <c r="L4609" s="1"/>
      <c r="P4609" s="13"/>
      <c r="Q4609" s="13"/>
      <c r="R4609" s="13"/>
    </row>
    <row r="4610" spans="12:18" x14ac:dyDescent="0.2">
      <c r="L4610" s="1"/>
      <c r="P4610" s="13"/>
      <c r="Q4610" s="13"/>
      <c r="R4610" s="13"/>
    </row>
    <row r="4611" spans="12:18" x14ac:dyDescent="0.2">
      <c r="L4611" s="1"/>
      <c r="P4611" s="13"/>
      <c r="Q4611" s="13"/>
      <c r="R4611" s="13"/>
    </row>
    <row r="4612" spans="12:18" x14ac:dyDescent="0.2">
      <c r="L4612" s="1"/>
      <c r="P4612" s="13"/>
      <c r="Q4612" s="13"/>
      <c r="R4612" s="13"/>
    </row>
    <row r="4613" spans="12:18" x14ac:dyDescent="0.2">
      <c r="L4613" s="1"/>
      <c r="P4613" s="13"/>
      <c r="Q4613" s="13"/>
      <c r="R4613" s="13"/>
    </row>
    <row r="4614" spans="12:18" x14ac:dyDescent="0.2">
      <c r="L4614" s="1"/>
      <c r="P4614" s="13"/>
      <c r="Q4614" s="13"/>
      <c r="R4614" s="13"/>
    </row>
    <row r="4615" spans="12:18" x14ac:dyDescent="0.2">
      <c r="L4615" s="1"/>
      <c r="P4615" s="13"/>
      <c r="Q4615" s="13"/>
      <c r="R4615" s="13"/>
    </row>
    <row r="4616" spans="12:18" x14ac:dyDescent="0.2">
      <c r="L4616" s="1"/>
      <c r="P4616" s="13"/>
      <c r="Q4616" s="13"/>
      <c r="R4616" s="13"/>
    </row>
    <row r="4617" spans="12:18" x14ac:dyDescent="0.2">
      <c r="L4617" s="1"/>
      <c r="P4617" s="13"/>
      <c r="Q4617" s="13"/>
      <c r="R4617" s="13"/>
    </row>
    <row r="4618" spans="12:18" x14ac:dyDescent="0.2">
      <c r="L4618" s="1"/>
      <c r="P4618" s="13"/>
      <c r="Q4618" s="13"/>
      <c r="R4618" s="13"/>
    </row>
    <row r="4619" spans="12:18" x14ac:dyDescent="0.2">
      <c r="L4619" s="1"/>
      <c r="P4619" s="13"/>
      <c r="Q4619" s="13"/>
      <c r="R4619" s="13"/>
    </row>
    <row r="4620" spans="12:18" x14ac:dyDescent="0.2">
      <c r="L4620" s="1"/>
      <c r="P4620" s="13"/>
      <c r="Q4620" s="13"/>
      <c r="R4620" s="13"/>
    </row>
    <row r="4621" spans="12:18" x14ac:dyDescent="0.2">
      <c r="L4621" s="1"/>
      <c r="P4621" s="13"/>
      <c r="Q4621" s="13"/>
      <c r="R4621" s="13"/>
    </row>
    <row r="4622" spans="12:18" x14ac:dyDescent="0.2">
      <c r="L4622" s="1"/>
      <c r="P4622" s="13"/>
      <c r="Q4622" s="13"/>
      <c r="R4622" s="13"/>
    </row>
    <row r="4623" spans="12:18" x14ac:dyDescent="0.2">
      <c r="L4623" s="1"/>
      <c r="P4623" s="13"/>
      <c r="Q4623" s="13"/>
      <c r="R4623" s="13"/>
    </row>
    <row r="4624" spans="12:18" x14ac:dyDescent="0.2">
      <c r="L4624" s="1"/>
      <c r="P4624" s="13"/>
      <c r="Q4624" s="13"/>
      <c r="R4624" s="13"/>
    </row>
    <row r="4625" spans="12:18" x14ac:dyDescent="0.2">
      <c r="L4625" s="1"/>
      <c r="P4625" s="13"/>
      <c r="Q4625" s="13"/>
      <c r="R4625" s="13"/>
    </row>
    <row r="4626" spans="12:18" x14ac:dyDescent="0.2">
      <c r="L4626" s="1"/>
      <c r="P4626" s="13"/>
      <c r="Q4626" s="13"/>
      <c r="R4626" s="13"/>
    </row>
    <row r="4627" spans="12:18" x14ac:dyDescent="0.2">
      <c r="L4627" s="1"/>
      <c r="P4627" s="13"/>
      <c r="Q4627" s="13"/>
      <c r="R4627" s="13"/>
    </row>
    <row r="4628" spans="12:18" x14ac:dyDescent="0.2">
      <c r="L4628" s="1"/>
      <c r="P4628" s="13"/>
      <c r="Q4628" s="13"/>
      <c r="R4628" s="13"/>
    </row>
    <row r="4629" spans="12:18" x14ac:dyDescent="0.2">
      <c r="L4629" s="1"/>
      <c r="P4629" s="13"/>
      <c r="Q4629" s="13"/>
      <c r="R4629" s="13"/>
    </row>
    <row r="4630" spans="12:18" x14ac:dyDescent="0.2">
      <c r="L4630" s="1"/>
      <c r="P4630" s="13"/>
      <c r="Q4630" s="13"/>
      <c r="R4630" s="13"/>
    </row>
    <row r="4631" spans="12:18" x14ac:dyDescent="0.2">
      <c r="L4631" s="1"/>
      <c r="P4631" s="13"/>
      <c r="Q4631" s="13"/>
      <c r="R4631" s="13"/>
    </row>
    <row r="4632" spans="12:18" x14ac:dyDescent="0.2">
      <c r="L4632" s="1"/>
      <c r="P4632" s="13"/>
      <c r="Q4632" s="13"/>
      <c r="R4632" s="13"/>
    </row>
    <row r="4633" spans="12:18" x14ac:dyDescent="0.2">
      <c r="L4633" s="1"/>
      <c r="P4633" s="13"/>
      <c r="Q4633" s="13"/>
      <c r="R4633" s="13"/>
    </row>
    <row r="4634" spans="12:18" x14ac:dyDescent="0.2">
      <c r="L4634" s="1"/>
      <c r="P4634" s="13"/>
      <c r="Q4634" s="13"/>
      <c r="R4634" s="13"/>
    </row>
    <row r="4635" spans="12:18" x14ac:dyDescent="0.2">
      <c r="L4635" s="1"/>
      <c r="P4635" s="13"/>
      <c r="Q4635" s="13"/>
      <c r="R4635" s="13"/>
    </row>
    <row r="4636" spans="12:18" x14ac:dyDescent="0.2">
      <c r="L4636" s="1"/>
      <c r="P4636" s="13"/>
      <c r="Q4636" s="13"/>
      <c r="R4636" s="13"/>
    </row>
    <row r="4637" spans="12:18" x14ac:dyDescent="0.2">
      <c r="L4637" s="1"/>
      <c r="P4637" s="13"/>
      <c r="Q4637" s="13"/>
      <c r="R4637" s="13"/>
    </row>
    <row r="4638" spans="12:18" x14ac:dyDescent="0.2">
      <c r="L4638" s="1"/>
      <c r="P4638" s="13"/>
      <c r="Q4638" s="13"/>
      <c r="R4638" s="13"/>
    </row>
    <row r="4639" spans="12:18" x14ac:dyDescent="0.2">
      <c r="L4639" s="1"/>
      <c r="P4639" s="13"/>
      <c r="Q4639" s="13"/>
      <c r="R4639" s="13"/>
    </row>
    <row r="4640" spans="12:18" x14ac:dyDescent="0.2">
      <c r="L4640" s="1"/>
      <c r="P4640" s="13"/>
      <c r="Q4640" s="13"/>
      <c r="R4640" s="13"/>
    </row>
    <row r="4641" spans="12:18" x14ac:dyDescent="0.2">
      <c r="L4641" s="1"/>
      <c r="P4641" s="13"/>
      <c r="Q4641" s="13"/>
      <c r="R4641" s="13"/>
    </row>
    <row r="4642" spans="12:18" x14ac:dyDescent="0.2">
      <c r="L4642" s="1"/>
      <c r="P4642" s="13"/>
      <c r="Q4642" s="13"/>
      <c r="R4642" s="13"/>
    </row>
    <row r="4643" spans="12:18" x14ac:dyDescent="0.2">
      <c r="L4643" s="1"/>
      <c r="P4643" s="13"/>
      <c r="Q4643" s="13"/>
      <c r="R4643" s="13"/>
    </row>
    <row r="4644" spans="12:18" x14ac:dyDescent="0.2">
      <c r="L4644" s="1"/>
      <c r="P4644" s="13"/>
      <c r="Q4644" s="13"/>
      <c r="R4644" s="13"/>
    </row>
    <row r="4645" spans="12:18" x14ac:dyDescent="0.2">
      <c r="L4645" s="1"/>
      <c r="P4645" s="13"/>
      <c r="Q4645" s="13"/>
      <c r="R4645" s="13"/>
    </row>
    <row r="4646" spans="12:18" x14ac:dyDescent="0.2">
      <c r="L4646" s="1"/>
      <c r="P4646" s="13"/>
      <c r="Q4646" s="13"/>
      <c r="R4646" s="13"/>
    </row>
    <row r="4647" spans="12:18" x14ac:dyDescent="0.2">
      <c r="L4647" s="1"/>
      <c r="P4647" s="13"/>
      <c r="Q4647" s="13"/>
      <c r="R4647" s="13"/>
    </row>
    <row r="4648" spans="12:18" x14ac:dyDescent="0.2">
      <c r="L4648" s="1"/>
      <c r="P4648" s="13"/>
      <c r="Q4648" s="13"/>
      <c r="R4648" s="13"/>
    </row>
    <row r="4649" spans="12:18" x14ac:dyDescent="0.2">
      <c r="L4649" s="1"/>
      <c r="P4649" s="13"/>
      <c r="Q4649" s="13"/>
      <c r="R4649" s="13"/>
    </row>
    <row r="4650" spans="12:18" x14ac:dyDescent="0.2">
      <c r="L4650" s="1"/>
      <c r="P4650" s="13"/>
      <c r="Q4650" s="13"/>
      <c r="R4650" s="13"/>
    </row>
    <row r="4651" spans="12:18" x14ac:dyDescent="0.2">
      <c r="L4651" s="1"/>
      <c r="P4651" s="13"/>
      <c r="Q4651" s="13"/>
      <c r="R4651" s="13"/>
    </row>
    <row r="4652" spans="12:18" x14ac:dyDescent="0.2">
      <c r="L4652" s="1"/>
      <c r="P4652" s="13"/>
      <c r="Q4652" s="13"/>
      <c r="R4652" s="13"/>
    </row>
    <row r="4653" spans="12:18" x14ac:dyDescent="0.2">
      <c r="L4653" s="1"/>
      <c r="P4653" s="13"/>
      <c r="Q4653" s="13"/>
      <c r="R4653" s="13"/>
    </row>
    <row r="4654" spans="12:18" x14ac:dyDescent="0.2">
      <c r="L4654" s="1"/>
      <c r="P4654" s="13"/>
      <c r="Q4654" s="13"/>
      <c r="R4654" s="13"/>
    </row>
    <row r="4655" spans="12:18" x14ac:dyDescent="0.2">
      <c r="L4655" s="1"/>
      <c r="P4655" s="13"/>
      <c r="Q4655" s="13"/>
      <c r="R4655" s="13"/>
    </row>
    <row r="4656" spans="12:18" x14ac:dyDescent="0.2">
      <c r="L4656" s="1"/>
      <c r="P4656" s="13"/>
      <c r="Q4656" s="13"/>
      <c r="R4656" s="13"/>
    </row>
    <row r="4657" spans="12:18" x14ac:dyDescent="0.2">
      <c r="L4657" s="1"/>
      <c r="P4657" s="13"/>
      <c r="Q4657" s="13"/>
      <c r="R4657" s="13"/>
    </row>
    <row r="4658" spans="12:18" x14ac:dyDescent="0.2">
      <c r="L4658" s="1"/>
      <c r="P4658" s="13"/>
      <c r="Q4658" s="13"/>
      <c r="R4658" s="13"/>
    </row>
    <row r="4659" spans="12:18" x14ac:dyDescent="0.2">
      <c r="L4659" s="1"/>
      <c r="P4659" s="13"/>
      <c r="Q4659" s="13"/>
      <c r="R4659" s="13"/>
    </row>
    <row r="4660" spans="12:18" x14ac:dyDescent="0.2">
      <c r="L4660" s="1"/>
      <c r="P4660" s="13"/>
      <c r="Q4660" s="13"/>
      <c r="R4660" s="13"/>
    </row>
    <row r="4661" spans="12:18" x14ac:dyDescent="0.2">
      <c r="L4661" s="1"/>
      <c r="P4661" s="13"/>
      <c r="Q4661" s="13"/>
      <c r="R4661" s="13"/>
    </row>
    <row r="4662" spans="12:18" x14ac:dyDescent="0.2">
      <c r="L4662" s="1"/>
      <c r="P4662" s="13"/>
      <c r="Q4662" s="13"/>
      <c r="R4662" s="13"/>
    </row>
    <row r="4663" spans="12:18" x14ac:dyDescent="0.2">
      <c r="L4663" s="1"/>
      <c r="P4663" s="13"/>
      <c r="Q4663" s="13"/>
      <c r="R4663" s="13"/>
    </row>
    <row r="4664" spans="12:18" x14ac:dyDescent="0.2">
      <c r="L4664" s="1"/>
      <c r="P4664" s="13"/>
      <c r="Q4664" s="13"/>
      <c r="R4664" s="13"/>
    </row>
    <row r="4665" spans="12:18" x14ac:dyDescent="0.2">
      <c r="L4665" s="1"/>
      <c r="P4665" s="13"/>
      <c r="Q4665" s="13"/>
      <c r="R4665" s="13"/>
    </row>
    <row r="4666" spans="12:18" x14ac:dyDescent="0.2">
      <c r="L4666" s="1"/>
      <c r="P4666" s="13"/>
      <c r="Q4666" s="13"/>
      <c r="R4666" s="13"/>
    </row>
    <row r="4667" spans="12:18" x14ac:dyDescent="0.2">
      <c r="L4667" s="1"/>
      <c r="P4667" s="13"/>
      <c r="Q4667" s="13"/>
      <c r="R4667" s="13"/>
    </row>
    <row r="4668" spans="12:18" x14ac:dyDescent="0.2">
      <c r="L4668" s="1"/>
      <c r="P4668" s="13"/>
      <c r="Q4668" s="13"/>
      <c r="R4668" s="13"/>
    </row>
    <row r="4669" spans="12:18" x14ac:dyDescent="0.2">
      <c r="L4669" s="1"/>
      <c r="P4669" s="13"/>
      <c r="Q4669" s="13"/>
      <c r="R4669" s="13"/>
    </row>
    <row r="4670" spans="12:18" x14ac:dyDescent="0.2">
      <c r="L4670" s="1"/>
      <c r="P4670" s="13"/>
      <c r="Q4670" s="13"/>
      <c r="R4670" s="13"/>
    </row>
    <row r="4671" spans="12:18" x14ac:dyDescent="0.2">
      <c r="L4671" s="1"/>
      <c r="P4671" s="13"/>
      <c r="Q4671" s="13"/>
      <c r="R4671" s="13"/>
    </row>
    <row r="4672" spans="12:18" x14ac:dyDescent="0.2">
      <c r="L4672" s="1"/>
      <c r="P4672" s="13"/>
      <c r="Q4672" s="13"/>
      <c r="R4672" s="13"/>
    </row>
    <row r="4673" spans="12:18" x14ac:dyDescent="0.2">
      <c r="L4673" s="1"/>
      <c r="P4673" s="13"/>
      <c r="Q4673" s="13"/>
      <c r="R4673" s="13"/>
    </row>
    <row r="4674" spans="12:18" x14ac:dyDescent="0.2">
      <c r="L4674" s="1"/>
      <c r="P4674" s="13"/>
      <c r="Q4674" s="13"/>
      <c r="R4674" s="13"/>
    </row>
    <row r="4675" spans="12:18" x14ac:dyDescent="0.2">
      <c r="L4675" s="1"/>
      <c r="P4675" s="13"/>
      <c r="Q4675" s="13"/>
      <c r="R4675" s="13"/>
    </row>
    <row r="4676" spans="12:18" x14ac:dyDescent="0.2">
      <c r="L4676" s="1"/>
      <c r="P4676" s="13"/>
      <c r="Q4676" s="13"/>
      <c r="R4676" s="13"/>
    </row>
    <row r="4677" spans="12:18" x14ac:dyDescent="0.2">
      <c r="L4677" s="1"/>
      <c r="P4677" s="13"/>
      <c r="Q4677" s="13"/>
      <c r="R4677" s="13"/>
    </row>
    <row r="4678" spans="12:18" x14ac:dyDescent="0.2">
      <c r="L4678" s="1"/>
      <c r="P4678" s="13"/>
      <c r="Q4678" s="13"/>
      <c r="R4678" s="13"/>
    </row>
    <row r="4679" spans="12:18" x14ac:dyDescent="0.2">
      <c r="L4679" s="1"/>
      <c r="P4679" s="13"/>
      <c r="Q4679" s="13"/>
      <c r="R4679" s="13"/>
    </row>
    <row r="4680" spans="12:18" x14ac:dyDescent="0.2">
      <c r="L4680" s="1"/>
      <c r="P4680" s="13"/>
      <c r="Q4680" s="13"/>
      <c r="R4680" s="13"/>
    </row>
    <row r="4681" spans="12:18" x14ac:dyDescent="0.2">
      <c r="L4681" s="1"/>
      <c r="P4681" s="13"/>
      <c r="Q4681" s="13"/>
      <c r="R4681" s="13"/>
    </row>
    <row r="4682" spans="12:18" x14ac:dyDescent="0.2">
      <c r="L4682" s="1"/>
      <c r="P4682" s="13"/>
      <c r="Q4682" s="13"/>
      <c r="R4682" s="13"/>
    </row>
    <row r="4683" spans="12:18" x14ac:dyDescent="0.2">
      <c r="L4683" s="1"/>
      <c r="P4683" s="13"/>
      <c r="Q4683" s="13"/>
      <c r="R4683" s="13"/>
    </row>
    <row r="4684" spans="12:18" x14ac:dyDescent="0.2">
      <c r="L4684" s="1"/>
      <c r="P4684" s="13"/>
      <c r="Q4684" s="13"/>
      <c r="R4684" s="13"/>
    </row>
    <row r="4685" spans="12:18" x14ac:dyDescent="0.2">
      <c r="L4685" s="1"/>
      <c r="P4685" s="13"/>
      <c r="Q4685" s="13"/>
      <c r="R4685" s="13"/>
    </row>
    <row r="4686" spans="12:18" x14ac:dyDescent="0.2">
      <c r="L4686" s="1"/>
      <c r="P4686" s="13"/>
      <c r="Q4686" s="13"/>
      <c r="R4686" s="13"/>
    </row>
    <row r="4687" spans="12:18" x14ac:dyDescent="0.2">
      <c r="L4687" s="1"/>
      <c r="P4687" s="13"/>
      <c r="Q4687" s="13"/>
      <c r="R4687" s="13"/>
    </row>
    <row r="4688" spans="12:18" x14ac:dyDescent="0.2">
      <c r="L4688" s="1"/>
      <c r="P4688" s="13"/>
      <c r="Q4688" s="13"/>
      <c r="R4688" s="13"/>
    </row>
    <row r="4689" spans="12:18" x14ac:dyDescent="0.2">
      <c r="L4689" s="1"/>
      <c r="P4689" s="13"/>
      <c r="Q4689" s="13"/>
      <c r="R4689" s="13"/>
    </row>
    <row r="4690" spans="12:18" x14ac:dyDescent="0.2">
      <c r="L4690" s="1"/>
      <c r="P4690" s="13"/>
      <c r="Q4690" s="13"/>
      <c r="R4690" s="13"/>
    </row>
    <row r="4691" spans="12:18" x14ac:dyDescent="0.2">
      <c r="L4691" s="1"/>
      <c r="P4691" s="13"/>
      <c r="Q4691" s="13"/>
      <c r="R4691" s="13"/>
    </row>
    <row r="4692" spans="12:18" x14ac:dyDescent="0.2">
      <c r="L4692" s="1"/>
      <c r="P4692" s="13"/>
      <c r="Q4692" s="13"/>
      <c r="R4692" s="13"/>
    </row>
    <row r="4693" spans="12:18" x14ac:dyDescent="0.2">
      <c r="L4693" s="1"/>
      <c r="P4693" s="13"/>
      <c r="Q4693" s="13"/>
      <c r="R4693" s="13"/>
    </row>
    <row r="4694" spans="12:18" x14ac:dyDescent="0.2">
      <c r="L4694" s="1"/>
      <c r="P4694" s="13"/>
      <c r="Q4694" s="13"/>
      <c r="R4694" s="13"/>
    </row>
    <row r="4695" spans="12:18" x14ac:dyDescent="0.2">
      <c r="L4695" s="1"/>
      <c r="P4695" s="13"/>
      <c r="Q4695" s="13"/>
      <c r="R4695" s="13"/>
    </row>
    <row r="4696" spans="12:18" x14ac:dyDescent="0.2">
      <c r="L4696" s="1"/>
      <c r="P4696" s="13"/>
      <c r="Q4696" s="13"/>
      <c r="R4696" s="13"/>
    </row>
    <row r="4697" spans="12:18" x14ac:dyDescent="0.2">
      <c r="L4697" s="1"/>
      <c r="P4697" s="13"/>
      <c r="Q4697" s="13"/>
      <c r="R4697" s="13"/>
    </row>
    <row r="4698" spans="12:18" x14ac:dyDescent="0.2">
      <c r="L4698" s="1"/>
      <c r="P4698" s="13"/>
      <c r="Q4698" s="13"/>
      <c r="R4698" s="13"/>
    </row>
    <row r="4699" spans="12:18" x14ac:dyDescent="0.2">
      <c r="L4699" s="1"/>
      <c r="P4699" s="13"/>
      <c r="Q4699" s="13"/>
      <c r="R4699" s="13"/>
    </row>
    <row r="4700" spans="12:18" x14ac:dyDescent="0.2">
      <c r="L4700" s="1"/>
      <c r="P4700" s="13"/>
      <c r="Q4700" s="13"/>
      <c r="R4700" s="13"/>
    </row>
    <row r="4701" spans="12:18" x14ac:dyDescent="0.2">
      <c r="L4701" s="1"/>
      <c r="P4701" s="13"/>
      <c r="Q4701" s="13"/>
      <c r="R4701" s="13"/>
    </row>
    <row r="4702" spans="12:18" x14ac:dyDescent="0.2">
      <c r="L4702" s="1"/>
      <c r="P4702" s="13"/>
      <c r="Q4702" s="13"/>
      <c r="R4702" s="13"/>
    </row>
    <row r="4703" spans="12:18" x14ac:dyDescent="0.2">
      <c r="L4703" s="1"/>
      <c r="P4703" s="13"/>
      <c r="Q4703" s="13"/>
      <c r="R4703" s="13"/>
    </row>
    <row r="4704" spans="12:18" x14ac:dyDescent="0.2">
      <c r="L4704" s="1"/>
      <c r="P4704" s="13"/>
      <c r="Q4704" s="13"/>
      <c r="R4704" s="13"/>
    </row>
    <row r="4705" spans="12:18" x14ac:dyDescent="0.2">
      <c r="L4705" s="1"/>
      <c r="P4705" s="13"/>
      <c r="Q4705" s="13"/>
      <c r="R4705" s="13"/>
    </row>
    <row r="4706" spans="12:18" x14ac:dyDescent="0.2">
      <c r="L4706" s="1"/>
      <c r="P4706" s="13"/>
      <c r="Q4706" s="13"/>
      <c r="R4706" s="13"/>
    </row>
    <row r="4707" spans="12:18" x14ac:dyDescent="0.2">
      <c r="L4707" s="1"/>
      <c r="P4707" s="13"/>
      <c r="Q4707" s="13"/>
      <c r="R4707" s="13"/>
    </row>
    <row r="4708" spans="12:18" x14ac:dyDescent="0.2">
      <c r="L4708" s="1"/>
      <c r="P4708" s="13"/>
      <c r="Q4708" s="13"/>
      <c r="R4708" s="13"/>
    </row>
    <row r="4709" spans="12:18" x14ac:dyDescent="0.2">
      <c r="L4709" s="1"/>
      <c r="P4709" s="13"/>
      <c r="Q4709" s="13"/>
      <c r="R4709" s="13"/>
    </row>
    <row r="4710" spans="12:18" x14ac:dyDescent="0.2">
      <c r="L4710" s="1"/>
      <c r="P4710" s="13"/>
      <c r="Q4710" s="13"/>
      <c r="R4710" s="13"/>
    </row>
    <row r="4711" spans="12:18" x14ac:dyDescent="0.2">
      <c r="L4711" s="1"/>
      <c r="P4711" s="13"/>
      <c r="Q4711" s="13"/>
      <c r="R4711" s="13"/>
    </row>
    <row r="4712" spans="12:18" x14ac:dyDescent="0.2">
      <c r="L4712" s="1"/>
      <c r="P4712" s="13"/>
      <c r="Q4712" s="13"/>
      <c r="R4712" s="13"/>
    </row>
    <row r="4713" spans="12:18" x14ac:dyDescent="0.2">
      <c r="L4713" s="1"/>
      <c r="P4713" s="13"/>
      <c r="Q4713" s="13"/>
      <c r="R4713" s="13"/>
    </row>
    <row r="4714" spans="12:18" x14ac:dyDescent="0.2">
      <c r="L4714" s="1"/>
      <c r="P4714" s="13"/>
      <c r="Q4714" s="13"/>
      <c r="R4714" s="13"/>
    </row>
    <row r="4715" spans="12:18" x14ac:dyDescent="0.2">
      <c r="L4715" s="1"/>
      <c r="P4715" s="13"/>
      <c r="Q4715" s="13"/>
      <c r="R4715" s="13"/>
    </row>
    <row r="4716" spans="12:18" x14ac:dyDescent="0.2">
      <c r="L4716" s="1"/>
      <c r="P4716" s="13"/>
      <c r="Q4716" s="13"/>
      <c r="R4716" s="13"/>
    </row>
    <row r="4717" spans="12:18" x14ac:dyDescent="0.2">
      <c r="L4717" s="1"/>
      <c r="P4717" s="13"/>
      <c r="Q4717" s="13"/>
      <c r="R4717" s="13"/>
    </row>
    <row r="4718" spans="12:18" x14ac:dyDescent="0.2">
      <c r="L4718" s="1"/>
      <c r="P4718" s="13"/>
      <c r="Q4718" s="13"/>
      <c r="R4718" s="13"/>
    </row>
    <row r="4719" spans="12:18" x14ac:dyDescent="0.2">
      <c r="L4719" s="1"/>
      <c r="P4719" s="13"/>
      <c r="Q4719" s="13"/>
      <c r="R4719" s="13"/>
    </row>
    <row r="4720" spans="12:18" x14ac:dyDescent="0.2">
      <c r="L4720" s="1"/>
      <c r="P4720" s="13"/>
      <c r="Q4720" s="13"/>
      <c r="R4720" s="13"/>
    </row>
    <row r="4721" spans="12:18" x14ac:dyDescent="0.2">
      <c r="L4721" s="1"/>
      <c r="P4721" s="13"/>
      <c r="Q4721" s="13"/>
      <c r="R4721" s="13"/>
    </row>
    <row r="4722" spans="12:18" x14ac:dyDescent="0.2">
      <c r="L4722" s="1"/>
      <c r="P4722" s="13"/>
      <c r="Q4722" s="13"/>
      <c r="R4722" s="13"/>
    </row>
    <row r="4723" spans="12:18" x14ac:dyDescent="0.2">
      <c r="L4723" s="1"/>
      <c r="P4723" s="13"/>
      <c r="Q4723" s="13"/>
      <c r="R4723" s="13"/>
    </row>
    <row r="4724" spans="12:18" x14ac:dyDescent="0.2">
      <c r="L4724" s="1"/>
      <c r="P4724" s="13"/>
      <c r="Q4724" s="13"/>
      <c r="R4724" s="13"/>
    </row>
    <row r="4725" spans="12:18" x14ac:dyDescent="0.2">
      <c r="L4725" s="1"/>
      <c r="P4725" s="13"/>
      <c r="Q4725" s="13"/>
      <c r="R4725" s="13"/>
    </row>
    <row r="4726" spans="12:18" x14ac:dyDescent="0.2">
      <c r="L4726" s="1"/>
      <c r="P4726" s="13"/>
      <c r="Q4726" s="13"/>
      <c r="R4726" s="13"/>
    </row>
    <row r="4727" spans="12:18" x14ac:dyDescent="0.2">
      <c r="L4727" s="1"/>
      <c r="P4727" s="13"/>
      <c r="Q4727" s="13"/>
      <c r="R4727" s="13"/>
    </row>
    <row r="4728" spans="12:18" x14ac:dyDescent="0.2">
      <c r="L4728" s="1"/>
      <c r="P4728" s="13"/>
      <c r="Q4728" s="13"/>
      <c r="R4728" s="13"/>
    </row>
    <row r="4729" spans="12:18" x14ac:dyDescent="0.2">
      <c r="L4729" s="1"/>
      <c r="P4729" s="13"/>
      <c r="Q4729" s="13"/>
      <c r="R4729" s="13"/>
    </row>
    <row r="4730" spans="12:18" x14ac:dyDescent="0.2">
      <c r="L4730" s="1"/>
      <c r="P4730" s="13"/>
      <c r="Q4730" s="13"/>
      <c r="R4730" s="13"/>
    </row>
    <row r="4731" spans="12:18" x14ac:dyDescent="0.2">
      <c r="L4731" s="1"/>
      <c r="P4731" s="13"/>
      <c r="Q4731" s="13"/>
      <c r="R4731" s="13"/>
    </row>
    <row r="4732" spans="12:18" x14ac:dyDescent="0.2">
      <c r="L4732" s="1"/>
      <c r="P4732" s="13"/>
      <c r="Q4732" s="13"/>
      <c r="R4732" s="13"/>
    </row>
    <row r="4733" spans="12:18" x14ac:dyDescent="0.2">
      <c r="L4733" s="1"/>
      <c r="P4733" s="13"/>
      <c r="Q4733" s="13"/>
      <c r="R4733" s="13"/>
    </row>
    <row r="4734" spans="12:18" x14ac:dyDescent="0.2">
      <c r="L4734" s="1"/>
      <c r="P4734" s="13"/>
      <c r="Q4734" s="13"/>
      <c r="R4734" s="13"/>
    </row>
    <row r="4735" spans="12:18" x14ac:dyDescent="0.2">
      <c r="L4735" s="1"/>
      <c r="P4735" s="13"/>
      <c r="Q4735" s="13"/>
      <c r="R4735" s="13"/>
    </row>
    <row r="4736" spans="12:18" x14ac:dyDescent="0.2">
      <c r="L4736" s="1"/>
      <c r="P4736" s="13"/>
      <c r="Q4736" s="13"/>
      <c r="R4736" s="13"/>
    </row>
    <row r="4737" spans="12:18" x14ac:dyDescent="0.2">
      <c r="L4737" s="1"/>
      <c r="P4737" s="13"/>
      <c r="Q4737" s="13"/>
      <c r="R4737" s="13"/>
    </row>
    <row r="4738" spans="12:18" x14ac:dyDescent="0.2">
      <c r="L4738" s="1"/>
      <c r="P4738" s="13"/>
      <c r="Q4738" s="13"/>
      <c r="R4738" s="13"/>
    </row>
    <row r="4739" spans="12:18" x14ac:dyDescent="0.2">
      <c r="L4739" s="1"/>
      <c r="P4739" s="13"/>
      <c r="Q4739" s="13"/>
      <c r="R4739" s="13"/>
    </row>
    <row r="4740" spans="12:18" x14ac:dyDescent="0.2">
      <c r="L4740" s="1"/>
      <c r="P4740" s="13"/>
      <c r="Q4740" s="13"/>
      <c r="R4740" s="13"/>
    </row>
    <row r="4741" spans="12:18" x14ac:dyDescent="0.2">
      <c r="L4741" s="1"/>
      <c r="P4741" s="13"/>
      <c r="Q4741" s="13"/>
      <c r="R4741" s="13"/>
    </row>
    <row r="4742" spans="12:18" x14ac:dyDescent="0.2">
      <c r="L4742" s="1"/>
      <c r="P4742" s="13"/>
      <c r="Q4742" s="13"/>
      <c r="R4742" s="13"/>
    </row>
    <row r="4743" spans="12:18" x14ac:dyDescent="0.2">
      <c r="L4743" s="1"/>
      <c r="P4743" s="13"/>
      <c r="Q4743" s="13"/>
      <c r="R4743" s="13"/>
    </row>
    <row r="4744" spans="12:18" x14ac:dyDescent="0.2">
      <c r="L4744" s="1"/>
      <c r="P4744" s="13"/>
      <c r="Q4744" s="13"/>
      <c r="R4744" s="13"/>
    </row>
    <row r="4745" spans="12:18" x14ac:dyDescent="0.2">
      <c r="L4745" s="1"/>
      <c r="P4745" s="13"/>
      <c r="Q4745" s="13"/>
      <c r="R4745" s="13"/>
    </row>
    <row r="4746" spans="12:18" x14ac:dyDescent="0.2">
      <c r="L4746" s="1"/>
      <c r="P4746" s="13"/>
      <c r="Q4746" s="13"/>
      <c r="R4746" s="13"/>
    </row>
    <row r="4747" spans="12:18" x14ac:dyDescent="0.2">
      <c r="L4747" s="1"/>
      <c r="P4747" s="13"/>
      <c r="Q4747" s="13"/>
      <c r="R4747" s="13"/>
    </row>
    <row r="4748" spans="12:18" x14ac:dyDescent="0.2">
      <c r="L4748" s="1"/>
      <c r="P4748" s="13"/>
      <c r="Q4748" s="13"/>
      <c r="R4748" s="13"/>
    </row>
    <row r="4749" spans="12:18" x14ac:dyDescent="0.2">
      <c r="L4749" s="1"/>
      <c r="P4749" s="13"/>
      <c r="Q4749" s="13"/>
      <c r="R4749" s="13"/>
    </row>
    <row r="4750" spans="12:18" x14ac:dyDescent="0.2">
      <c r="L4750" s="1"/>
      <c r="P4750" s="13"/>
      <c r="Q4750" s="13"/>
      <c r="R4750" s="13"/>
    </row>
    <row r="4751" spans="12:18" x14ac:dyDescent="0.2">
      <c r="L4751" s="1"/>
      <c r="P4751" s="13"/>
      <c r="Q4751" s="13"/>
      <c r="R4751" s="13"/>
    </row>
    <row r="4752" spans="12:18" x14ac:dyDescent="0.2">
      <c r="L4752" s="1"/>
      <c r="P4752" s="13"/>
      <c r="Q4752" s="13"/>
      <c r="R4752" s="13"/>
    </row>
    <row r="4753" spans="12:18" x14ac:dyDescent="0.2">
      <c r="L4753" s="1"/>
      <c r="P4753" s="13"/>
      <c r="Q4753" s="13"/>
      <c r="R4753" s="13"/>
    </row>
    <row r="4754" spans="12:18" x14ac:dyDescent="0.2">
      <c r="L4754" s="1"/>
      <c r="P4754" s="13"/>
      <c r="Q4754" s="13"/>
      <c r="R4754" s="13"/>
    </row>
    <row r="4755" spans="12:18" x14ac:dyDescent="0.2">
      <c r="L4755" s="1"/>
      <c r="P4755" s="13"/>
      <c r="Q4755" s="13"/>
      <c r="R4755" s="13"/>
    </row>
    <row r="4756" spans="12:18" x14ac:dyDescent="0.2">
      <c r="L4756" s="1"/>
      <c r="P4756" s="13"/>
      <c r="Q4756" s="13"/>
      <c r="R4756" s="13"/>
    </row>
    <row r="4757" spans="12:18" x14ac:dyDescent="0.2">
      <c r="L4757" s="1"/>
      <c r="P4757" s="13"/>
      <c r="Q4757" s="13"/>
      <c r="R4757" s="13"/>
    </row>
    <row r="4758" spans="12:18" x14ac:dyDescent="0.2">
      <c r="L4758" s="1"/>
      <c r="P4758" s="13"/>
      <c r="Q4758" s="13"/>
      <c r="R4758" s="13"/>
    </row>
    <row r="4759" spans="12:18" x14ac:dyDescent="0.2">
      <c r="L4759" s="1"/>
      <c r="P4759" s="13"/>
      <c r="Q4759" s="13"/>
      <c r="R4759" s="13"/>
    </row>
    <row r="4760" spans="12:18" x14ac:dyDescent="0.2">
      <c r="L4760" s="1"/>
      <c r="P4760" s="13"/>
      <c r="Q4760" s="13"/>
      <c r="R4760" s="13"/>
    </row>
    <row r="4761" spans="12:18" x14ac:dyDescent="0.2">
      <c r="L4761" s="1"/>
      <c r="P4761" s="13"/>
      <c r="Q4761" s="13"/>
      <c r="R4761" s="13"/>
    </row>
    <row r="4762" spans="12:18" x14ac:dyDescent="0.2">
      <c r="L4762" s="1"/>
      <c r="P4762" s="13"/>
      <c r="Q4762" s="13"/>
      <c r="R4762" s="13"/>
    </row>
    <row r="4763" spans="12:18" x14ac:dyDescent="0.2">
      <c r="L4763" s="1"/>
      <c r="P4763" s="13"/>
      <c r="Q4763" s="13"/>
      <c r="R4763" s="13"/>
    </row>
    <row r="4764" spans="12:18" x14ac:dyDescent="0.2">
      <c r="L4764" s="1"/>
      <c r="P4764" s="13"/>
      <c r="Q4764" s="13"/>
      <c r="R4764" s="13"/>
    </row>
    <row r="4765" spans="12:18" x14ac:dyDescent="0.2">
      <c r="L4765" s="1"/>
      <c r="P4765" s="13"/>
      <c r="Q4765" s="13"/>
      <c r="R4765" s="13"/>
    </row>
    <row r="4766" spans="12:18" x14ac:dyDescent="0.2">
      <c r="L4766" s="1"/>
      <c r="P4766" s="13"/>
      <c r="Q4766" s="13"/>
      <c r="R4766" s="13"/>
    </row>
    <row r="4767" spans="12:18" x14ac:dyDescent="0.2">
      <c r="L4767" s="1"/>
      <c r="P4767" s="13"/>
      <c r="Q4767" s="13"/>
      <c r="R4767" s="13"/>
    </row>
    <row r="4768" spans="12:18" x14ac:dyDescent="0.2">
      <c r="L4768" s="1"/>
      <c r="P4768" s="13"/>
      <c r="Q4768" s="13"/>
      <c r="R4768" s="13"/>
    </row>
    <row r="4769" spans="12:18" x14ac:dyDescent="0.2">
      <c r="L4769" s="1"/>
      <c r="P4769" s="13"/>
      <c r="Q4769" s="13"/>
      <c r="R4769" s="13"/>
    </row>
    <row r="4770" spans="12:18" x14ac:dyDescent="0.2">
      <c r="L4770" s="1"/>
      <c r="P4770" s="13"/>
      <c r="Q4770" s="13"/>
      <c r="R4770" s="13"/>
    </row>
    <row r="4771" spans="12:18" x14ac:dyDescent="0.2">
      <c r="L4771" s="1"/>
      <c r="P4771" s="13"/>
      <c r="Q4771" s="13"/>
      <c r="R4771" s="13"/>
    </row>
    <row r="4772" spans="12:18" x14ac:dyDescent="0.2">
      <c r="L4772" s="1"/>
      <c r="P4772" s="13"/>
      <c r="Q4772" s="13"/>
      <c r="R4772" s="13"/>
    </row>
    <row r="4773" spans="12:18" x14ac:dyDescent="0.2">
      <c r="L4773" s="1"/>
      <c r="P4773" s="13"/>
      <c r="Q4773" s="13"/>
      <c r="R4773" s="13"/>
    </row>
    <row r="4774" spans="12:18" x14ac:dyDescent="0.2">
      <c r="L4774" s="1"/>
      <c r="P4774" s="13"/>
      <c r="Q4774" s="13"/>
      <c r="R4774" s="13"/>
    </row>
    <row r="4775" spans="12:18" x14ac:dyDescent="0.2">
      <c r="L4775" s="1"/>
      <c r="P4775" s="13"/>
      <c r="Q4775" s="13"/>
      <c r="R4775" s="13"/>
    </row>
    <row r="4776" spans="12:18" x14ac:dyDescent="0.2">
      <c r="L4776" s="1"/>
      <c r="P4776" s="13"/>
      <c r="Q4776" s="13"/>
      <c r="R4776" s="13"/>
    </row>
    <row r="4777" spans="12:18" x14ac:dyDescent="0.2">
      <c r="L4777" s="1"/>
      <c r="P4777" s="13"/>
      <c r="Q4777" s="13"/>
      <c r="R4777" s="13"/>
    </row>
    <row r="4778" spans="12:18" x14ac:dyDescent="0.2">
      <c r="L4778" s="1"/>
      <c r="P4778" s="13"/>
      <c r="Q4778" s="13"/>
      <c r="R4778" s="13"/>
    </row>
    <row r="4779" spans="12:18" x14ac:dyDescent="0.2">
      <c r="L4779" s="1"/>
      <c r="P4779" s="13"/>
      <c r="Q4779" s="13"/>
      <c r="R4779" s="13"/>
    </row>
    <row r="4780" spans="12:18" x14ac:dyDescent="0.2">
      <c r="L4780" s="1"/>
      <c r="P4780" s="13"/>
      <c r="Q4780" s="13"/>
      <c r="R4780" s="13"/>
    </row>
    <row r="4781" spans="12:18" x14ac:dyDescent="0.2">
      <c r="L4781" s="1"/>
      <c r="P4781" s="13"/>
      <c r="Q4781" s="13"/>
      <c r="R4781" s="13"/>
    </row>
    <row r="4782" spans="12:18" x14ac:dyDescent="0.2">
      <c r="L4782" s="1"/>
      <c r="P4782" s="13"/>
      <c r="Q4782" s="13"/>
      <c r="R4782" s="13"/>
    </row>
    <row r="4783" spans="12:18" x14ac:dyDescent="0.2">
      <c r="L4783" s="1"/>
      <c r="P4783" s="13"/>
      <c r="Q4783" s="13"/>
      <c r="R4783" s="13"/>
    </row>
    <row r="4784" spans="12:18" x14ac:dyDescent="0.2">
      <c r="L4784" s="1"/>
      <c r="P4784" s="13"/>
      <c r="Q4784" s="13"/>
      <c r="R4784" s="13"/>
    </row>
    <row r="4785" spans="12:18" x14ac:dyDescent="0.2">
      <c r="L4785" s="1"/>
      <c r="P4785" s="13"/>
      <c r="Q4785" s="13"/>
      <c r="R4785" s="13"/>
    </row>
    <row r="4786" spans="12:18" x14ac:dyDescent="0.2">
      <c r="L4786" s="1"/>
      <c r="P4786" s="13"/>
      <c r="Q4786" s="13"/>
      <c r="R4786" s="13"/>
    </row>
    <row r="4787" spans="12:18" x14ac:dyDescent="0.2">
      <c r="L4787" s="1"/>
      <c r="P4787" s="13"/>
      <c r="Q4787" s="13"/>
      <c r="R4787" s="13"/>
    </row>
    <row r="4788" spans="12:18" x14ac:dyDescent="0.2">
      <c r="L4788" s="1"/>
      <c r="P4788" s="13"/>
      <c r="Q4788" s="13"/>
      <c r="R4788" s="13"/>
    </row>
    <row r="4789" spans="12:18" x14ac:dyDescent="0.2">
      <c r="L4789" s="1"/>
      <c r="P4789" s="13"/>
      <c r="Q4789" s="13"/>
      <c r="R4789" s="13"/>
    </row>
    <row r="4790" spans="12:18" x14ac:dyDescent="0.2">
      <c r="L4790" s="1"/>
      <c r="P4790" s="13"/>
      <c r="Q4790" s="13"/>
      <c r="R4790" s="13"/>
    </row>
    <row r="4791" spans="12:18" x14ac:dyDescent="0.2">
      <c r="L4791" s="1"/>
      <c r="P4791" s="13"/>
      <c r="Q4791" s="13"/>
      <c r="R4791" s="13"/>
    </row>
    <row r="4792" spans="12:18" x14ac:dyDescent="0.2">
      <c r="L4792" s="1"/>
      <c r="P4792" s="13"/>
      <c r="Q4792" s="13"/>
      <c r="R4792" s="13"/>
    </row>
    <row r="4793" spans="12:18" x14ac:dyDescent="0.2">
      <c r="L4793" s="1"/>
      <c r="P4793" s="13"/>
      <c r="Q4793" s="13"/>
      <c r="R4793" s="13"/>
    </row>
    <row r="4794" spans="12:18" x14ac:dyDescent="0.2">
      <c r="L4794" s="1"/>
      <c r="P4794" s="13"/>
      <c r="Q4794" s="13"/>
      <c r="R4794" s="13"/>
    </row>
    <row r="4795" spans="12:18" x14ac:dyDescent="0.2">
      <c r="L4795" s="1"/>
      <c r="P4795" s="13"/>
      <c r="Q4795" s="13"/>
      <c r="R4795" s="13"/>
    </row>
    <row r="4796" spans="12:18" x14ac:dyDescent="0.2">
      <c r="L4796" s="1"/>
      <c r="P4796" s="13"/>
      <c r="Q4796" s="13"/>
      <c r="R4796" s="13"/>
    </row>
    <row r="4797" spans="12:18" x14ac:dyDescent="0.2">
      <c r="L4797" s="1"/>
      <c r="P4797" s="13"/>
      <c r="Q4797" s="13"/>
      <c r="R4797" s="13"/>
    </row>
    <row r="4798" spans="12:18" x14ac:dyDescent="0.2">
      <c r="L4798" s="1"/>
      <c r="P4798" s="13"/>
      <c r="Q4798" s="13"/>
      <c r="R4798" s="13"/>
    </row>
    <row r="4799" spans="12:18" x14ac:dyDescent="0.2">
      <c r="L4799" s="1"/>
      <c r="P4799" s="13"/>
      <c r="Q4799" s="13"/>
      <c r="R4799" s="13"/>
    </row>
    <row r="4800" spans="12:18" x14ac:dyDescent="0.2">
      <c r="L4800" s="1"/>
      <c r="P4800" s="13"/>
      <c r="Q4800" s="13"/>
      <c r="R4800" s="13"/>
    </row>
    <row r="4801" spans="12:18" x14ac:dyDescent="0.2">
      <c r="L4801" s="1"/>
      <c r="P4801" s="13"/>
      <c r="Q4801" s="13"/>
      <c r="R4801" s="13"/>
    </row>
    <row r="4802" spans="12:18" x14ac:dyDescent="0.2">
      <c r="L4802" s="1"/>
      <c r="P4802" s="13"/>
      <c r="Q4802" s="13"/>
      <c r="R4802" s="13"/>
    </row>
    <row r="4803" spans="12:18" x14ac:dyDescent="0.2">
      <c r="L4803" s="1"/>
      <c r="P4803" s="13"/>
      <c r="Q4803" s="13"/>
      <c r="R4803" s="13"/>
    </row>
    <row r="4804" spans="12:18" x14ac:dyDescent="0.2">
      <c r="L4804" s="1"/>
      <c r="P4804" s="13"/>
      <c r="Q4804" s="13"/>
      <c r="R4804" s="13"/>
    </row>
    <row r="4805" spans="12:18" x14ac:dyDescent="0.2">
      <c r="L4805" s="1"/>
      <c r="P4805" s="13"/>
      <c r="Q4805" s="13"/>
      <c r="R4805" s="13"/>
    </row>
    <row r="4806" spans="12:18" x14ac:dyDescent="0.2">
      <c r="L4806" s="1"/>
      <c r="P4806" s="13"/>
      <c r="Q4806" s="13"/>
      <c r="R4806" s="13"/>
    </row>
    <row r="4807" spans="12:18" x14ac:dyDescent="0.2">
      <c r="L4807" s="1"/>
      <c r="P4807" s="13"/>
      <c r="Q4807" s="13"/>
      <c r="R4807" s="13"/>
    </row>
    <row r="4808" spans="12:18" x14ac:dyDescent="0.2">
      <c r="L4808" s="1"/>
      <c r="P4808" s="13"/>
      <c r="Q4808" s="13"/>
      <c r="R4808" s="13"/>
    </row>
    <row r="4809" spans="12:18" x14ac:dyDescent="0.2">
      <c r="L4809" s="1"/>
      <c r="P4809" s="13"/>
      <c r="Q4809" s="13"/>
      <c r="R4809" s="13"/>
    </row>
    <row r="4810" spans="12:18" x14ac:dyDescent="0.2">
      <c r="L4810" s="1"/>
      <c r="P4810" s="13"/>
      <c r="Q4810" s="13"/>
      <c r="R4810" s="13"/>
    </row>
    <row r="4811" spans="12:18" x14ac:dyDescent="0.2">
      <c r="L4811" s="1"/>
      <c r="P4811" s="13"/>
      <c r="Q4811" s="13"/>
      <c r="R4811" s="13"/>
    </row>
    <row r="4812" spans="12:18" x14ac:dyDescent="0.2">
      <c r="L4812" s="1"/>
      <c r="P4812" s="13"/>
      <c r="Q4812" s="13"/>
      <c r="R4812" s="13"/>
    </row>
    <row r="4813" spans="12:18" x14ac:dyDescent="0.2">
      <c r="L4813" s="1"/>
      <c r="P4813" s="13"/>
      <c r="Q4813" s="13"/>
      <c r="R4813" s="13"/>
    </row>
    <row r="4814" spans="12:18" x14ac:dyDescent="0.2">
      <c r="L4814" s="1"/>
      <c r="P4814" s="13"/>
      <c r="Q4814" s="13"/>
      <c r="R4814" s="13"/>
    </row>
    <row r="4815" spans="12:18" x14ac:dyDescent="0.2">
      <c r="L4815" s="1"/>
      <c r="P4815" s="13"/>
      <c r="Q4815" s="13"/>
      <c r="R4815" s="13"/>
    </row>
    <row r="4816" spans="12:18" x14ac:dyDescent="0.2">
      <c r="L4816" s="1"/>
      <c r="P4816" s="13"/>
      <c r="Q4816" s="13"/>
      <c r="R4816" s="13"/>
    </row>
    <row r="4817" spans="12:18" x14ac:dyDescent="0.2">
      <c r="L4817" s="1"/>
      <c r="P4817" s="13"/>
      <c r="Q4817" s="13"/>
      <c r="R4817" s="13"/>
    </row>
    <row r="4818" spans="12:18" x14ac:dyDescent="0.2">
      <c r="L4818" s="1"/>
      <c r="P4818" s="13"/>
      <c r="Q4818" s="13"/>
      <c r="R4818" s="13"/>
    </row>
    <row r="4819" spans="12:18" x14ac:dyDescent="0.2">
      <c r="L4819" s="1"/>
      <c r="P4819" s="13"/>
      <c r="Q4819" s="13"/>
      <c r="R4819" s="13"/>
    </row>
    <row r="4820" spans="12:18" x14ac:dyDescent="0.2">
      <c r="L4820" s="1"/>
      <c r="P4820" s="13"/>
      <c r="Q4820" s="13"/>
      <c r="R4820" s="13"/>
    </row>
    <row r="4821" spans="12:18" x14ac:dyDescent="0.2">
      <c r="L4821" s="1"/>
      <c r="P4821" s="13"/>
      <c r="Q4821" s="13"/>
      <c r="R4821" s="13"/>
    </row>
    <row r="4822" spans="12:18" x14ac:dyDescent="0.2">
      <c r="L4822" s="1"/>
      <c r="P4822" s="13"/>
      <c r="Q4822" s="13"/>
      <c r="R4822" s="13"/>
    </row>
    <row r="4823" spans="12:18" x14ac:dyDescent="0.2">
      <c r="L4823" s="1"/>
      <c r="P4823" s="13"/>
      <c r="Q4823" s="13"/>
      <c r="R4823" s="13"/>
    </row>
    <row r="4824" spans="12:18" x14ac:dyDescent="0.2">
      <c r="L4824" s="1"/>
      <c r="P4824" s="13"/>
      <c r="Q4824" s="13"/>
      <c r="R4824" s="13"/>
    </row>
    <row r="4825" spans="12:18" x14ac:dyDescent="0.2">
      <c r="L4825" s="1"/>
      <c r="P4825" s="13"/>
      <c r="Q4825" s="13"/>
      <c r="R4825" s="13"/>
    </row>
    <row r="4826" spans="12:18" x14ac:dyDescent="0.2">
      <c r="L4826" s="1"/>
      <c r="P4826" s="13"/>
      <c r="Q4826" s="13"/>
      <c r="R4826" s="13"/>
    </row>
    <row r="4827" spans="12:18" x14ac:dyDescent="0.2">
      <c r="L4827" s="1"/>
      <c r="P4827" s="13"/>
      <c r="Q4827" s="13"/>
      <c r="R4827" s="13"/>
    </row>
    <row r="4828" spans="12:18" x14ac:dyDescent="0.2">
      <c r="L4828" s="1"/>
      <c r="P4828" s="13"/>
      <c r="Q4828" s="13"/>
      <c r="R4828" s="13"/>
    </row>
    <row r="4829" spans="12:18" x14ac:dyDescent="0.2">
      <c r="L4829" s="1"/>
      <c r="P4829" s="13"/>
      <c r="Q4829" s="13"/>
      <c r="R4829" s="13"/>
    </row>
    <row r="4830" spans="12:18" x14ac:dyDescent="0.2">
      <c r="L4830" s="1"/>
      <c r="P4830" s="13"/>
      <c r="Q4830" s="13"/>
      <c r="R4830" s="13"/>
    </row>
    <row r="4831" spans="12:18" x14ac:dyDescent="0.2">
      <c r="L4831" s="1"/>
      <c r="P4831" s="13"/>
      <c r="Q4831" s="13"/>
      <c r="R4831" s="13"/>
    </row>
    <row r="4832" spans="12:18" x14ac:dyDescent="0.2">
      <c r="L4832" s="1"/>
      <c r="P4832" s="13"/>
      <c r="Q4832" s="13"/>
      <c r="R4832" s="13"/>
    </row>
    <row r="4833" spans="12:18" x14ac:dyDescent="0.2">
      <c r="L4833" s="1"/>
      <c r="P4833" s="13"/>
      <c r="Q4833" s="13"/>
      <c r="R4833" s="13"/>
    </row>
    <row r="4834" spans="12:18" x14ac:dyDescent="0.2">
      <c r="L4834" s="1"/>
      <c r="P4834" s="13"/>
      <c r="Q4834" s="13"/>
      <c r="R4834" s="13"/>
    </row>
    <row r="4835" spans="12:18" x14ac:dyDescent="0.2">
      <c r="L4835" s="1"/>
      <c r="P4835" s="13"/>
      <c r="Q4835" s="13"/>
      <c r="R4835" s="13"/>
    </row>
    <row r="4836" spans="12:18" x14ac:dyDescent="0.2">
      <c r="L4836" s="1"/>
      <c r="P4836" s="13"/>
      <c r="Q4836" s="13"/>
      <c r="R4836" s="13"/>
    </row>
    <row r="4837" spans="12:18" x14ac:dyDescent="0.2">
      <c r="L4837" s="1"/>
      <c r="P4837" s="13"/>
      <c r="Q4837" s="13"/>
      <c r="R4837" s="13"/>
    </row>
    <row r="4838" spans="12:18" x14ac:dyDescent="0.2">
      <c r="L4838" s="1"/>
      <c r="P4838" s="13"/>
      <c r="Q4838" s="13"/>
      <c r="R4838" s="13"/>
    </row>
    <row r="4839" spans="12:18" x14ac:dyDescent="0.2">
      <c r="L4839" s="1"/>
      <c r="P4839" s="13"/>
      <c r="Q4839" s="13"/>
      <c r="R4839" s="13"/>
    </row>
    <row r="4840" spans="12:18" x14ac:dyDescent="0.2">
      <c r="L4840" s="1"/>
      <c r="P4840" s="13"/>
      <c r="Q4840" s="13"/>
      <c r="R4840" s="13"/>
    </row>
    <row r="4841" spans="12:18" x14ac:dyDescent="0.2">
      <c r="L4841" s="1"/>
      <c r="P4841" s="13"/>
      <c r="Q4841" s="13"/>
      <c r="R4841" s="13"/>
    </row>
    <row r="4842" spans="12:18" x14ac:dyDescent="0.2">
      <c r="L4842" s="1"/>
      <c r="P4842" s="13"/>
      <c r="Q4842" s="13"/>
      <c r="R4842" s="13"/>
    </row>
    <row r="4843" spans="12:18" x14ac:dyDescent="0.2">
      <c r="L4843" s="1"/>
      <c r="P4843" s="13"/>
      <c r="Q4843" s="13"/>
      <c r="R4843" s="13"/>
    </row>
    <row r="4844" spans="12:18" x14ac:dyDescent="0.2">
      <c r="L4844" s="1"/>
      <c r="P4844" s="13"/>
      <c r="Q4844" s="13"/>
      <c r="R4844" s="13"/>
    </row>
    <row r="4845" spans="12:18" x14ac:dyDescent="0.2">
      <c r="L4845" s="1"/>
      <c r="P4845" s="13"/>
      <c r="Q4845" s="13"/>
      <c r="R4845" s="13"/>
    </row>
    <row r="4846" spans="12:18" x14ac:dyDescent="0.2">
      <c r="L4846" s="1"/>
      <c r="P4846" s="13"/>
      <c r="Q4846" s="13"/>
      <c r="R4846" s="13"/>
    </row>
    <row r="4847" spans="12:18" x14ac:dyDescent="0.2">
      <c r="L4847" s="1"/>
      <c r="P4847" s="13"/>
      <c r="Q4847" s="13"/>
      <c r="R4847" s="13"/>
    </row>
    <row r="4848" spans="12:18" x14ac:dyDescent="0.2">
      <c r="L4848" s="1"/>
      <c r="P4848" s="13"/>
      <c r="Q4848" s="13"/>
      <c r="R4848" s="13"/>
    </row>
    <row r="4849" spans="12:18" x14ac:dyDescent="0.2">
      <c r="L4849" s="1"/>
      <c r="P4849" s="13"/>
      <c r="Q4849" s="13"/>
      <c r="R4849" s="13"/>
    </row>
    <row r="4850" spans="12:18" x14ac:dyDescent="0.2">
      <c r="L4850" s="1"/>
      <c r="P4850" s="13"/>
      <c r="Q4850" s="13"/>
      <c r="R4850" s="13"/>
    </row>
    <row r="4851" spans="12:18" x14ac:dyDescent="0.2">
      <c r="L4851" s="1"/>
      <c r="P4851" s="13"/>
      <c r="Q4851" s="13"/>
      <c r="R4851" s="13"/>
    </row>
    <row r="4852" spans="12:18" x14ac:dyDescent="0.2">
      <c r="L4852" s="1"/>
      <c r="P4852" s="13"/>
      <c r="Q4852" s="13"/>
      <c r="R4852" s="13"/>
    </row>
    <row r="4853" spans="12:18" x14ac:dyDescent="0.2">
      <c r="L4853" s="1"/>
      <c r="P4853" s="13"/>
      <c r="Q4853" s="13"/>
      <c r="R4853" s="13"/>
    </row>
    <row r="4854" spans="12:18" x14ac:dyDescent="0.2">
      <c r="L4854" s="1"/>
      <c r="P4854" s="13"/>
      <c r="Q4854" s="13"/>
      <c r="R4854" s="13"/>
    </row>
    <row r="4855" spans="12:18" x14ac:dyDescent="0.2">
      <c r="L4855" s="1"/>
      <c r="P4855" s="13"/>
      <c r="Q4855" s="13"/>
      <c r="R4855" s="13"/>
    </row>
    <row r="4856" spans="12:18" x14ac:dyDescent="0.2">
      <c r="L4856" s="1"/>
      <c r="P4856" s="13"/>
      <c r="Q4856" s="13"/>
      <c r="R4856" s="13"/>
    </row>
    <row r="4857" spans="12:18" x14ac:dyDescent="0.2">
      <c r="L4857" s="1"/>
      <c r="P4857" s="13"/>
      <c r="Q4857" s="13"/>
      <c r="R4857" s="13"/>
    </row>
    <row r="4858" spans="12:18" x14ac:dyDescent="0.2">
      <c r="L4858" s="1"/>
      <c r="P4858" s="13"/>
      <c r="Q4858" s="13"/>
      <c r="R4858" s="13"/>
    </row>
    <row r="4859" spans="12:18" x14ac:dyDescent="0.2">
      <c r="L4859" s="1"/>
      <c r="P4859" s="13"/>
      <c r="Q4859" s="13"/>
      <c r="R4859" s="13"/>
    </row>
    <row r="4860" spans="12:18" x14ac:dyDescent="0.2">
      <c r="L4860" s="1"/>
      <c r="P4860" s="13"/>
      <c r="Q4860" s="13"/>
      <c r="R4860" s="13"/>
    </row>
    <row r="4861" spans="12:18" x14ac:dyDescent="0.2">
      <c r="L4861" s="1"/>
      <c r="P4861" s="13"/>
      <c r="Q4861" s="13"/>
      <c r="R4861" s="13"/>
    </row>
    <row r="4862" spans="12:18" x14ac:dyDescent="0.2">
      <c r="L4862" s="1"/>
      <c r="P4862" s="13"/>
      <c r="Q4862" s="13"/>
      <c r="R4862" s="13"/>
    </row>
    <row r="4863" spans="12:18" x14ac:dyDescent="0.2">
      <c r="L4863" s="1"/>
      <c r="P4863" s="13"/>
      <c r="Q4863" s="13"/>
      <c r="R4863" s="13"/>
    </row>
    <row r="4864" spans="12:18" x14ac:dyDescent="0.2">
      <c r="L4864" s="1"/>
      <c r="P4864" s="13"/>
      <c r="Q4864" s="13"/>
      <c r="R4864" s="13"/>
    </row>
    <row r="4865" spans="12:18" x14ac:dyDescent="0.2">
      <c r="L4865" s="1"/>
      <c r="P4865" s="13"/>
      <c r="Q4865" s="13"/>
      <c r="R4865" s="13"/>
    </row>
    <row r="4866" spans="12:18" x14ac:dyDescent="0.2">
      <c r="L4866" s="1"/>
      <c r="P4866" s="13"/>
      <c r="Q4866" s="13"/>
      <c r="R4866" s="13"/>
    </row>
    <row r="4867" spans="12:18" x14ac:dyDescent="0.2">
      <c r="L4867" s="1"/>
      <c r="P4867" s="13"/>
      <c r="Q4867" s="13"/>
      <c r="R4867" s="13"/>
    </row>
    <row r="4868" spans="12:18" x14ac:dyDescent="0.2">
      <c r="L4868" s="1"/>
      <c r="P4868" s="13"/>
      <c r="Q4868" s="13"/>
      <c r="R4868" s="13"/>
    </row>
    <row r="4869" spans="12:18" x14ac:dyDescent="0.2">
      <c r="L4869" s="1"/>
      <c r="P4869" s="13"/>
      <c r="Q4869" s="13"/>
      <c r="R4869" s="13"/>
    </row>
    <row r="4870" spans="12:18" x14ac:dyDescent="0.2">
      <c r="L4870" s="1"/>
      <c r="P4870" s="13"/>
      <c r="Q4870" s="13"/>
      <c r="R4870" s="13"/>
    </row>
    <row r="4871" spans="12:18" x14ac:dyDescent="0.2">
      <c r="L4871" s="1"/>
      <c r="P4871" s="13"/>
      <c r="Q4871" s="13"/>
      <c r="R4871" s="13"/>
    </row>
    <row r="4872" spans="12:18" x14ac:dyDescent="0.2">
      <c r="L4872" s="1"/>
      <c r="P4872" s="13"/>
      <c r="Q4872" s="13"/>
      <c r="R4872" s="13"/>
    </row>
    <row r="4873" spans="12:18" x14ac:dyDescent="0.2">
      <c r="L4873" s="1"/>
      <c r="P4873" s="13"/>
      <c r="Q4873" s="13"/>
      <c r="R4873" s="13"/>
    </row>
    <row r="4874" spans="12:18" x14ac:dyDescent="0.2">
      <c r="L4874" s="1"/>
      <c r="P4874" s="13"/>
      <c r="Q4874" s="13"/>
      <c r="R4874" s="13"/>
    </row>
    <row r="4875" spans="12:18" x14ac:dyDescent="0.2">
      <c r="L4875" s="1"/>
      <c r="P4875" s="13"/>
      <c r="Q4875" s="13"/>
      <c r="R4875" s="13"/>
    </row>
    <row r="4876" spans="12:18" x14ac:dyDescent="0.2">
      <c r="L4876" s="1"/>
      <c r="P4876" s="13"/>
      <c r="Q4876" s="13"/>
      <c r="R4876" s="13"/>
    </row>
    <row r="4877" spans="12:18" x14ac:dyDescent="0.2">
      <c r="L4877" s="1"/>
      <c r="P4877" s="13"/>
      <c r="Q4877" s="13"/>
      <c r="R4877" s="13"/>
    </row>
    <row r="4878" spans="12:18" x14ac:dyDescent="0.2">
      <c r="L4878" s="1"/>
      <c r="P4878" s="13"/>
      <c r="Q4878" s="13"/>
      <c r="R4878" s="13"/>
    </row>
    <row r="4879" spans="12:18" x14ac:dyDescent="0.2">
      <c r="L4879" s="1"/>
      <c r="P4879" s="13"/>
      <c r="Q4879" s="13"/>
      <c r="R4879" s="13"/>
    </row>
    <row r="4880" spans="12:18" x14ac:dyDescent="0.2">
      <c r="L4880" s="1"/>
      <c r="P4880" s="13"/>
      <c r="Q4880" s="13"/>
      <c r="R4880" s="13"/>
    </row>
    <row r="4881" spans="12:18" x14ac:dyDescent="0.2">
      <c r="L4881" s="1"/>
      <c r="P4881" s="13"/>
      <c r="Q4881" s="13"/>
      <c r="R4881" s="13"/>
    </row>
    <row r="4882" spans="12:18" x14ac:dyDescent="0.2">
      <c r="L4882" s="1"/>
      <c r="P4882" s="13"/>
      <c r="Q4882" s="13"/>
      <c r="R4882" s="13"/>
    </row>
    <row r="4883" spans="12:18" x14ac:dyDescent="0.2">
      <c r="L4883" s="1"/>
      <c r="P4883" s="13"/>
      <c r="Q4883" s="13"/>
      <c r="R4883" s="13"/>
    </row>
    <row r="4884" spans="12:18" x14ac:dyDescent="0.2">
      <c r="L4884" s="1"/>
      <c r="P4884" s="13"/>
      <c r="Q4884" s="13"/>
      <c r="R4884" s="13"/>
    </row>
    <row r="4885" spans="12:18" x14ac:dyDescent="0.2">
      <c r="L4885" s="1"/>
      <c r="P4885" s="13"/>
      <c r="Q4885" s="13"/>
      <c r="R4885" s="13"/>
    </row>
    <row r="4886" spans="12:18" x14ac:dyDescent="0.2">
      <c r="L4886" s="1"/>
      <c r="P4886" s="13"/>
      <c r="Q4886" s="13"/>
      <c r="R4886" s="13"/>
    </row>
    <row r="4887" spans="12:18" x14ac:dyDescent="0.2">
      <c r="L4887" s="1"/>
      <c r="P4887" s="13"/>
      <c r="Q4887" s="13"/>
      <c r="R4887" s="13"/>
    </row>
    <row r="4888" spans="12:18" x14ac:dyDescent="0.2">
      <c r="L4888" s="1"/>
      <c r="P4888" s="13"/>
      <c r="Q4888" s="13"/>
      <c r="R4888" s="13"/>
    </row>
    <row r="4889" spans="12:18" x14ac:dyDescent="0.2">
      <c r="L4889" s="1"/>
      <c r="P4889" s="13"/>
      <c r="Q4889" s="13"/>
      <c r="R4889" s="13"/>
    </row>
    <row r="4890" spans="12:18" x14ac:dyDescent="0.2">
      <c r="L4890" s="1"/>
      <c r="P4890" s="13"/>
      <c r="Q4890" s="13"/>
      <c r="R4890" s="13"/>
    </row>
    <row r="4891" spans="12:18" x14ac:dyDescent="0.2">
      <c r="L4891" s="1"/>
      <c r="P4891" s="13"/>
      <c r="Q4891" s="13"/>
      <c r="R4891" s="13"/>
    </row>
    <row r="4892" spans="12:18" x14ac:dyDescent="0.2">
      <c r="L4892" s="1"/>
      <c r="P4892" s="13"/>
      <c r="Q4892" s="13"/>
      <c r="R4892" s="13"/>
    </row>
    <row r="4893" spans="12:18" x14ac:dyDescent="0.2">
      <c r="L4893" s="1"/>
      <c r="P4893" s="13"/>
      <c r="Q4893" s="13"/>
      <c r="R4893" s="13"/>
    </row>
    <row r="4894" spans="12:18" x14ac:dyDescent="0.2">
      <c r="L4894" s="1"/>
      <c r="P4894" s="13"/>
      <c r="Q4894" s="13"/>
      <c r="R4894" s="13"/>
    </row>
    <row r="4895" spans="12:18" x14ac:dyDescent="0.2">
      <c r="L4895" s="1"/>
      <c r="P4895" s="13"/>
      <c r="Q4895" s="13"/>
      <c r="R4895" s="13"/>
    </row>
    <row r="4896" spans="12:18" x14ac:dyDescent="0.2">
      <c r="L4896" s="1"/>
      <c r="P4896" s="13"/>
      <c r="Q4896" s="13"/>
      <c r="R4896" s="13"/>
    </row>
    <row r="4897" spans="12:18" x14ac:dyDescent="0.2">
      <c r="L4897" s="1"/>
      <c r="P4897" s="13"/>
      <c r="Q4897" s="13"/>
      <c r="R4897" s="13"/>
    </row>
    <row r="4898" spans="12:18" x14ac:dyDescent="0.2">
      <c r="L4898" s="1"/>
      <c r="P4898" s="13"/>
      <c r="Q4898" s="13"/>
      <c r="R4898" s="13"/>
    </row>
    <row r="4899" spans="12:18" x14ac:dyDescent="0.2">
      <c r="L4899" s="1"/>
      <c r="P4899" s="13"/>
      <c r="Q4899" s="13"/>
      <c r="R4899" s="13"/>
    </row>
    <row r="4900" spans="12:18" x14ac:dyDescent="0.2">
      <c r="L4900" s="1"/>
      <c r="P4900" s="13"/>
      <c r="Q4900" s="13"/>
      <c r="R4900" s="13"/>
    </row>
    <row r="4901" spans="12:18" x14ac:dyDescent="0.2">
      <c r="L4901" s="1"/>
      <c r="P4901" s="13"/>
      <c r="Q4901" s="13"/>
      <c r="R4901" s="13"/>
    </row>
    <row r="4902" spans="12:18" x14ac:dyDescent="0.2">
      <c r="L4902" s="1"/>
      <c r="P4902" s="13"/>
      <c r="Q4902" s="13"/>
      <c r="R4902" s="13"/>
    </row>
    <row r="4903" spans="12:18" x14ac:dyDescent="0.2">
      <c r="L4903" s="1"/>
      <c r="P4903" s="13"/>
      <c r="Q4903" s="13"/>
      <c r="R4903" s="13"/>
    </row>
    <row r="4904" spans="12:18" x14ac:dyDescent="0.2">
      <c r="L4904" s="1"/>
      <c r="P4904" s="13"/>
      <c r="Q4904" s="13"/>
      <c r="R4904" s="13"/>
    </row>
    <row r="4905" spans="12:18" x14ac:dyDescent="0.2">
      <c r="L4905" s="1"/>
      <c r="P4905" s="13"/>
      <c r="Q4905" s="13"/>
      <c r="R4905" s="13"/>
    </row>
    <row r="4906" spans="12:18" x14ac:dyDescent="0.2">
      <c r="L4906" s="1"/>
      <c r="P4906" s="13"/>
      <c r="Q4906" s="13"/>
      <c r="R4906" s="13"/>
    </row>
    <row r="4907" spans="12:18" x14ac:dyDescent="0.2">
      <c r="L4907" s="1"/>
      <c r="P4907" s="13"/>
      <c r="Q4907" s="13"/>
      <c r="R4907" s="13"/>
    </row>
    <row r="4908" spans="12:18" x14ac:dyDescent="0.2">
      <c r="L4908" s="1"/>
      <c r="P4908" s="13"/>
      <c r="Q4908" s="13"/>
      <c r="R4908" s="13"/>
    </row>
    <row r="4909" spans="12:18" x14ac:dyDescent="0.2">
      <c r="L4909" s="1"/>
      <c r="P4909" s="13"/>
      <c r="Q4909" s="13"/>
      <c r="R4909" s="13"/>
    </row>
    <row r="4910" spans="12:18" x14ac:dyDescent="0.2">
      <c r="L4910" s="1"/>
      <c r="P4910" s="13"/>
      <c r="Q4910" s="13"/>
      <c r="R4910" s="13"/>
    </row>
    <row r="4911" spans="12:18" x14ac:dyDescent="0.2">
      <c r="L4911" s="1"/>
      <c r="P4911" s="13"/>
      <c r="Q4911" s="13"/>
      <c r="R4911" s="13"/>
    </row>
    <row r="4912" spans="12:18" x14ac:dyDescent="0.2">
      <c r="L4912" s="1"/>
      <c r="P4912" s="13"/>
      <c r="Q4912" s="13"/>
      <c r="R4912" s="13"/>
    </row>
    <row r="4913" spans="12:18" x14ac:dyDescent="0.2">
      <c r="L4913" s="1"/>
      <c r="P4913" s="13"/>
      <c r="Q4913" s="13"/>
      <c r="R4913" s="13"/>
    </row>
    <row r="4914" spans="12:18" x14ac:dyDescent="0.2">
      <c r="L4914" s="1"/>
      <c r="P4914" s="13"/>
      <c r="Q4914" s="13"/>
      <c r="R4914" s="13"/>
    </row>
    <row r="4915" spans="12:18" x14ac:dyDescent="0.2">
      <c r="L4915" s="1"/>
      <c r="P4915" s="13"/>
      <c r="Q4915" s="13"/>
      <c r="R4915" s="13"/>
    </row>
    <row r="4916" spans="12:18" x14ac:dyDescent="0.2">
      <c r="L4916" s="1"/>
      <c r="P4916" s="13"/>
      <c r="Q4916" s="13"/>
      <c r="R4916" s="13"/>
    </row>
    <row r="4917" spans="12:18" x14ac:dyDescent="0.2">
      <c r="L4917" s="1"/>
      <c r="P4917" s="13"/>
      <c r="Q4917" s="13"/>
      <c r="R4917" s="13"/>
    </row>
    <row r="4918" spans="12:18" x14ac:dyDescent="0.2">
      <c r="L4918" s="1"/>
      <c r="P4918" s="13"/>
      <c r="Q4918" s="13"/>
      <c r="R4918" s="13"/>
    </row>
    <row r="4919" spans="12:18" x14ac:dyDescent="0.2">
      <c r="L4919" s="1"/>
      <c r="P4919" s="13"/>
      <c r="Q4919" s="13"/>
      <c r="R4919" s="13"/>
    </row>
    <row r="4920" spans="12:18" x14ac:dyDescent="0.2">
      <c r="L4920" s="1"/>
      <c r="P4920" s="13"/>
      <c r="Q4920" s="13"/>
      <c r="R4920" s="13"/>
    </row>
    <row r="4921" spans="12:18" x14ac:dyDescent="0.2">
      <c r="L4921" s="1"/>
      <c r="P4921" s="13"/>
      <c r="Q4921" s="13"/>
      <c r="R4921" s="13"/>
    </row>
    <row r="4922" spans="12:18" x14ac:dyDescent="0.2">
      <c r="L4922" s="1"/>
      <c r="P4922" s="13"/>
      <c r="Q4922" s="13"/>
      <c r="R4922" s="13"/>
    </row>
    <row r="4923" spans="12:18" x14ac:dyDescent="0.2">
      <c r="L4923" s="1"/>
      <c r="P4923" s="13"/>
      <c r="Q4923" s="13"/>
      <c r="R4923" s="13"/>
    </row>
    <row r="4924" spans="12:18" x14ac:dyDescent="0.2">
      <c r="L4924" s="1"/>
      <c r="P4924" s="13"/>
      <c r="Q4924" s="13"/>
      <c r="R4924" s="13"/>
    </row>
    <row r="4925" spans="12:18" x14ac:dyDescent="0.2">
      <c r="L4925" s="1"/>
      <c r="P4925" s="13"/>
      <c r="Q4925" s="13"/>
      <c r="R4925" s="13"/>
    </row>
    <row r="4926" spans="12:18" x14ac:dyDescent="0.2">
      <c r="L4926" s="1"/>
      <c r="P4926" s="13"/>
      <c r="Q4926" s="13"/>
      <c r="R4926" s="13"/>
    </row>
    <row r="4927" spans="12:18" x14ac:dyDescent="0.2">
      <c r="L4927" s="1"/>
      <c r="P4927" s="13"/>
      <c r="Q4927" s="13"/>
      <c r="R4927" s="13"/>
    </row>
    <row r="4928" spans="12:18" x14ac:dyDescent="0.2">
      <c r="L4928" s="1"/>
      <c r="P4928" s="13"/>
      <c r="Q4928" s="13"/>
      <c r="R4928" s="13"/>
    </row>
    <row r="4929" spans="12:18" x14ac:dyDescent="0.2">
      <c r="L4929" s="1"/>
      <c r="P4929" s="13"/>
      <c r="Q4929" s="13"/>
      <c r="R4929" s="13"/>
    </row>
    <row r="4930" spans="12:18" x14ac:dyDescent="0.2">
      <c r="L4930" s="1"/>
      <c r="P4930" s="13"/>
      <c r="Q4930" s="13"/>
      <c r="R4930" s="13"/>
    </row>
    <row r="4931" spans="12:18" x14ac:dyDescent="0.2">
      <c r="L4931" s="1"/>
      <c r="P4931" s="13"/>
      <c r="Q4931" s="13"/>
      <c r="R4931" s="13"/>
    </row>
    <row r="4932" spans="12:18" x14ac:dyDescent="0.2">
      <c r="L4932" s="1"/>
      <c r="P4932" s="13"/>
      <c r="Q4932" s="13"/>
      <c r="R4932" s="13"/>
    </row>
    <row r="4933" spans="12:18" x14ac:dyDescent="0.2">
      <c r="L4933" s="1"/>
      <c r="P4933" s="13"/>
      <c r="Q4933" s="13"/>
      <c r="R4933" s="13"/>
    </row>
    <row r="4934" spans="12:18" x14ac:dyDescent="0.2">
      <c r="L4934" s="1"/>
      <c r="P4934" s="13"/>
      <c r="Q4934" s="13"/>
      <c r="R4934" s="13"/>
    </row>
    <row r="4935" spans="12:18" x14ac:dyDescent="0.2">
      <c r="L4935" s="1"/>
      <c r="P4935" s="13"/>
      <c r="Q4935" s="13"/>
      <c r="R4935" s="13"/>
    </row>
    <row r="4936" spans="12:18" x14ac:dyDescent="0.2">
      <c r="L4936" s="1"/>
      <c r="P4936" s="13"/>
      <c r="Q4936" s="13"/>
      <c r="R4936" s="13"/>
    </row>
    <row r="4937" spans="12:18" x14ac:dyDescent="0.2">
      <c r="L4937" s="1"/>
      <c r="P4937" s="13"/>
      <c r="Q4937" s="13"/>
      <c r="R4937" s="13"/>
    </row>
    <row r="4938" spans="12:18" x14ac:dyDescent="0.2">
      <c r="L4938" s="1"/>
      <c r="P4938" s="13"/>
      <c r="Q4938" s="13"/>
      <c r="R4938" s="13"/>
    </row>
    <row r="4939" spans="12:18" x14ac:dyDescent="0.2">
      <c r="L4939" s="1"/>
      <c r="P4939" s="13"/>
      <c r="Q4939" s="13"/>
      <c r="R4939" s="13"/>
    </row>
    <row r="4940" spans="12:18" x14ac:dyDescent="0.2">
      <c r="L4940" s="1"/>
      <c r="P4940" s="13"/>
      <c r="Q4940" s="13"/>
      <c r="R4940" s="13"/>
    </row>
    <row r="4941" spans="12:18" x14ac:dyDescent="0.2">
      <c r="L4941" s="1"/>
      <c r="P4941" s="13"/>
      <c r="Q4941" s="13"/>
      <c r="R4941" s="13"/>
    </row>
    <row r="4942" spans="12:18" x14ac:dyDescent="0.2">
      <c r="L4942" s="1"/>
      <c r="P4942" s="13"/>
      <c r="Q4942" s="13"/>
      <c r="R4942" s="13"/>
    </row>
    <row r="4943" spans="12:18" x14ac:dyDescent="0.2">
      <c r="L4943" s="1"/>
      <c r="P4943" s="13"/>
      <c r="Q4943" s="13"/>
      <c r="R4943" s="13"/>
    </row>
    <row r="4944" spans="12:18" x14ac:dyDescent="0.2">
      <c r="L4944" s="1"/>
      <c r="P4944" s="13"/>
      <c r="Q4944" s="13"/>
      <c r="R4944" s="13"/>
    </row>
    <row r="4945" spans="12:18" x14ac:dyDescent="0.2">
      <c r="L4945" s="1"/>
      <c r="P4945" s="13"/>
      <c r="Q4945" s="13"/>
      <c r="R4945" s="13"/>
    </row>
    <row r="4946" spans="12:18" x14ac:dyDescent="0.2">
      <c r="L4946" s="1"/>
      <c r="P4946" s="13"/>
      <c r="Q4946" s="13"/>
      <c r="R4946" s="13"/>
    </row>
    <row r="4947" spans="12:18" x14ac:dyDescent="0.2">
      <c r="L4947" s="1"/>
      <c r="P4947" s="13"/>
      <c r="Q4947" s="13"/>
      <c r="R4947" s="13"/>
    </row>
    <row r="4948" spans="12:18" x14ac:dyDescent="0.2">
      <c r="L4948" s="1"/>
      <c r="P4948" s="13"/>
      <c r="Q4948" s="13"/>
      <c r="R4948" s="13"/>
    </row>
    <row r="4949" spans="12:18" x14ac:dyDescent="0.2">
      <c r="L4949" s="1"/>
      <c r="P4949" s="13"/>
      <c r="Q4949" s="13"/>
      <c r="R4949" s="13"/>
    </row>
    <row r="4950" spans="12:18" x14ac:dyDescent="0.2">
      <c r="L4950" s="1"/>
      <c r="P4950" s="13"/>
      <c r="Q4950" s="13"/>
      <c r="R4950" s="13"/>
    </row>
    <row r="4951" spans="12:18" x14ac:dyDescent="0.2">
      <c r="L4951" s="1"/>
      <c r="P4951" s="13"/>
      <c r="Q4951" s="13"/>
      <c r="R4951" s="13"/>
    </row>
    <row r="4952" spans="12:18" x14ac:dyDescent="0.2">
      <c r="L4952" s="1"/>
      <c r="P4952" s="13"/>
      <c r="Q4952" s="13"/>
      <c r="R4952" s="13"/>
    </row>
    <row r="4953" spans="12:18" x14ac:dyDescent="0.2">
      <c r="L4953" s="1"/>
      <c r="P4953" s="13"/>
      <c r="Q4953" s="13"/>
      <c r="R4953" s="13"/>
    </row>
    <row r="4954" spans="12:18" x14ac:dyDescent="0.2">
      <c r="L4954" s="1"/>
      <c r="P4954" s="13"/>
      <c r="Q4954" s="13"/>
      <c r="R4954" s="13"/>
    </row>
    <row r="4955" spans="12:18" x14ac:dyDescent="0.2">
      <c r="L4955" s="1"/>
      <c r="P4955" s="13"/>
      <c r="Q4955" s="13"/>
      <c r="R4955" s="13"/>
    </row>
    <row r="4956" spans="12:18" x14ac:dyDescent="0.2">
      <c r="L4956" s="1"/>
      <c r="P4956" s="13"/>
      <c r="Q4956" s="13"/>
      <c r="R4956" s="13"/>
    </row>
    <row r="4957" spans="12:18" x14ac:dyDescent="0.2">
      <c r="L4957" s="1"/>
      <c r="P4957" s="13"/>
      <c r="Q4957" s="13"/>
      <c r="R4957" s="13"/>
    </row>
    <row r="4958" spans="12:18" x14ac:dyDescent="0.2">
      <c r="L4958" s="1"/>
      <c r="P4958" s="13"/>
      <c r="Q4958" s="13"/>
      <c r="R4958" s="13"/>
    </row>
    <row r="4959" spans="12:18" x14ac:dyDescent="0.2">
      <c r="L4959" s="1"/>
      <c r="P4959" s="13"/>
      <c r="Q4959" s="13"/>
      <c r="R4959" s="13"/>
    </row>
    <row r="4960" spans="12:18" x14ac:dyDescent="0.2">
      <c r="L4960" s="1"/>
      <c r="P4960" s="13"/>
      <c r="Q4960" s="13"/>
      <c r="R4960" s="13"/>
    </row>
    <row r="4961" spans="12:18" x14ac:dyDescent="0.2">
      <c r="L4961" s="1"/>
      <c r="P4961" s="13"/>
      <c r="Q4961" s="13"/>
      <c r="R4961" s="13"/>
    </row>
    <row r="4962" spans="12:18" x14ac:dyDescent="0.2">
      <c r="L4962" s="1"/>
      <c r="P4962" s="13"/>
      <c r="Q4962" s="13"/>
      <c r="R4962" s="13"/>
    </row>
    <row r="4963" spans="12:18" x14ac:dyDescent="0.2">
      <c r="L4963" s="1"/>
      <c r="P4963" s="13"/>
      <c r="Q4963" s="13"/>
      <c r="R4963" s="13"/>
    </row>
    <row r="4964" spans="12:18" x14ac:dyDescent="0.2">
      <c r="L4964" s="1"/>
      <c r="P4964" s="13"/>
      <c r="Q4964" s="13"/>
      <c r="R4964" s="13"/>
    </row>
    <row r="4965" spans="12:18" x14ac:dyDescent="0.2">
      <c r="L4965" s="1"/>
      <c r="P4965" s="13"/>
      <c r="Q4965" s="13"/>
      <c r="R4965" s="13"/>
    </row>
    <row r="4966" spans="12:18" x14ac:dyDescent="0.2">
      <c r="L4966" s="1"/>
      <c r="P4966" s="13"/>
      <c r="Q4966" s="13"/>
      <c r="R4966" s="13"/>
    </row>
    <row r="4967" spans="12:18" x14ac:dyDescent="0.2">
      <c r="L4967" s="1"/>
      <c r="P4967" s="13"/>
      <c r="Q4967" s="13"/>
      <c r="R4967" s="13"/>
    </row>
    <row r="4968" spans="12:18" x14ac:dyDescent="0.2">
      <c r="L4968" s="1"/>
      <c r="P4968" s="13"/>
      <c r="Q4968" s="13"/>
      <c r="R4968" s="13"/>
    </row>
    <row r="4969" spans="12:18" x14ac:dyDescent="0.2">
      <c r="L4969" s="1"/>
      <c r="P4969" s="13"/>
      <c r="Q4969" s="13"/>
      <c r="R4969" s="13"/>
    </row>
    <row r="4970" spans="12:18" x14ac:dyDescent="0.2">
      <c r="L4970" s="1"/>
      <c r="P4970" s="13"/>
      <c r="Q4970" s="13"/>
      <c r="R4970" s="13"/>
    </row>
    <row r="4971" spans="12:18" x14ac:dyDescent="0.2">
      <c r="L4971" s="1"/>
      <c r="P4971" s="13"/>
      <c r="Q4971" s="13"/>
      <c r="R4971" s="13"/>
    </row>
    <row r="4972" spans="12:18" x14ac:dyDescent="0.2">
      <c r="L4972" s="1"/>
      <c r="P4972" s="13"/>
      <c r="Q4972" s="13"/>
      <c r="R4972" s="13"/>
    </row>
    <row r="4973" spans="12:18" x14ac:dyDescent="0.2">
      <c r="L4973" s="1"/>
      <c r="P4973" s="13"/>
      <c r="Q4973" s="13"/>
      <c r="R4973" s="13"/>
    </row>
    <row r="4974" spans="12:18" x14ac:dyDescent="0.2">
      <c r="L4974" s="1"/>
      <c r="P4974" s="13"/>
      <c r="Q4974" s="13"/>
      <c r="R4974" s="13"/>
    </row>
    <row r="4975" spans="12:18" x14ac:dyDescent="0.2">
      <c r="L4975" s="1"/>
      <c r="P4975" s="13"/>
      <c r="Q4975" s="13"/>
      <c r="R4975" s="13"/>
    </row>
    <row r="4976" spans="12:18" x14ac:dyDescent="0.2">
      <c r="L4976" s="1"/>
      <c r="P4976" s="13"/>
      <c r="Q4976" s="13"/>
      <c r="R4976" s="13"/>
    </row>
    <row r="4977" spans="12:18" x14ac:dyDescent="0.2">
      <c r="L4977" s="1"/>
      <c r="P4977" s="13"/>
      <c r="Q4977" s="13"/>
      <c r="R4977" s="13"/>
    </row>
    <row r="4978" spans="12:18" x14ac:dyDescent="0.2">
      <c r="L4978" s="1"/>
      <c r="P4978" s="13"/>
      <c r="Q4978" s="13"/>
      <c r="R4978" s="13"/>
    </row>
    <row r="4979" spans="12:18" x14ac:dyDescent="0.2">
      <c r="L4979" s="1"/>
      <c r="P4979" s="13"/>
      <c r="Q4979" s="13"/>
      <c r="R4979" s="13"/>
    </row>
    <row r="4980" spans="12:18" x14ac:dyDescent="0.2">
      <c r="L4980" s="1"/>
      <c r="P4980" s="13"/>
      <c r="Q4980" s="13"/>
      <c r="R4980" s="13"/>
    </row>
    <row r="4981" spans="12:18" x14ac:dyDescent="0.2">
      <c r="L4981" s="1"/>
      <c r="P4981" s="13"/>
      <c r="Q4981" s="13"/>
      <c r="R4981" s="13"/>
    </row>
    <row r="4982" spans="12:18" x14ac:dyDescent="0.2">
      <c r="L4982" s="1"/>
      <c r="P4982" s="13"/>
      <c r="Q4982" s="13"/>
      <c r="R4982" s="13"/>
    </row>
    <row r="4983" spans="12:18" x14ac:dyDescent="0.2">
      <c r="L4983" s="1"/>
      <c r="P4983" s="13"/>
      <c r="Q4983" s="13"/>
      <c r="R4983" s="13"/>
    </row>
    <row r="4984" spans="12:18" x14ac:dyDescent="0.2">
      <c r="L4984" s="1"/>
      <c r="P4984" s="13"/>
      <c r="Q4984" s="13"/>
      <c r="R4984" s="13"/>
    </row>
    <row r="4985" spans="12:18" x14ac:dyDescent="0.2">
      <c r="L4985" s="1"/>
      <c r="P4985" s="13"/>
      <c r="Q4985" s="13"/>
      <c r="R4985" s="13"/>
    </row>
    <row r="4986" spans="12:18" x14ac:dyDescent="0.2">
      <c r="L4986" s="1"/>
      <c r="P4986" s="13"/>
      <c r="Q4986" s="13"/>
      <c r="R4986" s="13"/>
    </row>
    <row r="4987" spans="12:18" x14ac:dyDescent="0.2">
      <c r="L4987" s="1"/>
      <c r="P4987" s="13"/>
      <c r="Q4987" s="13"/>
      <c r="R4987" s="13"/>
    </row>
    <row r="4988" spans="12:18" x14ac:dyDescent="0.2">
      <c r="L4988" s="1"/>
      <c r="P4988" s="13"/>
      <c r="Q4988" s="13"/>
      <c r="R4988" s="13"/>
    </row>
    <row r="4989" spans="12:18" x14ac:dyDescent="0.2">
      <c r="L4989" s="1"/>
      <c r="P4989" s="13"/>
      <c r="Q4989" s="13"/>
      <c r="R4989" s="13"/>
    </row>
    <row r="4990" spans="12:18" x14ac:dyDescent="0.2">
      <c r="L4990" s="1"/>
      <c r="P4990" s="13"/>
      <c r="Q4990" s="13"/>
      <c r="R4990" s="13"/>
    </row>
    <row r="4991" spans="12:18" x14ac:dyDescent="0.2">
      <c r="L4991" s="1"/>
      <c r="P4991" s="13"/>
      <c r="Q4991" s="13"/>
      <c r="R4991" s="13"/>
    </row>
    <row r="4992" spans="12:18" x14ac:dyDescent="0.2">
      <c r="L4992" s="1"/>
      <c r="P4992" s="13"/>
      <c r="Q4992" s="13"/>
      <c r="R4992" s="13"/>
    </row>
    <row r="4993" spans="12:18" x14ac:dyDescent="0.2">
      <c r="L4993" s="1"/>
      <c r="P4993" s="13"/>
      <c r="Q4993" s="13"/>
      <c r="R4993" s="13"/>
    </row>
    <row r="4994" spans="12:18" x14ac:dyDescent="0.2">
      <c r="L4994" s="1"/>
      <c r="P4994" s="13"/>
      <c r="Q4994" s="13"/>
      <c r="R4994" s="13"/>
    </row>
    <row r="4995" spans="12:18" x14ac:dyDescent="0.2">
      <c r="L4995" s="1"/>
      <c r="P4995" s="13"/>
      <c r="Q4995" s="13"/>
      <c r="R4995" s="13"/>
    </row>
    <row r="4996" spans="12:18" x14ac:dyDescent="0.2">
      <c r="L4996" s="1"/>
      <c r="P4996" s="13"/>
      <c r="Q4996" s="13"/>
      <c r="R4996" s="13"/>
    </row>
    <row r="4997" spans="12:18" x14ac:dyDescent="0.2">
      <c r="L4997" s="1"/>
      <c r="P4997" s="13"/>
      <c r="Q4997" s="13"/>
      <c r="R4997" s="13"/>
    </row>
    <row r="4998" spans="12:18" x14ac:dyDescent="0.2">
      <c r="L4998" s="1"/>
      <c r="P4998" s="13"/>
      <c r="Q4998" s="13"/>
      <c r="R4998" s="13"/>
    </row>
    <row r="4999" spans="12:18" x14ac:dyDescent="0.2">
      <c r="L4999" s="1"/>
      <c r="P4999" s="13"/>
      <c r="Q4999" s="13"/>
      <c r="R4999" s="13"/>
    </row>
    <row r="5000" spans="12:18" x14ac:dyDescent="0.2">
      <c r="L5000" s="1"/>
      <c r="P5000" s="13"/>
      <c r="Q5000" s="13"/>
      <c r="R5000" s="13"/>
    </row>
    <row r="5001" spans="12:18" x14ac:dyDescent="0.2">
      <c r="L5001" s="1"/>
      <c r="P5001" s="13"/>
      <c r="Q5001" s="13"/>
      <c r="R5001" s="13"/>
    </row>
    <row r="5002" spans="12:18" x14ac:dyDescent="0.2">
      <c r="L5002" s="1"/>
      <c r="P5002" s="13"/>
      <c r="Q5002" s="13"/>
      <c r="R5002" s="13"/>
    </row>
    <row r="5003" spans="12:18" x14ac:dyDescent="0.2">
      <c r="L5003" s="1"/>
      <c r="P5003" s="13"/>
      <c r="Q5003" s="13"/>
      <c r="R5003" s="13"/>
    </row>
    <row r="5004" spans="12:18" x14ac:dyDescent="0.2">
      <c r="L5004" s="1"/>
      <c r="P5004" s="13"/>
      <c r="Q5004" s="13"/>
      <c r="R5004" s="13"/>
    </row>
    <row r="5005" spans="12:18" x14ac:dyDescent="0.2">
      <c r="L5005" s="1"/>
      <c r="P5005" s="13"/>
      <c r="Q5005" s="13"/>
      <c r="R5005" s="13"/>
    </row>
    <row r="5006" spans="12:18" x14ac:dyDescent="0.2">
      <c r="L5006" s="1"/>
      <c r="P5006" s="13"/>
      <c r="Q5006" s="13"/>
      <c r="R5006" s="13"/>
    </row>
    <row r="5007" spans="12:18" x14ac:dyDescent="0.2">
      <c r="L5007" s="1"/>
      <c r="P5007" s="13"/>
      <c r="Q5007" s="13"/>
      <c r="R5007" s="13"/>
    </row>
    <row r="5008" spans="12:18" x14ac:dyDescent="0.2">
      <c r="L5008" s="1"/>
      <c r="P5008" s="13"/>
      <c r="Q5008" s="13"/>
      <c r="R5008" s="13"/>
    </row>
    <row r="5009" spans="12:18" x14ac:dyDescent="0.2">
      <c r="L5009" s="1"/>
      <c r="P5009" s="13"/>
      <c r="Q5009" s="13"/>
      <c r="R5009" s="13"/>
    </row>
    <row r="5010" spans="12:18" x14ac:dyDescent="0.2">
      <c r="L5010" s="1"/>
      <c r="P5010" s="13"/>
      <c r="Q5010" s="13"/>
      <c r="R5010" s="13"/>
    </row>
    <row r="5011" spans="12:18" x14ac:dyDescent="0.2">
      <c r="L5011" s="1"/>
      <c r="P5011" s="13"/>
      <c r="Q5011" s="13"/>
      <c r="R5011" s="13"/>
    </row>
    <row r="5012" spans="12:18" x14ac:dyDescent="0.2">
      <c r="L5012" s="1"/>
      <c r="P5012" s="13"/>
      <c r="Q5012" s="13"/>
      <c r="R5012" s="13"/>
    </row>
    <row r="5013" spans="12:18" x14ac:dyDescent="0.2">
      <c r="L5013" s="1"/>
      <c r="P5013" s="13"/>
      <c r="Q5013" s="13"/>
      <c r="R5013" s="13"/>
    </row>
    <row r="5014" spans="12:18" x14ac:dyDescent="0.2">
      <c r="L5014" s="1"/>
      <c r="P5014" s="13"/>
      <c r="Q5014" s="13"/>
      <c r="R5014" s="13"/>
    </row>
    <row r="5015" spans="12:18" x14ac:dyDescent="0.2">
      <c r="L5015" s="1"/>
      <c r="P5015" s="13"/>
      <c r="Q5015" s="13"/>
      <c r="R5015" s="13"/>
    </row>
    <row r="5016" spans="12:18" x14ac:dyDescent="0.2">
      <c r="L5016" s="1"/>
      <c r="P5016" s="13"/>
      <c r="Q5016" s="13"/>
      <c r="R5016" s="13"/>
    </row>
    <row r="5017" spans="12:18" x14ac:dyDescent="0.2">
      <c r="L5017" s="1"/>
      <c r="P5017" s="13"/>
      <c r="Q5017" s="13"/>
      <c r="R5017" s="13"/>
    </row>
    <row r="5018" spans="12:18" x14ac:dyDescent="0.2">
      <c r="L5018" s="1"/>
      <c r="P5018" s="13"/>
      <c r="Q5018" s="13"/>
      <c r="R5018" s="13"/>
    </row>
    <row r="5019" spans="12:18" x14ac:dyDescent="0.2">
      <c r="L5019" s="1"/>
      <c r="P5019" s="13"/>
      <c r="Q5019" s="13"/>
      <c r="R5019" s="13"/>
    </row>
    <row r="5020" spans="12:18" x14ac:dyDescent="0.2">
      <c r="L5020" s="1"/>
      <c r="P5020" s="13"/>
      <c r="Q5020" s="13"/>
      <c r="R5020" s="13"/>
    </row>
    <row r="5021" spans="12:18" x14ac:dyDescent="0.2">
      <c r="L5021" s="1"/>
      <c r="P5021" s="13"/>
      <c r="Q5021" s="13"/>
      <c r="R5021" s="13"/>
    </row>
    <row r="5022" spans="12:18" x14ac:dyDescent="0.2">
      <c r="L5022" s="1"/>
      <c r="P5022" s="13"/>
      <c r="Q5022" s="13"/>
      <c r="R5022" s="13"/>
    </row>
    <row r="5023" spans="12:18" x14ac:dyDescent="0.2">
      <c r="L5023" s="1"/>
      <c r="P5023" s="13"/>
      <c r="Q5023" s="13"/>
      <c r="R5023" s="13"/>
    </row>
    <row r="5024" spans="12:18" x14ac:dyDescent="0.2">
      <c r="L5024" s="1"/>
      <c r="P5024" s="13"/>
      <c r="Q5024" s="13"/>
      <c r="R5024" s="13"/>
    </row>
    <row r="5025" spans="12:18" x14ac:dyDescent="0.2">
      <c r="L5025" s="1"/>
      <c r="P5025" s="13"/>
      <c r="Q5025" s="13"/>
      <c r="R5025" s="13"/>
    </row>
    <row r="5026" spans="12:18" x14ac:dyDescent="0.2">
      <c r="L5026" s="1"/>
      <c r="P5026" s="13"/>
      <c r="Q5026" s="13"/>
      <c r="R5026" s="13"/>
    </row>
    <row r="5027" spans="12:18" x14ac:dyDescent="0.2">
      <c r="L5027" s="1"/>
      <c r="P5027" s="13"/>
      <c r="Q5027" s="13"/>
      <c r="R5027" s="13"/>
    </row>
    <row r="5028" spans="12:18" x14ac:dyDescent="0.2">
      <c r="L5028" s="1"/>
      <c r="P5028" s="13"/>
      <c r="Q5028" s="13"/>
      <c r="R5028" s="13"/>
    </row>
    <row r="5029" spans="12:18" x14ac:dyDescent="0.2">
      <c r="L5029" s="1"/>
      <c r="P5029" s="13"/>
      <c r="Q5029" s="13"/>
      <c r="R5029" s="13"/>
    </row>
    <row r="5030" spans="12:18" x14ac:dyDescent="0.2">
      <c r="L5030" s="1"/>
      <c r="P5030" s="13"/>
      <c r="Q5030" s="13"/>
      <c r="R5030" s="13"/>
    </row>
    <row r="5031" spans="12:18" x14ac:dyDescent="0.2">
      <c r="L5031" s="1"/>
      <c r="P5031" s="13"/>
      <c r="Q5031" s="13"/>
      <c r="R5031" s="13"/>
    </row>
    <row r="5032" spans="12:18" x14ac:dyDescent="0.2">
      <c r="L5032" s="1"/>
      <c r="P5032" s="13"/>
      <c r="Q5032" s="13"/>
      <c r="R5032" s="13"/>
    </row>
    <row r="5033" spans="12:18" x14ac:dyDescent="0.2">
      <c r="L5033" s="1"/>
      <c r="P5033" s="13"/>
      <c r="Q5033" s="13"/>
      <c r="R5033" s="13"/>
    </row>
    <row r="5034" spans="12:18" x14ac:dyDescent="0.2">
      <c r="L5034" s="1"/>
      <c r="P5034" s="13"/>
      <c r="Q5034" s="13"/>
      <c r="R5034" s="13"/>
    </row>
    <row r="5035" spans="12:18" x14ac:dyDescent="0.2">
      <c r="L5035" s="1"/>
      <c r="P5035" s="13"/>
      <c r="Q5035" s="13"/>
      <c r="R5035" s="13"/>
    </row>
    <row r="5036" spans="12:18" x14ac:dyDescent="0.2">
      <c r="L5036" s="1"/>
      <c r="P5036" s="13"/>
      <c r="Q5036" s="13"/>
      <c r="R5036" s="13"/>
    </row>
    <row r="5037" spans="12:18" x14ac:dyDescent="0.2">
      <c r="L5037" s="1"/>
      <c r="P5037" s="13"/>
      <c r="Q5037" s="13"/>
      <c r="R5037" s="13"/>
    </row>
    <row r="5038" spans="12:18" x14ac:dyDescent="0.2">
      <c r="L5038" s="1"/>
      <c r="P5038" s="13"/>
      <c r="Q5038" s="13"/>
      <c r="R5038" s="13"/>
    </row>
    <row r="5039" spans="12:18" x14ac:dyDescent="0.2">
      <c r="L5039" s="1"/>
      <c r="P5039" s="13"/>
      <c r="Q5039" s="13"/>
      <c r="R5039" s="13"/>
    </row>
    <row r="5040" spans="12:18" x14ac:dyDescent="0.2">
      <c r="L5040" s="1"/>
      <c r="P5040" s="13"/>
      <c r="Q5040" s="13"/>
      <c r="R5040" s="13"/>
    </row>
    <row r="5041" spans="12:18" x14ac:dyDescent="0.2">
      <c r="L5041" s="1"/>
      <c r="P5041" s="13"/>
      <c r="Q5041" s="13"/>
      <c r="R5041" s="13"/>
    </row>
    <row r="5042" spans="12:18" x14ac:dyDescent="0.2">
      <c r="L5042" s="1"/>
      <c r="P5042" s="13"/>
      <c r="Q5042" s="13"/>
      <c r="R5042" s="13"/>
    </row>
    <row r="5043" spans="12:18" x14ac:dyDescent="0.2">
      <c r="L5043" s="1"/>
      <c r="P5043" s="13"/>
      <c r="Q5043" s="13"/>
      <c r="R5043" s="13"/>
    </row>
    <row r="5044" spans="12:18" x14ac:dyDescent="0.2">
      <c r="L5044" s="1"/>
      <c r="P5044" s="13"/>
      <c r="Q5044" s="13"/>
      <c r="R5044" s="13"/>
    </row>
    <row r="5045" spans="12:18" x14ac:dyDescent="0.2">
      <c r="L5045" s="1"/>
      <c r="P5045" s="13"/>
      <c r="Q5045" s="13"/>
      <c r="R5045" s="13"/>
    </row>
    <row r="5046" spans="12:18" x14ac:dyDescent="0.2">
      <c r="L5046" s="1"/>
      <c r="P5046" s="13"/>
      <c r="Q5046" s="13"/>
      <c r="R5046" s="13"/>
    </row>
    <row r="5047" spans="12:18" x14ac:dyDescent="0.2">
      <c r="L5047" s="1"/>
      <c r="P5047" s="13"/>
      <c r="Q5047" s="13"/>
      <c r="R5047" s="13"/>
    </row>
    <row r="5048" spans="12:18" x14ac:dyDescent="0.2">
      <c r="L5048" s="1"/>
      <c r="P5048" s="13"/>
      <c r="Q5048" s="13"/>
      <c r="R5048" s="13"/>
    </row>
    <row r="5049" spans="12:18" x14ac:dyDescent="0.2">
      <c r="L5049" s="1"/>
      <c r="P5049" s="13"/>
      <c r="Q5049" s="13"/>
      <c r="R5049" s="13"/>
    </row>
    <row r="5050" spans="12:18" x14ac:dyDescent="0.2">
      <c r="L5050" s="1"/>
      <c r="P5050" s="13"/>
      <c r="Q5050" s="13"/>
      <c r="R5050" s="13"/>
    </row>
    <row r="5051" spans="12:18" x14ac:dyDescent="0.2">
      <c r="L5051" s="1"/>
      <c r="P5051" s="13"/>
      <c r="Q5051" s="13"/>
      <c r="R5051" s="13"/>
    </row>
    <row r="5052" spans="12:18" x14ac:dyDescent="0.2">
      <c r="L5052" s="1"/>
      <c r="P5052" s="13"/>
      <c r="Q5052" s="13"/>
      <c r="R5052" s="13"/>
    </row>
    <row r="5053" spans="12:18" x14ac:dyDescent="0.2">
      <c r="L5053" s="1"/>
      <c r="P5053" s="13"/>
      <c r="Q5053" s="13"/>
      <c r="R5053" s="13"/>
    </row>
    <row r="5054" spans="12:18" x14ac:dyDescent="0.2">
      <c r="L5054" s="1"/>
      <c r="P5054" s="13"/>
      <c r="Q5054" s="13"/>
      <c r="R5054" s="13"/>
    </row>
    <row r="5055" spans="12:18" x14ac:dyDescent="0.2">
      <c r="L5055" s="1"/>
      <c r="P5055" s="13"/>
      <c r="Q5055" s="13"/>
      <c r="R5055" s="13"/>
    </row>
    <row r="5056" spans="12:18" x14ac:dyDescent="0.2">
      <c r="L5056" s="1"/>
      <c r="P5056" s="13"/>
      <c r="Q5056" s="13"/>
      <c r="R5056" s="13"/>
    </row>
    <row r="5057" spans="12:18" x14ac:dyDescent="0.2">
      <c r="L5057" s="1"/>
      <c r="P5057" s="13"/>
      <c r="Q5057" s="13"/>
      <c r="R5057" s="13"/>
    </row>
    <row r="5058" spans="12:18" x14ac:dyDescent="0.2">
      <c r="L5058" s="1"/>
      <c r="P5058" s="13"/>
      <c r="Q5058" s="13"/>
      <c r="R5058" s="13"/>
    </row>
    <row r="5059" spans="12:18" x14ac:dyDescent="0.2">
      <c r="L5059" s="1"/>
      <c r="P5059" s="13"/>
      <c r="Q5059" s="13"/>
      <c r="R5059" s="13"/>
    </row>
    <row r="5060" spans="12:18" x14ac:dyDescent="0.2">
      <c r="L5060" s="1"/>
      <c r="P5060" s="13"/>
      <c r="Q5060" s="13"/>
      <c r="R5060" s="13"/>
    </row>
    <row r="5061" spans="12:18" x14ac:dyDescent="0.2">
      <c r="L5061" s="1"/>
      <c r="P5061" s="13"/>
      <c r="Q5061" s="13"/>
      <c r="R5061" s="13"/>
    </row>
    <row r="5062" spans="12:18" x14ac:dyDescent="0.2">
      <c r="L5062" s="1"/>
      <c r="P5062" s="13"/>
      <c r="Q5062" s="13"/>
      <c r="R5062" s="13"/>
    </row>
    <row r="5063" spans="12:18" x14ac:dyDescent="0.2">
      <c r="L5063" s="1"/>
      <c r="P5063" s="13"/>
      <c r="Q5063" s="13"/>
      <c r="R5063" s="13"/>
    </row>
    <row r="5064" spans="12:18" x14ac:dyDescent="0.2">
      <c r="L5064" s="1"/>
      <c r="P5064" s="13"/>
      <c r="Q5064" s="13"/>
      <c r="R5064" s="13"/>
    </row>
    <row r="5065" spans="12:18" x14ac:dyDescent="0.2">
      <c r="L5065" s="1"/>
      <c r="P5065" s="13"/>
      <c r="Q5065" s="13"/>
      <c r="R5065" s="13"/>
    </row>
    <row r="5066" spans="12:18" x14ac:dyDescent="0.2">
      <c r="L5066" s="1"/>
      <c r="P5066" s="13"/>
      <c r="Q5066" s="13"/>
      <c r="R5066" s="13"/>
    </row>
    <row r="5067" spans="12:18" x14ac:dyDescent="0.2">
      <c r="L5067" s="1"/>
      <c r="P5067" s="13"/>
      <c r="Q5067" s="13"/>
      <c r="R5067" s="13"/>
    </row>
    <row r="5068" spans="12:18" x14ac:dyDescent="0.2">
      <c r="L5068" s="1"/>
      <c r="P5068" s="13"/>
      <c r="Q5068" s="13"/>
      <c r="R5068" s="13"/>
    </row>
    <row r="5069" spans="12:18" x14ac:dyDescent="0.2">
      <c r="L5069" s="1"/>
      <c r="P5069" s="13"/>
      <c r="Q5069" s="13"/>
      <c r="R5069" s="13"/>
    </row>
    <row r="5070" spans="12:18" x14ac:dyDescent="0.2">
      <c r="L5070" s="1"/>
      <c r="P5070" s="13"/>
      <c r="Q5070" s="13"/>
      <c r="R5070" s="13"/>
    </row>
    <row r="5071" spans="12:18" x14ac:dyDescent="0.2">
      <c r="L5071" s="1"/>
      <c r="P5071" s="13"/>
      <c r="Q5071" s="13"/>
      <c r="R5071" s="13"/>
    </row>
    <row r="5072" spans="12:18" x14ac:dyDescent="0.2">
      <c r="L5072" s="1"/>
      <c r="P5072" s="13"/>
      <c r="Q5072" s="13"/>
      <c r="R5072" s="13"/>
    </row>
    <row r="5073" spans="12:18" x14ac:dyDescent="0.2">
      <c r="L5073" s="1"/>
      <c r="P5073" s="13"/>
      <c r="Q5073" s="13"/>
      <c r="R5073" s="13"/>
    </row>
    <row r="5074" spans="12:18" x14ac:dyDescent="0.2">
      <c r="L5074" s="1"/>
      <c r="P5074" s="13"/>
      <c r="Q5074" s="13"/>
      <c r="R5074" s="13"/>
    </row>
    <row r="5075" spans="12:18" x14ac:dyDescent="0.2">
      <c r="L5075" s="1"/>
      <c r="P5075" s="13"/>
      <c r="Q5075" s="13"/>
      <c r="R5075" s="13"/>
    </row>
    <row r="5076" spans="12:18" x14ac:dyDescent="0.2">
      <c r="L5076" s="1"/>
      <c r="P5076" s="13"/>
      <c r="Q5076" s="13"/>
      <c r="R5076" s="13"/>
    </row>
    <row r="5077" spans="12:18" x14ac:dyDescent="0.2">
      <c r="L5077" s="1"/>
      <c r="P5077" s="13"/>
      <c r="Q5077" s="13"/>
      <c r="R5077" s="13"/>
    </row>
    <row r="5078" spans="12:18" x14ac:dyDescent="0.2">
      <c r="L5078" s="1"/>
      <c r="P5078" s="13"/>
      <c r="Q5078" s="13"/>
      <c r="R5078" s="13"/>
    </row>
    <row r="5079" spans="12:18" x14ac:dyDescent="0.2">
      <c r="L5079" s="1"/>
      <c r="P5079" s="13"/>
      <c r="Q5079" s="13"/>
      <c r="R5079" s="13"/>
    </row>
    <row r="5080" spans="12:18" x14ac:dyDescent="0.2">
      <c r="L5080" s="1"/>
      <c r="P5080" s="13"/>
      <c r="Q5080" s="13"/>
      <c r="R5080" s="13"/>
    </row>
    <row r="5081" spans="12:18" x14ac:dyDescent="0.2">
      <c r="L5081" s="1"/>
      <c r="P5081" s="13"/>
      <c r="Q5081" s="13"/>
      <c r="R5081" s="13"/>
    </row>
    <row r="5082" spans="12:18" x14ac:dyDescent="0.2">
      <c r="L5082" s="1"/>
      <c r="P5082" s="13"/>
      <c r="Q5082" s="13"/>
      <c r="R5082" s="13"/>
    </row>
    <row r="5083" spans="12:18" x14ac:dyDescent="0.2">
      <c r="L5083" s="1"/>
      <c r="P5083" s="13"/>
      <c r="Q5083" s="13"/>
      <c r="R5083" s="13"/>
    </row>
    <row r="5084" spans="12:18" x14ac:dyDescent="0.2">
      <c r="L5084" s="1"/>
      <c r="P5084" s="13"/>
      <c r="Q5084" s="13"/>
      <c r="R5084" s="13"/>
    </row>
    <row r="5085" spans="12:18" x14ac:dyDescent="0.2">
      <c r="L5085" s="1"/>
      <c r="P5085" s="13"/>
      <c r="Q5085" s="13"/>
      <c r="R5085" s="13"/>
    </row>
    <row r="5086" spans="12:18" x14ac:dyDescent="0.2">
      <c r="L5086" s="1"/>
      <c r="P5086" s="13"/>
      <c r="Q5086" s="13"/>
      <c r="R5086" s="13"/>
    </row>
    <row r="5087" spans="12:18" x14ac:dyDescent="0.2">
      <c r="L5087" s="1"/>
      <c r="P5087" s="13"/>
      <c r="Q5087" s="13"/>
      <c r="R5087" s="13"/>
    </row>
    <row r="5088" spans="12:18" x14ac:dyDescent="0.2">
      <c r="L5088" s="1"/>
      <c r="P5088" s="13"/>
      <c r="Q5088" s="13"/>
      <c r="R5088" s="13"/>
    </row>
    <row r="5089" spans="12:18" x14ac:dyDescent="0.2">
      <c r="L5089" s="1"/>
      <c r="P5089" s="13"/>
      <c r="Q5089" s="13"/>
      <c r="R5089" s="13"/>
    </row>
    <row r="5090" spans="12:18" x14ac:dyDescent="0.2">
      <c r="L5090" s="1"/>
      <c r="P5090" s="13"/>
      <c r="Q5090" s="13"/>
      <c r="R5090" s="13"/>
    </row>
    <row r="5091" spans="12:18" x14ac:dyDescent="0.2">
      <c r="L5091" s="1"/>
      <c r="P5091" s="13"/>
      <c r="Q5091" s="13"/>
      <c r="R5091" s="13"/>
    </row>
    <row r="5092" spans="12:18" x14ac:dyDescent="0.2">
      <c r="L5092" s="1"/>
      <c r="P5092" s="13"/>
      <c r="Q5092" s="13"/>
      <c r="R5092" s="13"/>
    </row>
    <row r="5093" spans="12:18" x14ac:dyDescent="0.2">
      <c r="L5093" s="1"/>
      <c r="P5093" s="13"/>
      <c r="Q5093" s="13"/>
      <c r="R5093" s="13"/>
    </row>
    <row r="5094" spans="12:18" x14ac:dyDescent="0.2">
      <c r="L5094" s="1"/>
      <c r="P5094" s="13"/>
      <c r="Q5094" s="13"/>
      <c r="R5094" s="13"/>
    </row>
    <row r="5095" spans="12:18" x14ac:dyDescent="0.2">
      <c r="L5095" s="1"/>
      <c r="P5095" s="13"/>
      <c r="Q5095" s="13"/>
      <c r="R5095" s="13"/>
    </row>
    <row r="5096" spans="12:18" x14ac:dyDescent="0.2">
      <c r="L5096" s="1"/>
      <c r="P5096" s="13"/>
      <c r="Q5096" s="13"/>
      <c r="R5096" s="13"/>
    </row>
    <row r="5097" spans="12:18" x14ac:dyDescent="0.2">
      <c r="L5097" s="1"/>
      <c r="P5097" s="13"/>
      <c r="Q5097" s="13"/>
      <c r="R5097" s="13"/>
    </row>
    <row r="5098" spans="12:18" x14ac:dyDescent="0.2">
      <c r="L5098" s="1"/>
      <c r="P5098" s="13"/>
      <c r="Q5098" s="13"/>
      <c r="R5098" s="13"/>
    </row>
    <row r="5099" spans="12:18" x14ac:dyDescent="0.2">
      <c r="L5099" s="1"/>
      <c r="P5099" s="13"/>
      <c r="Q5099" s="13"/>
      <c r="R5099" s="13"/>
    </row>
    <row r="5100" spans="12:18" x14ac:dyDescent="0.2">
      <c r="L5100" s="1"/>
      <c r="P5100" s="13"/>
      <c r="Q5100" s="13"/>
      <c r="R5100" s="13"/>
    </row>
    <row r="5101" spans="12:18" x14ac:dyDescent="0.2">
      <c r="L5101" s="1"/>
      <c r="P5101" s="13"/>
      <c r="Q5101" s="13"/>
      <c r="R5101" s="13"/>
    </row>
    <row r="5102" spans="12:18" x14ac:dyDescent="0.2">
      <c r="L5102" s="1"/>
      <c r="P5102" s="13"/>
      <c r="Q5102" s="13"/>
      <c r="R5102" s="13"/>
    </row>
    <row r="5103" spans="12:18" x14ac:dyDescent="0.2">
      <c r="L5103" s="1"/>
      <c r="P5103" s="13"/>
      <c r="Q5103" s="13"/>
      <c r="R5103" s="13"/>
    </row>
    <row r="5104" spans="12:18" x14ac:dyDescent="0.2">
      <c r="L5104" s="1"/>
      <c r="P5104" s="13"/>
      <c r="Q5104" s="13"/>
      <c r="R5104" s="13"/>
    </row>
    <row r="5105" spans="12:18" x14ac:dyDescent="0.2">
      <c r="L5105" s="1"/>
      <c r="P5105" s="13"/>
      <c r="Q5105" s="13"/>
      <c r="R5105" s="13"/>
    </row>
    <row r="5106" spans="12:18" x14ac:dyDescent="0.2">
      <c r="L5106" s="1"/>
      <c r="P5106" s="13"/>
      <c r="Q5106" s="13"/>
      <c r="R5106" s="13"/>
    </row>
    <row r="5107" spans="12:18" x14ac:dyDescent="0.2">
      <c r="L5107" s="1"/>
      <c r="P5107" s="13"/>
      <c r="Q5107" s="13"/>
      <c r="R5107" s="13"/>
    </row>
    <row r="5108" spans="12:18" x14ac:dyDescent="0.2">
      <c r="L5108" s="1"/>
      <c r="P5108" s="13"/>
      <c r="Q5108" s="13"/>
      <c r="R5108" s="13"/>
    </row>
    <row r="5109" spans="12:18" x14ac:dyDescent="0.2">
      <c r="L5109" s="1"/>
      <c r="P5109" s="13"/>
      <c r="Q5109" s="13"/>
      <c r="R5109" s="13"/>
    </row>
    <row r="5110" spans="12:18" x14ac:dyDescent="0.2">
      <c r="L5110" s="1"/>
      <c r="P5110" s="13"/>
      <c r="Q5110" s="13"/>
      <c r="R5110" s="13"/>
    </row>
    <row r="5111" spans="12:18" x14ac:dyDescent="0.2">
      <c r="L5111" s="1"/>
      <c r="P5111" s="13"/>
      <c r="Q5111" s="13"/>
      <c r="R5111" s="13"/>
    </row>
    <row r="5112" spans="12:18" x14ac:dyDescent="0.2">
      <c r="L5112" s="1"/>
      <c r="P5112" s="13"/>
      <c r="Q5112" s="13"/>
      <c r="R5112" s="13"/>
    </row>
    <row r="5113" spans="12:18" x14ac:dyDescent="0.2">
      <c r="L5113" s="1"/>
      <c r="P5113" s="13"/>
      <c r="Q5113" s="13"/>
      <c r="R5113" s="13"/>
    </row>
    <row r="5114" spans="12:18" x14ac:dyDescent="0.2">
      <c r="L5114" s="1"/>
      <c r="P5114" s="13"/>
      <c r="Q5114" s="13"/>
      <c r="R5114" s="13"/>
    </row>
    <row r="5115" spans="12:18" x14ac:dyDescent="0.2">
      <c r="L5115" s="1"/>
      <c r="P5115" s="13"/>
      <c r="Q5115" s="13"/>
      <c r="R5115" s="13"/>
    </row>
    <row r="5116" spans="12:18" x14ac:dyDescent="0.2">
      <c r="L5116" s="1"/>
      <c r="P5116" s="13"/>
      <c r="Q5116" s="13"/>
      <c r="R5116" s="13"/>
    </row>
    <row r="5117" spans="12:18" x14ac:dyDescent="0.2">
      <c r="L5117" s="1"/>
      <c r="P5117" s="13"/>
      <c r="Q5117" s="13"/>
      <c r="R5117" s="13"/>
    </row>
    <row r="5118" spans="12:18" x14ac:dyDescent="0.2">
      <c r="L5118" s="1"/>
      <c r="P5118" s="13"/>
      <c r="Q5118" s="13"/>
      <c r="R5118" s="13"/>
    </row>
    <row r="5119" spans="12:18" x14ac:dyDescent="0.2">
      <c r="L5119" s="1"/>
      <c r="P5119" s="13"/>
      <c r="Q5119" s="13"/>
      <c r="R5119" s="13"/>
    </row>
    <row r="5120" spans="12:18" x14ac:dyDescent="0.2">
      <c r="L5120" s="1"/>
      <c r="P5120" s="13"/>
      <c r="Q5120" s="13"/>
      <c r="R5120" s="13"/>
    </row>
    <row r="5121" spans="12:18" x14ac:dyDescent="0.2">
      <c r="L5121" s="1"/>
      <c r="P5121" s="13"/>
      <c r="Q5121" s="13"/>
      <c r="R5121" s="13"/>
    </row>
    <row r="5122" spans="12:18" x14ac:dyDescent="0.2">
      <c r="L5122" s="1"/>
      <c r="P5122" s="13"/>
      <c r="Q5122" s="13"/>
      <c r="R5122" s="13"/>
    </row>
    <row r="5123" spans="12:18" x14ac:dyDescent="0.2">
      <c r="L5123" s="1"/>
      <c r="P5123" s="13"/>
      <c r="Q5123" s="13"/>
      <c r="R5123" s="13"/>
    </row>
    <row r="5124" spans="12:18" x14ac:dyDescent="0.2">
      <c r="L5124" s="1"/>
      <c r="P5124" s="13"/>
      <c r="Q5124" s="13"/>
      <c r="R5124" s="13"/>
    </row>
    <row r="5125" spans="12:18" x14ac:dyDescent="0.2">
      <c r="L5125" s="1"/>
      <c r="P5125" s="13"/>
      <c r="Q5125" s="13"/>
      <c r="R5125" s="13"/>
    </row>
    <row r="5126" spans="12:18" x14ac:dyDescent="0.2">
      <c r="L5126" s="1"/>
      <c r="P5126" s="13"/>
      <c r="Q5126" s="13"/>
      <c r="R5126" s="13"/>
    </row>
    <row r="5127" spans="12:18" x14ac:dyDescent="0.2">
      <c r="L5127" s="1"/>
      <c r="P5127" s="13"/>
      <c r="Q5127" s="13"/>
      <c r="R5127" s="13"/>
    </row>
    <row r="5128" spans="12:18" x14ac:dyDescent="0.2">
      <c r="L5128" s="1"/>
      <c r="P5128" s="13"/>
      <c r="Q5128" s="13"/>
      <c r="R5128" s="13"/>
    </row>
    <row r="5129" spans="12:18" x14ac:dyDescent="0.2">
      <c r="L5129" s="1"/>
      <c r="P5129" s="13"/>
      <c r="Q5129" s="13"/>
      <c r="R5129" s="13"/>
    </row>
    <row r="5130" spans="12:18" x14ac:dyDescent="0.2">
      <c r="L5130" s="1"/>
      <c r="P5130" s="13"/>
      <c r="Q5130" s="13"/>
      <c r="R5130" s="13"/>
    </row>
    <row r="5131" spans="12:18" x14ac:dyDescent="0.2">
      <c r="L5131" s="1"/>
      <c r="P5131" s="13"/>
      <c r="Q5131" s="13"/>
      <c r="R5131" s="13"/>
    </row>
    <row r="5132" spans="12:18" x14ac:dyDescent="0.2">
      <c r="L5132" s="1"/>
      <c r="P5132" s="13"/>
      <c r="Q5132" s="13"/>
      <c r="R5132" s="13"/>
    </row>
    <row r="5133" spans="12:18" x14ac:dyDescent="0.2">
      <c r="L5133" s="1"/>
      <c r="P5133" s="13"/>
      <c r="Q5133" s="13"/>
      <c r="R5133" s="13"/>
    </row>
    <row r="5134" spans="12:18" x14ac:dyDescent="0.2">
      <c r="L5134" s="1"/>
      <c r="P5134" s="13"/>
      <c r="Q5134" s="13"/>
      <c r="R5134" s="13"/>
    </row>
    <row r="5135" spans="12:18" x14ac:dyDescent="0.2">
      <c r="L5135" s="1"/>
      <c r="P5135" s="13"/>
      <c r="Q5135" s="13"/>
      <c r="R5135" s="13"/>
    </row>
    <row r="5136" spans="12:18" x14ac:dyDescent="0.2">
      <c r="L5136" s="1"/>
      <c r="P5136" s="13"/>
      <c r="Q5136" s="13"/>
      <c r="R5136" s="13"/>
    </row>
    <row r="5137" spans="12:18" x14ac:dyDescent="0.2">
      <c r="L5137" s="1"/>
      <c r="P5137" s="13"/>
      <c r="Q5137" s="13"/>
      <c r="R5137" s="13"/>
    </row>
    <row r="5138" spans="12:18" x14ac:dyDescent="0.2">
      <c r="L5138" s="1"/>
      <c r="P5138" s="13"/>
      <c r="Q5138" s="13"/>
      <c r="R5138" s="13"/>
    </row>
    <row r="5139" spans="12:18" x14ac:dyDescent="0.2">
      <c r="L5139" s="1"/>
      <c r="P5139" s="13"/>
      <c r="Q5139" s="13"/>
      <c r="R5139" s="13"/>
    </row>
    <row r="5140" spans="12:18" x14ac:dyDescent="0.2">
      <c r="L5140" s="1"/>
      <c r="P5140" s="13"/>
      <c r="Q5140" s="13"/>
      <c r="R5140" s="13"/>
    </row>
    <row r="5141" spans="12:18" x14ac:dyDescent="0.2">
      <c r="L5141" s="1"/>
      <c r="P5141" s="13"/>
      <c r="Q5141" s="13"/>
      <c r="R5141" s="13"/>
    </row>
    <row r="5142" spans="12:18" x14ac:dyDescent="0.2">
      <c r="L5142" s="1"/>
      <c r="P5142" s="13"/>
      <c r="Q5142" s="13"/>
      <c r="R5142" s="13"/>
    </row>
    <row r="5143" spans="12:18" x14ac:dyDescent="0.2">
      <c r="L5143" s="1"/>
      <c r="P5143" s="13"/>
      <c r="Q5143" s="13"/>
      <c r="R5143" s="13"/>
    </row>
    <row r="5144" spans="12:18" x14ac:dyDescent="0.2">
      <c r="L5144" s="1"/>
      <c r="P5144" s="13"/>
      <c r="Q5144" s="13"/>
      <c r="R5144" s="13"/>
    </row>
    <row r="5145" spans="12:18" x14ac:dyDescent="0.2">
      <c r="L5145" s="1"/>
      <c r="P5145" s="13"/>
      <c r="Q5145" s="13"/>
      <c r="R5145" s="13"/>
    </row>
    <row r="5146" spans="12:18" x14ac:dyDescent="0.2">
      <c r="L5146" s="1"/>
      <c r="P5146" s="13"/>
      <c r="Q5146" s="13"/>
      <c r="R5146" s="13"/>
    </row>
    <row r="5147" spans="12:18" x14ac:dyDescent="0.2">
      <c r="L5147" s="1"/>
      <c r="P5147" s="13"/>
      <c r="Q5147" s="13"/>
      <c r="R5147" s="13"/>
    </row>
    <row r="5148" spans="12:18" x14ac:dyDescent="0.2">
      <c r="L5148" s="1"/>
      <c r="P5148" s="13"/>
      <c r="Q5148" s="13"/>
      <c r="R5148" s="13"/>
    </row>
    <row r="5149" spans="12:18" x14ac:dyDescent="0.2">
      <c r="L5149" s="1"/>
      <c r="P5149" s="13"/>
      <c r="Q5149" s="13"/>
      <c r="R5149" s="13"/>
    </row>
    <row r="5150" spans="12:18" x14ac:dyDescent="0.2">
      <c r="L5150" s="1"/>
      <c r="P5150" s="13"/>
      <c r="Q5150" s="13"/>
      <c r="R5150" s="13"/>
    </row>
    <row r="5151" spans="12:18" x14ac:dyDescent="0.2">
      <c r="L5151" s="1"/>
      <c r="P5151" s="13"/>
      <c r="Q5151" s="13"/>
      <c r="R5151" s="13"/>
    </row>
    <row r="5152" spans="12:18" x14ac:dyDescent="0.2">
      <c r="L5152" s="1"/>
      <c r="P5152" s="13"/>
      <c r="Q5152" s="13"/>
      <c r="R5152" s="13"/>
    </row>
    <row r="5153" spans="12:18" x14ac:dyDescent="0.2">
      <c r="L5153" s="1"/>
      <c r="P5153" s="13"/>
      <c r="Q5153" s="13"/>
      <c r="R5153" s="13"/>
    </row>
    <row r="5154" spans="12:18" x14ac:dyDescent="0.2">
      <c r="L5154" s="1"/>
      <c r="P5154" s="13"/>
      <c r="Q5154" s="13"/>
      <c r="R5154" s="13"/>
    </row>
    <row r="5155" spans="12:18" x14ac:dyDescent="0.2">
      <c r="L5155" s="1"/>
      <c r="P5155" s="13"/>
      <c r="Q5155" s="13"/>
      <c r="R5155" s="13"/>
    </row>
    <row r="5156" spans="12:18" x14ac:dyDescent="0.2">
      <c r="L5156" s="1"/>
      <c r="P5156" s="13"/>
      <c r="Q5156" s="13"/>
      <c r="R5156" s="13"/>
    </row>
    <row r="5157" spans="12:18" x14ac:dyDescent="0.2">
      <c r="L5157" s="1"/>
      <c r="P5157" s="13"/>
      <c r="Q5157" s="13"/>
      <c r="R5157" s="13"/>
    </row>
    <row r="5158" spans="12:18" x14ac:dyDescent="0.2">
      <c r="L5158" s="1"/>
      <c r="P5158" s="13"/>
      <c r="Q5158" s="13"/>
      <c r="R5158" s="13"/>
    </row>
    <row r="5159" spans="12:18" x14ac:dyDescent="0.2">
      <c r="L5159" s="1"/>
      <c r="P5159" s="13"/>
      <c r="Q5159" s="13"/>
      <c r="R5159" s="13"/>
    </row>
    <row r="5160" spans="12:18" x14ac:dyDescent="0.2">
      <c r="L5160" s="1"/>
      <c r="P5160" s="13"/>
      <c r="Q5160" s="13"/>
      <c r="R5160" s="13"/>
    </row>
    <row r="5161" spans="12:18" x14ac:dyDescent="0.2">
      <c r="L5161" s="1"/>
      <c r="P5161" s="13"/>
      <c r="Q5161" s="13"/>
      <c r="R5161" s="13"/>
    </row>
    <row r="5162" spans="12:18" x14ac:dyDescent="0.2">
      <c r="L5162" s="1"/>
      <c r="P5162" s="13"/>
      <c r="Q5162" s="13"/>
      <c r="R5162" s="13"/>
    </row>
    <row r="5163" spans="12:18" x14ac:dyDescent="0.2">
      <c r="L5163" s="1"/>
      <c r="P5163" s="13"/>
      <c r="Q5163" s="13"/>
      <c r="R5163" s="13"/>
    </row>
    <row r="5164" spans="12:18" x14ac:dyDescent="0.2">
      <c r="L5164" s="1"/>
      <c r="P5164" s="13"/>
      <c r="Q5164" s="13"/>
      <c r="R5164" s="13"/>
    </row>
    <row r="5165" spans="12:18" x14ac:dyDescent="0.2">
      <c r="L5165" s="1"/>
      <c r="P5165" s="13"/>
      <c r="Q5165" s="13"/>
      <c r="R5165" s="13"/>
    </row>
    <row r="5166" spans="12:18" x14ac:dyDescent="0.2">
      <c r="L5166" s="1"/>
      <c r="P5166" s="13"/>
      <c r="Q5166" s="13"/>
      <c r="R5166" s="13"/>
    </row>
    <row r="5167" spans="12:18" x14ac:dyDescent="0.2">
      <c r="L5167" s="1"/>
      <c r="P5167" s="13"/>
      <c r="Q5167" s="13"/>
      <c r="R5167" s="13"/>
    </row>
    <row r="5168" spans="12:18" x14ac:dyDescent="0.2">
      <c r="L5168" s="1"/>
      <c r="P5168" s="13"/>
      <c r="Q5168" s="13"/>
      <c r="R5168" s="13"/>
    </row>
    <row r="5169" spans="12:18" x14ac:dyDescent="0.2">
      <c r="L5169" s="1"/>
      <c r="P5169" s="13"/>
      <c r="Q5169" s="13"/>
      <c r="R5169" s="13"/>
    </row>
    <row r="5170" spans="12:18" x14ac:dyDescent="0.2">
      <c r="L5170" s="1"/>
      <c r="P5170" s="13"/>
      <c r="Q5170" s="13"/>
      <c r="R5170" s="13"/>
    </row>
    <row r="5171" spans="12:18" x14ac:dyDescent="0.2">
      <c r="L5171" s="1"/>
      <c r="P5171" s="13"/>
      <c r="Q5171" s="13"/>
      <c r="R5171" s="13"/>
    </row>
    <row r="5172" spans="12:18" x14ac:dyDescent="0.2">
      <c r="L5172" s="1"/>
      <c r="P5172" s="13"/>
      <c r="Q5172" s="13"/>
      <c r="R5172" s="13"/>
    </row>
    <row r="5173" spans="12:18" x14ac:dyDescent="0.2">
      <c r="L5173" s="1"/>
      <c r="P5173" s="13"/>
      <c r="Q5173" s="13"/>
      <c r="R5173" s="13"/>
    </row>
    <row r="5174" spans="12:18" x14ac:dyDescent="0.2">
      <c r="L5174" s="1"/>
      <c r="P5174" s="13"/>
      <c r="Q5174" s="13"/>
      <c r="R5174" s="13"/>
    </row>
    <row r="5175" spans="12:18" x14ac:dyDescent="0.2">
      <c r="L5175" s="1"/>
      <c r="P5175" s="13"/>
      <c r="Q5175" s="13"/>
      <c r="R5175" s="13"/>
    </row>
    <row r="5176" spans="12:18" x14ac:dyDescent="0.2">
      <c r="L5176" s="1"/>
      <c r="P5176" s="13"/>
      <c r="Q5176" s="13"/>
      <c r="R5176" s="13"/>
    </row>
    <row r="5177" spans="12:18" x14ac:dyDescent="0.2">
      <c r="L5177" s="1"/>
      <c r="P5177" s="13"/>
      <c r="Q5177" s="13"/>
      <c r="R5177" s="13"/>
    </row>
    <row r="5178" spans="12:18" x14ac:dyDescent="0.2">
      <c r="L5178" s="1"/>
      <c r="P5178" s="13"/>
      <c r="Q5178" s="13"/>
      <c r="R5178" s="13"/>
    </row>
    <row r="5179" spans="12:18" x14ac:dyDescent="0.2">
      <c r="L5179" s="1"/>
      <c r="P5179" s="13"/>
      <c r="Q5179" s="13"/>
      <c r="R5179" s="13"/>
    </row>
    <row r="5180" spans="12:18" x14ac:dyDescent="0.2">
      <c r="L5180" s="1"/>
      <c r="P5180" s="13"/>
      <c r="Q5180" s="13"/>
      <c r="R5180" s="13"/>
    </row>
    <row r="5181" spans="12:18" x14ac:dyDescent="0.2">
      <c r="L5181" s="1"/>
      <c r="P5181" s="13"/>
      <c r="Q5181" s="13"/>
      <c r="R5181" s="13"/>
    </row>
    <row r="5182" spans="12:18" x14ac:dyDescent="0.2">
      <c r="L5182" s="1"/>
      <c r="P5182" s="13"/>
      <c r="Q5182" s="13"/>
      <c r="R5182" s="13"/>
    </row>
    <row r="5183" spans="12:18" x14ac:dyDescent="0.2">
      <c r="L5183" s="1"/>
      <c r="P5183" s="13"/>
      <c r="Q5183" s="13"/>
      <c r="R5183" s="13"/>
    </row>
    <row r="5184" spans="12:18" x14ac:dyDescent="0.2">
      <c r="L5184" s="1"/>
      <c r="P5184" s="13"/>
      <c r="Q5184" s="13"/>
      <c r="R5184" s="13"/>
    </row>
    <row r="5185" spans="12:18" x14ac:dyDescent="0.2">
      <c r="L5185" s="1"/>
      <c r="P5185" s="13"/>
      <c r="Q5185" s="13"/>
      <c r="R5185" s="13"/>
    </row>
    <row r="5186" spans="12:18" x14ac:dyDescent="0.2">
      <c r="L5186" s="1"/>
      <c r="P5186" s="13"/>
      <c r="Q5186" s="13"/>
      <c r="R5186" s="13"/>
    </row>
    <row r="5187" spans="12:18" x14ac:dyDescent="0.2">
      <c r="L5187" s="1"/>
      <c r="P5187" s="13"/>
      <c r="Q5187" s="13"/>
      <c r="R5187" s="13"/>
    </row>
    <row r="5188" spans="12:18" x14ac:dyDescent="0.2">
      <c r="L5188" s="1"/>
      <c r="P5188" s="13"/>
      <c r="Q5188" s="13"/>
      <c r="R5188" s="13"/>
    </row>
    <row r="5189" spans="12:18" x14ac:dyDescent="0.2">
      <c r="L5189" s="1"/>
      <c r="P5189" s="13"/>
      <c r="Q5189" s="13"/>
      <c r="R5189" s="13"/>
    </row>
    <row r="5190" spans="12:18" x14ac:dyDescent="0.2">
      <c r="L5190" s="1"/>
      <c r="P5190" s="13"/>
      <c r="Q5190" s="13"/>
      <c r="R5190" s="13"/>
    </row>
    <row r="5191" spans="12:18" x14ac:dyDescent="0.2">
      <c r="L5191" s="1"/>
      <c r="P5191" s="13"/>
      <c r="Q5191" s="13"/>
      <c r="R5191" s="13"/>
    </row>
    <row r="5192" spans="12:18" x14ac:dyDescent="0.2">
      <c r="L5192" s="1"/>
      <c r="P5192" s="13"/>
      <c r="Q5192" s="13"/>
      <c r="R5192" s="13"/>
    </row>
    <row r="5193" spans="12:18" x14ac:dyDescent="0.2">
      <c r="L5193" s="1"/>
      <c r="P5193" s="13"/>
      <c r="Q5193" s="13"/>
      <c r="R5193" s="13"/>
    </row>
    <row r="5194" spans="12:18" x14ac:dyDescent="0.2">
      <c r="L5194" s="1"/>
      <c r="P5194" s="13"/>
      <c r="Q5194" s="13"/>
      <c r="R5194" s="13"/>
    </row>
    <row r="5195" spans="12:18" x14ac:dyDescent="0.2">
      <c r="L5195" s="1"/>
      <c r="P5195" s="13"/>
      <c r="Q5195" s="13"/>
      <c r="R5195" s="13"/>
    </row>
    <row r="5196" spans="12:18" x14ac:dyDescent="0.2">
      <c r="L5196" s="1"/>
      <c r="P5196" s="13"/>
      <c r="Q5196" s="13"/>
      <c r="R5196" s="13"/>
    </row>
    <row r="5197" spans="12:18" x14ac:dyDescent="0.2">
      <c r="L5197" s="1"/>
      <c r="P5197" s="13"/>
      <c r="Q5197" s="13"/>
      <c r="R5197" s="13"/>
    </row>
    <row r="5198" spans="12:18" x14ac:dyDescent="0.2">
      <c r="L5198" s="1"/>
      <c r="P5198" s="13"/>
      <c r="Q5198" s="13"/>
      <c r="R5198" s="13"/>
    </row>
    <row r="5199" spans="12:18" x14ac:dyDescent="0.2">
      <c r="L5199" s="1"/>
      <c r="P5199" s="13"/>
      <c r="Q5199" s="13"/>
      <c r="R5199" s="13"/>
    </row>
    <row r="5200" spans="12:18" x14ac:dyDescent="0.2">
      <c r="L5200" s="1"/>
      <c r="P5200" s="13"/>
      <c r="Q5200" s="13"/>
      <c r="R5200" s="13"/>
    </row>
    <row r="5201" spans="12:18" x14ac:dyDescent="0.2">
      <c r="L5201" s="1"/>
      <c r="P5201" s="13"/>
      <c r="Q5201" s="13"/>
      <c r="R5201" s="13"/>
    </row>
    <row r="5202" spans="12:18" x14ac:dyDescent="0.2">
      <c r="L5202" s="1"/>
      <c r="P5202" s="13"/>
      <c r="Q5202" s="13"/>
      <c r="R5202" s="13"/>
    </row>
    <row r="5203" spans="12:18" x14ac:dyDescent="0.2">
      <c r="L5203" s="1"/>
      <c r="P5203" s="13"/>
      <c r="Q5203" s="13"/>
      <c r="R5203" s="13"/>
    </row>
    <row r="5204" spans="12:18" x14ac:dyDescent="0.2">
      <c r="L5204" s="1"/>
      <c r="P5204" s="13"/>
      <c r="Q5204" s="13"/>
      <c r="R5204" s="13"/>
    </row>
    <row r="5205" spans="12:18" x14ac:dyDescent="0.2">
      <c r="L5205" s="1"/>
      <c r="P5205" s="13"/>
      <c r="Q5205" s="13"/>
      <c r="R5205" s="13"/>
    </row>
    <row r="5206" spans="12:18" x14ac:dyDescent="0.2">
      <c r="L5206" s="1"/>
      <c r="P5206" s="13"/>
      <c r="Q5206" s="13"/>
      <c r="R5206" s="13"/>
    </row>
    <row r="5207" spans="12:18" x14ac:dyDescent="0.2">
      <c r="L5207" s="1"/>
      <c r="P5207" s="13"/>
      <c r="Q5207" s="13"/>
      <c r="R5207" s="13"/>
    </row>
    <row r="5208" spans="12:18" x14ac:dyDescent="0.2">
      <c r="L5208" s="1"/>
      <c r="P5208" s="13"/>
      <c r="Q5208" s="13"/>
      <c r="R5208" s="13"/>
    </row>
    <row r="5209" spans="12:18" x14ac:dyDescent="0.2">
      <c r="L5209" s="1"/>
      <c r="P5209" s="13"/>
      <c r="Q5209" s="13"/>
      <c r="R5209" s="13"/>
    </row>
    <row r="5210" spans="12:18" x14ac:dyDescent="0.2">
      <c r="L5210" s="1"/>
      <c r="P5210" s="13"/>
      <c r="Q5210" s="13"/>
      <c r="R5210" s="13"/>
    </row>
    <row r="5211" spans="12:18" x14ac:dyDescent="0.2">
      <c r="L5211" s="1"/>
      <c r="P5211" s="13"/>
      <c r="Q5211" s="13"/>
      <c r="R5211" s="13"/>
    </row>
    <row r="5212" spans="12:18" x14ac:dyDescent="0.2">
      <c r="L5212" s="1"/>
      <c r="P5212" s="13"/>
      <c r="Q5212" s="13"/>
      <c r="R5212" s="13"/>
    </row>
    <row r="5213" spans="12:18" x14ac:dyDescent="0.2">
      <c r="L5213" s="1"/>
      <c r="P5213" s="13"/>
      <c r="Q5213" s="13"/>
      <c r="R5213" s="13"/>
    </row>
    <row r="5214" spans="12:18" x14ac:dyDescent="0.2">
      <c r="L5214" s="1"/>
      <c r="P5214" s="13"/>
      <c r="Q5214" s="13"/>
      <c r="R5214" s="13"/>
    </row>
    <row r="5215" spans="12:18" x14ac:dyDescent="0.2">
      <c r="L5215" s="1"/>
      <c r="P5215" s="13"/>
      <c r="Q5215" s="13"/>
      <c r="R5215" s="13"/>
    </row>
    <row r="5216" spans="12:18" x14ac:dyDescent="0.2">
      <c r="L5216" s="1"/>
      <c r="P5216" s="13"/>
      <c r="Q5216" s="13"/>
      <c r="R5216" s="13"/>
    </row>
    <row r="5217" spans="12:18" x14ac:dyDescent="0.2">
      <c r="L5217" s="1"/>
      <c r="P5217" s="13"/>
      <c r="Q5217" s="13"/>
      <c r="R5217" s="13"/>
    </row>
    <row r="5218" spans="12:18" x14ac:dyDescent="0.2">
      <c r="L5218" s="1"/>
      <c r="P5218" s="13"/>
      <c r="Q5218" s="13"/>
      <c r="R5218" s="13"/>
    </row>
    <row r="5219" spans="12:18" x14ac:dyDescent="0.2">
      <c r="L5219" s="1"/>
      <c r="P5219" s="13"/>
      <c r="Q5219" s="13"/>
      <c r="R5219" s="13"/>
    </row>
    <row r="5220" spans="12:18" x14ac:dyDescent="0.2">
      <c r="L5220" s="1"/>
      <c r="P5220" s="13"/>
      <c r="Q5220" s="13"/>
      <c r="R5220" s="13"/>
    </row>
    <row r="5221" spans="12:18" x14ac:dyDescent="0.2">
      <c r="L5221" s="1"/>
      <c r="P5221" s="13"/>
      <c r="Q5221" s="13"/>
      <c r="R5221" s="13"/>
    </row>
    <row r="5222" spans="12:18" x14ac:dyDescent="0.2">
      <c r="L5222" s="1"/>
      <c r="P5222" s="13"/>
      <c r="Q5222" s="13"/>
      <c r="R5222" s="13"/>
    </row>
    <row r="5223" spans="12:18" x14ac:dyDescent="0.2">
      <c r="L5223" s="1"/>
      <c r="P5223" s="13"/>
      <c r="Q5223" s="13"/>
      <c r="R5223" s="13"/>
    </row>
    <row r="5224" spans="12:18" x14ac:dyDescent="0.2">
      <c r="L5224" s="1"/>
      <c r="P5224" s="13"/>
      <c r="Q5224" s="13"/>
      <c r="R5224" s="13"/>
    </row>
    <row r="5225" spans="12:18" x14ac:dyDescent="0.2">
      <c r="L5225" s="1"/>
      <c r="P5225" s="13"/>
      <c r="Q5225" s="13"/>
      <c r="R5225" s="13"/>
    </row>
    <row r="5226" spans="12:18" x14ac:dyDescent="0.2">
      <c r="L5226" s="1"/>
      <c r="P5226" s="13"/>
      <c r="Q5226" s="13"/>
      <c r="R5226" s="13"/>
    </row>
    <row r="5227" spans="12:18" x14ac:dyDescent="0.2">
      <c r="L5227" s="1"/>
      <c r="P5227" s="13"/>
      <c r="Q5227" s="13"/>
      <c r="R5227" s="13"/>
    </row>
    <row r="5228" spans="12:18" x14ac:dyDescent="0.2">
      <c r="L5228" s="1"/>
      <c r="P5228" s="13"/>
      <c r="Q5228" s="13"/>
      <c r="R5228" s="13"/>
    </row>
    <row r="5229" spans="12:18" x14ac:dyDescent="0.2">
      <c r="L5229" s="1"/>
      <c r="P5229" s="13"/>
      <c r="Q5229" s="13"/>
      <c r="R5229" s="13"/>
    </row>
    <row r="5230" spans="12:18" x14ac:dyDescent="0.2">
      <c r="L5230" s="1"/>
      <c r="P5230" s="13"/>
      <c r="Q5230" s="13"/>
      <c r="R5230" s="13"/>
    </row>
    <row r="5231" spans="12:18" x14ac:dyDescent="0.2">
      <c r="L5231" s="1"/>
      <c r="P5231" s="13"/>
      <c r="Q5231" s="13"/>
      <c r="R5231" s="13"/>
    </row>
    <row r="5232" spans="12:18" x14ac:dyDescent="0.2">
      <c r="L5232" s="1"/>
      <c r="P5232" s="13"/>
      <c r="Q5232" s="13"/>
      <c r="R5232" s="13"/>
    </row>
    <row r="5233" spans="12:18" x14ac:dyDescent="0.2">
      <c r="L5233" s="1"/>
      <c r="P5233" s="13"/>
      <c r="Q5233" s="13"/>
      <c r="R5233" s="13"/>
    </row>
    <row r="5234" spans="12:18" x14ac:dyDescent="0.2">
      <c r="L5234" s="1"/>
      <c r="P5234" s="13"/>
      <c r="Q5234" s="13"/>
      <c r="R5234" s="13"/>
    </row>
    <row r="5235" spans="12:18" x14ac:dyDescent="0.2">
      <c r="L5235" s="1"/>
      <c r="P5235" s="13"/>
      <c r="Q5235" s="13"/>
      <c r="R5235" s="13"/>
    </row>
    <row r="5236" spans="12:18" x14ac:dyDescent="0.2">
      <c r="L5236" s="1"/>
      <c r="P5236" s="13"/>
      <c r="Q5236" s="13"/>
      <c r="R5236" s="13"/>
    </row>
    <row r="5237" spans="12:18" x14ac:dyDescent="0.2">
      <c r="L5237" s="1"/>
      <c r="P5237" s="13"/>
      <c r="Q5237" s="13"/>
      <c r="R5237" s="13"/>
    </row>
    <row r="5238" spans="12:18" x14ac:dyDescent="0.2">
      <c r="L5238" s="1"/>
      <c r="P5238" s="13"/>
      <c r="Q5238" s="13"/>
      <c r="R5238" s="13"/>
    </row>
    <row r="5239" spans="12:18" x14ac:dyDescent="0.2">
      <c r="L5239" s="1"/>
      <c r="P5239" s="13"/>
      <c r="Q5239" s="13"/>
      <c r="R5239" s="13"/>
    </row>
    <row r="5240" spans="12:18" x14ac:dyDescent="0.2">
      <c r="L5240" s="1"/>
      <c r="P5240" s="13"/>
      <c r="Q5240" s="13"/>
      <c r="R5240" s="13"/>
    </row>
    <row r="5241" spans="12:18" x14ac:dyDescent="0.2">
      <c r="L5241" s="1"/>
      <c r="P5241" s="13"/>
      <c r="Q5241" s="13"/>
      <c r="R5241" s="13"/>
    </row>
    <row r="5242" spans="12:18" x14ac:dyDescent="0.2">
      <c r="L5242" s="1"/>
      <c r="P5242" s="13"/>
      <c r="Q5242" s="13"/>
      <c r="R5242" s="13"/>
    </row>
    <row r="5243" spans="12:18" x14ac:dyDescent="0.2">
      <c r="L5243" s="1"/>
      <c r="P5243" s="13"/>
      <c r="Q5243" s="13"/>
      <c r="R5243" s="13"/>
    </row>
    <row r="5244" spans="12:18" x14ac:dyDescent="0.2">
      <c r="L5244" s="1"/>
      <c r="P5244" s="13"/>
      <c r="Q5244" s="13"/>
      <c r="R5244" s="13"/>
    </row>
    <row r="5245" spans="12:18" x14ac:dyDescent="0.2">
      <c r="L5245" s="1"/>
      <c r="P5245" s="13"/>
      <c r="Q5245" s="13"/>
      <c r="R5245" s="13"/>
    </row>
    <row r="5246" spans="12:18" x14ac:dyDescent="0.2">
      <c r="L5246" s="1"/>
      <c r="P5246" s="13"/>
      <c r="Q5246" s="13"/>
      <c r="R5246" s="13"/>
    </row>
    <row r="5247" spans="12:18" x14ac:dyDescent="0.2">
      <c r="L5247" s="1"/>
      <c r="P5247" s="13"/>
      <c r="Q5247" s="13"/>
      <c r="R5247" s="13"/>
    </row>
    <row r="5248" spans="12:18" x14ac:dyDescent="0.2">
      <c r="L5248" s="1"/>
      <c r="P5248" s="13"/>
      <c r="Q5248" s="13"/>
      <c r="R5248" s="13"/>
    </row>
    <row r="5249" spans="12:18" x14ac:dyDescent="0.2">
      <c r="L5249" s="1"/>
      <c r="P5249" s="13"/>
      <c r="Q5249" s="13"/>
      <c r="R5249" s="13"/>
    </row>
    <row r="5250" spans="12:18" x14ac:dyDescent="0.2">
      <c r="L5250" s="1"/>
      <c r="P5250" s="13"/>
      <c r="Q5250" s="13"/>
      <c r="R5250" s="13"/>
    </row>
    <row r="5251" spans="12:18" x14ac:dyDescent="0.2">
      <c r="L5251" s="1"/>
      <c r="P5251" s="13"/>
      <c r="Q5251" s="13"/>
      <c r="R5251" s="13"/>
    </row>
    <row r="5252" spans="12:18" x14ac:dyDescent="0.2">
      <c r="L5252" s="1"/>
      <c r="P5252" s="13"/>
      <c r="Q5252" s="13"/>
      <c r="R5252" s="13"/>
    </row>
    <row r="5253" spans="12:18" x14ac:dyDescent="0.2">
      <c r="L5253" s="1"/>
      <c r="P5253" s="13"/>
      <c r="Q5253" s="13"/>
      <c r="R5253" s="13"/>
    </row>
    <row r="5254" spans="12:18" x14ac:dyDescent="0.2">
      <c r="L5254" s="1"/>
      <c r="P5254" s="13"/>
      <c r="Q5254" s="13"/>
      <c r="R5254" s="13"/>
    </row>
    <row r="5255" spans="12:18" x14ac:dyDescent="0.2">
      <c r="L5255" s="1"/>
      <c r="P5255" s="13"/>
      <c r="Q5255" s="13"/>
      <c r="R5255" s="13"/>
    </row>
    <row r="5256" spans="12:18" x14ac:dyDescent="0.2">
      <c r="L5256" s="1"/>
      <c r="P5256" s="13"/>
      <c r="Q5256" s="13"/>
      <c r="R5256" s="13"/>
    </row>
    <row r="5257" spans="12:18" x14ac:dyDescent="0.2">
      <c r="L5257" s="1"/>
      <c r="P5257" s="13"/>
      <c r="Q5257" s="13"/>
      <c r="R5257" s="13"/>
    </row>
    <row r="5258" spans="12:18" x14ac:dyDescent="0.2">
      <c r="L5258" s="1"/>
      <c r="P5258" s="13"/>
      <c r="Q5258" s="13"/>
      <c r="R5258" s="13"/>
    </row>
    <row r="5259" spans="12:18" x14ac:dyDescent="0.2">
      <c r="L5259" s="1"/>
      <c r="P5259" s="13"/>
      <c r="Q5259" s="13"/>
      <c r="R5259" s="13"/>
    </row>
    <row r="5260" spans="12:18" x14ac:dyDescent="0.2">
      <c r="L5260" s="1"/>
      <c r="P5260" s="13"/>
      <c r="Q5260" s="13"/>
      <c r="R5260" s="13"/>
    </row>
    <row r="5261" spans="12:18" x14ac:dyDescent="0.2">
      <c r="L5261" s="1"/>
      <c r="P5261" s="13"/>
      <c r="Q5261" s="13"/>
      <c r="R5261" s="13"/>
    </row>
    <row r="5262" spans="12:18" x14ac:dyDescent="0.2">
      <c r="L5262" s="1"/>
      <c r="P5262" s="13"/>
      <c r="Q5262" s="13"/>
      <c r="R5262" s="13"/>
    </row>
    <row r="5263" spans="12:18" x14ac:dyDescent="0.2">
      <c r="L5263" s="1"/>
      <c r="P5263" s="13"/>
      <c r="Q5263" s="13"/>
      <c r="R5263" s="13"/>
    </row>
    <row r="5264" spans="12:18" x14ac:dyDescent="0.2">
      <c r="L5264" s="1"/>
      <c r="P5264" s="13"/>
      <c r="Q5264" s="13"/>
      <c r="R5264" s="13"/>
    </row>
    <row r="5265" spans="12:18" x14ac:dyDescent="0.2">
      <c r="L5265" s="1"/>
      <c r="P5265" s="13"/>
      <c r="Q5265" s="13"/>
      <c r="R5265" s="13"/>
    </row>
    <row r="5266" spans="12:18" x14ac:dyDescent="0.2">
      <c r="L5266" s="1"/>
      <c r="P5266" s="13"/>
      <c r="Q5266" s="13"/>
      <c r="R5266" s="13"/>
    </row>
    <row r="5267" spans="12:18" x14ac:dyDescent="0.2">
      <c r="L5267" s="1"/>
      <c r="P5267" s="13"/>
      <c r="Q5267" s="13"/>
      <c r="R5267" s="13"/>
    </row>
    <row r="5268" spans="12:18" x14ac:dyDescent="0.2">
      <c r="L5268" s="1"/>
      <c r="P5268" s="13"/>
      <c r="Q5268" s="13"/>
      <c r="R5268" s="13"/>
    </row>
    <row r="5269" spans="12:18" x14ac:dyDescent="0.2">
      <c r="L5269" s="1"/>
      <c r="P5269" s="13"/>
      <c r="Q5269" s="13"/>
      <c r="R5269" s="13"/>
    </row>
    <row r="5270" spans="12:18" x14ac:dyDescent="0.2">
      <c r="L5270" s="1"/>
      <c r="P5270" s="13"/>
      <c r="Q5270" s="13"/>
      <c r="R5270" s="13"/>
    </row>
    <row r="5271" spans="12:18" x14ac:dyDescent="0.2">
      <c r="L5271" s="1"/>
      <c r="P5271" s="13"/>
      <c r="Q5271" s="13"/>
      <c r="R5271" s="13"/>
    </row>
    <row r="5272" spans="12:18" x14ac:dyDescent="0.2">
      <c r="L5272" s="1"/>
      <c r="P5272" s="13"/>
      <c r="Q5272" s="13"/>
      <c r="R5272" s="13"/>
    </row>
    <row r="5273" spans="12:18" x14ac:dyDescent="0.2">
      <c r="L5273" s="1"/>
      <c r="P5273" s="13"/>
      <c r="Q5273" s="13"/>
      <c r="R5273" s="13"/>
    </row>
    <row r="5274" spans="12:18" x14ac:dyDescent="0.2">
      <c r="L5274" s="1"/>
      <c r="P5274" s="13"/>
      <c r="Q5274" s="13"/>
      <c r="R5274" s="13"/>
    </row>
    <row r="5275" spans="12:18" x14ac:dyDescent="0.2">
      <c r="L5275" s="1"/>
      <c r="P5275" s="13"/>
      <c r="Q5275" s="13"/>
      <c r="R5275" s="13"/>
    </row>
    <row r="5276" spans="12:18" x14ac:dyDescent="0.2">
      <c r="L5276" s="1"/>
      <c r="P5276" s="13"/>
      <c r="Q5276" s="13"/>
      <c r="R5276" s="13"/>
    </row>
    <row r="5277" spans="12:18" x14ac:dyDescent="0.2">
      <c r="L5277" s="1"/>
      <c r="P5277" s="13"/>
      <c r="Q5277" s="13"/>
      <c r="R5277" s="13"/>
    </row>
    <row r="5278" spans="12:18" x14ac:dyDescent="0.2">
      <c r="L5278" s="1"/>
      <c r="P5278" s="13"/>
      <c r="Q5278" s="13"/>
      <c r="R5278" s="13"/>
    </row>
    <row r="5279" spans="12:18" x14ac:dyDescent="0.2">
      <c r="L5279" s="1"/>
      <c r="P5279" s="13"/>
      <c r="Q5279" s="13"/>
      <c r="R5279" s="13"/>
    </row>
    <row r="5280" spans="12:18" x14ac:dyDescent="0.2">
      <c r="L5280" s="1"/>
      <c r="P5280" s="13"/>
      <c r="Q5280" s="13"/>
      <c r="R5280" s="13"/>
    </row>
    <row r="5281" spans="12:18" x14ac:dyDescent="0.2">
      <c r="L5281" s="1"/>
      <c r="P5281" s="13"/>
      <c r="Q5281" s="13"/>
      <c r="R5281" s="13"/>
    </row>
    <row r="5282" spans="12:18" x14ac:dyDescent="0.2">
      <c r="L5282" s="1"/>
      <c r="P5282" s="13"/>
      <c r="Q5282" s="13"/>
      <c r="R5282" s="13"/>
    </row>
    <row r="5283" spans="12:18" x14ac:dyDescent="0.2">
      <c r="L5283" s="1"/>
      <c r="P5283" s="13"/>
      <c r="Q5283" s="13"/>
      <c r="R5283" s="13"/>
    </row>
    <row r="5284" spans="12:18" x14ac:dyDescent="0.2">
      <c r="L5284" s="1"/>
      <c r="P5284" s="13"/>
      <c r="Q5284" s="13"/>
      <c r="R5284" s="13"/>
    </row>
    <row r="5285" spans="12:18" x14ac:dyDescent="0.2">
      <c r="L5285" s="1"/>
      <c r="P5285" s="13"/>
      <c r="Q5285" s="13"/>
      <c r="R5285" s="13"/>
    </row>
    <row r="5286" spans="12:18" x14ac:dyDescent="0.2">
      <c r="L5286" s="1"/>
      <c r="P5286" s="13"/>
      <c r="Q5286" s="13"/>
      <c r="R5286" s="13"/>
    </row>
    <row r="5287" spans="12:18" x14ac:dyDescent="0.2">
      <c r="L5287" s="1"/>
      <c r="P5287" s="13"/>
      <c r="Q5287" s="13"/>
      <c r="R5287" s="13"/>
    </row>
    <row r="5288" spans="12:18" x14ac:dyDescent="0.2">
      <c r="L5288" s="1"/>
      <c r="P5288" s="13"/>
      <c r="Q5288" s="13"/>
      <c r="R5288" s="13"/>
    </row>
    <row r="5289" spans="12:18" x14ac:dyDescent="0.2">
      <c r="L5289" s="1"/>
      <c r="P5289" s="13"/>
      <c r="Q5289" s="13"/>
      <c r="R5289" s="13"/>
    </row>
    <row r="5290" spans="12:18" x14ac:dyDescent="0.2">
      <c r="L5290" s="1"/>
      <c r="P5290" s="13"/>
      <c r="Q5290" s="13"/>
      <c r="R5290" s="13"/>
    </row>
    <row r="5291" spans="12:18" x14ac:dyDescent="0.2">
      <c r="L5291" s="1"/>
      <c r="P5291" s="13"/>
      <c r="Q5291" s="13"/>
      <c r="R5291" s="13"/>
    </row>
    <row r="5292" spans="12:18" x14ac:dyDescent="0.2">
      <c r="L5292" s="1"/>
      <c r="P5292" s="13"/>
      <c r="Q5292" s="13"/>
      <c r="R5292" s="13"/>
    </row>
    <row r="5293" spans="12:18" x14ac:dyDescent="0.2">
      <c r="L5293" s="1"/>
      <c r="P5293" s="13"/>
      <c r="Q5293" s="13"/>
      <c r="R5293" s="13"/>
    </row>
    <row r="5294" spans="12:18" x14ac:dyDescent="0.2">
      <c r="L5294" s="1"/>
      <c r="P5294" s="13"/>
      <c r="Q5294" s="13"/>
      <c r="R5294" s="13"/>
    </row>
    <row r="5295" spans="12:18" x14ac:dyDescent="0.2">
      <c r="L5295" s="1"/>
      <c r="P5295" s="13"/>
      <c r="Q5295" s="13"/>
      <c r="R5295" s="13"/>
    </row>
    <row r="5296" spans="12:18" x14ac:dyDescent="0.2">
      <c r="L5296" s="1"/>
      <c r="P5296" s="13"/>
      <c r="Q5296" s="13"/>
      <c r="R5296" s="13"/>
    </row>
    <row r="5297" spans="12:18" x14ac:dyDescent="0.2">
      <c r="L5297" s="1"/>
      <c r="P5297" s="13"/>
      <c r="Q5297" s="13"/>
      <c r="R5297" s="13"/>
    </row>
    <row r="5298" spans="12:18" x14ac:dyDescent="0.2">
      <c r="L5298" s="1"/>
      <c r="P5298" s="13"/>
      <c r="Q5298" s="13"/>
      <c r="R5298" s="13"/>
    </row>
    <row r="5299" spans="12:18" x14ac:dyDescent="0.2">
      <c r="L5299" s="1"/>
      <c r="P5299" s="13"/>
      <c r="Q5299" s="13"/>
      <c r="R5299" s="13"/>
    </row>
    <row r="5300" spans="12:18" x14ac:dyDescent="0.2">
      <c r="L5300" s="1"/>
      <c r="P5300" s="13"/>
      <c r="Q5300" s="13"/>
      <c r="R5300" s="13"/>
    </row>
    <row r="5301" spans="12:18" x14ac:dyDescent="0.2">
      <c r="L5301" s="1"/>
      <c r="P5301" s="13"/>
      <c r="Q5301" s="13"/>
      <c r="R5301" s="13"/>
    </row>
    <row r="5302" spans="12:18" x14ac:dyDescent="0.2">
      <c r="L5302" s="1"/>
      <c r="P5302" s="13"/>
      <c r="Q5302" s="13"/>
      <c r="R5302" s="13"/>
    </row>
    <row r="5303" spans="12:18" x14ac:dyDescent="0.2">
      <c r="L5303" s="1"/>
      <c r="P5303" s="13"/>
      <c r="Q5303" s="13"/>
      <c r="R5303" s="13"/>
    </row>
    <row r="5304" spans="12:18" x14ac:dyDescent="0.2">
      <c r="L5304" s="1"/>
      <c r="P5304" s="13"/>
      <c r="Q5304" s="13"/>
      <c r="R5304" s="13"/>
    </row>
    <row r="5305" spans="12:18" x14ac:dyDescent="0.2">
      <c r="L5305" s="1"/>
      <c r="P5305" s="13"/>
      <c r="Q5305" s="13"/>
      <c r="R5305" s="13"/>
    </row>
    <row r="5306" spans="12:18" x14ac:dyDescent="0.2">
      <c r="L5306" s="1"/>
      <c r="P5306" s="13"/>
      <c r="Q5306" s="13"/>
      <c r="R5306" s="13"/>
    </row>
    <row r="5307" spans="12:18" x14ac:dyDescent="0.2">
      <c r="L5307" s="1"/>
      <c r="P5307" s="13"/>
      <c r="Q5307" s="13"/>
      <c r="R5307" s="13"/>
    </row>
    <row r="5308" spans="12:18" x14ac:dyDescent="0.2">
      <c r="L5308" s="1"/>
      <c r="P5308" s="13"/>
      <c r="Q5308" s="13"/>
      <c r="R5308" s="13"/>
    </row>
    <row r="5309" spans="12:18" x14ac:dyDescent="0.2">
      <c r="L5309" s="1"/>
      <c r="P5309" s="13"/>
      <c r="Q5309" s="13"/>
      <c r="R5309" s="13"/>
    </row>
    <row r="5310" spans="12:18" x14ac:dyDescent="0.2">
      <c r="L5310" s="1"/>
      <c r="P5310" s="13"/>
      <c r="Q5310" s="13"/>
      <c r="R5310" s="13"/>
    </row>
    <row r="5311" spans="12:18" x14ac:dyDescent="0.2">
      <c r="L5311" s="1"/>
      <c r="P5311" s="13"/>
      <c r="Q5311" s="13"/>
      <c r="R5311" s="13"/>
    </row>
    <row r="5312" spans="12:18" x14ac:dyDescent="0.2">
      <c r="L5312" s="1"/>
      <c r="P5312" s="13"/>
      <c r="Q5312" s="13"/>
      <c r="R5312" s="13"/>
    </row>
    <row r="5313" spans="12:18" x14ac:dyDescent="0.2">
      <c r="L5313" s="1"/>
      <c r="P5313" s="13"/>
      <c r="Q5313" s="13"/>
      <c r="R5313" s="13"/>
    </row>
    <row r="5314" spans="12:18" x14ac:dyDescent="0.2">
      <c r="L5314" s="1"/>
      <c r="P5314" s="13"/>
      <c r="Q5314" s="13"/>
      <c r="R5314" s="13"/>
    </row>
    <row r="5315" spans="12:18" x14ac:dyDescent="0.2">
      <c r="L5315" s="1"/>
      <c r="P5315" s="13"/>
      <c r="Q5315" s="13"/>
      <c r="R5315" s="13"/>
    </row>
    <row r="5316" spans="12:18" x14ac:dyDescent="0.2">
      <c r="L5316" s="1"/>
      <c r="P5316" s="13"/>
      <c r="Q5316" s="13"/>
      <c r="R5316" s="13"/>
    </row>
    <row r="5317" spans="12:18" x14ac:dyDescent="0.2">
      <c r="L5317" s="1"/>
      <c r="P5317" s="13"/>
      <c r="Q5317" s="13"/>
      <c r="R5317" s="13"/>
    </row>
    <row r="5318" spans="12:18" x14ac:dyDescent="0.2">
      <c r="L5318" s="1"/>
      <c r="P5318" s="13"/>
      <c r="Q5318" s="13"/>
      <c r="R5318" s="13"/>
    </row>
    <row r="5319" spans="12:18" x14ac:dyDescent="0.2">
      <c r="L5319" s="1"/>
      <c r="P5319" s="13"/>
      <c r="Q5319" s="13"/>
      <c r="R5319" s="13"/>
    </row>
    <row r="5320" spans="12:18" x14ac:dyDescent="0.2">
      <c r="L5320" s="1"/>
      <c r="P5320" s="13"/>
      <c r="Q5320" s="13"/>
      <c r="R5320" s="13"/>
    </row>
    <row r="5321" spans="12:18" x14ac:dyDescent="0.2">
      <c r="L5321" s="1"/>
      <c r="P5321" s="13"/>
      <c r="Q5321" s="13"/>
      <c r="R5321" s="13"/>
    </row>
    <row r="5322" spans="12:18" x14ac:dyDescent="0.2">
      <c r="L5322" s="1"/>
      <c r="P5322" s="13"/>
      <c r="Q5322" s="13"/>
      <c r="R5322" s="13"/>
    </row>
    <row r="5323" spans="12:18" x14ac:dyDescent="0.2">
      <c r="L5323" s="1"/>
      <c r="P5323" s="13"/>
      <c r="Q5323" s="13"/>
      <c r="R5323" s="13"/>
    </row>
    <row r="5324" spans="12:18" x14ac:dyDescent="0.2">
      <c r="L5324" s="1"/>
      <c r="P5324" s="13"/>
      <c r="Q5324" s="13"/>
      <c r="R5324" s="13"/>
    </row>
    <row r="5325" spans="12:18" x14ac:dyDescent="0.2">
      <c r="L5325" s="1"/>
      <c r="P5325" s="13"/>
      <c r="Q5325" s="13"/>
      <c r="R5325" s="13"/>
    </row>
    <row r="5326" spans="12:18" x14ac:dyDescent="0.2">
      <c r="L5326" s="1"/>
      <c r="P5326" s="13"/>
      <c r="Q5326" s="13"/>
      <c r="R5326" s="13"/>
    </row>
    <row r="5327" spans="12:18" x14ac:dyDescent="0.2">
      <c r="L5327" s="1"/>
      <c r="P5327" s="13"/>
      <c r="Q5327" s="13"/>
      <c r="R5327" s="13"/>
    </row>
    <row r="5328" spans="12:18" x14ac:dyDescent="0.2">
      <c r="L5328" s="1"/>
      <c r="P5328" s="13"/>
      <c r="Q5328" s="13"/>
      <c r="R5328" s="13"/>
    </row>
    <row r="5329" spans="12:18" x14ac:dyDescent="0.2">
      <c r="L5329" s="1"/>
      <c r="P5329" s="13"/>
      <c r="Q5329" s="13"/>
      <c r="R5329" s="13"/>
    </row>
    <row r="5330" spans="12:18" x14ac:dyDescent="0.2">
      <c r="L5330" s="1"/>
      <c r="P5330" s="13"/>
      <c r="Q5330" s="13"/>
      <c r="R5330" s="13"/>
    </row>
    <row r="5331" spans="12:18" x14ac:dyDescent="0.2">
      <c r="L5331" s="1"/>
      <c r="P5331" s="13"/>
      <c r="Q5331" s="13"/>
      <c r="R5331" s="13"/>
    </row>
    <row r="5332" spans="12:18" x14ac:dyDescent="0.2">
      <c r="L5332" s="1"/>
      <c r="P5332" s="13"/>
      <c r="Q5332" s="13"/>
      <c r="R5332" s="13"/>
    </row>
    <row r="5333" spans="12:18" x14ac:dyDescent="0.2">
      <c r="L5333" s="1"/>
      <c r="P5333" s="13"/>
      <c r="Q5333" s="13"/>
      <c r="R5333" s="13"/>
    </row>
    <row r="5334" spans="12:18" x14ac:dyDescent="0.2">
      <c r="L5334" s="1"/>
      <c r="P5334" s="13"/>
      <c r="Q5334" s="13"/>
      <c r="R5334" s="13"/>
    </row>
    <row r="5335" spans="12:18" x14ac:dyDescent="0.2">
      <c r="L5335" s="1"/>
      <c r="P5335" s="13"/>
      <c r="Q5335" s="13"/>
      <c r="R5335" s="13"/>
    </row>
    <row r="5336" spans="12:18" x14ac:dyDescent="0.2">
      <c r="L5336" s="1"/>
      <c r="P5336" s="13"/>
      <c r="Q5336" s="13"/>
      <c r="R5336" s="13"/>
    </row>
    <row r="5337" spans="12:18" x14ac:dyDescent="0.2">
      <c r="L5337" s="1"/>
      <c r="P5337" s="13"/>
      <c r="Q5337" s="13"/>
      <c r="R5337" s="13"/>
    </row>
    <row r="5338" spans="12:18" x14ac:dyDescent="0.2">
      <c r="L5338" s="1"/>
      <c r="P5338" s="13"/>
      <c r="Q5338" s="13"/>
      <c r="R5338" s="13"/>
    </row>
    <row r="5339" spans="12:18" x14ac:dyDescent="0.2">
      <c r="L5339" s="1"/>
      <c r="P5339" s="13"/>
      <c r="Q5339" s="13"/>
      <c r="R5339" s="13"/>
    </row>
    <row r="5340" spans="12:18" x14ac:dyDescent="0.2">
      <c r="L5340" s="1"/>
      <c r="P5340" s="13"/>
      <c r="Q5340" s="13"/>
      <c r="R5340" s="13"/>
    </row>
    <row r="5341" spans="12:18" x14ac:dyDescent="0.2">
      <c r="L5341" s="1"/>
      <c r="P5341" s="13"/>
      <c r="Q5341" s="13"/>
      <c r="R5341" s="13"/>
    </row>
    <row r="5342" spans="12:18" x14ac:dyDescent="0.2">
      <c r="L5342" s="1"/>
      <c r="P5342" s="13"/>
      <c r="Q5342" s="13"/>
      <c r="R5342" s="13"/>
    </row>
    <row r="5343" spans="12:18" x14ac:dyDescent="0.2">
      <c r="L5343" s="1"/>
      <c r="P5343" s="13"/>
      <c r="Q5343" s="13"/>
      <c r="R5343" s="13"/>
    </row>
    <row r="5344" spans="12:18" x14ac:dyDescent="0.2">
      <c r="L5344" s="1"/>
      <c r="P5344" s="13"/>
      <c r="Q5344" s="13"/>
      <c r="R5344" s="13"/>
    </row>
    <row r="5345" spans="12:18" x14ac:dyDescent="0.2">
      <c r="L5345" s="1"/>
      <c r="P5345" s="13"/>
      <c r="Q5345" s="13"/>
      <c r="R5345" s="13"/>
    </row>
    <row r="5346" spans="12:18" x14ac:dyDescent="0.2">
      <c r="L5346" s="1"/>
      <c r="P5346" s="13"/>
      <c r="Q5346" s="13"/>
      <c r="R5346" s="13"/>
    </row>
    <row r="5347" spans="12:18" x14ac:dyDescent="0.2">
      <c r="L5347" s="1"/>
      <c r="P5347" s="13"/>
      <c r="Q5347" s="13"/>
      <c r="R5347" s="13"/>
    </row>
    <row r="5348" spans="12:18" x14ac:dyDescent="0.2">
      <c r="L5348" s="1"/>
      <c r="P5348" s="13"/>
      <c r="Q5348" s="13"/>
      <c r="R5348" s="13"/>
    </row>
    <row r="5349" spans="12:18" x14ac:dyDescent="0.2">
      <c r="L5349" s="1"/>
      <c r="P5349" s="13"/>
      <c r="Q5349" s="13"/>
      <c r="R5349" s="13"/>
    </row>
    <row r="5350" spans="12:18" x14ac:dyDescent="0.2">
      <c r="L5350" s="1"/>
      <c r="P5350" s="13"/>
      <c r="Q5350" s="13"/>
      <c r="R5350" s="13"/>
    </row>
    <row r="5351" spans="12:18" x14ac:dyDescent="0.2">
      <c r="L5351" s="1"/>
      <c r="P5351" s="13"/>
      <c r="Q5351" s="13"/>
      <c r="R5351" s="13"/>
    </row>
    <row r="5352" spans="12:18" x14ac:dyDescent="0.2">
      <c r="L5352" s="1"/>
      <c r="P5352" s="13"/>
      <c r="Q5352" s="13"/>
      <c r="R5352" s="13"/>
    </row>
    <row r="5353" spans="12:18" x14ac:dyDescent="0.2">
      <c r="L5353" s="1"/>
      <c r="P5353" s="13"/>
      <c r="Q5353" s="13"/>
      <c r="R5353" s="13"/>
    </row>
    <row r="5354" spans="12:18" x14ac:dyDescent="0.2">
      <c r="L5354" s="1"/>
      <c r="P5354" s="13"/>
      <c r="Q5354" s="13"/>
      <c r="R5354" s="13"/>
    </row>
    <row r="5355" spans="12:18" x14ac:dyDescent="0.2">
      <c r="L5355" s="1"/>
      <c r="P5355" s="13"/>
      <c r="Q5355" s="13"/>
      <c r="R5355" s="13"/>
    </row>
    <row r="5356" spans="12:18" x14ac:dyDescent="0.2">
      <c r="L5356" s="1"/>
      <c r="P5356" s="13"/>
      <c r="Q5356" s="13"/>
      <c r="R5356" s="13"/>
    </row>
    <row r="5357" spans="12:18" x14ac:dyDescent="0.2">
      <c r="L5357" s="1"/>
      <c r="P5357" s="13"/>
      <c r="Q5357" s="13"/>
      <c r="R5357" s="13"/>
    </row>
    <row r="5358" spans="12:18" x14ac:dyDescent="0.2">
      <c r="L5358" s="1"/>
      <c r="P5358" s="13"/>
      <c r="Q5358" s="13"/>
      <c r="R5358" s="13"/>
    </row>
    <row r="5359" spans="12:18" x14ac:dyDescent="0.2">
      <c r="L5359" s="1"/>
      <c r="P5359" s="13"/>
      <c r="Q5359" s="13"/>
      <c r="R5359" s="13"/>
    </row>
    <row r="5360" spans="12:18" x14ac:dyDescent="0.2">
      <c r="L5360" s="1"/>
      <c r="P5360" s="13"/>
      <c r="Q5360" s="13"/>
      <c r="R5360" s="13"/>
    </row>
    <row r="5361" spans="12:18" x14ac:dyDescent="0.2">
      <c r="L5361" s="1"/>
      <c r="P5361" s="13"/>
      <c r="Q5361" s="13"/>
      <c r="R5361" s="13"/>
    </row>
    <row r="5362" spans="12:18" x14ac:dyDescent="0.2">
      <c r="L5362" s="1"/>
      <c r="P5362" s="13"/>
      <c r="Q5362" s="13"/>
      <c r="R5362" s="13"/>
    </row>
    <row r="5363" spans="12:18" x14ac:dyDescent="0.2">
      <c r="L5363" s="1"/>
      <c r="P5363" s="13"/>
      <c r="Q5363" s="13"/>
      <c r="R5363" s="13"/>
    </row>
    <row r="5364" spans="12:18" x14ac:dyDescent="0.2">
      <c r="L5364" s="1"/>
      <c r="P5364" s="13"/>
      <c r="Q5364" s="13"/>
      <c r="R5364" s="13"/>
    </row>
    <row r="5365" spans="12:18" x14ac:dyDescent="0.2">
      <c r="L5365" s="1"/>
      <c r="P5365" s="13"/>
      <c r="Q5365" s="13"/>
      <c r="R5365" s="13"/>
    </row>
    <row r="5366" spans="12:18" x14ac:dyDescent="0.2">
      <c r="L5366" s="1"/>
      <c r="P5366" s="13"/>
      <c r="Q5366" s="13"/>
      <c r="R5366" s="13"/>
    </row>
    <row r="5367" spans="12:18" x14ac:dyDescent="0.2">
      <c r="L5367" s="1"/>
      <c r="P5367" s="13"/>
      <c r="Q5367" s="13"/>
      <c r="R5367" s="13"/>
    </row>
    <row r="5368" spans="12:18" x14ac:dyDescent="0.2">
      <c r="L5368" s="1"/>
      <c r="P5368" s="13"/>
      <c r="Q5368" s="13"/>
      <c r="R5368" s="13"/>
    </row>
    <row r="5369" spans="12:18" x14ac:dyDescent="0.2">
      <c r="L5369" s="1"/>
      <c r="P5369" s="13"/>
      <c r="Q5369" s="13"/>
      <c r="R5369" s="13"/>
    </row>
    <row r="5370" spans="12:18" x14ac:dyDescent="0.2">
      <c r="L5370" s="1"/>
      <c r="P5370" s="13"/>
      <c r="Q5370" s="13"/>
      <c r="R5370" s="13"/>
    </row>
    <row r="5371" spans="12:18" x14ac:dyDescent="0.2">
      <c r="L5371" s="1"/>
      <c r="P5371" s="13"/>
      <c r="Q5371" s="13"/>
      <c r="R5371" s="13"/>
    </row>
    <row r="5372" spans="12:18" x14ac:dyDescent="0.2">
      <c r="L5372" s="1"/>
      <c r="P5372" s="13"/>
      <c r="Q5372" s="13"/>
      <c r="R5372" s="13"/>
    </row>
    <row r="5373" spans="12:18" x14ac:dyDescent="0.2">
      <c r="L5373" s="1"/>
      <c r="P5373" s="13"/>
      <c r="Q5373" s="13"/>
      <c r="R5373" s="13"/>
    </row>
    <row r="5374" spans="12:18" x14ac:dyDescent="0.2">
      <c r="L5374" s="1"/>
      <c r="P5374" s="13"/>
      <c r="Q5374" s="13"/>
      <c r="R5374" s="13"/>
    </row>
    <row r="5375" spans="12:18" x14ac:dyDescent="0.2">
      <c r="L5375" s="1"/>
      <c r="P5375" s="13"/>
      <c r="Q5375" s="13"/>
      <c r="R5375" s="13"/>
    </row>
    <row r="5376" spans="12:18" x14ac:dyDescent="0.2">
      <c r="L5376" s="1"/>
      <c r="P5376" s="13"/>
      <c r="Q5376" s="13"/>
      <c r="R5376" s="13"/>
    </row>
    <row r="5377" spans="12:18" x14ac:dyDescent="0.2">
      <c r="L5377" s="1"/>
      <c r="P5377" s="13"/>
      <c r="Q5377" s="13"/>
      <c r="R5377" s="13"/>
    </row>
    <row r="5378" spans="12:18" x14ac:dyDescent="0.2">
      <c r="L5378" s="1"/>
      <c r="P5378" s="13"/>
      <c r="Q5378" s="13"/>
      <c r="R5378" s="13"/>
    </row>
    <row r="5379" spans="12:18" x14ac:dyDescent="0.2">
      <c r="L5379" s="1"/>
      <c r="P5379" s="13"/>
      <c r="Q5379" s="13"/>
      <c r="R5379" s="13"/>
    </row>
    <row r="5380" spans="12:18" x14ac:dyDescent="0.2">
      <c r="L5380" s="1"/>
      <c r="P5380" s="13"/>
      <c r="Q5380" s="13"/>
      <c r="R5380" s="13"/>
    </row>
    <row r="5381" spans="12:18" x14ac:dyDescent="0.2">
      <c r="L5381" s="1"/>
      <c r="P5381" s="13"/>
      <c r="Q5381" s="13"/>
      <c r="R5381" s="13"/>
    </row>
    <row r="5382" spans="12:18" x14ac:dyDescent="0.2">
      <c r="L5382" s="1"/>
      <c r="P5382" s="13"/>
      <c r="Q5382" s="13"/>
      <c r="R5382" s="13"/>
    </row>
    <row r="5383" spans="12:18" x14ac:dyDescent="0.2">
      <c r="L5383" s="1"/>
      <c r="P5383" s="13"/>
      <c r="Q5383" s="13"/>
      <c r="R5383" s="13"/>
    </row>
    <row r="5384" spans="12:18" x14ac:dyDescent="0.2">
      <c r="L5384" s="1"/>
      <c r="P5384" s="13"/>
      <c r="Q5384" s="13"/>
      <c r="R5384" s="13"/>
    </row>
    <row r="5385" spans="12:18" x14ac:dyDescent="0.2">
      <c r="L5385" s="1"/>
      <c r="P5385" s="13"/>
      <c r="Q5385" s="13"/>
      <c r="R5385" s="13"/>
    </row>
    <row r="5386" spans="12:18" x14ac:dyDescent="0.2">
      <c r="L5386" s="1"/>
      <c r="P5386" s="13"/>
      <c r="Q5386" s="13"/>
      <c r="R5386" s="13"/>
    </row>
    <row r="5387" spans="12:18" x14ac:dyDescent="0.2">
      <c r="L5387" s="1"/>
      <c r="P5387" s="13"/>
      <c r="Q5387" s="13"/>
      <c r="R5387" s="13"/>
    </row>
    <row r="5388" spans="12:18" x14ac:dyDescent="0.2">
      <c r="L5388" s="1"/>
      <c r="P5388" s="13"/>
      <c r="Q5388" s="13"/>
      <c r="R5388" s="13"/>
    </row>
    <row r="5389" spans="12:18" x14ac:dyDescent="0.2">
      <c r="L5389" s="1"/>
      <c r="P5389" s="13"/>
      <c r="Q5389" s="13"/>
      <c r="R5389" s="13"/>
    </row>
    <row r="5390" spans="12:18" x14ac:dyDescent="0.2">
      <c r="L5390" s="1"/>
      <c r="P5390" s="13"/>
      <c r="Q5390" s="13"/>
      <c r="R5390" s="13"/>
    </row>
    <row r="5391" spans="12:18" x14ac:dyDescent="0.2">
      <c r="L5391" s="1"/>
      <c r="P5391" s="13"/>
      <c r="Q5391" s="13"/>
      <c r="R5391" s="13"/>
    </row>
    <row r="5392" spans="12:18" x14ac:dyDescent="0.2">
      <c r="L5392" s="1"/>
      <c r="P5392" s="13"/>
      <c r="Q5392" s="13"/>
      <c r="R5392" s="13"/>
    </row>
    <row r="5393" spans="12:18" x14ac:dyDescent="0.2">
      <c r="L5393" s="1"/>
      <c r="P5393" s="13"/>
      <c r="Q5393" s="13"/>
      <c r="R5393" s="13"/>
    </row>
    <row r="5394" spans="12:18" x14ac:dyDescent="0.2">
      <c r="L5394" s="1"/>
      <c r="P5394" s="13"/>
      <c r="Q5394" s="13"/>
      <c r="R5394" s="13"/>
    </row>
    <row r="5395" spans="12:18" x14ac:dyDescent="0.2">
      <c r="L5395" s="1"/>
      <c r="P5395" s="13"/>
      <c r="Q5395" s="13"/>
      <c r="R5395" s="13"/>
    </row>
    <row r="5396" spans="12:18" x14ac:dyDescent="0.2">
      <c r="L5396" s="1"/>
      <c r="P5396" s="13"/>
      <c r="Q5396" s="13"/>
      <c r="R5396" s="13"/>
    </row>
    <row r="5397" spans="12:18" x14ac:dyDescent="0.2">
      <c r="L5397" s="1"/>
      <c r="P5397" s="13"/>
      <c r="Q5397" s="13"/>
      <c r="R5397" s="13"/>
    </row>
    <row r="5398" spans="12:18" x14ac:dyDescent="0.2">
      <c r="L5398" s="1"/>
      <c r="P5398" s="13"/>
      <c r="Q5398" s="13"/>
      <c r="R5398" s="13"/>
    </row>
    <row r="5399" spans="12:18" x14ac:dyDescent="0.2">
      <c r="L5399" s="1"/>
      <c r="P5399" s="13"/>
      <c r="Q5399" s="13"/>
      <c r="R5399" s="13"/>
    </row>
    <row r="5400" spans="12:18" x14ac:dyDescent="0.2">
      <c r="L5400" s="1"/>
      <c r="P5400" s="13"/>
      <c r="Q5400" s="13"/>
      <c r="R5400" s="13"/>
    </row>
    <row r="5401" spans="12:18" x14ac:dyDescent="0.2">
      <c r="L5401" s="1"/>
      <c r="P5401" s="13"/>
      <c r="Q5401" s="13"/>
      <c r="R5401" s="13"/>
    </row>
    <row r="5402" spans="12:18" x14ac:dyDescent="0.2">
      <c r="L5402" s="1"/>
      <c r="P5402" s="13"/>
      <c r="Q5402" s="13"/>
      <c r="R5402" s="13"/>
    </row>
    <row r="5403" spans="12:18" x14ac:dyDescent="0.2">
      <c r="L5403" s="1"/>
      <c r="P5403" s="13"/>
      <c r="Q5403" s="13"/>
      <c r="R5403" s="13"/>
    </row>
    <row r="5404" spans="12:18" x14ac:dyDescent="0.2">
      <c r="L5404" s="1"/>
      <c r="P5404" s="13"/>
      <c r="Q5404" s="13"/>
      <c r="R5404" s="13"/>
    </row>
    <row r="5405" spans="12:18" x14ac:dyDescent="0.2">
      <c r="L5405" s="1"/>
      <c r="P5405" s="13"/>
      <c r="Q5405" s="13"/>
      <c r="R5405" s="13"/>
    </row>
    <row r="5406" spans="12:18" x14ac:dyDescent="0.2">
      <c r="L5406" s="1"/>
      <c r="P5406" s="13"/>
      <c r="Q5406" s="13"/>
      <c r="R5406" s="13"/>
    </row>
    <row r="5407" spans="12:18" x14ac:dyDescent="0.2">
      <c r="L5407" s="1"/>
      <c r="P5407" s="13"/>
      <c r="Q5407" s="13"/>
      <c r="R5407" s="13"/>
    </row>
    <row r="5408" spans="12:18" x14ac:dyDescent="0.2">
      <c r="L5408" s="1"/>
      <c r="P5408" s="13"/>
      <c r="Q5408" s="13"/>
      <c r="R5408" s="13"/>
    </row>
    <row r="5409" spans="12:18" x14ac:dyDescent="0.2">
      <c r="L5409" s="1"/>
      <c r="P5409" s="13"/>
      <c r="Q5409" s="13"/>
      <c r="R5409" s="13"/>
    </row>
    <row r="5410" spans="12:18" x14ac:dyDescent="0.2">
      <c r="L5410" s="1"/>
      <c r="P5410" s="13"/>
      <c r="Q5410" s="13"/>
      <c r="R5410" s="13"/>
    </row>
    <row r="5411" spans="12:18" x14ac:dyDescent="0.2">
      <c r="L5411" s="1"/>
      <c r="P5411" s="13"/>
      <c r="Q5411" s="13"/>
      <c r="R5411" s="13"/>
    </row>
    <row r="5412" spans="12:18" x14ac:dyDescent="0.2">
      <c r="L5412" s="1"/>
      <c r="P5412" s="13"/>
      <c r="Q5412" s="13"/>
      <c r="R5412" s="13"/>
    </row>
    <row r="5413" spans="12:18" x14ac:dyDescent="0.2">
      <c r="L5413" s="1"/>
      <c r="P5413" s="13"/>
      <c r="Q5413" s="13"/>
      <c r="R5413" s="13"/>
    </row>
    <row r="5414" spans="12:18" x14ac:dyDescent="0.2">
      <c r="L5414" s="1"/>
      <c r="P5414" s="13"/>
      <c r="Q5414" s="13"/>
      <c r="R5414" s="13"/>
    </row>
    <row r="5415" spans="12:18" x14ac:dyDescent="0.2">
      <c r="L5415" s="1"/>
      <c r="P5415" s="13"/>
      <c r="Q5415" s="13"/>
      <c r="R5415" s="13"/>
    </row>
    <row r="5416" spans="12:18" x14ac:dyDescent="0.2">
      <c r="L5416" s="1"/>
      <c r="P5416" s="13"/>
      <c r="Q5416" s="13"/>
      <c r="R5416" s="13"/>
    </row>
    <row r="5417" spans="12:18" x14ac:dyDescent="0.2">
      <c r="L5417" s="1"/>
      <c r="P5417" s="13"/>
      <c r="Q5417" s="13"/>
      <c r="R5417" s="13"/>
    </row>
    <row r="5418" spans="12:18" x14ac:dyDescent="0.2">
      <c r="L5418" s="1"/>
      <c r="P5418" s="13"/>
      <c r="Q5418" s="13"/>
      <c r="R5418" s="13"/>
    </row>
    <row r="5419" spans="12:18" x14ac:dyDescent="0.2">
      <c r="L5419" s="1"/>
      <c r="P5419" s="13"/>
      <c r="Q5419" s="13"/>
      <c r="R5419" s="13"/>
    </row>
    <row r="5420" spans="12:18" x14ac:dyDescent="0.2">
      <c r="L5420" s="1"/>
      <c r="P5420" s="13"/>
      <c r="Q5420" s="13"/>
      <c r="R5420" s="13"/>
    </row>
    <row r="5421" spans="12:18" x14ac:dyDescent="0.2">
      <c r="L5421" s="1"/>
      <c r="P5421" s="13"/>
      <c r="Q5421" s="13"/>
      <c r="R5421" s="13"/>
    </row>
    <row r="5422" spans="12:18" x14ac:dyDescent="0.2">
      <c r="L5422" s="1"/>
      <c r="P5422" s="13"/>
      <c r="Q5422" s="13"/>
      <c r="R5422" s="13"/>
    </row>
    <row r="5423" spans="12:18" x14ac:dyDescent="0.2">
      <c r="L5423" s="1"/>
      <c r="P5423" s="13"/>
      <c r="Q5423" s="13"/>
      <c r="R5423" s="13"/>
    </row>
    <row r="5424" spans="12:18" x14ac:dyDescent="0.2">
      <c r="L5424" s="1"/>
      <c r="P5424" s="13"/>
      <c r="Q5424" s="13"/>
      <c r="R5424" s="13"/>
    </row>
    <row r="5425" spans="12:18" x14ac:dyDescent="0.2">
      <c r="L5425" s="1"/>
      <c r="P5425" s="13"/>
      <c r="Q5425" s="13"/>
      <c r="R5425" s="13"/>
    </row>
    <row r="5426" spans="12:18" x14ac:dyDescent="0.2">
      <c r="L5426" s="1"/>
      <c r="P5426" s="13"/>
      <c r="Q5426" s="13"/>
      <c r="R5426" s="13"/>
    </row>
    <row r="5427" spans="12:18" x14ac:dyDescent="0.2">
      <c r="L5427" s="1"/>
      <c r="P5427" s="13"/>
      <c r="Q5427" s="13"/>
      <c r="R5427" s="13"/>
    </row>
    <row r="5428" spans="12:18" x14ac:dyDescent="0.2">
      <c r="L5428" s="1"/>
      <c r="P5428" s="13"/>
      <c r="Q5428" s="13"/>
      <c r="R5428" s="13"/>
    </row>
    <row r="5429" spans="12:18" x14ac:dyDescent="0.2">
      <c r="L5429" s="1"/>
      <c r="P5429" s="13"/>
      <c r="Q5429" s="13"/>
      <c r="R5429" s="13"/>
    </row>
    <row r="5430" spans="12:18" x14ac:dyDescent="0.2">
      <c r="L5430" s="1"/>
      <c r="P5430" s="13"/>
      <c r="Q5430" s="13"/>
      <c r="R5430" s="13"/>
    </row>
    <row r="5431" spans="12:18" x14ac:dyDescent="0.2">
      <c r="L5431" s="1"/>
      <c r="P5431" s="13"/>
      <c r="Q5431" s="13"/>
      <c r="R5431" s="13"/>
    </row>
    <row r="5432" spans="12:18" x14ac:dyDescent="0.2">
      <c r="L5432" s="1"/>
      <c r="P5432" s="13"/>
      <c r="Q5432" s="13"/>
      <c r="R5432" s="13"/>
    </row>
    <row r="5433" spans="12:18" x14ac:dyDescent="0.2">
      <c r="L5433" s="1"/>
      <c r="P5433" s="13"/>
      <c r="Q5433" s="13"/>
      <c r="R5433" s="13"/>
    </row>
    <row r="5434" spans="12:18" x14ac:dyDescent="0.2">
      <c r="L5434" s="1"/>
      <c r="P5434" s="13"/>
      <c r="Q5434" s="13"/>
      <c r="R5434" s="13"/>
    </row>
    <row r="5435" spans="12:18" x14ac:dyDescent="0.2">
      <c r="L5435" s="1"/>
      <c r="P5435" s="13"/>
      <c r="Q5435" s="13"/>
      <c r="R5435" s="13"/>
    </row>
    <row r="5436" spans="12:18" x14ac:dyDescent="0.2">
      <c r="L5436" s="1"/>
      <c r="P5436" s="13"/>
      <c r="Q5436" s="13"/>
      <c r="R5436" s="13"/>
    </row>
    <row r="5437" spans="12:18" x14ac:dyDescent="0.2">
      <c r="L5437" s="1"/>
      <c r="P5437" s="13"/>
      <c r="Q5437" s="13"/>
      <c r="R5437" s="13"/>
    </row>
    <row r="5438" spans="12:18" x14ac:dyDescent="0.2">
      <c r="L5438" s="1"/>
      <c r="P5438" s="13"/>
      <c r="Q5438" s="13"/>
      <c r="R5438" s="13"/>
    </row>
    <row r="5439" spans="12:18" x14ac:dyDescent="0.2">
      <c r="L5439" s="1"/>
      <c r="P5439" s="13"/>
      <c r="Q5439" s="13"/>
      <c r="R5439" s="13"/>
    </row>
    <row r="5440" spans="12:18" x14ac:dyDescent="0.2">
      <c r="L5440" s="1"/>
      <c r="P5440" s="13"/>
      <c r="Q5440" s="13"/>
      <c r="R5440" s="13"/>
    </row>
    <row r="5441" spans="12:18" x14ac:dyDescent="0.2">
      <c r="L5441" s="1"/>
      <c r="P5441" s="13"/>
      <c r="Q5441" s="13"/>
      <c r="R5441" s="13"/>
    </row>
    <row r="5442" spans="12:18" x14ac:dyDescent="0.2">
      <c r="L5442" s="1"/>
      <c r="P5442" s="13"/>
      <c r="Q5442" s="13"/>
      <c r="R5442" s="13"/>
    </row>
    <row r="5443" spans="12:18" x14ac:dyDescent="0.2">
      <c r="L5443" s="1"/>
      <c r="P5443" s="13"/>
      <c r="Q5443" s="13"/>
      <c r="R5443" s="13"/>
    </row>
    <row r="5444" spans="12:18" x14ac:dyDescent="0.2">
      <c r="L5444" s="1"/>
      <c r="P5444" s="13"/>
      <c r="Q5444" s="13"/>
      <c r="R5444" s="13"/>
    </row>
    <row r="5445" spans="12:18" x14ac:dyDescent="0.2">
      <c r="L5445" s="1"/>
      <c r="P5445" s="13"/>
      <c r="Q5445" s="13"/>
      <c r="R5445" s="13"/>
    </row>
    <row r="5446" spans="12:18" x14ac:dyDescent="0.2">
      <c r="L5446" s="1"/>
      <c r="P5446" s="13"/>
      <c r="Q5446" s="13"/>
      <c r="R5446" s="13"/>
    </row>
    <row r="5447" spans="12:18" x14ac:dyDescent="0.2">
      <c r="L5447" s="1"/>
      <c r="P5447" s="13"/>
      <c r="Q5447" s="13"/>
      <c r="R5447" s="13"/>
    </row>
    <row r="5448" spans="12:18" x14ac:dyDescent="0.2">
      <c r="L5448" s="1"/>
      <c r="P5448" s="13"/>
      <c r="Q5448" s="13"/>
      <c r="R5448" s="13"/>
    </row>
    <row r="5449" spans="12:18" x14ac:dyDescent="0.2">
      <c r="L5449" s="1"/>
      <c r="P5449" s="13"/>
      <c r="Q5449" s="13"/>
      <c r="R5449" s="13"/>
    </row>
    <row r="5450" spans="12:18" x14ac:dyDescent="0.2">
      <c r="L5450" s="1"/>
      <c r="P5450" s="13"/>
      <c r="Q5450" s="13"/>
      <c r="R5450" s="13"/>
    </row>
    <row r="5451" spans="12:18" x14ac:dyDescent="0.2">
      <c r="L5451" s="1"/>
      <c r="P5451" s="13"/>
      <c r="Q5451" s="13"/>
      <c r="R5451" s="13"/>
    </row>
    <row r="5452" spans="12:18" x14ac:dyDescent="0.2">
      <c r="L5452" s="1"/>
      <c r="P5452" s="13"/>
      <c r="Q5452" s="13"/>
      <c r="R5452" s="13"/>
    </row>
    <row r="5453" spans="12:18" x14ac:dyDescent="0.2">
      <c r="L5453" s="1"/>
      <c r="P5453" s="13"/>
      <c r="Q5453" s="13"/>
      <c r="R5453" s="13"/>
    </row>
    <row r="5454" spans="12:18" x14ac:dyDescent="0.2">
      <c r="L5454" s="1"/>
      <c r="P5454" s="13"/>
      <c r="Q5454" s="13"/>
      <c r="R5454" s="13"/>
    </row>
    <row r="5455" spans="12:18" x14ac:dyDescent="0.2">
      <c r="L5455" s="1"/>
      <c r="P5455" s="13"/>
      <c r="Q5455" s="13"/>
      <c r="R5455" s="13"/>
    </row>
    <row r="5456" spans="12:18" x14ac:dyDescent="0.2">
      <c r="L5456" s="1"/>
      <c r="P5456" s="13"/>
      <c r="Q5456" s="13"/>
      <c r="R5456" s="13"/>
    </row>
    <row r="5457" spans="12:18" x14ac:dyDescent="0.2">
      <c r="L5457" s="1"/>
      <c r="P5457" s="13"/>
      <c r="Q5457" s="13"/>
      <c r="R5457" s="13"/>
    </row>
    <row r="5458" spans="12:18" x14ac:dyDescent="0.2">
      <c r="L5458" s="1"/>
      <c r="P5458" s="13"/>
      <c r="Q5458" s="13"/>
      <c r="R5458" s="13"/>
    </row>
    <row r="5459" spans="12:18" x14ac:dyDescent="0.2">
      <c r="L5459" s="1"/>
      <c r="P5459" s="13"/>
      <c r="Q5459" s="13"/>
      <c r="R5459" s="13"/>
    </row>
    <row r="5460" spans="12:18" x14ac:dyDescent="0.2">
      <c r="L5460" s="1"/>
      <c r="P5460" s="13"/>
      <c r="Q5460" s="13"/>
      <c r="R5460" s="13"/>
    </row>
    <row r="5461" spans="12:18" x14ac:dyDescent="0.2">
      <c r="L5461" s="1"/>
      <c r="P5461" s="13"/>
      <c r="Q5461" s="13"/>
      <c r="R5461" s="13"/>
    </row>
    <row r="5462" spans="12:18" x14ac:dyDescent="0.2">
      <c r="L5462" s="1"/>
      <c r="P5462" s="13"/>
      <c r="Q5462" s="13"/>
      <c r="R5462" s="13"/>
    </row>
    <row r="5463" spans="12:18" x14ac:dyDescent="0.2">
      <c r="L5463" s="1"/>
      <c r="P5463" s="13"/>
      <c r="Q5463" s="13"/>
      <c r="R5463" s="13"/>
    </row>
    <row r="5464" spans="12:18" x14ac:dyDescent="0.2">
      <c r="L5464" s="1"/>
      <c r="P5464" s="13"/>
      <c r="Q5464" s="13"/>
      <c r="R5464" s="13"/>
    </row>
    <row r="5465" spans="12:18" x14ac:dyDescent="0.2">
      <c r="L5465" s="1"/>
      <c r="P5465" s="13"/>
      <c r="Q5465" s="13"/>
      <c r="R5465" s="13"/>
    </row>
    <row r="5466" spans="12:18" x14ac:dyDescent="0.2">
      <c r="L5466" s="1"/>
      <c r="P5466" s="13"/>
      <c r="Q5466" s="13"/>
      <c r="R5466" s="13"/>
    </row>
    <row r="5467" spans="12:18" x14ac:dyDescent="0.2">
      <c r="L5467" s="1"/>
      <c r="P5467" s="13"/>
      <c r="Q5467" s="13"/>
      <c r="R5467" s="13"/>
    </row>
    <row r="5468" spans="12:18" x14ac:dyDescent="0.2">
      <c r="L5468" s="1"/>
      <c r="P5468" s="13"/>
      <c r="Q5468" s="13"/>
      <c r="R5468" s="13"/>
    </row>
    <row r="5469" spans="12:18" x14ac:dyDescent="0.2">
      <c r="L5469" s="1"/>
      <c r="P5469" s="13"/>
      <c r="Q5469" s="13"/>
      <c r="R5469" s="13"/>
    </row>
    <row r="5470" spans="12:18" x14ac:dyDescent="0.2">
      <c r="L5470" s="1"/>
      <c r="P5470" s="13"/>
      <c r="Q5470" s="13"/>
      <c r="R5470" s="13"/>
    </row>
    <row r="5471" spans="12:18" x14ac:dyDescent="0.2">
      <c r="L5471" s="1"/>
      <c r="P5471" s="13"/>
      <c r="Q5471" s="13"/>
      <c r="R5471" s="13"/>
    </row>
    <row r="5472" spans="12:18" x14ac:dyDescent="0.2">
      <c r="L5472" s="1"/>
      <c r="P5472" s="13"/>
      <c r="Q5472" s="13"/>
      <c r="R5472" s="13"/>
    </row>
    <row r="5473" spans="12:18" x14ac:dyDescent="0.2">
      <c r="L5473" s="1"/>
      <c r="P5473" s="13"/>
      <c r="Q5473" s="13"/>
      <c r="R5473" s="13"/>
    </row>
    <row r="5474" spans="12:18" x14ac:dyDescent="0.2">
      <c r="L5474" s="1"/>
      <c r="P5474" s="13"/>
      <c r="Q5474" s="13"/>
      <c r="R5474" s="13"/>
    </row>
    <row r="5475" spans="12:18" x14ac:dyDescent="0.2">
      <c r="L5475" s="1"/>
      <c r="P5475" s="13"/>
      <c r="Q5475" s="13"/>
      <c r="R5475" s="13"/>
    </row>
    <row r="5476" spans="12:18" x14ac:dyDescent="0.2">
      <c r="L5476" s="1"/>
      <c r="P5476" s="13"/>
      <c r="Q5476" s="13"/>
      <c r="R5476" s="13"/>
    </row>
    <row r="5477" spans="12:18" x14ac:dyDescent="0.2">
      <c r="L5477" s="1"/>
      <c r="P5477" s="13"/>
      <c r="Q5477" s="13"/>
      <c r="R5477" s="13"/>
    </row>
    <row r="5478" spans="12:18" x14ac:dyDescent="0.2">
      <c r="L5478" s="1"/>
      <c r="P5478" s="13"/>
      <c r="Q5478" s="13"/>
      <c r="R5478" s="13"/>
    </row>
    <row r="5479" spans="12:18" x14ac:dyDescent="0.2">
      <c r="L5479" s="1"/>
      <c r="P5479" s="13"/>
      <c r="Q5479" s="13"/>
      <c r="R5479" s="13"/>
    </row>
    <row r="5480" spans="12:18" x14ac:dyDescent="0.2">
      <c r="L5480" s="1"/>
      <c r="P5480" s="13"/>
      <c r="Q5480" s="13"/>
      <c r="R5480" s="13"/>
    </row>
    <row r="5481" spans="12:18" x14ac:dyDescent="0.2">
      <c r="L5481" s="1"/>
      <c r="P5481" s="13"/>
      <c r="Q5481" s="13"/>
      <c r="R5481" s="13"/>
    </row>
    <row r="5482" spans="12:18" x14ac:dyDescent="0.2">
      <c r="L5482" s="1"/>
      <c r="P5482" s="13"/>
      <c r="Q5482" s="13"/>
      <c r="R5482" s="13"/>
    </row>
    <row r="5483" spans="12:18" x14ac:dyDescent="0.2">
      <c r="L5483" s="1"/>
      <c r="P5483" s="13"/>
      <c r="Q5483" s="13"/>
      <c r="R5483" s="13"/>
    </row>
    <row r="5484" spans="12:18" x14ac:dyDescent="0.2">
      <c r="L5484" s="1"/>
      <c r="P5484" s="13"/>
      <c r="Q5484" s="13"/>
      <c r="R5484" s="13"/>
    </row>
    <row r="5485" spans="12:18" x14ac:dyDescent="0.2">
      <c r="L5485" s="1"/>
      <c r="P5485" s="13"/>
      <c r="Q5485" s="13"/>
      <c r="R5485" s="13"/>
    </row>
    <row r="5486" spans="12:18" x14ac:dyDescent="0.2">
      <c r="L5486" s="1"/>
      <c r="P5486" s="13"/>
      <c r="Q5486" s="13"/>
      <c r="R5486" s="13"/>
    </row>
    <row r="5487" spans="12:18" x14ac:dyDescent="0.2">
      <c r="L5487" s="1"/>
      <c r="P5487" s="13"/>
      <c r="Q5487" s="13"/>
      <c r="R5487" s="13"/>
    </row>
    <row r="5488" spans="12:18" x14ac:dyDescent="0.2">
      <c r="L5488" s="1"/>
      <c r="P5488" s="13"/>
      <c r="Q5488" s="13"/>
      <c r="R5488" s="13"/>
    </row>
    <row r="5489" spans="12:18" x14ac:dyDescent="0.2">
      <c r="L5489" s="1"/>
      <c r="P5489" s="13"/>
      <c r="Q5489" s="13"/>
      <c r="R5489" s="13"/>
    </row>
    <row r="5490" spans="12:18" x14ac:dyDescent="0.2">
      <c r="L5490" s="1"/>
      <c r="P5490" s="13"/>
      <c r="Q5490" s="13"/>
      <c r="R5490" s="13"/>
    </row>
    <row r="5491" spans="12:18" x14ac:dyDescent="0.2">
      <c r="L5491" s="1"/>
      <c r="P5491" s="13"/>
      <c r="Q5491" s="13"/>
      <c r="R5491" s="13"/>
    </row>
    <row r="5492" spans="12:18" x14ac:dyDescent="0.2">
      <c r="L5492" s="1"/>
      <c r="P5492" s="13"/>
      <c r="Q5492" s="13"/>
      <c r="R5492" s="13"/>
    </row>
    <row r="5493" spans="12:18" x14ac:dyDescent="0.2">
      <c r="L5493" s="1"/>
      <c r="P5493" s="13"/>
      <c r="Q5493" s="13"/>
      <c r="R5493" s="13"/>
    </row>
    <row r="5494" spans="12:18" x14ac:dyDescent="0.2">
      <c r="L5494" s="1"/>
      <c r="P5494" s="13"/>
      <c r="Q5494" s="13"/>
      <c r="R5494" s="13"/>
    </row>
    <row r="5495" spans="12:18" x14ac:dyDescent="0.2">
      <c r="L5495" s="1"/>
      <c r="P5495" s="13"/>
      <c r="Q5495" s="13"/>
      <c r="R5495" s="13"/>
    </row>
    <row r="5496" spans="12:18" x14ac:dyDescent="0.2">
      <c r="L5496" s="1"/>
      <c r="P5496" s="13"/>
      <c r="Q5496" s="13"/>
      <c r="R5496" s="13"/>
    </row>
    <row r="5497" spans="12:18" x14ac:dyDescent="0.2">
      <c r="L5497" s="1"/>
      <c r="P5497" s="13"/>
      <c r="Q5497" s="13"/>
      <c r="R5497" s="13"/>
    </row>
    <row r="5498" spans="12:18" x14ac:dyDescent="0.2">
      <c r="L5498" s="1"/>
      <c r="P5498" s="13"/>
      <c r="Q5498" s="13"/>
      <c r="R5498" s="13"/>
    </row>
    <row r="5499" spans="12:18" x14ac:dyDescent="0.2">
      <c r="L5499" s="1"/>
      <c r="P5499" s="13"/>
      <c r="Q5499" s="13"/>
      <c r="R5499" s="13"/>
    </row>
    <row r="5500" spans="12:18" x14ac:dyDescent="0.2">
      <c r="L5500" s="1"/>
      <c r="P5500" s="13"/>
      <c r="Q5500" s="13"/>
      <c r="R5500" s="13"/>
    </row>
    <row r="5501" spans="12:18" x14ac:dyDescent="0.2">
      <c r="L5501" s="1"/>
      <c r="P5501" s="13"/>
      <c r="Q5501" s="13"/>
      <c r="R5501" s="13"/>
    </row>
    <row r="5502" spans="12:18" x14ac:dyDescent="0.2">
      <c r="L5502" s="1"/>
      <c r="P5502" s="13"/>
      <c r="Q5502" s="13"/>
      <c r="R5502" s="13"/>
    </row>
    <row r="5503" spans="12:18" x14ac:dyDescent="0.2">
      <c r="L5503" s="1"/>
      <c r="P5503" s="13"/>
      <c r="Q5503" s="13"/>
      <c r="R5503" s="13"/>
    </row>
    <row r="5504" spans="12:18" x14ac:dyDescent="0.2">
      <c r="L5504" s="1"/>
      <c r="P5504" s="13"/>
      <c r="Q5504" s="13"/>
      <c r="R5504" s="13"/>
    </row>
    <row r="5505" spans="12:18" x14ac:dyDescent="0.2">
      <c r="L5505" s="1"/>
      <c r="P5505" s="13"/>
      <c r="Q5505" s="13"/>
      <c r="R5505" s="13"/>
    </row>
  </sheetData>
  <autoFilter ref="A2:P4449" xr:uid="{F6A49F07-6739-4AFE-BF84-FA0882B00DA7}"/>
  <mergeCells count="3">
    <mergeCell ref="U1:Y1"/>
    <mergeCell ref="Z1:AD1"/>
    <mergeCell ref="L1:R1"/>
  </mergeCells>
  <pageMargins left="0.7" right="0.7" top="0.75" bottom="0.75" header="0.3" footer="0.3"/>
  <pageSetup scale="4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Table 5 - Trends in CERs</vt:lpstr>
      <vt:lpstr>EL &amp; NG CER Data</vt:lpstr>
    </vt:vector>
  </TitlesOfParts>
  <Company>BAI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Agnew, Caleb</dc:creator>
  <cp:lastModifiedBy>Agnew, Caleb</cp:lastModifiedBy>
  <dcterms:created xsi:type="dcterms:W3CDTF">2025-04-29T20:17:30Z</dcterms:created>
  <dcterms:modified xsi:type="dcterms:W3CDTF">2025-08-29T14:57:30Z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{3F48B31C-861E-486E-B717-9C0038F08E9D}</vt:lpwstr>
  </property>
</Properties>
</file>