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jects.sp.lgeenergy.int/sites/RegFilings/Rate Case Documents/"/>
    </mc:Choice>
  </mc:AlternateContent>
  <xr:revisionPtr revIDLastSave="0" documentId="13_ncr:1_{18048454-D380-4112-A1A6-7F1CA3197AA8}" xr6:coauthVersionLast="47" xr6:coauthVersionMax="47" xr10:uidLastSave="{00000000-0000-0000-0000-000000000000}"/>
  <bookViews>
    <workbookView xWindow="-108" yWindow="-108" windowWidth="23256" windowHeight="13896" xr2:uid="{A11E871D-447B-4E60-823C-34B75C3FA606}"/>
  </bookViews>
  <sheets>
    <sheet name="Capitalization vs. Rate Base" sheetId="1" r:id="rId1"/>
  </sheets>
  <externalReferences>
    <externalReference r:id="rId2"/>
  </externalReferences>
  <definedNames>
    <definedName name="_xlnm.Print_Area" localSheetId="0">'Capitalization vs. Rate Base'!$A$1:$J$34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D29" i="1"/>
  <c r="B29" i="1"/>
  <c r="C29" i="1" s="1"/>
  <c r="B19" i="1"/>
  <c r="B18" i="1"/>
  <c r="B17" i="1"/>
  <c r="B16" i="1"/>
  <c r="B15" i="1"/>
  <c r="B14" i="1"/>
  <c r="C13" i="1"/>
  <c r="B12" i="1"/>
  <c r="C9" i="1"/>
  <c r="B9" i="1"/>
  <c r="C6" i="1"/>
  <c r="C24" i="1" s="1"/>
  <c r="C17" i="1" l="1"/>
  <c r="C18" i="1"/>
  <c r="C20" i="1"/>
  <c r="C21" i="1"/>
  <c r="B31" i="1"/>
  <c r="C22" i="1"/>
  <c r="C14" i="1"/>
  <c r="C15" i="1"/>
  <c r="C16" i="1"/>
  <c r="C12" i="1"/>
  <c r="D6" i="1"/>
  <c r="D16" i="1" s="1"/>
  <c r="C23" i="1"/>
  <c r="D15" i="1" l="1"/>
  <c r="D23" i="1"/>
  <c r="D17" i="1"/>
  <c r="D20" i="1"/>
  <c r="D22" i="1"/>
  <c r="D21" i="1"/>
  <c r="D18" i="1"/>
  <c r="D14" i="1"/>
  <c r="D24" i="1"/>
  <c r="D9" i="1"/>
  <c r="D12" i="1"/>
  <c r="C31" i="1"/>
  <c r="D31" i="1" l="1"/>
</calcChain>
</file>

<file path=xl/sharedStrings.xml><?xml version="1.0" encoding="utf-8"?>
<sst xmlns="http://schemas.openxmlformats.org/spreadsheetml/2006/main" count="41" uniqueCount="34">
  <si>
    <t>KENTUCKY UTILITIES COMPANY</t>
  </si>
  <si>
    <t>Explanation of Differences between Capitalization and Rate Base</t>
  </si>
  <si>
    <t>13 Month Average</t>
  </si>
  <si>
    <t>Description</t>
  </si>
  <si>
    <t>Total Company Balance</t>
  </si>
  <si>
    <t>Kentucky Jurisdictional</t>
  </si>
  <si>
    <t>Other     Jurisdictional</t>
  </si>
  <si>
    <t>Rate Base Percentage (Schedule J-1.1/J-1.2)</t>
  </si>
  <si>
    <t>Capitalization</t>
  </si>
  <si>
    <t>Rate Base</t>
  </si>
  <si>
    <t>Difference</t>
  </si>
  <si>
    <t>Items not included in Rate Base:</t>
  </si>
  <si>
    <t>ARO Liabilities</t>
  </si>
  <si>
    <t>ARO Assets</t>
  </si>
  <si>
    <t>Net Balance Sheet Working Capital</t>
  </si>
  <si>
    <t>Net Regulatory Assets/Liabilities</t>
  </si>
  <si>
    <t>Accumulated Deferred IncomeTaxes</t>
  </si>
  <si>
    <t>Leases</t>
  </si>
  <si>
    <t>Miscellaneous Deferred Debit</t>
  </si>
  <si>
    <t>Other Property and Investments</t>
  </si>
  <si>
    <t>ADIT Proration</t>
  </si>
  <si>
    <t>AMI Regulatory Liability</t>
  </si>
  <si>
    <t>CPCN New Generation Regulatory Asset</t>
  </si>
  <si>
    <t>IT Regulatory Asset</t>
  </si>
  <si>
    <t>EEI Deferred taxes</t>
  </si>
  <si>
    <t>Items included in rate base:</t>
  </si>
  <si>
    <t>Cash Working Capital (Income Statement)</t>
  </si>
  <si>
    <t>Capitalization / Rate Base Allocation Differences</t>
  </si>
  <si>
    <t>Louisville Gas and Electric Company</t>
  </si>
  <si>
    <t>Electric</t>
  </si>
  <si>
    <t>Gas</t>
  </si>
  <si>
    <t>Investment Tax Credit</t>
  </si>
  <si>
    <t>Retired Asset Recovery Rider</t>
  </si>
  <si>
    <t>Updated to tie to amounts included in Supplemental Response to Questions No. 54 and 55 filed on August 25,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</si>
</sst>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_);[Red]\(#,##0\);&quot; &quot;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2" quotePrefix="1" applyFont="1" applyAlignment="1">
      <alignment horizontal="center" wrapText="1"/>
    </xf>
    <xf numFmtId="0" fontId="5" fillId="0" borderId="1" xfId="2" applyFont="1" applyBorder="1" applyAlignment="1">
      <alignment horizontal="center" wrapText="1"/>
    </xf>
    <xf numFmtId="0" fontId="5" fillId="0" borderId="1" xfId="2" quotePrefix="1" applyFont="1" applyBorder="1" applyAlignment="1">
      <alignment horizontal="center" wrapText="1"/>
    </xf>
    <xf numFmtId="10" fontId="5" fillId="0" borderId="0" xfId="3" applyNumberFormat="1" applyFont="1" applyFill="1" applyAlignment="1">
      <alignment horizontal="center"/>
    </xf>
    <xf numFmtId="0" fontId="5" fillId="0" borderId="0" xfId="2" quotePrefix="1" applyFont="1" applyAlignment="1">
      <alignment horizontal="left"/>
    </xf>
    <xf numFmtId="164" fontId="5" fillId="0" borderId="1" xfId="5" applyNumberFormat="1" applyFont="1" applyFill="1" applyBorder="1"/>
    <xf numFmtId="164" fontId="5" fillId="0" borderId="0" xfId="5" applyNumberFormat="1" applyFont="1" applyFill="1" applyBorder="1"/>
    <xf numFmtId="0" fontId="4" fillId="0" borderId="0" xfId="2" quotePrefix="1" applyFont="1" applyAlignment="1">
      <alignment horizontal="left"/>
    </xf>
    <xf numFmtId="37" fontId="5" fillId="0" borderId="0" xfId="4" applyNumberFormat="1" applyFont="1"/>
    <xf numFmtId="0" fontId="7" fillId="0" borderId="0" xfId="2" applyFont="1"/>
    <xf numFmtId="164" fontId="7" fillId="0" borderId="0" xfId="5" applyNumberFormat="1" applyFont="1"/>
    <xf numFmtId="0" fontId="4" fillId="0" borderId="0" xfId="2" applyFont="1"/>
    <xf numFmtId="164" fontId="5" fillId="0" borderId="1" xfId="2" applyNumberFormat="1" applyFont="1" applyBorder="1"/>
    <xf numFmtId="165" fontId="1" fillId="0" borderId="0" xfId="2" applyNumberFormat="1" applyAlignment="1">
      <alignment horizontal="left"/>
    </xf>
    <xf numFmtId="164" fontId="7" fillId="0" borderId="0" xfId="5" applyNumberFormat="1" applyFont="1" applyFill="1" applyAlignment="1">
      <alignment horizontal="right"/>
    </xf>
    <xf numFmtId="164" fontId="5" fillId="0" borderId="0" xfId="2" applyNumberFormat="1" applyFont="1"/>
    <xf numFmtId="37" fontId="5" fillId="0" borderId="1" xfId="4" applyNumberFormat="1" applyFont="1" applyBorder="1"/>
    <xf numFmtId="164" fontId="7" fillId="0" borderId="0" xfId="2" applyNumberFormat="1" applyFont="1"/>
    <xf numFmtId="164" fontId="7" fillId="0" borderId="0" xfId="5" applyNumberFormat="1" applyFont="1" applyFill="1"/>
    <xf numFmtId="43" fontId="1" fillId="0" borderId="0" xfId="1" applyFont="1" applyFill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</cellXfs>
  <cellStyles count="9">
    <cellStyle name="Comma" xfId="1" builtinId="3"/>
    <cellStyle name="Comma 110 2" xfId="5" xr:uid="{3AE561C1-C1FE-48F1-9F94-367EC7862EAE}"/>
    <cellStyle name="Comma 157" xfId="8" xr:uid="{5D18A13C-A468-488B-8E16-69CC507A2004}"/>
    <cellStyle name="Currency 156" xfId="7" xr:uid="{A4C91953-F704-46CE-BBD1-881D7152E5DF}"/>
    <cellStyle name="Normal" xfId="0" builtinId="0"/>
    <cellStyle name="Normal 51" xfId="4" xr:uid="{F1D8CC11-4BB9-4440-9636-514807E519F3}"/>
    <cellStyle name="Normal 58" xfId="2" xr:uid="{278AD516-AEC2-4661-B23F-4454B03BAADB}"/>
    <cellStyle name="Normal 63" xfId="6" xr:uid="{9445E175-7213-4E9E-AD59-169C6CAF2CE7}"/>
    <cellStyle name="Percent 2 7" xfId="3" xr:uid="{1EF6988C-35A9-4ABA-B41B-EB66324437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plcorp-my.sharepoint.com/personal/dmccombs_pplweb_com/Documents/Documents/KY%20Rate%20Case/2025%20KY%20Rate%20Case%20-%20KU%20Recon%20of%20Cap%20and%20Rate%20Base-Forecast%20Period%20(Draft)%20-%20ERRATA%20UPDATE%209.21.25.xlsx" TargetMode="External"/><Relationship Id="rId1" Type="http://schemas.openxmlformats.org/officeDocument/2006/relationships/externalLinkPath" Target="2025%20KY%20Rate%20Case%20-%20KU%20Recon%20of%20Cap%20and%20Rate%20Base-Forecast%20Period%20(Draft)%20-%20ERRATA%20UPDATE%209.21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ling Requirement"/>
      <sheetName val="KU FR 16(6)(f) Old"/>
      <sheetName val="KU FR 16(6)(f)"/>
      <sheetName val="Adjustments"/>
      <sheetName val="SCH B-5.2 F (2)"/>
      <sheetName val="Detail Recon Wkpr"/>
      <sheetName val="Cap vs. RB Detail"/>
      <sheetName val="BS"/>
      <sheetName val="SCH J-1.1|J-1.2"/>
      <sheetName val="SCH B-1.1 F"/>
      <sheetName val="SCH B-8"/>
      <sheetName val="SCH B-1"/>
      <sheetName val="BS1"/>
    </sheetNames>
    <sheetDataSet>
      <sheetData sheetId="0"/>
      <sheetData sheetId="1"/>
      <sheetData sheetId="2"/>
      <sheetData sheetId="3"/>
      <sheetData sheetId="4"/>
      <sheetData sheetId="5"/>
      <sheetData sheetId="6">
        <row r="104">
          <cell r="C104">
            <v>-21397234.468006782</v>
          </cell>
          <cell r="D104">
            <v>50581380.033076726</v>
          </cell>
          <cell r="E104">
            <v>-1412103.3162497878</v>
          </cell>
          <cell r="F104">
            <v>485423.27153848205</v>
          </cell>
          <cell r="G104">
            <v>-36819439.427585237</v>
          </cell>
          <cell r="H104">
            <v>-23231684.04675778</v>
          </cell>
          <cell r="I104">
            <v>-110823046.20922557</v>
          </cell>
          <cell r="J104">
            <v>-287881.30000000005</v>
          </cell>
        </row>
      </sheetData>
      <sheetData sheetId="7"/>
      <sheetData sheetId="8">
        <row r="16">
          <cell r="G16">
            <v>0.93259999999999998</v>
          </cell>
        </row>
        <row r="46">
          <cell r="G46">
            <v>-323302.09999999998</v>
          </cell>
          <cell r="J46">
            <v>-426922.16911220551</v>
          </cell>
          <cell r="K46">
            <v>1064274.6399999999</v>
          </cell>
          <cell r="L46">
            <v>-6088532.8899999997</v>
          </cell>
          <cell r="M46">
            <v>1748072.81</v>
          </cell>
        </row>
      </sheetData>
      <sheetData sheetId="9">
        <row r="38">
          <cell r="X38">
            <v>43432606.866670325</v>
          </cell>
        </row>
        <row r="54">
          <cell r="T54">
            <v>5126542.6964351833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FB8CF-F456-4973-89D7-03BD50CAD636}">
  <sheetPr>
    <pageSetUpPr fitToPage="1"/>
  </sheetPr>
  <dimension ref="A1:J33"/>
  <sheetViews>
    <sheetView tabSelected="1" zoomScaleNormal="100" workbookViewId="0">
      <selection sqref="A1:D1"/>
    </sheetView>
  </sheetViews>
  <sheetFormatPr defaultRowHeight="14.4" x14ac:dyDescent="0.3"/>
  <cols>
    <col min="1" max="1" width="42.109375" bestFit="1" customWidth="1"/>
    <col min="2" max="3" width="14.5546875" bestFit="1" customWidth="1"/>
    <col min="4" max="4" width="12.88671875" bestFit="1" customWidth="1"/>
    <col min="5" max="5" width="3.88671875" customWidth="1"/>
    <col min="6" max="6" width="9.109375"/>
    <col min="7" max="9" width="17.109375" bestFit="1" customWidth="1"/>
    <col min="10" max="10" width="8.44140625" customWidth="1"/>
  </cols>
  <sheetData>
    <row r="1" spans="1:10" ht="15.6" x14ac:dyDescent="0.3">
      <c r="A1" s="25" t="s">
        <v>0</v>
      </c>
      <c r="B1" s="25"/>
      <c r="C1" s="25"/>
      <c r="D1" s="25"/>
      <c r="E1" s="1"/>
      <c r="F1" s="25" t="s">
        <v>28</v>
      </c>
      <c r="G1" s="25"/>
      <c r="H1" s="25"/>
      <c r="I1" s="25"/>
    </row>
    <row r="2" spans="1:10" x14ac:dyDescent="0.3">
      <c r="A2" s="2"/>
      <c r="B2" s="2"/>
      <c r="C2" s="2"/>
      <c r="D2" s="2"/>
      <c r="E2" s="2"/>
    </row>
    <row r="3" spans="1:10" x14ac:dyDescent="0.3">
      <c r="A3" s="26" t="s">
        <v>1</v>
      </c>
      <c r="B3" s="26"/>
      <c r="C3" s="26"/>
      <c r="D3" s="26"/>
      <c r="E3" s="3"/>
      <c r="F3" s="26" t="s">
        <v>1</v>
      </c>
      <c r="G3" s="26"/>
      <c r="H3" s="26"/>
      <c r="I3" s="26"/>
      <c r="J3" s="3"/>
    </row>
    <row r="4" spans="1:10" ht="27" x14ac:dyDescent="0.3">
      <c r="A4" s="4"/>
      <c r="B4" s="5" t="s">
        <v>2</v>
      </c>
      <c r="C4" s="5" t="s">
        <v>2</v>
      </c>
      <c r="D4" s="5" t="s">
        <v>2</v>
      </c>
      <c r="E4" s="5"/>
      <c r="G4" s="5" t="s">
        <v>2</v>
      </c>
      <c r="H4" s="5" t="s">
        <v>2</v>
      </c>
      <c r="I4" s="5" t="s">
        <v>2</v>
      </c>
    </row>
    <row r="5" spans="1:10" ht="27" x14ac:dyDescent="0.3">
      <c r="A5" s="6" t="s">
        <v>3</v>
      </c>
      <c r="B5" s="7" t="s">
        <v>4</v>
      </c>
      <c r="C5" s="7" t="s">
        <v>5</v>
      </c>
      <c r="D5" s="7" t="s">
        <v>6</v>
      </c>
      <c r="E5" s="5"/>
      <c r="G5" s="7" t="s">
        <v>4</v>
      </c>
      <c r="H5" s="7" t="s">
        <v>29</v>
      </c>
      <c r="I5" s="7" t="s">
        <v>30</v>
      </c>
    </row>
    <row r="6" spans="1:10" x14ac:dyDescent="0.3">
      <c r="A6" s="4" t="s">
        <v>7</v>
      </c>
      <c r="B6" s="4"/>
      <c r="C6" s="8">
        <f>'[1]SCH J-1.1|J-1.2'!G16</f>
        <v>0.93259999999999998</v>
      </c>
      <c r="D6" s="8">
        <f>1-C6</f>
        <v>6.7400000000000015E-2</v>
      </c>
      <c r="E6" s="8"/>
      <c r="G6" s="4"/>
      <c r="H6" s="8">
        <v>0.7651</v>
      </c>
      <c r="I6" s="8">
        <v>0.2349</v>
      </c>
    </row>
    <row r="7" spans="1:10" x14ac:dyDescent="0.3">
      <c r="A7" s="9" t="s">
        <v>8</v>
      </c>
      <c r="B7" s="20">
        <v>8096360516.4003248</v>
      </c>
      <c r="C7" s="20">
        <v>6186150159.3962708</v>
      </c>
      <c r="D7" s="20">
        <v>545403915.59136784</v>
      </c>
      <c r="E7" s="20"/>
      <c r="G7" s="20">
        <v>6439550500.4212666</v>
      </c>
      <c r="H7" s="20">
        <v>3738940515.1045194</v>
      </c>
      <c r="I7" s="20">
        <v>1414828027.2298236</v>
      </c>
    </row>
    <row r="8" spans="1:10" x14ac:dyDescent="0.3">
      <c r="A8" s="9" t="s">
        <v>9</v>
      </c>
      <c r="B8" s="21">
        <v>8018285772.4440966</v>
      </c>
      <c r="C8" s="10">
        <v>6096079611.7241421</v>
      </c>
      <c r="D8" s="10">
        <v>540316775.84837461</v>
      </c>
      <c r="E8" s="11"/>
      <c r="G8" s="21">
        <v>6389370478.7535019</v>
      </c>
      <c r="H8" s="10">
        <v>3744343984.4549346</v>
      </c>
      <c r="I8" s="10">
        <v>1368784875.8773143</v>
      </c>
    </row>
    <row r="9" spans="1:10" x14ac:dyDescent="0.3">
      <c r="A9" s="9" t="s">
        <v>10</v>
      </c>
      <c r="B9" s="20">
        <f>B7-B8</f>
        <v>78074743.956228256</v>
      </c>
      <c r="C9" s="11">
        <f t="shared" ref="C9:D9" si="0">C7-C8</f>
        <v>90070547.672128677</v>
      </c>
      <c r="D9" s="11">
        <f t="shared" si="0"/>
        <v>5087139.7429932356</v>
      </c>
      <c r="E9" s="11"/>
      <c r="G9" s="20">
        <v>50180021.667764664</v>
      </c>
      <c r="H9" s="11">
        <v>-5403469.3504152298</v>
      </c>
      <c r="I9" s="11">
        <v>46043151.35250926</v>
      </c>
    </row>
    <row r="10" spans="1:10" x14ac:dyDescent="0.3">
      <c r="A10" s="9"/>
      <c r="B10" s="20"/>
      <c r="C10" s="20"/>
      <c r="D10" s="11"/>
      <c r="E10" s="11"/>
      <c r="G10" s="20"/>
      <c r="H10" s="20"/>
      <c r="I10" s="11"/>
    </row>
    <row r="11" spans="1:10" x14ac:dyDescent="0.3">
      <c r="A11" s="12" t="s">
        <v>11</v>
      </c>
      <c r="B11" s="13"/>
      <c r="C11" s="11"/>
      <c r="D11" s="11"/>
      <c r="E11" s="11"/>
      <c r="G11" s="13"/>
      <c r="H11" s="11"/>
      <c r="I11" s="11"/>
    </row>
    <row r="12" spans="1:10" x14ac:dyDescent="0.3">
      <c r="A12" s="9" t="s">
        <v>12</v>
      </c>
      <c r="B12" s="13">
        <f>-'[1]Cap vs. RB Detail'!D104</f>
        <v>-50581380.033076726</v>
      </c>
      <c r="C12" s="22">
        <f>B12*$C$6</f>
        <v>-47172195.018847354</v>
      </c>
      <c r="D12" s="22">
        <f>B12*$D$6</f>
        <v>-3409185.0142293721</v>
      </c>
      <c r="E12" s="22"/>
      <c r="G12" s="13">
        <v>-78673328.902307659</v>
      </c>
      <c r="H12" s="22">
        <v>-60192963.943155587</v>
      </c>
      <c r="I12" s="22">
        <v>-18480364.959152069</v>
      </c>
    </row>
    <row r="13" spans="1:10" x14ac:dyDescent="0.3">
      <c r="A13" s="9" t="s">
        <v>13</v>
      </c>
      <c r="B13" s="13"/>
      <c r="C13" s="22">
        <f>-'[1]Cap vs. RB Detail'!C104</f>
        <v>21397234.468006782</v>
      </c>
      <c r="D13" s="22"/>
      <c r="E13" s="22"/>
      <c r="G13" s="13"/>
      <c r="H13" s="22">
        <v>17516343.148416363</v>
      </c>
      <c r="I13" s="22">
        <v>33600471.49158363</v>
      </c>
    </row>
    <row r="14" spans="1:10" x14ac:dyDescent="0.3">
      <c r="A14" s="9" t="s">
        <v>14</v>
      </c>
      <c r="B14" s="22">
        <f>-'[1]Cap vs. RB Detail'!H104</f>
        <v>23231684.04675778</v>
      </c>
      <c r="C14" s="22">
        <f>B14*$C$6</f>
        <v>21665868.542006306</v>
      </c>
      <c r="D14" s="22">
        <f>B14*$D$6</f>
        <v>1565815.5047514748</v>
      </c>
      <c r="E14" s="22"/>
      <c r="G14" s="22">
        <v>42921244.428541213</v>
      </c>
      <c r="H14" s="22">
        <v>32839044.112276882</v>
      </c>
      <c r="I14" s="22">
        <v>10082200.316264331</v>
      </c>
    </row>
    <row r="15" spans="1:10" x14ac:dyDescent="0.3">
      <c r="A15" s="9" t="s">
        <v>15</v>
      </c>
      <c r="B15" s="22">
        <f>-'[1]Cap vs. RB Detail'!I104</f>
        <v>110823046.20922557</v>
      </c>
      <c r="C15" s="22">
        <f>B15*$C$6</f>
        <v>103353572.89472376</v>
      </c>
      <c r="D15" s="22">
        <f>B15*$D$6</f>
        <v>7469473.3145018052</v>
      </c>
      <c r="E15" s="22"/>
      <c r="G15" s="22">
        <v>133370985.4238452</v>
      </c>
      <c r="H15" s="22">
        <v>102042140.94778396</v>
      </c>
      <c r="I15" s="22">
        <v>31328844.476061236</v>
      </c>
    </row>
    <row r="16" spans="1:10" x14ac:dyDescent="0.3">
      <c r="A16" s="9" t="s">
        <v>16</v>
      </c>
      <c r="B16" s="22">
        <f>-'[1]Cap vs. RB Detail'!E104</f>
        <v>1412103.3162497878</v>
      </c>
      <c r="C16" s="22">
        <f t="shared" ref="C16:C18" si="1">B16*$C$6</f>
        <v>1316927.5527345522</v>
      </c>
      <c r="D16" s="22">
        <f>B16*$D$6</f>
        <v>95175.763515235725</v>
      </c>
      <c r="E16" s="22"/>
      <c r="G16" s="22">
        <v>576470.31665694714</v>
      </c>
      <c r="H16" s="22">
        <v>441057.43927423027</v>
      </c>
      <c r="I16" s="22">
        <v>135412.87738271689</v>
      </c>
    </row>
    <row r="17" spans="1:9" x14ac:dyDescent="0.3">
      <c r="A17" s="9" t="s">
        <v>17</v>
      </c>
      <c r="B17" s="22">
        <f>-'[1]Cap vs. RB Detail'!F104</f>
        <v>-485423.27153848205</v>
      </c>
      <c r="C17" s="22">
        <f t="shared" si="1"/>
        <v>-452705.74303678836</v>
      </c>
      <c r="D17" s="22">
        <f>B17*$D$6</f>
        <v>-32717.528501693698</v>
      </c>
      <c r="E17" s="22"/>
      <c r="G17" s="22">
        <v>229047.77230774518</v>
      </c>
      <c r="H17" s="22">
        <v>175244.45059265583</v>
      </c>
      <c r="I17" s="22">
        <v>53803.32171508934</v>
      </c>
    </row>
    <row r="18" spans="1:9" x14ac:dyDescent="0.3">
      <c r="A18" s="9" t="s">
        <v>18</v>
      </c>
      <c r="B18" s="22">
        <f>-'[1]Cap vs. RB Detail'!G104</f>
        <v>36819439.427585237</v>
      </c>
      <c r="C18" s="22">
        <f t="shared" si="1"/>
        <v>34337809.210165992</v>
      </c>
      <c r="D18" s="22">
        <f>B18*$D$6</f>
        <v>2481630.2174192457</v>
      </c>
      <c r="E18" s="22"/>
      <c r="G18" s="22"/>
      <c r="H18" s="22"/>
      <c r="I18" s="22"/>
    </row>
    <row r="19" spans="1:9" x14ac:dyDescent="0.3">
      <c r="A19" s="9" t="s">
        <v>19</v>
      </c>
      <c r="B19" s="20">
        <f>-'[1]Cap vs. RB Detail'!J104</f>
        <v>287881.30000000005</v>
      </c>
      <c r="C19" s="22"/>
      <c r="D19" s="22"/>
      <c r="E19" s="22"/>
      <c r="G19" s="20">
        <v>868148.61000000045</v>
      </c>
      <c r="H19" s="22"/>
      <c r="I19" s="22"/>
    </row>
    <row r="20" spans="1:9" x14ac:dyDescent="0.3">
      <c r="A20" s="14" t="s">
        <v>20</v>
      </c>
      <c r="B20" s="23"/>
      <c r="C20" s="24">
        <f>('[1]SCH J-1.1|J-1.2'!J46)*C6</f>
        <v>-398147.61491404288</v>
      </c>
      <c r="D20" s="23">
        <f>('[1]SCH J-1.1|J-1.2'!J46)*D6</f>
        <v>-28774.554198162659</v>
      </c>
      <c r="E20" s="23"/>
      <c r="G20" s="23"/>
      <c r="H20" s="24">
        <v>-694923.34764873981</v>
      </c>
      <c r="I20" s="23">
        <v>129417.51099199057</v>
      </c>
    </row>
    <row r="21" spans="1:9" x14ac:dyDescent="0.3">
      <c r="A21" s="14" t="s">
        <v>21</v>
      </c>
      <c r="B21" s="23"/>
      <c r="C21" s="24">
        <f>('[1]SCH J-1.1|J-1.2'!K46)*C6</f>
        <v>992542.5292639999</v>
      </c>
      <c r="D21" s="23">
        <f>('[1]SCH J-1.1|J-1.2'!K46)*D6</f>
        <v>71732.110736000002</v>
      </c>
      <c r="E21" s="23"/>
      <c r="G21" s="23"/>
      <c r="H21" s="24">
        <v>324993.78999999998</v>
      </c>
      <c r="I21" s="23">
        <v>266367.59999999998</v>
      </c>
    </row>
    <row r="22" spans="1:9" x14ac:dyDescent="0.3">
      <c r="A22" s="14" t="s">
        <v>22</v>
      </c>
      <c r="B22" s="23"/>
      <c r="C22" s="24">
        <f>('[1]SCH J-1.1|J-1.2'!L46)*C6</f>
        <v>-5678165.7732139993</v>
      </c>
      <c r="D22" s="23">
        <f>('[1]SCH J-1.1|J-1.2'!L46)*D6</f>
        <v>-410367.11678600009</v>
      </c>
      <c r="E22" s="23"/>
      <c r="G22" s="23"/>
      <c r="H22" s="24">
        <v>-5646645.1599999666</v>
      </c>
      <c r="I22" s="23"/>
    </row>
    <row r="23" spans="1:9" x14ac:dyDescent="0.3">
      <c r="A23" s="14" t="s">
        <v>23</v>
      </c>
      <c r="B23" s="23"/>
      <c r="C23" s="24">
        <f>('[1]SCH J-1.1|J-1.2'!M46)*C6</f>
        <v>1630252.702606</v>
      </c>
      <c r="D23" s="23">
        <f>('[1]SCH J-1.1|J-1.2'!M46)*D6</f>
        <v>117820.10739400004</v>
      </c>
      <c r="E23" s="23"/>
      <c r="G23" s="23"/>
      <c r="H23" s="24">
        <v>1435066.46</v>
      </c>
      <c r="I23" s="23">
        <v>514874.38383814401</v>
      </c>
    </row>
    <row r="24" spans="1:9" x14ac:dyDescent="0.3">
      <c r="A24" s="14" t="s">
        <v>24</v>
      </c>
      <c r="B24" s="23"/>
      <c r="C24" s="24">
        <f>'[1]SCH J-1.1|J-1.2'!G46*C6</f>
        <v>-301511.53845999995</v>
      </c>
      <c r="D24" s="23">
        <f>'[1]SCH J-1.1|J-1.2'!G46*D6</f>
        <v>-21790.561540000002</v>
      </c>
      <c r="E24" s="23"/>
      <c r="G24" s="23"/>
      <c r="H24" s="24"/>
      <c r="I24" s="23"/>
    </row>
    <row r="25" spans="1:9" x14ac:dyDescent="0.3">
      <c r="A25" s="14" t="s">
        <v>31</v>
      </c>
      <c r="B25" s="23"/>
      <c r="C25" s="24"/>
      <c r="D25" s="23"/>
      <c r="E25" s="23"/>
      <c r="G25" s="23">
        <v>-28159351.09454447</v>
      </c>
      <c r="H25" s="24"/>
      <c r="I25" s="23"/>
    </row>
    <row r="26" spans="1:9" x14ac:dyDescent="0.3">
      <c r="A26" s="14" t="s">
        <v>32</v>
      </c>
      <c r="B26" s="23"/>
      <c r="C26" s="24"/>
      <c r="D26" s="23"/>
      <c r="E26" s="23"/>
      <c r="G26" s="23"/>
      <c r="H26" s="24">
        <v>-84277508.027396396</v>
      </c>
      <c r="I26" s="23"/>
    </row>
    <row r="27" spans="1:9" x14ac:dyDescent="0.3">
      <c r="A27" s="14"/>
      <c r="B27" s="23"/>
      <c r="C27" s="24"/>
      <c r="D27" s="23"/>
      <c r="E27" s="23"/>
      <c r="G27" s="23"/>
      <c r="H27" s="24"/>
      <c r="I27" s="23"/>
    </row>
    <row r="28" spans="1:9" x14ac:dyDescent="0.3">
      <c r="A28" s="16" t="s">
        <v>25</v>
      </c>
      <c r="B28" s="15"/>
      <c r="C28" s="15"/>
      <c r="D28" s="15"/>
      <c r="E28" s="15"/>
      <c r="G28" s="15"/>
      <c r="H28" s="15"/>
      <c r="I28" s="15"/>
    </row>
    <row r="29" spans="1:9" x14ac:dyDescent="0.3">
      <c r="A29" s="9" t="s">
        <v>26</v>
      </c>
      <c r="B29" s="13">
        <f>-'[1]SCH B-1.1 F'!X38</f>
        <v>-43432606.866670325</v>
      </c>
      <c r="C29" s="11">
        <f>B29-D29</f>
        <v>-38306064.170235142</v>
      </c>
      <c r="D29" s="11">
        <f>-'[1]SCH B-1.1 F'!T54</f>
        <v>-5126542.6964351833</v>
      </c>
      <c r="E29" s="11"/>
      <c r="G29" s="13">
        <v>-20953194.789054662</v>
      </c>
      <c r="H29" s="11">
        <v>-19194733.029190369</v>
      </c>
      <c r="I29" s="11">
        <v>-1758461.759864293</v>
      </c>
    </row>
    <row r="30" spans="1:9" x14ac:dyDescent="0.3">
      <c r="A30" s="9" t="s">
        <v>27</v>
      </c>
      <c r="B30" s="17">
        <v>0</v>
      </c>
      <c r="C30" s="10">
        <f>-D30</f>
        <v>-2314870</v>
      </c>
      <c r="D30" s="10">
        <v>2314870</v>
      </c>
      <c r="E30" s="11"/>
      <c r="G30" s="17">
        <v>0</v>
      </c>
      <c r="H30" s="10">
        <v>9829414</v>
      </c>
      <c r="I30" s="10">
        <v>-9829414</v>
      </c>
    </row>
    <row r="31" spans="1:9" x14ac:dyDescent="0.3">
      <c r="A31" s="18"/>
      <c r="B31" s="19">
        <f>SUM(B12:B30)</f>
        <v>78074744.128532827</v>
      </c>
      <c r="C31" s="19">
        <f>SUM(C12:C30)</f>
        <v>90070548.040800065</v>
      </c>
      <c r="D31" s="19">
        <f>SUM(D12:D30)</f>
        <v>5087139.5466273492</v>
      </c>
      <c r="E31" s="19"/>
      <c r="G31" s="19">
        <v>50180021.765444323</v>
      </c>
      <c r="H31" s="19">
        <v>-5403469.1590469405</v>
      </c>
      <c r="I31" s="19">
        <v>46043151.258820787</v>
      </c>
    </row>
    <row r="33" spans="1:1" x14ac:dyDescent="0.3">
      <c r="A33" t="s">
        <v>33</v>
      </c>
    </row>
  </sheetData>
  <mergeCells count="4">
    <mergeCell ref="A1:D1"/>
    <mergeCell ref="A3:D3"/>
    <mergeCell ref="F1:I1"/>
    <mergeCell ref="F3:I3"/>
  </mergeCells>
  <pageMargins left="0.7" right="0.7" top="0.75" bottom="0.75" header="0.3" footer="0.3"/>
  <pageSetup scale="77" orientation="landscape" r:id="rId1"/>
  <headerFooter>
    <oddFooter>&amp;L
&amp;1#&amp;"Calibri,Regular"&amp;14&amp;K000000 Business Use&amp;R&amp;"-,Bold"Rebuttal Exhibit CMG-1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103853DF7894DB347713A7250CD66" ma:contentTypeVersion="71" ma:contentTypeDescription="Create a new document." ma:contentTypeScope="" ma:versionID="9e9e9aecc9497b4a3a259a1f9668c82b">
  <xsd:schema xmlns:xsd="http://www.w3.org/2001/XMLSchema" xmlns:xs="http://www.w3.org/2001/XMLSchema" xmlns:p="http://schemas.microsoft.com/office/2006/metadata/properties" xmlns:ns1="http://schemas.microsoft.com/sharepoint/v3" xmlns:ns2="54fcda00-7b58-44a7-b108-8bd10a8a08ba" targetNamespace="http://schemas.microsoft.com/office/2006/metadata/properties" ma:root="true" ma:fieldsID="3f131de501d1b4714f7781a87fcdd089" ns1:_="" ns2:_="">
    <xsd:import namespace="http://schemas.microsoft.com/sharepoint/v3"/>
    <xsd:import namespace="54fcda00-7b58-44a7-b108-8bd10a8a08ba"/>
    <xsd:element name="properties">
      <xsd:complexType>
        <xsd:sequence>
          <xsd:element name="documentManagement">
            <xsd:complexType>
              <xsd:all>
                <xsd:element ref="ns2:Company" minOccurs="0"/>
                <xsd:element ref="ns2:Year"/>
                <xsd:element ref="ns2:Document_x0020_Type"/>
                <xsd:element ref="ns2:Filing_x0020_Requirement" minOccurs="0"/>
                <xsd:element ref="ns2:Witness_x0020_Testimony" minOccurs="0"/>
                <xsd:element ref="ns2:Intervemprs" minOccurs="0"/>
                <xsd:element ref="ns2:Round" minOccurs="0"/>
                <xsd:element ref="ns2:Data_x0020_Request_x0020_Question_x0020_No_x002e_" minOccurs="0"/>
                <xsd:element ref="ns2:Tariff_x0020_Dev_x0020_Doc_x0020_Type" minOccurs="0"/>
                <xsd:element ref="ns2:Filed_x0020_Documents" minOccurs="0"/>
                <xsd:element ref="ns2:Department" minOccurs="0"/>
                <xsd:element ref="ns1:Form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19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cda00-7b58-44a7-b108-8bd10a8a08ba" elementFormDefault="qualified">
    <xsd:import namespace="http://schemas.microsoft.com/office/2006/documentManagement/types"/>
    <xsd:import namespace="http://schemas.microsoft.com/office/infopath/2007/PartnerControls"/>
    <xsd:element name="Company" ma:index="2" nillable="true" ma:displayName="Company" ma:internalName="Company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U"/>
                    <xsd:enumeration value="LGE"/>
                    <xsd:enumeration value="ODP"/>
                  </xsd:restriction>
                </xsd:simpleType>
              </xsd:element>
            </xsd:sequence>
          </xsd:extension>
        </xsd:complexContent>
      </xsd:complexType>
    </xsd:element>
    <xsd:element name="Year" ma:index="3" ma:displayName="Year" ma:default="2025" ma:format="Dropdown" ma:indexed="true" ma:internalName="Year" ma:readOnly="false">
      <xsd:simpleType>
        <xsd:restriction base="dms:Choice">
          <xsd:enumeration value="2025"/>
          <xsd:enumeration value="2024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</xsd:restriction>
      </xsd:simpleType>
    </xsd:element>
    <xsd:element name="Document_x0020_Type" ma:index="4" ma:displayName="Document Type" ma:format="Dropdown" ma:indexed="true" ma:internalName="Document_x0020_Type" ma:readOnly="false">
      <xsd:simpleType>
        <xsd:restriction base="dms:Choice">
          <xsd:enumeration value="General Information"/>
          <xsd:enumeration value="Application"/>
          <xsd:enumeration value="Development"/>
          <xsd:enumeration value="Orders"/>
          <xsd:enumeration value="Direct Testimony"/>
          <xsd:enumeration value="Rebuttal Testimony"/>
          <xsd:enumeration value="Stipulation Testimony"/>
          <xsd:enumeration value="Supplemental Testimony"/>
          <xsd:enumeration value="Supplemental Rebuttal Testimony"/>
          <xsd:enumeration value="Sur-Rebuttal Testimony"/>
          <xsd:enumeration value="Superseded Testimony"/>
          <xsd:enumeration value="Intervenor Direct Testimony"/>
          <xsd:enumeration value="Intervenor Supplemental Testimony"/>
          <xsd:enumeration value="Intervenor Data Requests Issued"/>
          <xsd:enumeration value="Intervenor Data Requests Responses"/>
          <xsd:enumeration value="Data Requests"/>
          <xsd:enumeration value="Notices"/>
          <xsd:enumeration value="eFile/Filed Docs"/>
          <xsd:enumeration value="Filing Requirements"/>
          <xsd:enumeration value="Tariff Development"/>
          <xsd:enumeration value="Witness Prep"/>
          <xsd:enumeration value="Public Hearings"/>
          <xsd:enumeration value="Superseded"/>
          <xsd:enumeration value="Rate Case NMS/QF Tariffs"/>
          <xsd:enumeration value="Pre-Pay Program"/>
          <xsd:enumeration value="Grandfathering"/>
          <xsd:enumeration value="Net Metering"/>
          <xsd:enumeration value="Pre-Pay – Research"/>
          <xsd:enumeration value="Data Centers"/>
          <xsd:enumeration value="Settlement"/>
          <xsd:enumeration value="Guidance Sheets"/>
        </xsd:restriction>
      </xsd:simpleType>
    </xsd:element>
    <xsd:element name="Filing_x0020_Requirement" ma:index="5" nillable="true" ma:displayName="Filing Requirement" ma:format="Dropdown" ma:internalName="Filing_x0020_Requirement" ma:readOnly="false">
      <xsd:simpleType>
        <xsd:restriction base="dms:Choice">
          <xsd:enumeration value="Filing Requirements - Draft Responses"/>
          <xsd:enumeration value="Tab 01-Sec 14(2) Attachment Only"/>
          <xsd:enumeration value="Tab 03-Sec 16(1)(b)(2) Attachment Only"/>
          <xsd:enumeration value="Tab 04-Sec 16(1)(b)(3) Attachment Only"/>
          <xsd:enumeration value="Tab 05-Sec 16(1)(b)(4) Attachment Only"/>
          <xsd:enumeration value="Tab 06-Sec 16(1)(b)(5) Attachment Only"/>
          <xsd:enumeration value="Tab 07-Sec 16(2) Attachment Only"/>
          <xsd:enumeration value="Tab 13-Sec 16(6)(f) Attachment Only"/>
          <xsd:enumeration value="Tab 15-Sec 16(7)(b) Attachment Only"/>
          <xsd:enumeration value="Tab 16-Sec 16(7)(c) Attachment Only"/>
          <xsd:enumeration value="Tab 17-Sec 16(7)(d) Attachment Only"/>
          <xsd:enumeration value="Tab 18-Sec 16(7)(e) Attachment Only"/>
          <xsd:enumeration value="Tab 19-Sec 16(7)(f) Attachment Only"/>
          <xsd:enumeration value="Tab 20-Sec 16(7)(g) Attachment Only"/>
          <xsd:enumeration value="Tab 22-Sec 16(7)(h)(1) Attachment Only"/>
          <xsd:enumeration value="Tab 23-Sec 16(7)(h)(2) Attachment Only"/>
          <xsd:enumeration value="Tab 24-Sec 16(7)(h)(3) Attachment Only"/>
          <xsd:enumeration value="Tab 25-Sec 16(7)(h)(4) Attachment Only"/>
          <xsd:enumeration value="Tab 28-Sec 16(7)(h)(7) Attachment Only"/>
          <xsd:enumeration value="Tab 29-Sec 16(7)(h)(8) Attachment Only"/>
          <xsd:enumeration value="Tab 30-Sec 16(7)(h)(9) Attachment Only"/>
          <xsd:enumeration value="Tab 31-Sec 16(7)(h)(10) Attachment Only"/>
          <xsd:enumeration value="Tab 32-Sec 16(7)(h)(11) Attachment Only"/>
          <xsd:enumeration value="Tab 33-Sec 16(7)(h)(12) Attachment Only"/>
          <xsd:enumeration value="Tab 39-Sec 16(7)(i) Attachment Only"/>
          <xsd:enumeration value="Tab 40-Sec 16(7)(j) Attachment Only"/>
          <xsd:enumeration value="Tab 41-Sec 16(7)(k) Attachment Only"/>
          <xsd:enumeration value="Tab 43-Sec 16(7)(m) Attachment Only"/>
          <xsd:enumeration value="Tab 44-Sec 16(7)(n) Attachment Only"/>
          <xsd:enumeration value="Tab 45-Sec 16(7)(o) Attachment Only"/>
          <xsd:enumeration value="Tab 46-Sec 16(7)(p) Attachment Only"/>
          <xsd:enumeration value="Tab 50-Sec 16(7)(t) Attachment Only"/>
          <xsd:enumeration value="Tab 51-Sec 16(7)(u) Attachment Only"/>
          <xsd:enumeration value="Tab 54-Sec 16(8)(a) Attachment Only"/>
          <xsd:enumeration value="Tab 55-Sec 16(8)(b Attachment Only"/>
          <xsd:enumeration value="Tab 56-Sec 16(8)(c) Attachment Only"/>
          <xsd:enumeration value="Tab 57-Sec 16(8)(d) Attachment Only"/>
          <xsd:enumeration value="Tab 58-Sec 16(8)(e) Attachment Only"/>
          <xsd:enumeration value="Tab 59-Sec 16(8)(f) Attachment Only"/>
          <xsd:enumeration value="Tab 60-Sec 16(8)(g) Attachment Only"/>
          <xsd:enumeration value="Tab 61-Sec 16(8)(h) Attachment Only"/>
          <xsd:enumeration value="Tab 62-Sec 16(8)(i) Attachment Only"/>
          <xsd:enumeration value="Tab 63-Sec 16(8)(j) Attachment Only"/>
          <xsd:enumeration value="Tab 64-Sec 16(8)(k) Attachment Only"/>
          <xsd:enumeration value="Tab 66-Sec 16(8)(m) Attachment Only"/>
          <xsd:enumeration value="Tab 67-Sec 16(8)(n) Attachment Only"/>
          <xsd:enumeration value="Filing Requirements - Guidance Sheets"/>
          <xsd:enumeration value="Filing Requirements - Witness/Preparer Assignments"/>
          <xsd:enumeration value="Filing Requirements - eFiled"/>
          <xsd:enumeration value="Exempt Schedules 10_13_20_23_33_44-48"/>
          <xsd:enumeration value="Schedule 01-5_8-29_40-Revenue Requirements"/>
          <xsd:enumeration value="Schedule 08-14,16-28-Revenue Requirements"/>
          <xsd:enumeration value="Schedule 01-5-Financial Data"/>
          <xsd:enumeration value="Schedule 06-Annual Reports"/>
          <xsd:enumeration value="Schedule 07-Comparative Financial Statements"/>
          <xsd:enumeration value="Schedule 15-Regulatory Assets"/>
          <xsd:enumeration value="Schedule 17-Lead/Lag Cash Working Capital Calc - ET"/>
          <xsd:enumeration value="Schedule 27-Lead/Lag Cash Working Capital Calc - Adj."/>
          <xsd:enumeration value="Schedule 29-Workpapers for Adjustments"/>
          <xsd:enumeration value="Schedule 30-Revenue and Expense Analysis"/>
          <xsd:enumeration value="Schedule 31-Advertising"/>
          <xsd:enumeration value="Schedule 32-Storm Damage"/>
          <xsd:enumeration value="Schedule 34-Misc Expenses"/>
          <xsd:enumeration value="Schedule 35-Affiliate Services"/>
          <xsd:enumeration value="Schedule 36-Income Taxes"/>
          <xsd:enumeration value="Schedule 37-Organization"/>
          <xsd:enumeration value="Schedule 38-Changes in Acctg Procedures"/>
          <xsd:enumeration value="Schedule 39-Out of Period"/>
          <xsd:enumeration value="Schedule 40-Cost of Service"/>
          <xsd:enumeration value="Schedule 41-Present and Proposed Tariffs"/>
          <xsd:enumeration value="Schedule 42-Present and Proposed Revenues"/>
          <xsd:enumeration value="Schedule 43-Sample Bills"/>
          <xsd:enumeration value="Schedule 49-Other"/>
          <xsd:enumeration value="Schedule 50-Other"/>
        </xsd:restriction>
      </xsd:simpleType>
    </xsd:element>
    <xsd:element name="Witness_x0020_Testimony" ma:index="6" nillable="true" ma:displayName="Witness" ma:format="Dropdown" ma:internalName="Witness_x0020_Testimony" ma:readOnly="false">
      <xsd:simpleType>
        <xsd:restriction base="dms:Choice">
          <xsd:enumeration value="Baryenbruch, Patrick L. (Baryenbruch &amp; Company, LLC)"/>
          <xsd:enumeration value="Bellar, Lonnie E."/>
          <xsd:enumeration value="Bevington, John"/>
          <xsd:enumeration value="Burgos, Julissa"/>
          <xsd:enumeration value="Clements, Chad E."/>
          <xsd:enumeration value="Conroy, Robert M."/>
          <xsd:enumeration value="Crockett, John R."/>
          <xsd:enumeration value="Dylan W. D'Ascendis (ScottMadden, Inc.)"/>
          <xsd:enumeration value="Fackler, Andrea M."/>
          <xsd:enumeration value="Garrett, Christopher M."/>
          <xsd:enumeration value="Hornung, Michael E."/>
          <xsd:enumeration value="Johnson, Daniel"/>
          <xsd:enumeration value="Lovekamp, Rick E."/>
          <xsd:enumeration value="McCombs, Drew T."/>
          <xsd:enumeration value="McFarland, Elizabeth J."/>
          <xsd:enumeration value="McKenzie, Adrien M. (FINCAP, Inc.)"/>
          <xsd:enumeration value="Metts, Heather D."/>
          <xsd:enumeration value="Montgomery, Shannon L."/>
          <xsd:enumeration value="Poplaski, Vincent"/>
          <xsd:enumeration value="Rahn, Derek"/>
          <xsd:enumeration value="Rieth, Tom C."/>
          <xsd:enumeration value="Saunders, Eileen L."/>
          <xsd:enumeration value="Schram, Charles R."/>
          <xsd:enumeration value="Sinclair, David S."/>
          <xsd:enumeration value="Spanos, John J. (Gannett Fleming)"/>
          <xsd:enumeration value="Waldrab, Peter W."/>
          <xsd:enumeration value="Wilson, Stuart"/>
          <xsd:enumeration value="z - eFiled/Filed"/>
          <xsd:enumeration value="Arbough, Daniel K."/>
          <xsd:enumeration value="Blake, Kent W."/>
          <xsd:enumeration value="Leichty, Douglas A."/>
          <xsd:enumeration value="Meiman, Greg J."/>
          <xsd:enumeration value="Murphy, J. Clay"/>
          <xsd:enumeration value="Seelye, Steve (The Prime Group)"/>
          <xsd:enumeration value="Straight, Scott"/>
          <xsd:enumeration value="Thompson, Paul W."/>
          <xsd:enumeration value="Wolfe, John K."/>
          <xsd:enumeration value="Lyons, Tim S. (ScottMadden Inc)"/>
        </xsd:restriction>
      </xsd:simpleType>
    </xsd:element>
    <xsd:element name="Intervemprs" ma:index="7" nillable="true" ma:displayName="Data Request Party" ma:format="Dropdown" ma:internalName="Intervemprs" ma:readOnly="false">
      <xsd:simpleType>
        <xsd:restriction base="dms:Choice">
          <xsd:enumeration value="0-Data Response Tracking Sheet"/>
          <xsd:enumeration value="KY Public Service Commission - PSC"/>
          <xsd:enumeration value="VA State Corporation Commission - VASCC"/>
          <xsd:enumeration value="Appalachian Voices"/>
          <xsd:enumeration value="Association of Community Ministries - ACM"/>
          <xsd:enumeration value="Attorney General/KY Industrial Utility Customers - AG/KIUC"/>
          <xsd:enumeration value="Attorney General - AG"/>
          <xsd:enumeration value="AT&amp;T"/>
          <xsd:enumeration value="Charter Communications - Charter"/>
          <xsd:enumeration value="Community Action Council - CAC"/>
          <xsd:enumeration value="East Kentucky Power Cooperative - EKPC"/>
          <xsd:enumeration value="JBS Swift &amp; Co - JBS"/>
          <xsd:enumeration value="KY Broadband and Cable Association - KBCA"/>
          <xsd:enumeration value="KY Cable Telecomm. Assn - KCTA"/>
          <xsd:enumeration value="KY Industrial Utility Customers - KIUC"/>
          <xsd:enumeration value="Kentucky League of Cities - KLC"/>
          <xsd:enumeration value="Kroger"/>
          <xsd:enumeration value="Kroger/Wal-Mart"/>
          <xsd:enumeration value="KY School Boards Assn - KSBA"/>
          <xsd:enumeration value="KY Solar Industries Assn - KSIA"/>
          <xsd:enumeration value="Lexington-Fayette Urban County Govt - LFUCG"/>
          <xsd:enumeration value="Louisville Metro Government - METRO"/>
          <xsd:enumeration value="Metro. Housing Coalition - MHC"/>
          <xsd:enumeration value="Metro Housing Coalition/Kentuckians for the Commonwealth/Kentucky Solar Energy Society - MHC/KFTC/KSES"/>
          <xsd:enumeration value="Mountain Association/Kentuckians for the Commonwealth/Kentucky Solar Energy Society - MA/KFTC/KSES"/>
          <xsd:enumeration value="Sierra Club - SC"/>
          <xsd:enumeration value="U.S. Dept. of Defense/Federal Executive Agencies - DOD/FEA"/>
          <xsd:enumeration value="U.S. Dept. of Defense -  US DOD"/>
          <xsd:enumeration value="Wal-Mart"/>
        </xsd:restriction>
      </xsd:simpleType>
    </xsd:element>
    <xsd:element name="Round" ma:index="8" nillable="true" ma:displayName="Data Request Round" ma:format="Dropdown" ma:internalName="Round" ma:readOnly="false">
      <xsd:simpleType>
        <xsd:restriction base="dms:Choice">
          <xsd:enumeration value="On-Site Requests"/>
          <xsd:enumeration value="DR01"/>
          <xsd:enumeration value="DR01 Attachments"/>
          <xsd:enumeration value="DR01 eFiled/Filed"/>
          <xsd:enumeration value="DR02"/>
          <xsd:enumeration value="DR02 Attachments"/>
          <xsd:enumeration value="DR02 eFiled/Filed"/>
          <xsd:enumeration value="DR03"/>
          <xsd:enumeration value="DR03 Attachments"/>
          <xsd:enumeration value="DR03 eFiled/Filed"/>
          <xsd:enumeration value="DR04"/>
          <xsd:enumeration value="DR04 Attachments"/>
          <xsd:enumeration value="DR04 eFiled/Filed"/>
          <xsd:enumeration value="DR05"/>
          <xsd:enumeration value="DR05 Attachments"/>
          <xsd:enumeration value="DR05 eFiled/Filed"/>
          <xsd:enumeration value="DR06"/>
          <xsd:enumeration value="DR06 Attachments"/>
          <xsd:enumeration value="DR06 eFiled/Filed"/>
          <xsd:enumeration value="DR07"/>
          <xsd:enumeration value="DR07 Attachments"/>
          <xsd:enumeration value="DR07 eFiled/Filed"/>
          <xsd:enumeration value="DR08"/>
          <xsd:enumeration value="DR08 Attachments"/>
          <xsd:enumeration value="DR08 eFiled/Filed"/>
          <xsd:enumeration value="DR09"/>
          <xsd:enumeration value="DR09 Attachments"/>
          <xsd:enumeration value="DR09 eFiled/Filed"/>
          <xsd:enumeration value="DR10"/>
          <xsd:enumeration value="DR10 Attachments"/>
          <xsd:enumeration value="DR10 eFiled/Filed"/>
          <xsd:enumeration value="DR11"/>
          <xsd:enumeration value="DR11 Attachments"/>
          <xsd:enumeration value="DR11 eFiled/Filed"/>
          <xsd:enumeration value="DR12"/>
          <xsd:enumeration value="DR12 Attachments"/>
          <xsd:enumeration value="DR12 eFiled/Filed"/>
          <xsd:enumeration value="DR13"/>
          <xsd:enumeration value="DR13 Attachments"/>
          <xsd:enumeration value="DR13 eFiled/Filed"/>
          <xsd:enumeration value="DR14"/>
          <xsd:enumeration value="DR14 Attachments"/>
          <xsd:enumeration value="DR14 eFiled/Filed"/>
          <xsd:enumeration value="Post Hearing DR01"/>
          <xsd:enumeration value="Post Hearing DR01 Attachments"/>
          <xsd:enumeration value="Post Hearing DR01 eFiled/Filed"/>
          <xsd:enumeration value="Post Hearing DR02"/>
          <xsd:enumeration value="Post Hearing DR02 Attachments"/>
          <xsd:enumeration value="Post Hearing DR02 eFiled/Filed"/>
          <xsd:enumeration value="PSC DR02/Intervenors DR01"/>
          <xsd:enumeration value="PSC DR03/Intervenors DR02"/>
          <xsd:enumeration value="PSC DR04"/>
          <xsd:enumeration value="PSC DR05/Intervenors DR03"/>
          <xsd:enumeration value="PSC DR06"/>
        </xsd:restriction>
      </xsd:simpleType>
    </xsd:element>
    <xsd:element name="Data_x0020_Request_x0020_Question_x0020_No_x002e_" ma:index="9" nillable="true" ma:displayName="Data Request Question No." ma:format="Dropdown" ma:internalName="Data_x0020_Request_x0020_Question_x0020_No_x002e_" ma:readOnly="false">
      <xsd:simpleType>
        <xsd:restriction base="dms:Choice">
          <xsd:enumeration value="001"/>
          <xsd:enumeration value="002"/>
          <xsd:enumeration value="003"/>
          <xsd:enumeration value="004"/>
          <xsd:enumeration value="005"/>
          <xsd:enumeration value="006"/>
          <xsd:enumeration value="007"/>
          <xsd:enumeration value="008"/>
          <xsd:enumeration value="009"/>
          <xsd:enumeration value="010"/>
          <xsd:enumeration value="011"/>
          <xsd:enumeration value="012"/>
          <xsd:enumeration value="013"/>
          <xsd:enumeration value="014"/>
          <xsd:enumeration value="015"/>
          <xsd:enumeration value="016"/>
          <xsd:enumeration value="017"/>
          <xsd:enumeration value="018"/>
          <xsd:enumeration value="019"/>
          <xsd:enumeration value="020"/>
          <xsd:enumeration value="021"/>
          <xsd:enumeration value="022"/>
          <xsd:enumeration value="023"/>
          <xsd:enumeration value="024"/>
          <xsd:enumeration value="025"/>
          <xsd:enumeration value="026"/>
          <xsd:enumeration value="027"/>
          <xsd:enumeration value="028"/>
          <xsd:enumeration value="029"/>
          <xsd:enumeration value="030"/>
          <xsd:enumeration value="031"/>
          <xsd:enumeration value="032"/>
          <xsd:enumeration value="033"/>
          <xsd:enumeration value="034"/>
          <xsd:enumeration value="035"/>
          <xsd:enumeration value="036"/>
          <xsd:enumeration value="037"/>
          <xsd:enumeration value="038"/>
          <xsd:enumeration value="039"/>
          <xsd:enumeration value="040"/>
          <xsd:enumeration value="041"/>
          <xsd:enumeration value="042"/>
          <xsd:enumeration value="043"/>
          <xsd:enumeration value="044"/>
          <xsd:enumeration value="045"/>
          <xsd:enumeration value="046"/>
          <xsd:enumeration value="047"/>
          <xsd:enumeration value="048"/>
          <xsd:enumeration value="049"/>
          <xsd:enumeration value="050"/>
          <xsd:enumeration value="051"/>
          <xsd:enumeration value="052"/>
          <xsd:enumeration value="053"/>
          <xsd:enumeration value="054"/>
          <xsd:enumeration value="055"/>
          <xsd:enumeration value="056"/>
          <xsd:enumeration value="057"/>
          <xsd:enumeration value="058"/>
          <xsd:enumeration value="059"/>
          <xsd:enumeration value="060"/>
          <xsd:enumeration value="061"/>
          <xsd:enumeration value="062"/>
          <xsd:enumeration value="063"/>
          <xsd:enumeration value="064"/>
          <xsd:enumeration value="065"/>
          <xsd:enumeration value="066"/>
          <xsd:enumeration value="067"/>
          <xsd:enumeration value="068"/>
          <xsd:enumeration value="069"/>
          <xsd:enumeration value="070"/>
          <xsd:enumeration value="071"/>
          <xsd:enumeration value="072"/>
          <xsd:enumeration value="073"/>
          <xsd:enumeration value="074"/>
          <xsd:enumeration value="075"/>
          <xsd:enumeration value="076"/>
          <xsd:enumeration value="077"/>
          <xsd:enumeration value="078"/>
          <xsd:enumeration value="079"/>
          <xsd:enumeration value="080"/>
          <xsd:enumeration value="081"/>
          <xsd:enumeration value="082"/>
          <xsd:enumeration value="083"/>
          <xsd:enumeration value="084"/>
          <xsd:enumeration value="085"/>
          <xsd:enumeration value="086"/>
          <xsd:enumeration value="087"/>
          <xsd:enumeration value="088"/>
          <xsd:enumeration value="089"/>
          <xsd:enumeration value="090"/>
          <xsd:enumeration value="091"/>
          <xsd:enumeration value="092"/>
          <xsd:enumeration value="093"/>
          <xsd:enumeration value="094"/>
          <xsd:enumeration value="095"/>
          <xsd:enumeration value="096"/>
          <xsd:enumeration value="097"/>
          <xsd:enumeration value="098"/>
          <xsd:enumeration value="099"/>
          <xsd:enumeration value="100"/>
          <xsd:enumeration value="101"/>
          <xsd:enumeration value="102"/>
          <xsd:enumeration value="103"/>
          <xsd:enumeration value="104"/>
          <xsd:enumeration value="105"/>
          <xsd:enumeration value="106"/>
          <xsd:enumeration value="107"/>
          <xsd:enumeration value="108"/>
          <xsd:enumeration value="109"/>
          <xsd:enumeration value="110"/>
          <xsd:enumeration value="111"/>
          <xsd:enumeration value="112"/>
          <xsd:enumeration value="113"/>
          <xsd:enumeration value="114"/>
          <xsd:enumeration value="115"/>
          <xsd:enumeration value="116"/>
          <xsd:enumeration value="117"/>
          <xsd:enumeration value="118"/>
          <xsd:enumeration value="119"/>
          <xsd:enumeration value="120"/>
          <xsd:enumeration value="121"/>
          <xsd:enumeration value="122"/>
          <xsd:enumeration value="123"/>
          <xsd:enumeration value="124"/>
          <xsd:enumeration value="125"/>
          <xsd:enumeration value="126"/>
          <xsd:enumeration value="127"/>
          <xsd:enumeration value="128"/>
          <xsd:enumeration value="129"/>
          <xsd:enumeration value="130"/>
          <xsd:enumeration value="131"/>
          <xsd:enumeration value="132"/>
          <xsd:enumeration value="133"/>
          <xsd:enumeration value="134"/>
          <xsd:enumeration value="135"/>
          <xsd:enumeration value="136"/>
          <xsd:enumeration value="137"/>
          <xsd:enumeration value="138"/>
          <xsd:enumeration value="139"/>
          <xsd:enumeration value="140"/>
          <xsd:enumeration value="141"/>
          <xsd:enumeration value="142"/>
          <xsd:enumeration value="143"/>
          <xsd:enumeration value="144"/>
          <xsd:enumeration value="145"/>
          <xsd:enumeration value="146"/>
          <xsd:enumeration value="147"/>
          <xsd:enumeration value="148"/>
          <xsd:enumeration value="149"/>
          <xsd:enumeration value="150"/>
          <xsd:enumeration value="151"/>
          <xsd:enumeration value="152"/>
          <xsd:enumeration value="153"/>
          <xsd:enumeration value="154"/>
          <xsd:enumeration value="155"/>
          <xsd:enumeration value="156"/>
          <xsd:enumeration value="157"/>
          <xsd:enumeration value="158"/>
          <xsd:enumeration value="159"/>
          <xsd:enumeration value="160"/>
          <xsd:enumeration value="161"/>
          <xsd:enumeration value="162"/>
          <xsd:enumeration value="163"/>
          <xsd:enumeration value="164"/>
          <xsd:enumeration value="165"/>
          <xsd:enumeration value="166"/>
          <xsd:enumeration value="167"/>
          <xsd:enumeration value="168"/>
          <xsd:enumeration value="169"/>
          <xsd:enumeration value="170"/>
          <xsd:enumeration value="171"/>
          <xsd:enumeration value="172"/>
          <xsd:enumeration value="173"/>
          <xsd:enumeration value="174"/>
          <xsd:enumeration value="175"/>
          <xsd:enumeration value="176"/>
          <xsd:enumeration value="177"/>
          <xsd:enumeration value="178"/>
          <xsd:enumeration value="179"/>
          <xsd:enumeration value="180"/>
          <xsd:enumeration value="181"/>
          <xsd:enumeration value="182"/>
          <xsd:enumeration value="183"/>
          <xsd:enumeration value="184"/>
          <xsd:enumeration value="185"/>
          <xsd:enumeration value="186"/>
          <xsd:enumeration value="187"/>
          <xsd:enumeration value="188"/>
          <xsd:enumeration value="189"/>
          <xsd:enumeration value="190"/>
          <xsd:enumeration value="191"/>
          <xsd:enumeration value="192"/>
          <xsd:enumeration value="193"/>
          <xsd:enumeration value="194"/>
          <xsd:enumeration value="195"/>
          <xsd:enumeration value="196"/>
          <xsd:enumeration value="197"/>
          <xsd:enumeration value="198"/>
          <xsd:enumeration value="199"/>
          <xsd:enumeration value="200"/>
          <xsd:enumeration value="201"/>
          <xsd:enumeration value="202"/>
          <xsd:enumeration value="203"/>
          <xsd:enumeration value="204"/>
          <xsd:enumeration value="205"/>
          <xsd:enumeration value="206"/>
          <xsd:enumeration value="207"/>
          <xsd:enumeration value="208"/>
          <xsd:enumeration value="209"/>
          <xsd:enumeration value="210"/>
          <xsd:enumeration value="211"/>
          <xsd:enumeration value="212"/>
          <xsd:enumeration value="213"/>
          <xsd:enumeration value="214"/>
          <xsd:enumeration value="215"/>
          <xsd:enumeration value="216"/>
          <xsd:enumeration value="217"/>
          <xsd:enumeration value="218"/>
          <xsd:enumeration value="219"/>
          <xsd:enumeration value="220"/>
          <xsd:enumeration value="221"/>
          <xsd:enumeration value="222"/>
          <xsd:enumeration value="223"/>
          <xsd:enumeration value="224"/>
          <xsd:enumeration value="225"/>
          <xsd:enumeration value="226"/>
          <xsd:enumeration value="227"/>
          <xsd:enumeration value="228"/>
          <xsd:enumeration value="229"/>
          <xsd:enumeration value="230"/>
          <xsd:enumeration value="231"/>
          <xsd:enumeration value="232"/>
          <xsd:enumeration value="233"/>
          <xsd:enumeration value="234"/>
          <xsd:enumeration value="235"/>
          <xsd:enumeration value="236"/>
          <xsd:enumeration value="237"/>
          <xsd:enumeration value="238"/>
          <xsd:enumeration value="239"/>
          <xsd:enumeration value="240"/>
          <xsd:enumeration value="241"/>
          <xsd:enumeration value="242"/>
          <xsd:enumeration value="243"/>
          <xsd:enumeration value="244"/>
          <xsd:enumeration value="245"/>
          <xsd:enumeration value="246"/>
          <xsd:enumeration value="247"/>
          <xsd:enumeration value="248"/>
          <xsd:enumeration value="249"/>
          <xsd:enumeration value="250"/>
          <xsd:enumeration value="251"/>
          <xsd:enumeration value="252"/>
          <xsd:enumeration value="253"/>
          <xsd:enumeration value="254"/>
          <xsd:enumeration value="255"/>
          <xsd:enumeration value="256"/>
          <xsd:enumeration value="257"/>
          <xsd:enumeration value="258"/>
          <xsd:enumeration value="259"/>
          <xsd:enumeration value="260"/>
          <xsd:enumeration value="261"/>
          <xsd:enumeration value="262"/>
          <xsd:enumeration value="263"/>
          <xsd:enumeration value="264"/>
          <xsd:enumeration value="265"/>
          <xsd:enumeration value="266"/>
          <xsd:enumeration value="267"/>
          <xsd:enumeration value="268"/>
          <xsd:enumeration value="269"/>
          <xsd:enumeration value="270"/>
          <xsd:enumeration value="271"/>
          <xsd:enumeration value="272"/>
          <xsd:enumeration value="273"/>
          <xsd:enumeration value="274"/>
          <xsd:enumeration value="275"/>
          <xsd:enumeration value="276"/>
          <xsd:enumeration value="277"/>
          <xsd:enumeration value="278"/>
          <xsd:enumeration value="279"/>
          <xsd:enumeration value="280"/>
          <xsd:enumeration value="281"/>
          <xsd:enumeration value="282"/>
          <xsd:enumeration value="283"/>
          <xsd:enumeration value="284"/>
          <xsd:enumeration value="285"/>
          <xsd:enumeration value="286"/>
          <xsd:enumeration value="287"/>
          <xsd:enumeration value="288"/>
          <xsd:enumeration value="289"/>
          <xsd:enumeration value="290"/>
          <xsd:enumeration value="291"/>
          <xsd:enumeration value="292"/>
          <xsd:enumeration value="293"/>
          <xsd:enumeration value="294"/>
          <xsd:enumeration value="295"/>
          <xsd:enumeration value="296"/>
          <xsd:enumeration value="297"/>
          <xsd:enumeration value="298"/>
          <xsd:enumeration value="299"/>
          <xsd:enumeration value="300"/>
          <xsd:enumeration value="301"/>
          <xsd:enumeration value="302"/>
          <xsd:enumeration value="303"/>
          <xsd:enumeration value="304"/>
          <xsd:enumeration value="305"/>
          <xsd:enumeration value="306"/>
          <xsd:enumeration value="307"/>
          <xsd:enumeration value="308"/>
          <xsd:enumeration value="309"/>
          <xsd:enumeration value="310"/>
          <xsd:enumeration value="311"/>
          <xsd:enumeration value="312"/>
          <xsd:enumeration value="313"/>
          <xsd:enumeration value="314"/>
          <xsd:enumeration value="315"/>
          <xsd:enumeration value="316"/>
          <xsd:enumeration value="317"/>
          <xsd:enumeration value="318"/>
          <xsd:enumeration value="319"/>
          <xsd:enumeration value="320"/>
          <xsd:enumeration value="321"/>
          <xsd:enumeration value="322"/>
          <xsd:enumeration value="323"/>
          <xsd:enumeration value="324"/>
          <xsd:enumeration value="325"/>
          <xsd:enumeration value="326"/>
          <xsd:enumeration value="327"/>
          <xsd:enumeration value="328"/>
          <xsd:enumeration value="329"/>
          <xsd:enumeration value="330"/>
          <xsd:enumeration value="331"/>
          <xsd:enumeration value="332"/>
          <xsd:enumeration value="333"/>
          <xsd:enumeration value="334"/>
          <xsd:enumeration value="335"/>
          <xsd:enumeration value="336"/>
          <xsd:enumeration value="337"/>
          <xsd:enumeration value="338"/>
          <xsd:enumeration value="339"/>
          <xsd:enumeration value="340"/>
          <xsd:enumeration value="341"/>
          <xsd:enumeration value="342"/>
          <xsd:enumeration value="343"/>
          <xsd:enumeration value="344"/>
          <xsd:enumeration value="345"/>
          <xsd:enumeration value="346"/>
          <xsd:enumeration value="347"/>
          <xsd:enumeration value="348"/>
          <xsd:enumeration value="349"/>
          <xsd:enumeration value="350"/>
          <xsd:enumeration value="351"/>
          <xsd:enumeration value="352"/>
          <xsd:enumeration value="353"/>
          <xsd:enumeration value="354"/>
          <xsd:enumeration value="355"/>
          <xsd:enumeration value="356"/>
          <xsd:enumeration value="357"/>
          <xsd:enumeration value="358"/>
          <xsd:enumeration value="359"/>
          <xsd:enumeration value="360"/>
          <xsd:enumeration value="361"/>
          <xsd:enumeration value="362"/>
          <xsd:enumeration value="363"/>
          <xsd:enumeration value="364"/>
          <xsd:enumeration value="365"/>
          <xsd:enumeration value="366"/>
          <xsd:enumeration value="367"/>
          <xsd:enumeration value="368"/>
          <xsd:enumeration value="369"/>
          <xsd:enumeration value="370"/>
          <xsd:enumeration value="371"/>
          <xsd:enumeration value="372"/>
          <xsd:enumeration value="373"/>
          <xsd:enumeration value="374"/>
          <xsd:enumeration value="375"/>
          <xsd:enumeration value="376"/>
          <xsd:enumeration value="377"/>
          <xsd:enumeration value="378"/>
          <xsd:enumeration value="379"/>
          <xsd:enumeration value="380"/>
          <xsd:enumeration value="381"/>
          <xsd:enumeration value="382"/>
          <xsd:enumeration value="383"/>
          <xsd:enumeration value="384"/>
          <xsd:enumeration value="385"/>
          <xsd:enumeration value="386"/>
          <xsd:enumeration value="387"/>
          <xsd:enumeration value="388"/>
          <xsd:enumeration value="389"/>
          <xsd:enumeration value="390"/>
          <xsd:enumeration value="391"/>
          <xsd:enumeration value="392"/>
          <xsd:enumeration value="393"/>
          <xsd:enumeration value="394"/>
          <xsd:enumeration value="395"/>
          <xsd:enumeration value="396"/>
          <xsd:enumeration value="397"/>
          <xsd:enumeration value="398"/>
          <xsd:enumeration value="399"/>
          <xsd:enumeration value="400"/>
          <xsd:enumeration value="401"/>
          <xsd:enumeration value="402"/>
          <xsd:enumeration value="403"/>
          <xsd:enumeration value="404"/>
          <xsd:enumeration value="405"/>
          <xsd:enumeration value="406"/>
          <xsd:enumeration value="407"/>
          <xsd:enumeration value="408"/>
          <xsd:enumeration value="409"/>
          <xsd:enumeration value="410"/>
          <xsd:enumeration value="411"/>
          <xsd:enumeration value="412"/>
          <xsd:enumeration value="413"/>
          <xsd:enumeration value="414"/>
          <xsd:enumeration value="415"/>
          <xsd:enumeration value="416"/>
          <xsd:enumeration value="417"/>
          <xsd:enumeration value="418"/>
          <xsd:enumeration value="419"/>
          <xsd:enumeration value="420"/>
          <xsd:enumeration value="421"/>
          <xsd:enumeration value="422"/>
          <xsd:enumeration value="423"/>
          <xsd:enumeration value="424"/>
          <xsd:enumeration value="425"/>
          <xsd:enumeration value="426"/>
          <xsd:enumeration value="427"/>
          <xsd:enumeration value="428"/>
          <xsd:enumeration value="429"/>
          <xsd:enumeration value="430"/>
          <xsd:enumeration value="431"/>
          <xsd:enumeration value="432"/>
          <xsd:enumeration value="433"/>
          <xsd:enumeration value="434"/>
          <xsd:enumeration value="435"/>
          <xsd:enumeration value="436"/>
          <xsd:enumeration value="437"/>
          <xsd:enumeration value="438"/>
          <xsd:enumeration value="439"/>
          <xsd:enumeration value="440"/>
          <xsd:enumeration value="441"/>
        </xsd:restriction>
      </xsd:simpleType>
    </xsd:element>
    <xsd:element name="Tariff_x0020_Dev_x0020_Doc_x0020_Type" ma:index="10" nillable="true" ma:displayName="Tariff Dev Doc Type" ma:format="Dropdown" ma:internalName="Tariff_x0020_Dev_x0020_Doc_x0020_Type">
      <xsd:simpleType>
        <xsd:restriction base="dms:Choice">
          <xsd:enumeration value="Rate Case Documents"/>
          <xsd:enumeration value="Pre-Pay Program"/>
          <xsd:enumeration value="Support"/>
        </xsd:restriction>
      </xsd:simpleType>
    </xsd:element>
    <xsd:element name="Filed_x0020_Documents" ma:index="11" nillable="true" ma:displayName="Filed Documents (Internal Use Only)" ma:format="Dropdown" ma:internalName="Filed_x0020_Documents" ma:readOnly="false">
      <xsd:simpleType>
        <xsd:restriction base="dms:Choice">
          <xsd:enumeration value="Application/Filing Requirements/Testimony"/>
          <xsd:enumeration value="PSC DR 01"/>
          <xsd:enumeration value="PSC DR 02/Intervenor DR 01"/>
          <xsd:enumeration value="PSC DR 03/Intervenor DR 02"/>
          <xsd:enumeration value="PSC DR 04"/>
          <xsd:enumeration value="PSC DR 05"/>
          <xsd:enumeration value="PSC DR 06"/>
          <xsd:enumeration value="PSC Post Hearing DR01"/>
          <xsd:enumeration value="PSC Post Hearing DR02"/>
          <xsd:enumeration value="VSCC DR01"/>
          <xsd:enumeration value="VSCC DR02"/>
          <xsd:enumeration value="VSCC DR03"/>
          <xsd:enumeration value="VSCC DR04"/>
          <xsd:enumeration value="VSCC DR05"/>
          <xsd:enumeration value="VSCC DR06"/>
          <xsd:enumeration value="VSCC DR07"/>
          <xsd:enumeration value="VSCC DR08"/>
          <xsd:enumeration value="VSCC DR09"/>
          <xsd:enumeration value="VSCC DR10"/>
          <xsd:enumeration value="VSCC DR11"/>
          <xsd:enumeration value="VSCC DR12"/>
          <xsd:enumeration value="VSCC DR13"/>
          <xsd:enumeration value="VSCC DR14"/>
          <xsd:enumeration value="Supplemental Testimony"/>
          <xsd:enumeration value="Rebuttal Testimony"/>
          <xsd:enumeration value="Settlement Agreement"/>
          <xsd:enumeration value="Stipulation Testimony"/>
          <xsd:enumeration value="Post Hearing Briefs"/>
        </xsd:restriction>
      </xsd:simpleType>
    </xsd:element>
    <xsd:element name="Department" ma:index="18" nillable="true" ma:displayName="Department/Purpose" ma:format="Dropdown" ma:internalName="Department" ma:readOnly="false">
      <xsd:simpleType>
        <xsd:restriction base="dms:Choice">
          <xsd:enumeration value="Billing Determinants"/>
          <xsd:enumeration value="Cost of Service"/>
          <xsd:enumeration value="Jurisdictional Separation Study"/>
          <xsd:enumeration value="Lead-Lag Study"/>
          <xsd:enumeration value="Revenue Requirement"/>
          <xsd:enumeration value="Testimony"/>
          <xsd:enumeration value="Errata"/>
          <xsd:enumeration value="Base Period Update - Jurisdictional Separation Study"/>
          <xsd:enumeration value="Base Period Update - Revenue Requirement"/>
          <xsd:enumeration value="Financial Planning &amp; Analysis"/>
          <xsd:enumeration value="Financial Planning &amp; Analysis - TEST FILES"/>
          <xsd:enumeration value="Financial Reporting"/>
          <xsd:enumeration value="Sales Analysis &amp; Forecasting"/>
          <xsd:enumeration value="State Regulation &amp; Rates"/>
          <xsd:enumeration value="Tax Accounting &amp; Complianc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3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4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any xmlns="54fcda00-7b58-44a7-b108-8bd10a8a08ba">
      <Value>KU</Value>
      <Value>LGE</Value>
    </Company>
    <Tariff_x0020_Dev_x0020_Doc_x0020_Type xmlns="54fcda00-7b58-44a7-b108-8bd10a8a08ba" xsi:nil="true"/>
    <Filing_x0020_Requirement xmlns="54fcda00-7b58-44a7-b108-8bd10a8a08ba" xsi:nil="true"/>
    <Round xmlns="54fcda00-7b58-44a7-b108-8bd10a8a08ba" xsi:nil="true"/>
    <FormData xmlns="http://schemas.microsoft.com/sharepoint/v3">&lt;?xml version="1.0" encoding="utf-8"?&gt;&lt;FormVariables&gt;&lt;Version /&gt;&lt;/FormVariables&gt;</FormData>
    <Data_x0020_Request_x0020_Question_x0020_No_x002e_ xmlns="54fcda00-7b58-44a7-b108-8bd10a8a08ba" xsi:nil="true"/>
    <Year xmlns="54fcda00-7b58-44a7-b108-8bd10a8a08ba">2025</Year>
    <Document_x0020_Type xmlns="54fcda00-7b58-44a7-b108-8bd10a8a08ba">Rebuttal Testimony</Document_x0020_Type>
    <Witness_x0020_Testimony xmlns="54fcda00-7b58-44a7-b108-8bd10a8a08ba">Garrett, Christopher M.</Witness_x0020_Testimony>
    <Intervemprs xmlns="54fcda00-7b58-44a7-b108-8bd10a8a08ba" xsi:nil="true"/>
    <Filed_x0020_Documents xmlns="54fcda00-7b58-44a7-b108-8bd10a8a08ba" xsi:nil="true"/>
    <Department xmlns="54fcda00-7b58-44a7-b108-8bd10a8a08ba" xsi:nil="true"/>
  </documentManagement>
</p:properties>
</file>

<file path=customXml/itemProps1.xml><?xml version="1.0" encoding="utf-8"?>
<ds:datastoreItem xmlns:ds="http://schemas.openxmlformats.org/officeDocument/2006/customXml" ds:itemID="{9B68C992-193F-466F-8EFB-3EE5446C93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fcda00-7b58-44a7-b108-8bd10a8a08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B96CAB-0531-46D3-A44C-F5C3B3A0B18E}">
  <ds:schemaRefs/>
</ds:datastoreItem>
</file>

<file path=customXml/itemProps3.xml><?xml version="1.0" encoding="utf-8"?>
<ds:datastoreItem xmlns:ds="http://schemas.openxmlformats.org/officeDocument/2006/customXml" ds:itemID="{EB0152B8-7976-4607-A8E3-D3AE063875C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6D00AE1-13FD-4B92-80E0-8554543D4DCA}">
  <ds:schemaRefs>
    <ds:schemaRef ds:uri="http://schemas.microsoft.com/sharepoint/v3/contenttype/forms/url"/>
  </ds:schemaRefs>
</ds:datastoreItem>
</file>

<file path=customXml/itemProps5.xml><?xml version="1.0" encoding="utf-8"?>
<ds:datastoreItem xmlns:ds="http://schemas.openxmlformats.org/officeDocument/2006/customXml" ds:itemID="{F24E9F23-6400-46F4-80F9-725340165821}">
  <ds:schemaRefs>
    <ds:schemaRef ds:uri="http://schemas.microsoft.com/sharepoint/v3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54fcda00-7b58-44a7-b108-8bd10a8a08ba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Capitalization vs. Rate Base</vt:lpstr>
      <vt:lpstr>'Capitalization vs. Rate Base'!Print_Area</vt:lpstr>
    </vt:vector>
  </TitlesOfParts>
  <Company>PPL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McCombs, Drew</dc:creator>
  <cp:lastModifiedBy>Garrett, Christopher</cp:lastModifiedBy>
  <cp:lastPrinted>2025-09-25T20:13:42Z</cp:lastPrinted>
  <dcterms:created xsi:type="dcterms:W3CDTF">2025-09-22T00:51:43Z</dcterms:created>
  <dcterms:modified xsi:type="dcterms:W3CDTF">2025-09-25T20:13:57Z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0c8e74a-db15-49f1-980d-3d74f2e3ff07_Enabled">
    <vt:lpwstr>true</vt:lpwstr>
  </property>
  <property fmtid="{D5CDD505-2E9C-101B-9397-08002B2CF9AE}" pid="5" name="MSIP_Label_e0c8e74a-db15-49f1-980d-3d74f2e3ff07_SetDate">
    <vt:lpwstr>2025-09-22T01:08:31Z</vt:lpwstr>
  </property>
  <property fmtid="{D5CDD505-2E9C-101B-9397-08002B2CF9AE}" pid="6" name="MSIP_Label_e0c8e74a-db15-49f1-980d-3d74f2e3ff07_Method">
    <vt:lpwstr>Privileged</vt:lpwstr>
  </property>
  <property fmtid="{D5CDD505-2E9C-101B-9397-08002B2CF9AE}" pid="7" name="MSIP_Label_e0c8e74a-db15-49f1-980d-3d74f2e3ff07_Name">
    <vt:lpwstr>376d9127-3fad-41bb7-827b-657efc89d923</vt:lpwstr>
  </property>
  <property fmtid="{D5CDD505-2E9C-101B-9397-08002B2CF9AE}" pid="8" name="MSIP_Label_e0c8e74a-db15-49f1-980d-3d74f2e3ff07_SiteId">
    <vt:lpwstr>25b79aa0-07c6-4d65-9c80-df92aacdc157</vt:lpwstr>
  </property>
  <property fmtid="{D5CDD505-2E9C-101B-9397-08002B2CF9AE}" pid="9" name="MSIP_Label_e0c8e74a-db15-49f1-980d-3d74f2e3ff07_ActionId">
    <vt:lpwstr>6bc213cf-8511-47e8-a8e9-f7c62abb4c19</vt:lpwstr>
  </property>
  <property fmtid="{D5CDD505-2E9C-101B-9397-08002B2CF9AE}" pid="10" name="MSIP_Label_e0c8e74a-db15-49f1-980d-3d74f2e3ff07_ContentBits">
    <vt:lpwstr>2</vt:lpwstr>
  </property>
  <property fmtid="{D5CDD505-2E9C-101B-9397-08002B2CF9AE}" pid="11" name="MSIP_Label_e0c8e74a-db15-49f1-980d-3d74f2e3ff07_Tag">
    <vt:lpwstr>10, 0, 1, 1</vt:lpwstr>
  </property>
  <property fmtid="{D5CDD505-2E9C-101B-9397-08002B2CF9AE}" pid="12" name="ContentTypeId">
    <vt:lpwstr>0x0101002D0103853DF7894DB347713A7250CD66</vt:lpwstr>
  </property>
</Properties>
</file>