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Direct Testimony\RDC workpapers\"/>
    </mc:Choice>
  </mc:AlternateContent>
  <xr:revisionPtr revIDLastSave="0" documentId="8_{DB45C07D-1FC6-4224-9779-D0486B124306}" xr6:coauthVersionLast="47" xr6:coauthVersionMax="47" xr10:uidLastSave="{00000000-0000-0000-0000-000000000000}"/>
  <bookViews>
    <workbookView xWindow="-120" yWindow="-120" windowWidth="29040" windowHeight="15720" xr2:uid="{FE7BA3B3-0093-437E-9EA1-26BAD6B1C3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D25" i="1"/>
  <c r="F25" i="1" s="1"/>
  <c r="D24" i="1"/>
  <c r="D23" i="1"/>
  <c r="F23" i="1" s="1"/>
  <c r="D22" i="1"/>
  <c r="F22" i="1" s="1"/>
  <c r="D21" i="1"/>
  <c r="A21" i="1"/>
  <c r="A22" i="1" s="1"/>
  <c r="A23" i="1" s="1"/>
  <c r="A24" i="1" s="1"/>
  <c r="A25" i="1" s="1"/>
  <c r="D20" i="1"/>
  <c r="F20" i="1" s="1"/>
  <c r="G25" i="1" l="1"/>
  <c r="F24" i="1"/>
  <c r="G24" i="1" s="1"/>
  <c r="G23" i="1"/>
  <c r="F21" i="1"/>
  <c r="G21" i="1" s="1"/>
  <c r="G20" i="1"/>
  <c r="H16" i="1"/>
  <c r="H15" i="1"/>
  <c r="H14" i="1"/>
  <c r="H12" i="1"/>
  <c r="H11" i="1"/>
  <c r="H8" i="1"/>
  <c r="H7" i="1"/>
  <c r="H6" i="1"/>
  <c r="H4" i="1"/>
  <c r="H3" i="1"/>
  <c r="D16" i="1" l="1"/>
  <c r="F16" i="1" s="1"/>
  <c r="G16" i="1" s="1"/>
  <c r="D15" i="1"/>
  <c r="F15" i="1" s="1"/>
  <c r="G15" i="1" s="1"/>
  <c r="D14" i="1"/>
  <c r="F14" i="1" s="1"/>
  <c r="G14" i="1" s="1"/>
  <c r="D13" i="1"/>
  <c r="F13" i="1" s="1"/>
  <c r="D12" i="1"/>
  <c r="F12" i="1" s="1"/>
  <c r="G12" i="1" s="1"/>
  <c r="D11" i="1"/>
  <c r="F11" i="1" s="1"/>
  <c r="G11" i="1" s="1"/>
  <c r="A12" i="1"/>
  <c r="A13" i="1" s="1"/>
  <c r="A14" i="1" s="1"/>
  <c r="A15" i="1" s="1"/>
  <c r="A16" i="1" s="1"/>
  <c r="D8" i="1"/>
  <c r="F8" i="1" s="1"/>
  <c r="D7" i="1"/>
  <c r="D6" i="1"/>
  <c r="F6" i="1" s="1"/>
  <c r="D5" i="1"/>
  <c r="F5" i="1" s="1"/>
  <c r="D4" i="1"/>
  <c r="D3" i="1"/>
  <c r="A4" i="1"/>
  <c r="A5" i="1" s="1"/>
  <c r="A6" i="1" s="1"/>
  <c r="A7" i="1" s="1"/>
  <c r="A8" i="1" s="1"/>
  <c r="F4" i="1" l="1"/>
  <c r="G4" i="1" s="1"/>
  <c r="F3" i="1"/>
  <c r="G3" i="1" s="1"/>
  <c r="F7" i="1"/>
  <c r="G7" i="1" s="1"/>
  <c r="G6" i="1"/>
  <c r="G8" i="1"/>
</calcChain>
</file>

<file path=xl/sharedStrings.xml><?xml version="1.0" encoding="utf-8"?>
<sst xmlns="http://schemas.openxmlformats.org/spreadsheetml/2006/main" count="27" uniqueCount="16">
  <si>
    <t>Total Annual Bill</t>
  </si>
  <si>
    <t>NA</t>
  </si>
  <si>
    <t>Q1 Deficit at 4%</t>
  </si>
  <si>
    <t>Affordable at 4%</t>
  </si>
  <si>
    <t>Total Res Revenue</t>
  </si>
  <si>
    <t>Total Residential Customers</t>
  </si>
  <si>
    <t>KU Electric</t>
  </si>
  <si>
    <t>LGE Electric</t>
  </si>
  <si>
    <t>Q1 Incomes: Jeff County</t>
  </si>
  <si>
    <t>Q1 Incomes: KY</t>
  </si>
  <si>
    <t>Income at 4% Burden</t>
  </si>
  <si>
    <t>Affordable Bill at 4%</t>
  </si>
  <si>
    <t>LGE Gas</t>
  </si>
  <si>
    <t>Income at 2% Burden</t>
  </si>
  <si>
    <t>Q1 Deficit at 2%</t>
  </si>
  <si>
    <t>Affordable at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</si>
</sst>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9" fontId="0" fillId="0" borderId="0" xfId="0" applyNumberFormat="1"/>
    <xf numFmtId="165" fontId="0" fillId="2" borderId="0" xfId="0" quotePrefix="1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00A1-CA3D-43F3-9326-53356ADA152E}">
  <dimension ref="A1:H25"/>
  <sheetViews>
    <sheetView tabSelected="1" workbookViewId="0">
      <selection activeCell="L6" sqref="L6"/>
    </sheetView>
  </sheetViews>
  <sheetFormatPr defaultRowHeight="15" x14ac:dyDescent="0.25"/>
  <cols>
    <col min="1" max="1" width="11" bestFit="1" customWidth="1"/>
    <col min="2" max="4" width="18.7109375" customWidth="1"/>
    <col min="5" max="5" width="22.140625" bestFit="1" customWidth="1"/>
    <col min="6" max="7" width="18.7109375" customWidth="1"/>
    <col min="8" max="8" width="15.42578125" bestFit="1" customWidth="1"/>
  </cols>
  <sheetData>
    <row r="1" spans="1:8" x14ac:dyDescent="0.25">
      <c r="H1">
        <v>0.04</v>
      </c>
    </row>
    <row r="2" spans="1:8" ht="14.25" customHeight="1" x14ac:dyDescent="0.25">
      <c r="A2" t="s">
        <v>7</v>
      </c>
      <c r="B2" t="s">
        <v>4</v>
      </c>
      <c r="C2" t="s">
        <v>5</v>
      </c>
      <c r="D2" t="s">
        <v>0</v>
      </c>
      <c r="E2" t="s">
        <v>8</v>
      </c>
      <c r="F2" s="3" t="s">
        <v>10</v>
      </c>
      <c r="G2" t="s">
        <v>2</v>
      </c>
      <c r="H2" t="s">
        <v>11</v>
      </c>
    </row>
    <row r="3" spans="1:8" x14ac:dyDescent="0.25">
      <c r="A3">
        <v>2018</v>
      </c>
      <c r="B3">
        <v>451172921</v>
      </c>
      <c r="C3">
        <v>362112</v>
      </c>
      <c r="D3" s="1">
        <f>B3/C3</f>
        <v>1245.9485490676918</v>
      </c>
      <c r="E3" s="2">
        <v>12335</v>
      </c>
      <c r="F3" s="2">
        <f>D3/$H$1</f>
        <v>31148.713726692295</v>
      </c>
      <c r="G3" s="2">
        <f>F3-E3</f>
        <v>18813.713726692295</v>
      </c>
      <c r="H3" s="1">
        <f>E3*$H$1</f>
        <v>493.40000000000003</v>
      </c>
    </row>
    <row r="4" spans="1:8" x14ac:dyDescent="0.25">
      <c r="A4">
        <f t="shared" ref="A4:A8" si="0">A3+1</f>
        <v>2019</v>
      </c>
      <c r="B4">
        <v>460595502</v>
      </c>
      <c r="C4">
        <v>365910</v>
      </c>
      <c r="D4" s="1">
        <f t="shared" ref="D4:D8" si="1">B4/C4</f>
        <v>1258.7671886529474</v>
      </c>
      <c r="E4" s="2">
        <v>13559</v>
      </c>
      <c r="F4" s="2">
        <f t="shared" ref="F4:F8" si="2">D4/$H$1</f>
        <v>31469.179716323684</v>
      </c>
      <c r="G4" s="2">
        <f>F4-E4</f>
        <v>17910.179716323684</v>
      </c>
      <c r="H4" s="1">
        <f t="shared" ref="H4:H8" si="3">E4*$H$1</f>
        <v>542.36</v>
      </c>
    </row>
    <row r="5" spans="1:8" x14ac:dyDescent="0.25">
      <c r="A5">
        <f t="shared" si="0"/>
        <v>2020</v>
      </c>
      <c r="B5">
        <v>465439679</v>
      </c>
      <c r="C5">
        <v>371300</v>
      </c>
      <c r="D5" s="1">
        <f t="shared" si="1"/>
        <v>1253.540746027471</v>
      </c>
      <c r="E5" s="4" t="s">
        <v>1</v>
      </c>
      <c r="F5" s="2">
        <f t="shared" si="2"/>
        <v>31338.518650686772</v>
      </c>
      <c r="G5" s="2"/>
      <c r="H5" s="1"/>
    </row>
    <row r="6" spans="1:8" x14ac:dyDescent="0.25">
      <c r="A6">
        <f t="shared" si="0"/>
        <v>2021</v>
      </c>
      <c r="B6">
        <v>479087634</v>
      </c>
      <c r="C6">
        <v>375455</v>
      </c>
      <c r="D6" s="1">
        <f t="shared" si="1"/>
        <v>1276.0187878707168</v>
      </c>
      <c r="E6" s="2">
        <v>14090</v>
      </c>
      <c r="F6" s="2">
        <f t="shared" si="2"/>
        <v>31900.469696767919</v>
      </c>
      <c r="G6" s="2">
        <f t="shared" ref="G6:G8" si="4">F6-E6</f>
        <v>17810.469696767919</v>
      </c>
      <c r="H6" s="1">
        <f t="shared" si="3"/>
        <v>563.6</v>
      </c>
    </row>
    <row r="7" spans="1:8" x14ac:dyDescent="0.25">
      <c r="A7">
        <f t="shared" si="0"/>
        <v>2022</v>
      </c>
      <c r="B7">
        <v>522265454</v>
      </c>
      <c r="C7">
        <v>378001</v>
      </c>
      <c r="D7" s="1">
        <f t="shared" si="1"/>
        <v>1381.6509850503041</v>
      </c>
      <c r="E7" s="2">
        <v>13149</v>
      </c>
      <c r="F7" s="2">
        <f t="shared" si="2"/>
        <v>34541.274626257604</v>
      </c>
      <c r="G7" s="2">
        <f t="shared" si="4"/>
        <v>21392.274626257604</v>
      </c>
      <c r="H7" s="1">
        <f t="shared" si="3"/>
        <v>525.96</v>
      </c>
    </row>
    <row r="8" spans="1:8" x14ac:dyDescent="0.25">
      <c r="A8">
        <f t="shared" si="0"/>
        <v>2023</v>
      </c>
      <c r="B8">
        <v>486428029</v>
      </c>
      <c r="C8">
        <v>381561</v>
      </c>
      <c r="D8" s="1">
        <f t="shared" si="1"/>
        <v>1274.8368648787482</v>
      </c>
      <c r="E8" s="2">
        <v>13500</v>
      </c>
      <c r="F8" s="2">
        <f t="shared" si="2"/>
        <v>31870.921621968704</v>
      </c>
      <c r="G8" s="2">
        <f t="shared" si="4"/>
        <v>18370.921621968704</v>
      </c>
      <c r="H8" s="1">
        <f t="shared" si="3"/>
        <v>540</v>
      </c>
    </row>
    <row r="9" spans="1:8" x14ac:dyDescent="0.25">
      <c r="D9" s="1"/>
      <c r="E9" s="2"/>
    </row>
    <row r="10" spans="1:8" x14ac:dyDescent="0.25">
      <c r="A10" t="s">
        <v>6</v>
      </c>
      <c r="B10" t="s">
        <v>4</v>
      </c>
      <c r="C10" t="s">
        <v>5</v>
      </c>
      <c r="D10" t="s">
        <v>0</v>
      </c>
      <c r="E10" t="s">
        <v>9</v>
      </c>
      <c r="F10" s="3" t="s">
        <v>10</v>
      </c>
      <c r="G10" t="s">
        <v>2</v>
      </c>
      <c r="H10" t="s">
        <v>3</v>
      </c>
    </row>
    <row r="11" spans="1:8" x14ac:dyDescent="0.25">
      <c r="A11">
        <v>2018</v>
      </c>
      <c r="B11">
        <v>612922778</v>
      </c>
      <c r="C11">
        <v>431614</v>
      </c>
      <c r="D11" s="1">
        <f>B11/C11</f>
        <v>1420.071587112559</v>
      </c>
      <c r="E11" s="2">
        <v>10862</v>
      </c>
      <c r="F11" s="2">
        <f>D11/$H$1</f>
        <v>35501.789677813977</v>
      </c>
      <c r="G11" s="2">
        <f>F11-E11</f>
        <v>24639.789677813977</v>
      </c>
      <c r="H11" s="1">
        <f t="shared" ref="H11:H16" si="5">E11*$H$1</f>
        <v>434.48</v>
      </c>
    </row>
    <row r="12" spans="1:8" x14ac:dyDescent="0.25">
      <c r="A12">
        <f t="shared" ref="A12:A16" si="6">A11+1</f>
        <v>2019</v>
      </c>
      <c r="B12">
        <v>620788798</v>
      </c>
      <c r="C12">
        <v>434372</v>
      </c>
      <c r="D12" s="1">
        <f t="shared" ref="D12:D16" si="7">B12/C12</f>
        <v>1429.1639378228799</v>
      </c>
      <c r="E12" s="2">
        <v>11367</v>
      </c>
      <c r="F12" s="2">
        <f>D12/$H$1</f>
        <v>35729.098445571995</v>
      </c>
      <c r="G12" s="2">
        <f t="shared" ref="G12:G16" si="8">F12-E12</f>
        <v>24362.098445571995</v>
      </c>
      <c r="H12" s="1">
        <f t="shared" si="5"/>
        <v>454.68</v>
      </c>
    </row>
    <row r="13" spans="1:8" x14ac:dyDescent="0.25">
      <c r="A13">
        <f t="shared" si="6"/>
        <v>2020</v>
      </c>
      <c r="B13">
        <v>632660966</v>
      </c>
      <c r="C13">
        <v>438537</v>
      </c>
      <c r="D13" s="1">
        <f t="shared" si="7"/>
        <v>1442.6626852466268</v>
      </c>
      <c r="E13" s="5" t="s">
        <v>1</v>
      </c>
      <c r="F13" s="2">
        <f t="shared" ref="F13:F16" si="9">D13/$H$1</f>
        <v>36066.56713116567</v>
      </c>
      <c r="G13" s="2"/>
      <c r="H13" s="1"/>
    </row>
    <row r="14" spans="1:8" x14ac:dyDescent="0.25">
      <c r="A14">
        <f t="shared" si="6"/>
        <v>2021</v>
      </c>
      <c r="B14">
        <v>662393290</v>
      </c>
      <c r="C14">
        <v>441873</v>
      </c>
      <c r="D14" s="1">
        <f t="shared" si="7"/>
        <v>1499.0580777734779</v>
      </c>
      <c r="E14">
        <v>11356</v>
      </c>
      <c r="F14" s="2">
        <f t="shared" si="9"/>
        <v>37476.451944336943</v>
      </c>
      <c r="G14" s="2">
        <f t="shared" si="8"/>
        <v>26120.451944336943</v>
      </c>
      <c r="H14" s="1">
        <f t="shared" si="5"/>
        <v>454.24</v>
      </c>
    </row>
    <row r="15" spans="1:8" x14ac:dyDescent="0.25">
      <c r="A15">
        <f t="shared" si="6"/>
        <v>2022</v>
      </c>
      <c r="B15">
        <v>752019440</v>
      </c>
      <c r="C15">
        <v>443576</v>
      </c>
      <c r="D15" s="1">
        <f t="shared" si="7"/>
        <v>1695.3564665356105</v>
      </c>
      <c r="E15">
        <v>11942</v>
      </c>
      <c r="F15" s="2">
        <f t="shared" si="9"/>
        <v>42383.911663390259</v>
      </c>
      <c r="G15" s="2">
        <f t="shared" si="8"/>
        <v>30441.911663390259</v>
      </c>
      <c r="H15" s="1">
        <f t="shared" si="5"/>
        <v>477.68</v>
      </c>
    </row>
    <row r="16" spans="1:8" x14ac:dyDescent="0.25">
      <c r="A16">
        <f t="shared" si="6"/>
        <v>2023</v>
      </c>
      <c r="B16">
        <v>664403162</v>
      </c>
      <c r="C16">
        <v>446660</v>
      </c>
      <c r="D16" s="1">
        <f t="shared" si="7"/>
        <v>1487.4919670442841</v>
      </c>
      <c r="E16">
        <v>12322</v>
      </c>
      <c r="F16" s="2">
        <f t="shared" si="9"/>
        <v>37187.299176107103</v>
      </c>
      <c r="G16" s="2">
        <f t="shared" si="8"/>
        <v>24865.299176107103</v>
      </c>
      <c r="H16" s="1">
        <f t="shared" si="5"/>
        <v>492.88</v>
      </c>
    </row>
    <row r="17" spans="1:8" x14ac:dyDescent="0.25">
      <c r="D17" s="1"/>
      <c r="F17" s="2"/>
      <c r="G17" s="2"/>
      <c r="H17" s="1"/>
    </row>
    <row r="18" spans="1:8" x14ac:dyDescent="0.25">
      <c r="H18">
        <v>0.02</v>
      </c>
    </row>
    <row r="19" spans="1:8" x14ac:dyDescent="0.25">
      <c r="A19" t="s">
        <v>12</v>
      </c>
      <c r="B19" t="s">
        <v>4</v>
      </c>
      <c r="C19" t="s">
        <v>5</v>
      </c>
      <c r="D19" t="s">
        <v>0</v>
      </c>
      <c r="E19" t="s">
        <v>8</v>
      </c>
      <c r="F19" s="3" t="s">
        <v>13</v>
      </c>
      <c r="G19" t="s">
        <v>14</v>
      </c>
      <c r="H19" t="s">
        <v>15</v>
      </c>
    </row>
    <row r="20" spans="1:8" x14ac:dyDescent="0.25">
      <c r="A20">
        <v>2018</v>
      </c>
      <c r="B20">
        <v>210345880</v>
      </c>
      <c r="C20">
        <v>298942</v>
      </c>
      <c r="D20" s="1">
        <f>B20/C20</f>
        <v>703.63441737862195</v>
      </c>
      <c r="E20" s="2">
        <v>12335</v>
      </c>
      <c r="F20" s="2">
        <f>D20/$H$18</f>
        <v>35181.720868931094</v>
      </c>
      <c r="G20" s="2">
        <f>F20-E20</f>
        <v>22846.720868931094</v>
      </c>
      <c r="H20" s="1">
        <f>E20*$H$18</f>
        <v>246.70000000000002</v>
      </c>
    </row>
    <row r="21" spans="1:8" x14ac:dyDescent="0.25">
      <c r="A21">
        <f t="shared" ref="A21:A25" si="10">A20+1</f>
        <v>2019</v>
      </c>
      <c r="B21">
        <v>213250129</v>
      </c>
      <c r="C21">
        <v>300971</v>
      </c>
      <c r="D21" s="1">
        <f t="shared" ref="D21:D25" si="11">B21/C21</f>
        <v>708.5404540636805</v>
      </c>
      <c r="E21" s="2">
        <v>13559</v>
      </c>
      <c r="F21" s="2">
        <f t="shared" ref="F21:F25" si="12">D21/$H$18</f>
        <v>35427.022703184026</v>
      </c>
      <c r="G21" s="2">
        <f t="shared" ref="G21" si="13">F21-E21</f>
        <v>21868.022703184026</v>
      </c>
      <c r="H21" s="1">
        <f t="shared" ref="H21:H25" si="14">E21*$H$18</f>
        <v>271.18</v>
      </c>
    </row>
    <row r="22" spans="1:8" x14ac:dyDescent="0.25">
      <c r="A22">
        <f t="shared" si="10"/>
        <v>2020</v>
      </c>
      <c r="B22">
        <v>214303236</v>
      </c>
      <c r="C22">
        <v>303250</v>
      </c>
      <c r="D22" s="1">
        <f t="shared" si="11"/>
        <v>706.68832976092335</v>
      </c>
      <c r="E22" s="4" t="s">
        <v>1</v>
      </c>
      <c r="F22" s="2">
        <f t="shared" si="12"/>
        <v>35334.416488046169</v>
      </c>
      <c r="G22" s="2"/>
      <c r="H22" s="1" t="e">
        <f t="shared" si="14"/>
        <v>#VALUE!</v>
      </c>
    </row>
    <row r="23" spans="1:8" x14ac:dyDescent="0.25">
      <c r="A23">
        <f t="shared" si="10"/>
        <v>2021</v>
      </c>
      <c r="B23">
        <v>233365593</v>
      </c>
      <c r="C23">
        <v>304828</v>
      </c>
      <c r="D23" s="1">
        <f t="shared" si="11"/>
        <v>765.56482016087762</v>
      </c>
      <c r="E23" s="2">
        <v>14090</v>
      </c>
      <c r="F23" s="2">
        <f t="shared" si="12"/>
        <v>38278.241008043879</v>
      </c>
      <c r="G23" s="2">
        <f t="shared" ref="G23:G25" si="15">F23-E23</f>
        <v>24188.241008043879</v>
      </c>
      <c r="H23" s="1">
        <f t="shared" si="14"/>
        <v>281.8</v>
      </c>
    </row>
    <row r="24" spans="1:8" x14ac:dyDescent="0.25">
      <c r="A24">
        <f t="shared" si="10"/>
        <v>2022</v>
      </c>
      <c r="B24">
        <v>308451195</v>
      </c>
      <c r="C24">
        <v>305430</v>
      </c>
      <c r="D24" s="1">
        <f t="shared" si="11"/>
        <v>1009.8916118259503</v>
      </c>
      <c r="E24" s="2">
        <v>13149</v>
      </c>
      <c r="F24" s="2">
        <f t="shared" si="12"/>
        <v>50494.580591297519</v>
      </c>
      <c r="G24" s="2">
        <f t="shared" si="15"/>
        <v>37345.580591297519</v>
      </c>
      <c r="H24" s="1">
        <f t="shared" si="14"/>
        <v>262.98</v>
      </c>
    </row>
    <row r="25" spans="1:8" x14ac:dyDescent="0.25">
      <c r="A25">
        <f t="shared" si="10"/>
        <v>2023</v>
      </c>
      <c r="B25">
        <v>264567471</v>
      </c>
      <c r="C25">
        <v>306639</v>
      </c>
      <c r="D25" s="1">
        <f t="shared" si="11"/>
        <v>862.79785350200075</v>
      </c>
      <c r="E25" s="2">
        <v>13500</v>
      </c>
      <c r="F25" s="2">
        <f t="shared" si="12"/>
        <v>43139.89267510004</v>
      </c>
      <c r="G25" s="2">
        <f t="shared" si="15"/>
        <v>29639.89267510004</v>
      </c>
      <c r="H25" s="1">
        <f t="shared" si="14"/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colton</dc:creator>
  <cp:lastModifiedBy>roger colton</cp:lastModifiedBy>
  <dcterms:created xsi:type="dcterms:W3CDTF">2025-03-24T16:29:43Z</dcterms:created>
  <dcterms:modified xsi:type="dcterms:W3CDTF">2025-09-17T15:20:39Z</dcterms:modified>
</cp:coreProperties>
</file>