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K:\Case No 2025-00107 FULL RATE CASE\First Data Request - TO FILE 05 19 2025\"/>
    </mc:Choice>
  </mc:AlternateContent>
  <xr:revisionPtr revIDLastSave="0" documentId="13_ncr:1_{3B38247A-99D5-4A1E-A100-AFA22DDF3E56}" xr6:coauthVersionLast="36" xr6:coauthVersionMax="36" xr10:uidLastSave="{00000000-0000-0000-0000-000000000000}"/>
  <bookViews>
    <workbookView xWindow="0" yWindow="0" windowWidth="28800" windowHeight="11025" xr2:uid="{00000000-000D-0000-FFFF-FFFF00000000}"/>
  </bookViews>
  <sheets>
    <sheet name="Construction Project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H25" i="1"/>
  <c r="D25" i="1"/>
  <c r="C25" i="1"/>
  <c r="E22" i="1" l="1"/>
  <c r="F22" i="1" s="1"/>
  <c r="G22" i="1"/>
  <c r="G21" i="1"/>
  <c r="G23" i="1"/>
  <c r="E23" i="1"/>
  <c r="F23" i="1" s="1"/>
  <c r="J23" i="1"/>
  <c r="J21" i="1"/>
  <c r="E21" i="1"/>
  <c r="F21" i="1" s="1"/>
  <c r="J20" i="1"/>
  <c r="J19" i="1"/>
  <c r="G19" i="1"/>
  <c r="G20" i="1"/>
  <c r="E19" i="1"/>
  <c r="F19" i="1" s="1"/>
  <c r="E20" i="1"/>
  <c r="F20" i="1" s="1"/>
  <c r="J18" i="1"/>
  <c r="E18" i="1"/>
  <c r="F18" i="1" s="1"/>
  <c r="G18" i="1"/>
  <c r="J17" i="1"/>
  <c r="E17" i="1"/>
  <c r="F17" i="1" s="1"/>
  <c r="G17" i="1"/>
  <c r="J16" i="1"/>
  <c r="G16" i="1"/>
  <c r="E16" i="1"/>
  <c r="F16" i="1" s="1"/>
  <c r="J15" i="1"/>
  <c r="G15" i="1"/>
  <c r="E15" i="1"/>
  <c r="F15" i="1" s="1"/>
  <c r="G13" i="1" l="1"/>
  <c r="E14" i="1"/>
  <c r="E13" i="1"/>
  <c r="E25" i="1" s="1"/>
  <c r="J14" i="1"/>
  <c r="G14" i="1"/>
  <c r="F13" i="1" l="1"/>
  <c r="F14" i="1"/>
  <c r="J13" i="1"/>
  <c r="J25" i="1" s="1"/>
</calcChain>
</file>

<file path=xl/sharedStrings.xml><?xml version="1.0" encoding="utf-8"?>
<sst xmlns="http://schemas.openxmlformats.org/spreadsheetml/2006/main" count="111" uniqueCount="58">
  <si>
    <t>Construction Projects</t>
  </si>
  <si>
    <t>Total</t>
  </si>
  <si>
    <t>Date</t>
  </si>
  <si>
    <t>Variance</t>
  </si>
  <si>
    <t>Percent</t>
  </si>
  <si>
    <t>Actual</t>
  </si>
  <si>
    <t>Budget</t>
  </si>
  <si>
    <t>Original</t>
  </si>
  <si>
    <t>Project</t>
  </si>
  <si>
    <t>As</t>
  </si>
  <si>
    <t>Of</t>
  </si>
  <si>
    <t>In</t>
  </si>
  <si>
    <t>No.</t>
  </si>
  <si>
    <t>Title/Description</t>
  </si>
  <si>
    <t>Cost</t>
  </si>
  <si>
    <t>Dollars</t>
  </si>
  <si>
    <t>Start</t>
  </si>
  <si>
    <t>End</t>
  </si>
  <si>
    <t xml:space="preserve"> Variance</t>
  </si>
  <si>
    <t xml:space="preserve"> In</t>
  </si>
  <si>
    <t>Under/(Over)</t>
  </si>
  <si>
    <t>Reason for Variance</t>
  </si>
  <si>
    <t>Schedule C</t>
  </si>
  <si>
    <t>For Five Years ended December 31, 2024</t>
  </si>
  <si>
    <t>Actual Cost</t>
  </si>
  <si>
    <t>Original Budget</t>
  </si>
  <si>
    <t>TBD</t>
  </si>
  <si>
    <t>FARMERS RECC</t>
  </si>
  <si>
    <t>Conv 12.5/7.2KV to 25/14.4KV Finney Rd (Ralph Morris West)</t>
  </si>
  <si>
    <t>Case No. 2025-00107</t>
  </si>
  <si>
    <t>304 / 0206 A</t>
  </si>
  <si>
    <t>306 / 0301 A</t>
  </si>
  <si>
    <t>336 / 1703 C</t>
  </si>
  <si>
    <t>387</t>
  </si>
  <si>
    <t>390 / 0404 A</t>
  </si>
  <si>
    <t>391 / 0502 A</t>
  </si>
  <si>
    <t>395 / 1001 A</t>
  </si>
  <si>
    <t>392 / 0502 B</t>
  </si>
  <si>
    <t>303 / 0203 A</t>
  </si>
  <si>
    <t>323 / 1203 A</t>
  </si>
  <si>
    <t>335 / 0601 A</t>
  </si>
  <si>
    <t xml:space="preserve">Conv 12.5/7.2KV to 25/14.4 KV Priceville </t>
  </si>
  <si>
    <t xml:space="preserve">Conv 3Ph 1/0 ACSR to 3PH 397 ACSR Kessinger </t>
  </si>
  <si>
    <t xml:space="preserve">Conv 12.5/7.2KV to 25/14.4 KV HWY 90 </t>
  </si>
  <si>
    <t xml:space="preserve">Conv 3 Ph 1/0 ACSR to 3PH 397 ACSR (Glasgow Wire Change) </t>
  </si>
  <si>
    <t xml:space="preserve">Conv 1 Feeder 12.5/7.2KV to 2 Feeder 12.5/7.2KV Cave City </t>
  </si>
  <si>
    <t xml:space="preserve">Conv 7.2KV to 14.4KV Defries Road </t>
  </si>
  <si>
    <t xml:space="preserve">Dog Creek Conversion Work Plan Number 387 </t>
  </si>
  <si>
    <t>Conv 1Ph 4 ACSR to 3PH 1/0 ACSR Crail Hope Road Conversion</t>
  </si>
  <si>
    <t xml:space="preserve">Conv 12.5/7.2KV to 25/14.4 KV Ralph Morris Road </t>
  </si>
  <si>
    <t xml:space="preserve">Conv 3Ph 1/0 ACSR to 3Ph 397 ACSR Donnelley Drive </t>
  </si>
  <si>
    <t xml:space="preserve">The project estimate was generated in 2017. During Covid, mateial supply chain became strained leading to substantial material cost increases. Also, labor increased at an inflated rate due to an increased need for lineworkers. </t>
  </si>
  <si>
    <t xml:space="preserve">The project estimate was generated in 2017. During Covid, mateial supply chain became strained leading to substantial material cost increases. Transformers needed for a voltage conversion project experienced the largest cost increases. Also, labor increased at an inflated rate due to an increased need for lineworkers. </t>
  </si>
  <si>
    <t>The project estimate was generated in 2017. During Covid, mateial supply chain became strained leading to substantial material cost increases. Also, labor increased at an inflated rate due to an increased need for lineworkers. In addition, this was a double circuit project that we had little historical information on for estimating purposes.</t>
  </si>
  <si>
    <t>The project estimate was generated in 2017. During Covid, mateial supply chain became strained leading to substantial material cost increases. Also, labor increased at an inflated rate due to an increased need for lineworkers. In addition, this project experienced atypical expensed due to inclement weather and traffic control plans for road crossings.</t>
  </si>
  <si>
    <t>This was a carryover project that spanned two construction work plans. A portion of the original estimate was captured during the previous one.</t>
  </si>
  <si>
    <t>Project under construction and expenses are not fully captured.</t>
  </si>
  <si>
    <t>Final design changed slightly from the initial leading to a reduced as-built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</si>
</sst>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color rgb="FF000000"/>
      <name val="Calibri"/>
      <family val="2"/>
      <scheme val="minor"/>
    </font>
  </fonts>
  <fills count="2">
    <fill>
      <patternFill patternType="none"/>
    </fill>
    <fill>
      <patternFill patternType="gray125"/>
    </fill>
  </fills>
  <borders count="5">
    <border>
      <left/>
      <right/>
      <top/>
      <bottom/>
      <diagonal/>
    </border>
    <border>
      <left/>
      <right/>
      <top/>
      <bottom style="medium">
        <color rgb="FF000000"/>
      </bottom>
      <diagonal/>
    </border>
    <border>
      <left/>
      <right/>
      <top/>
      <bottom style="medium">
        <color indexed="64"/>
      </bottom>
      <diagonal/>
    </border>
    <border>
      <left/>
      <right/>
      <top style="thin">
        <color indexed="64"/>
      </top>
      <bottom style="double">
        <color indexed="64"/>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2" fillId="0" borderId="0" xfId="0" applyFont="1"/>
    <xf numFmtId="0" fontId="2" fillId="0" borderId="0" xfId="0" applyFont="1" applyFill="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9" fontId="2" fillId="0" borderId="0" xfId="2" applyFont="1" applyAlignment="1">
      <alignment horizontal="center" vertical="center" wrapText="1"/>
    </xf>
    <xf numFmtId="0" fontId="2" fillId="0" borderId="0" xfId="0" applyFont="1" applyAlignment="1">
      <alignment horizont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2" fillId="0" borderId="1" xfId="2" applyFont="1" applyBorder="1" applyAlignment="1">
      <alignment horizontal="center" vertical="center" wrapText="1"/>
    </xf>
    <xf numFmtId="0" fontId="2" fillId="0" borderId="2" xfId="0" applyFont="1" applyBorder="1"/>
    <xf numFmtId="0" fontId="2" fillId="0" borderId="0" xfId="0" applyFont="1" applyFill="1"/>
    <xf numFmtId="44" fontId="2" fillId="0" borderId="0" xfId="1" applyFont="1" applyFill="1"/>
    <xf numFmtId="44" fontId="2" fillId="0" borderId="0" xfId="0" applyNumberFormat="1" applyFont="1"/>
    <xf numFmtId="9" fontId="2" fillId="0" borderId="0" xfId="2" applyFont="1" applyFill="1"/>
    <xf numFmtId="14" fontId="2" fillId="0" borderId="0" xfId="0" applyNumberFormat="1" applyFont="1"/>
    <xf numFmtId="0" fontId="2" fillId="0" borderId="0" xfId="0" applyFont="1" applyFill="1" applyBorder="1" applyAlignment="1">
      <alignment horizontal="left" vertical="center" wrapText="1"/>
    </xf>
    <xf numFmtId="44" fontId="2" fillId="0" borderId="0" xfId="1" applyFont="1" applyFill="1" applyAlignment="1">
      <alignment horizontal="center"/>
    </xf>
    <xf numFmtId="44" fontId="2" fillId="0" borderId="3" xfId="0" applyNumberFormat="1" applyFont="1" applyBorder="1"/>
    <xf numFmtId="0" fontId="2" fillId="0" borderId="3" xfId="0" applyFont="1" applyFill="1" applyBorder="1"/>
    <xf numFmtId="9" fontId="2" fillId="0" borderId="3" xfId="2" applyFont="1" applyBorder="1"/>
    <xf numFmtId="9" fontId="2" fillId="0" borderId="0" xfId="2" applyFont="1"/>
    <xf numFmtId="0" fontId="2" fillId="0" borderId="0" xfId="0" applyFont="1" applyFill="1" applyAlignment="1">
      <alignment horizontal="center"/>
    </xf>
    <xf numFmtId="0" fontId="2" fillId="0" borderId="0" xfId="0" applyFont="1" applyAlignment="1">
      <alignment horizontal="left"/>
    </xf>
    <xf numFmtId="0" fontId="2" fillId="0" borderId="0" xfId="0" applyFont="1" applyFill="1" applyAlignment="1">
      <alignment horizontal="left"/>
    </xf>
    <xf numFmtId="0" fontId="2" fillId="0" borderId="0" xfId="0" quotePrefix="1" applyFont="1" applyFill="1"/>
    <xf numFmtId="0" fontId="2" fillId="0" borderId="0" xfId="0" applyFont="1" applyFill="1" applyAlignment="1">
      <alignment wrapText="1"/>
    </xf>
    <xf numFmtId="0" fontId="2" fillId="0" borderId="0" xfId="0" applyFont="1" applyAlignment="1">
      <alignment wrapText="1"/>
    </xf>
    <xf numFmtId="0" fontId="2" fillId="0" borderId="0" xfId="0" quotePrefix="1" applyFont="1" applyFill="1" applyAlignment="1">
      <alignment wrapText="1"/>
    </xf>
    <xf numFmtId="0" fontId="4" fillId="0" borderId="0" xfId="0" applyFont="1" applyFill="1" applyAlignment="1">
      <alignment horizontal="left" vertical="top" wrapText="1"/>
    </xf>
    <xf numFmtId="0" fontId="4" fillId="0" borderId="4" xfId="0" applyFont="1" applyFill="1" applyBorder="1" applyAlignment="1">
      <alignment horizontal="left" vertical="top" wrapText="1"/>
    </xf>
    <xf numFmtId="0" fontId="2" fillId="0" borderId="2" xfId="0" applyFont="1" applyBorder="1" applyAlignment="1">
      <alignment horizont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zoomScale="85" zoomScaleNormal="100" workbookViewId="0">
      <selection activeCell="B30" sqref="B30"/>
    </sheetView>
  </sheetViews>
  <sheetFormatPr defaultColWidth="9.140625" defaultRowHeight="15" x14ac:dyDescent="0.25"/>
  <cols>
    <col min="1" max="1" width="11.85546875" style="16" bestFit="1" customWidth="1"/>
    <col min="2" max="2" width="79.42578125" style="1" bestFit="1" customWidth="1"/>
    <col min="3" max="3" width="16.85546875" style="1" customWidth="1"/>
    <col min="4" max="5" width="16.42578125" style="1" bestFit="1" customWidth="1"/>
    <col min="6" max="6" width="10" style="16" bestFit="1" customWidth="1"/>
    <col min="7" max="7" width="8.5703125" style="26" bestFit="1" customWidth="1"/>
    <col min="8" max="8" width="19" style="1" bestFit="1" customWidth="1"/>
    <col min="9" max="9" width="16.42578125" style="1" bestFit="1" customWidth="1"/>
    <col min="10" max="10" width="16.42578125" style="1" customWidth="1"/>
    <col min="11" max="14" width="12.28515625" style="1" bestFit="1" customWidth="1"/>
    <col min="15" max="16384" width="9.140625" style="1"/>
  </cols>
  <sheetData>
    <row r="1" spans="1:14" x14ac:dyDescent="0.25">
      <c r="A1" s="39"/>
      <c r="B1" s="39"/>
      <c r="C1" s="39"/>
      <c r="D1" s="39"/>
      <c r="E1" s="39"/>
      <c r="F1" s="39"/>
      <c r="G1" s="39"/>
      <c r="H1" s="39"/>
      <c r="I1" s="39"/>
      <c r="J1" s="39"/>
      <c r="K1" s="39"/>
      <c r="L1" s="39"/>
      <c r="M1" s="39"/>
      <c r="N1" s="39"/>
    </row>
    <row r="2" spans="1:14" x14ac:dyDescent="0.25">
      <c r="A2" s="2"/>
      <c r="B2" s="3"/>
      <c r="C2" s="3"/>
      <c r="D2" s="3"/>
      <c r="E2" s="3"/>
      <c r="F2" s="2"/>
      <c r="G2" s="3"/>
      <c r="H2" s="3"/>
      <c r="I2" s="3"/>
      <c r="J2" s="3"/>
      <c r="K2" s="3"/>
      <c r="L2" s="3"/>
      <c r="M2" s="3"/>
      <c r="N2" s="4" t="s">
        <v>22</v>
      </c>
    </row>
    <row r="3" spans="1:14" x14ac:dyDescent="0.25">
      <c r="A3" s="40" t="s">
        <v>27</v>
      </c>
      <c r="B3" s="40"/>
      <c r="C3" s="40"/>
      <c r="D3" s="40"/>
      <c r="E3" s="40"/>
      <c r="F3" s="40"/>
      <c r="G3" s="40"/>
      <c r="H3" s="40"/>
      <c r="I3" s="40"/>
      <c r="J3" s="40"/>
      <c r="K3" s="40"/>
      <c r="L3" s="40"/>
      <c r="M3" s="40"/>
      <c r="N3" s="40"/>
    </row>
    <row r="4" spans="1:14" x14ac:dyDescent="0.25">
      <c r="A4" s="40" t="s">
        <v>29</v>
      </c>
      <c r="B4" s="40"/>
      <c r="C4" s="40"/>
      <c r="D4" s="40"/>
      <c r="E4" s="40"/>
      <c r="F4" s="40"/>
      <c r="G4" s="40"/>
      <c r="H4" s="40"/>
      <c r="I4" s="40"/>
      <c r="J4" s="40"/>
      <c r="K4" s="40"/>
      <c r="L4" s="40"/>
      <c r="M4" s="40"/>
      <c r="N4" s="40"/>
    </row>
    <row r="5" spans="1:14" x14ac:dyDescent="0.25">
      <c r="A5" s="5"/>
      <c r="B5" s="4"/>
      <c r="C5" s="4"/>
      <c r="D5" s="4"/>
      <c r="E5" s="4"/>
      <c r="F5" s="5"/>
      <c r="G5" s="4"/>
      <c r="H5" s="4"/>
      <c r="I5" s="4"/>
      <c r="J5" s="4"/>
      <c r="K5" s="4"/>
      <c r="L5" s="4"/>
      <c r="M5" s="4"/>
      <c r="N5" s="4"/>
    </row>
    <row r="6" spans="1:14" x14ac:dyDescent="0.25">
      <c r="A6" s="41" t="s">
        <v>0</v>
      </c>
      <c r="B6" s="41"/>
      <c r="C6" s="41"/>
      <c r="D6" s="41"/>
      <c r="E6" s="41"/>
      <c r="F6" s="41"/>
      <c r="G6" s="41"/>
      <c r="H6" s="41"/>
      <c r="I6" s="41"/>
      <c r="J6" s="41"/>
      <c r="K6" s="41"/>
      <c r="L6" s="41"/>
      <c r="M6" s="41"/>
      <c r="N6" s="41"/>
    </row>
    <row r="7" spans="1:14" x14ac:dyDescent="0.25">
      <c r="A7" s="40" t="s">
        <v>23</v>
      </c>
      <c r="B7" s="40"/>
      <c r="C7" s="40"/>
      <c r="D7" s="40"/>
      <c r="E7" s="40"/>
      <c r="F7" s="40"/>
      <c r="G7" s="40"/>
      <c r="H7" s="40"/>
      <c r="I7" s="40"/>
      <c r="J7" s="40"/>
      <c r="K7" s="40"/>
      <c r="L7" s="40"/>
      <c r="M7" s="40"/>
      <c r="N7" s="40"/>
    </row>
    <row r="8" spans="1:14" x14ac:dyDescent="0.25">
      <c r="A8" s="6"/>
      <c r="B8" s="7"/>
      <c r="C8" s="7"/>
      <c r="D8" s="7"/>
      <c r="E8" s="7"/>
      <c r="F8" s="6"/>
      <c r="G8" s="7"/>
      <c r="H8" s="7"/>
      <c r="I8" s="7"/>
      <c r="J8" s="7"/>
      <c r="K8" s="7"/>
      <c r="L8" s="7"/>
      <c r="M8" s="7"/>
      <c r="N8" s="7"/>
    </row>
    <row r="9" spans="1:14" x14ac:dyDescent="0.25">
      <c r="A9" s="8"/>
      <c r="B9" s="9"/>
      <c r="C9" s="9"/>
      <c r="D9" s="9"/>
      <c r="E9" s="9" t="s">
        <v>18</v>
      </c>
      <c r="F9" s="8"/>
      <c r="G9" s="10"/>
      <c r="H9" s="9" t="s">
        <v>1</v>
      </c>
      <c r="I9" s="9" t="s">
        <v>1</v>
      </c>
      <c r="J9" s="9" t="s">
        <v>3</v>
      </c>
      <c r="K9" s="9" t="s">
        <v>2</v>
      </c>
      <c r="L9" s="9" t="s">
        <v>2</v>
      </c>
      <c r="M9" s="9"/>
      <c r="N9" s="9"/>
    </row>
    <row r="10" spans="1:14" x14ac:dyDescent="0.25">
      <c r="A10" s="8"/>
      <c r="B10" s="9"/>
      <c r="C10" s="37" t="s">
        <v>24</v>
      </c>
      <c r="D10" s="37" t="s">
        <v>25</v>
      </c>
      <c r="E10" s="9" t="s">
        <v>19</v>
      </c>
      <c r="F10" s="8" t="s">
        <v>3</v>
      </c>
      <c r="G10" s="10" t="s">
        <v>4</v>
      </c>
      <c r="H10" s="9" t="s">
        <v>5</v>
      </c>
      <c r="I10" s="9" t="s">
        <v>6</v>
      </c>
      <c r="J10" s="9" t="s">
        <v>11</v>
      </c>
      <c r="K10" s="9" t="s">
        <v>7</v>
      </c>
      <c r="L10" s="9" t="s">
        <v>7</v>
      </c>
      <c r="M10" s="9" t="s">
        <v>2</v>
      </c>
      <c r="N10" s="9" t="s">
        <v>2</v>
      </c>
    </row>
    <row r="11" spans="1:14" x14ac:dyDescent="0.25">
      <c r="A11" s="8" t="s">
        <v>8</v>
      </c>
      <c r="B11" s="9" t="s">
        <v>8</v>
      </c>
      <c r="C11" s="37"/>
      <c r="D11" s="37"/>
      <c r="E11" s="11" t="s">
        <v>15</v>
      </c>
      <c r="F11" s="8" t="s">
        <v>9</v>
      </c>
      <c r="G11" s="10" t="s">
        <v>10</v>
      </c>
      <c r="H11" s="9" t="s">
        <v>8</v>
      </c>
      <c r="I11" s="9" t="s">
        <v>8</v>
      </c>
      <c r="J11" s="9" t="s">
        <v>15</v>
      </c>
      <c r="K11" s="9" t="s">
        <v>6</v>
      </c>
      <c r="L11" s="9" t="s">
        <v>6</v>
      </c>
      <c r="M11" s="9" t="s">
        <v>5</v>
      </c>
      <c r="N11" s="9" t="s">
        <v>5</v>
      </c>
    </row>
    <row r="12" spans="1:14" ht="15.75" thickBot="1" x14ac:dyDescent="0.3">
      <c r="A12" s="12" t="s">
        <v>12</v>
      </c>
      <c r="B12" s="13" t="s">
        <v>13</v>
      </c>
      <c r="C12" s="38"/>
      <c r="D12" s="38"/>
      <c r="E12" s="13" t="s">
        <v>20</v>
      </c>
      <c r="F12" s="12" t="s">
        <v>4</v>
      </c>
      <c r="G12" s="14" t="s">
        <v>6</v>
      </c>
      <c r="H12" s="13" t="s">
        <v>14</v>
      </c>
      <c r="I12" s="13" t="s">
        <v>14</v>
      </c>
      <c r="J12" s="15" t="s">
        <v>20</v>
      </c>
      <c r="K12" s="13" t="s">
        <v>16</v>
      </c>
      <c r="L12" s="13" t="s">
        <v>17</v>
      </c>
      <c r="M12" s="13" t="s">
        <v>16</v>
      </c>
      <c r="N12" s="13" t="s">
        <v>17</v>
      </c>
    </row>
    <row r="13" spans="1:14" x14ac:dyDescent="0.25">
      <c r="A13" s="16" t="s">
        <v>38</v>
      </c>
      <c r="B13" s="1" t="s">
        <v>41</v>
      </c>
      <c r="C13" s="17">
        <v>608670.9</v>
      </c>
      <c r="D13" s="17">
        <v>443800</v>
      </c>
      <c r="E13" s="18">
        <f>D13-C13</f>
        <v>-164870.90000000002</v>
      </c>
      <c r="F13" s="19">
        <f>E13/D13</f>
        <v>-0.37149819738621004</v>
      </c>
      <c r="G13" s="19">
        <f>C13/D13</f>
        <v>1.3714981973862101</v>
      </c>
      <c r="H13" s="17">
        <v>608670.9</v>
      </c>
      <c r="I13" s="17">
        <v>443800</v>
      </c>
      <c r="J13" s="18">
        <f t="shared" ref="J13:J23" si="0">I13-H13</f>
        <v>-164870.90000000002</v>
      </c>
      <c r="K13" s="20">
        <v>43466</v>
      </c>
      <c r="L13" s="20">
        <v>43830</v>
      </c>
      <c r="M13" s="20">
        <v>43339</v>
      </c>
      <c r="N13" s="20">
        <v>44158</v>
      </c>
    </row>
    <row r="14" spans="1:14" x14ac:dyDescent="0.25">
      <c r="A14" s="16" t="s">
        <v>30</v>
      </c>
      <c r="B14" s="1" t="s">
        <v>42</v>
      </c>
      <c r="C14" s="17">
        <v>342586.48</v>
      </c>
      <c r="D14" s="17">
        <v>303360</v>
      </c>
      <c r="E14" s="18">
        <f t="shared" ref="E14:E23" si="1">D14-C14</f>
        <v>-39226.479999999981</v>
      </c>
      <c r="F14" s="19">
        <f t="shared" ref="F14:F15" si="2">E14/D14</f>
        <v>-0.12930669831223623</v>
      </c>
      <c r="G14" s="19">
        <f t="shared" ref="G14:G15" si="3">C14/D14</f>
        <v>1.1293066983122362</v>
      </c>
      <c r="H14" s="17">
        <v>342586.48</v>
      </c>
      <c r="I14" s="17">
        <v>303360</v>
      </c>
      <c r="J14" s="18">
        <f t="shared" si="0"/>
        <v>-39226.479999999981</v>
      </c>
      <c r="K14" s="20">
        <v>43831</v>
      </c>
      <c r="L14" s="20">
        <v>44196</v>
      </c>
      <c r="M14" s="20">
        <v>44491</v>
      </c>
      <c r="N14" s="20">
        <v>44834</v>
      </c>
    </row>
    <row r="15" spans="1:14" x14ac:dyDescent="0.25">
      <c r="A15" s="16" t="s">
        <v>31</v>
      </c>
      <c r="B15" s="21" t="s">
        <v>43</v>
      </c>
      <c r="C15" s="17">
        <v>195780.9</v>
      </c>
      <c r="D15" s="17">
        <v>255000</v>
      </c>
      <c r="E15" s="18">
        <f t="shared" si="1"/>
        <v>59219.100000000006</v>
      </c>
      <c r="F15" s="19">
        <f t="shared" si="2"/>
        <v>0.23223176470588239</v>
      </c>
      <c r="G15" s="19">
        <f t="shared" si="3"/>
        <v>0.76776823529411764</v>
      </c>
      <c r="H15" s="17">
        <v>195780.9</v>
      </c>
      <c r="I15" s="17">
        <v>255000</v>
      </c>
      <c r="J15" s="18">
        <f t="shared" si="0"/>
        <v>59219.100000000006</v>
      </c>
      <c r="K15" s="20">
        <v>43466</v>
      </c>
      <c r="L15" s="20">
        <v>43830</v>
      </c>
      <c r="M15" s="20">
        <v>44083</v>
      </c>
      <c r="N15" s="20">
        <v>44592</v>
      </c>
    </row>
    <row r="16" spans="1:14" x14ac:dyDescent="0.25">
      <c r="A16" s="16" t="s">
        <v>39</v>
      </c>
      <c r="B16" s="1" t="s">
        <v>44</v>
      </c>
      <c r="C16" s="17">
        <v>521590.8</v>
      </c>
      <c r="D16" s="17">
        <v>396000</v>
      </c>
      <c r="E16" s="18">
        <f t="shared" si="1"/>
        <v>-125590.79999999999</v>
      </c>
      <c r="F16" s="19">
        <f t="shared" ref="F16:F23" si="4">E16/D16</f>
        <v>-0.31714848484848485</v>
      </c>
      <c r="G16" s="19">
        <f t="shared" ref="G16:G23" si="5">C16/D16</f>
        <v>1.3171484848484849</v>
      </c>
      <c r="H16" s="17">
        <v>521590.8</v>
      </c>
      <c r="I16" s="17">
        <v>396000</v>
      </c>
      <c r="J16" s="18">
        <f t="shared" si="0"/>
        <v>-125590.79999999999</v>
      </c>
      <c r="K16" s="20">
        <v>43831</v>
      </c>
      <c r="L16" s="20">
        <v>44196</v>
      </c>
      <c r="M16" s="20">
        <v>45357</v>
      </c>
      <c r="N16" s="20" t="s">
        <v>26</v>
      </c>
    </row>
    <row r="17" spans="1:14" x14ac:dyDescent="0.25">
      <c r="A17" s="16" t="s">
        <v>40</v>
      </c>
      <c r="B17" s="1" t="s">
        <v>45</v>
      </c>
      <c r="C17" s="17">
        <v>402180.9</v>
      </c>
      <c r="D17" s="17">
        <v>333000</v>
      </c>
      <c r="E17" s="18">
        <f t="shared" si="1"/>
        <v>-69180.900000000023</v>
      </c>
      <c r="F17" s="19">
        <f t="shared" si="4"/>
        <v>-0.20775045045045051</v>
      </c>
      <c r="G17" s="19">
        <f t="shared" si="5"/>
        <v>1.2077504504504506</v>
      </c>
      <c r="H17" s="17">
        <v>402180.9</v>
      </c>
      <c r="I17" s="17">
        <v>333000</v>
      </c>
      <c r="J17" s="18">
        <f t="shared" si="0"/>
        <v>-69180.900000000023</v>
      </c>
      <c r="K17" s="20">
        <v>43466</v>
      </c>
      <c r="L17" s="20">
        <v>43830</v>
      </c>
      <c r="M17" s="20">
        <v>43376</v>
      </c>
      <c r="N17" s="20">
        <v>44165</v>
      </c>
    </row>
    <row r="18" spans="1:14" x14ac:dyDescent="0.25">
      <c r="A18" s="16" t="s">
        <v>32</v>
      </c>
      <c r="B18" s="1" t="s">
        <v>46</v>
      </c>
      <c r="C18" s="17">
        <v>89553.13</v>
      </c>
      <c r="D18" s="17">
        <v>128400</v>
      </c>
      <c r="E18" s="18">
        <f t="shared" si="1"/>
        <v>38846.869999999995</v>
      </c>
      <c r="F18" s="19">
        <f t="shared" si="4"/>
        <v>0.3025457165109034</v>
      </c>
      <c r="G18" s="19">
        <f t="shared" si="5"/>
        <v>0.69745428348909666</v>
      </c>
      <c r="H18" s="17">
        <v>89553.13</v>
      </c>
      <c r="I18" s="17">
        <v>128400</v>
      </c>
      <c r="J18" s="18">
        <f t="shared" si="0"/>
        <v>38846.869999999995</v>
      </c>
      <c r="K18" s="20">
        <v>43831</v>
      </c>
      <c r="L18" s="20">
        <v>44196</v>
      </c>
      <c r="M18" s="20">
        <v>44292</v>
      </c>
      <c r="N18" s="20">
        <v>44706</v>
      </c>
    </row>
    <row r="19" spans="1:14" x14ac:dyDescent="0.25">
      <c r="A19" s="30" t="s">
        <v>33</v>
      </c>
      <c r="B19" s="1" t="s">
        <v>47</v>
      </c>
      <c r="C19" s="17">
        <v>114588.57</v>
      </c>
      <c r="D19" s="22">
        <v>165060</v>
      </c>
      <c r="E19" s="18">
        <f t="shared" si="1"/>
        <v>50471.429999999993</v>
      </c>
      <c r="F19" s="19">
        <f t="shared" si="4"/>
        <v>0.3057762631770265</v>
      </c>
      <c r="G19" s="19">
        <f t="shared" si="5"/>
        <v>0.69422373682297356</v>
      </c>
      <c r="H19" s="17">
        <v>114588.57</v>
      </c>
      <c r="I19" s="17">
        <v>165060</v>
      </c>
      <c r="J19" s="18">
        <f t="shared" si="0"/>
        <v>50471.429999999993</v>
      </c>
      <c r="K19" s="20">
        <v>43850</v>
      </c>
      <c r="L19" s="20">
        <v>44196</v>
      </c>
      <c r="M19" s="20">
        <v>43956</v>
      </c>
      <c r="N19" s="20">
        <v>44165</v>
      </c>
    </row>
    <row r="20" spans="1:14" x14ac:dyDescent="0.25">
      <c r="A20" s="16" t="s">
        <v>34</v>
      </c>
      <c r="B20" s="1" t="s">
        <v>48</v>
      </c>
      <c r="C20" s="17">
        <v>34636.53</v>
      </c>
      <c r="D20" s="17">
        <v>63000</v>
      </c>
      <c r="E20" s="18">
        <f t="shared" si="1"/>
        <v>28363.47</v>
      </c>
      <c r="F20" s="19">
        <f t="shared" si="4"/>
        <v>0.45021380952380952</v>
      </c>
      <c r="G20" s="19">
        <f t="shared" si="5"/>
        <v>0.54978619047619048</v>
      </c>
      <c r="H20" s="17">
        <v>34636.53</v>
      </c>
      <c r="I20" s="17">
        <v>63000</v>
      </c>
      <c r="J20" s="18">
        <f t="shared" si="0"/>
        <v>28363.47</v>
      </c>
      <c r="K20" s="20">
        <v>45658</v>
      </c>
      <c r="L20" s="20">
        <v>46022</v>
      </c>
      <c r="M20" s="20">
        <v>44949</v>
      </c>
      <c r="N20" s="20">
        <v>45046</v>
      </c>
    </row>
    <row r="21" spans="1:14" x14ac:dyDescent="0.25">
      <c r="A21" s="16" t="s">
        <v>35</v>
      </c>
      <c r="B21" s="1" t="s">
        <v>49</v>
      </c>
      <c r="C21" s="17">
        <v>323295.15999999997</v>
      </c>
      <c r="D21" s="17">
        <v>178240</v>
      </c>
      <c r="E21" s="18">
        <f t="shared" si="1"/>
        <v>-145055.15999999997</v>
      </c>
      <c r="F21" s="19">
        <f t="shared" si="4"/>
        <v>-0.81381934470377004</v>
      </c>
      <c r="G21" s="19">
        <f t="shared" si="5"/>
        <v>1.81381934470377</v>
      </c>
      <c r="H21" s="17">
        <v>323295.15999999997</v>
      </c>
      <c r="I21" s="17">
        <v>178240</v>
      </c>
      <c r="J21" s="18">
        <f t="shared" si="0"/>
        <v>-145055.15999999997</v>
      </c>
      <c r="K21" s="20">
        <v>44927</v>
      </c>
      <c r="L21" s="20">
        <v>45291</v>
      </c>
      <c r="M21" s="20">
        <v>45464</v>
      </c>
      <c r="N21" s="20" t="s">
        <v>26</v>
      </c>
    </row>
    <row r="22" spans="1:14" x14ac:dyDescent="0.25">
      <c r="A22" s="16" t="s">
        <v>37</v>
      </c>
      <c r="B22" s="1" t="s">
        <v>28</v>
      </c>
      <c r="C22" s="17">
        <v>10231.799999999999</v>
      </c>
      <c r="D22" s="17">
        <v>114160</v>
      </c>
      <c r="E22" s="18">
        <f>D22-C22</f>
        <v>103928.2</v>
      </c>
      <c r="F22" s="19">
        <f>E22/D22</f>
        <v>0.91037316047652417</v>
      </c>
      <c r="G22" s="19">
        <f>C22/D22</f>
        <v>8.9626839523475818E-2</v>
      </c>
      <c r="H22" s="17" t="s">
        <v>26</v>
      </c>
      <c r="I22" s="17">
        <v>114160</v>
      </c>
      <c r="J22" s="18"/>
      <c r="K22" s="20">
        <v>45292</v>
      </c>
      <c r="L22" s="20">
        <v>45657</v>
      </c>
      <c r="M22" s="20">
        <v>45762</v>
      </c>
      <c r="N22" s="20" t="s">
        <v>26</v>
      </c>
    </row>
    <row r="23" spans="1:14" x14ac:dyDescent="0.25">
      <c r="A23" s="16" t="s">
        <v>36</v>
      </c>
      <c r="B23" s="1" t="s">
        <v>50</v>
      </c>
      <c r="C23" s="17">
        <v>189885.6</v>
      </c>
      <c r="D23" s="17">
        <v>80400</v>
      </c>
      <c r="E23" s="18">
        <f t="shared" si="1"/>
        <v>-109485.6</v>
      </c>
      <c r="F23" s="19">
        <f t="shared" si="4"/>
        <v>-1.3617611940298509</v>
      </c>
      <c r="G23" s="19">
        <f t="shared" si="5"/>
        <v>2.3617611940298509</v>
      </c>
      <c r="H23" s="17">
        <v>189885.6</v>
      </c>
      <c r="I23" s="17">
        <v>80400</v>
      </c>
      <c r="J23" s="18">
        <f t="shared" si="0"/>
        <v>-109485.6</v>
      </c>
      <c r="K23" s="20">
        <v>45658</v>
      </c>
      <c r="L23" s="20">
        <v>46022</v>
      </c>
      <c r="M23" s="20">
        <v>44636</v>
      </c>
      <c r="N23" s="20">
        <v>45163</v>
      </c>
    </row>
    <row r="24" spans="1:14" x14ac:dyDescent="0.25">
      <c r="C24" s="17"/>
      <c r="D24" s="17"/>
      <c r="E24" s="18"/>
      <c r="F24" s="19"/>
      <c r="G24" s="19"/>
      <c r="H24" s="17"/>
      <c r="I24" s="17"/>
      <c r="J24" s="18"/>
      <c r="K24" s="20"/>
      <c r="L24" s="20"/>
      <c r="M24" s="20"/>
      <c r="N24" s="20"/>
    </row>
    <row r="25" spans="1:14" ht="15.75" thickBot="1" x14ac:dyDescent="0.3">
      <c r="C25" s="23">
        <f>SUM(C13:C23)</f>
        <v>2833000.7699999996</v>
      </c>
      <c r="D25" s="23">
        <f>SUM(D13:D23)</f>
        <v>2460420</v>
      </c>
      <c r="E25" s="23">
        <f>SUM(E13:E23)</f>
        <v>-372580.77</v>
      </c>
      <c r="F25" s="24"/>
      <c r="G25" s="25"/>
      <c r="H25" s="23">
        <f>SUM(H13:H23)</f>
        <v>2822768.9699999997</v>
      </c>
      <c r="I25" s="23">
        <f>SUM(I13:I23)</f>
        <v>2460420</v>
      </c>
      <c r="J25" s="23">
        <f>SUM(J13:J23)</f>
        <v>-476508.97</v>
      </c>
    </row>
    <row r="26" spans="1:14" ht="15.75" thickTop="1" x14ac:dyDescent="0.25"/>
    <row r="29" spans="1:14" x14ac:dyDescent="0.25">
      <c r="A29" s="8" t="s">
        <v>8</v>
      </c>
      <c r="B29" s="9" t="s">
        <v>8</v>
      </c>
    </row>
    <row r="30" spans="1:14" ht="15.75" thickBot="1" x14ac:dyDescent="0.3">
      <c r="A30" s="12" t="s">
        <v>12</v>
      </c>
      <c r="B30" s="13" t="s">
        <v>13</v>
      </c>
      <c r="C30" s="36" t="s">
        <v>21</v>
      </c>
      <c r="D30" s="36"/>
      <c r="E30" s="36"/>
      <c r="F30" s="36"/>
      <c r="G30" s="36"/>
      <c r="H30" s="36"/>
      <c r="I30" s="36"/>
      <c r="J30" s="36"/>
      <c r="K30" s="36"/>
      <c r="L30" s="36"/>
      <c r="M30" s="36"/>
      <c r="N30" s="36"/>
    </row>
    <row r="31" spans="1:14" s="32" customFormat="1" ht="30" customHeight="1" x14ac:dyDescent="0.25">
      <c r="A31" s="31" t="s">
        <v>38</v>
      </c>
      <c r="B31" s="32" t="s">
        <v>41</v>
      </c>
      <c r="C31" s="35" t="s">
        <v>52</v>
      </c>
      <c r="D31" s="35"/>
      <c r="E31" s="35"/>
      <c r="F31" s="35"/>
      <c r="G31" s="35"/>
      <c r="H31" s="35"/>
      <c r="I31" s="35"/>
      <c r="J31" s="35"/>
      <c r="K31" s="35"/>
      <c r="L31" s="35"/>
      <c r="M31" s="35"/>
      <c r="N31" s="35"/>
    </row>
    <row r="32" spans="1:14" s="32" customFormat="1" ht="30" customHeight="1" x14ac:dyDescent="0.25">
      <c r="A32" s="31" t="s">
        <v>30</v>
      </c>
      <c r="B32" s="32" t="s">
        <v>42</v>
      </c>
      <c r="C32" s="34" t="s">
        <v>51</v>
      </c>
      <c r="D32" s="34"/>
      <c r="E32" s="34"/>
      <c r="F32" s="34"/>
      <c r="G32" s="34"/>
      <c r="H32" s="34"/>
      <c r="I32" s="34"/>
      <c r="J32" s="34"/>
      <c r="K32" s="34"/>
      <c r="L32" s="34"/>
      <c r="M32" s="34"/>
      <c r="N32" s="34"/>
    </row>
    <row r="33" spans="1:14" s="32" customFormat="1" ht="30" customHeight="1" x14ac:dyDescent="0.25">
      <c r="A33" s="31" t="s">
        <v>31</v>
      </c>
      <c r="B33" s="21" t="s">
        <v>43</v>
      </c>
      <c r="C33" s="34" t="s">
        <v>55</v>
      </c>
      <c r="D33" s="34"/>
      <c r="E33" s="34"/>
      <c r="F33" s="34"/>
      <c r="G33" s="34"/>
      <c r="H33" s="34"/>
      <c r="I33" s="34"/>
      <c r="J33" s="34"/>
      <c r="K33" s="34"/>
      <c r="L33" s="34"/>
      <c r="M33" s="34"/>
      <c r="N33" s="34"/>
    </row>
    <row r="34" spans="1:14" s="32" customFormat="1" ht="30" customHeight="1" x14ac:dyDescent="0.25">
      <c r="A34" s="31" t="s">
        <v>39</v>
      </c>
      <c r="B34" s="32" t="s">
        <v>44</v>
      </c>
      <c r="C34" s="34" t="s">
        <v>54</v>
      </c>
      <c r="D34" s="34"/>
      <c r="E34" s="34"/>
      <c r="F34" s="34"/>
      <c r="G34" s="34"/>
      <c r="H34" s="34"/>
      <c r="I34" s="34"/>
      <c r="J34" s="34"/>
      <c r="K34" s="34"/>
      <c r="L34" s="34"/>
      <c r="M34" s="34"/>
      <c r="N34" s="34"/>
    </row>
    <row r="35" spans="1:14" s="32" customFormat="1" ht="30" customHeight="1" x14ac:dyDescent="0.25">
      <c r="A35" s="31" t="s">
        <v>40</v>
      </c>
      <c r="B35" s="32" t="s">
        <v>45</v>
      </c>
      <c r="C35" s="34" t="s">
        <v>53</v>
      </c>
      <c r="D35" s="34"/>
      <c r="E35" s="34"/>
      <c r="F35" s="34"/>
      <c r="G35" s="34"/>
      <c r="H35" s="34"/>
      <c r="I35" s="34"/>
      <c r="J35" s="34"/>
      <c r="K35" s="34"/>
      <c r="L35" s="34"/>
      <c r="M35" s="34"/>
      <c r="N35" s="34"/>
    </row>
    <row r="36" spans="1:14" s="32" customFormat="1" ht="30" customHeight="1" x14ac:dyDescent="0.25">
      <c r="A36" s="31" t="s">
        <v>32</v>
      </c>
      <c r="B36" s="32" t="s">
        <v>46</v>
      </c>
      <c r="C36" s="34" t="s">
        <v>57</v>
      </c>
      <c r="D36" s="34"/>
      <c r="E36" s="34"/>
      <c r="F36" s="34"/>
      <c r="G36" s="34"/>
      <c r="H36" s="34"/>
      <c r="I36" s="34"/>
      <c r="J36" s="34"/>
      <c r="K36" s="34"/>
      <c r="L36" s="34"/>
      <c r="M36" s="34"/>
      <c r="N36" s="34"/>
    </row>
    <row r="37" spans="1:14" s="32" customFormat="1" ht="45" customHeight="1" x14ac:dyDescent="0.25">
      <c r="A37" s="33" t="s">
        <v>33</v>
      </c>
      <c r="B37" s="32" t="s">
        <v>47</v>
      </c>
      <c r="C37" s="34" t="s">
        <v>57</v>
      </c>
      <c r="D37" s="34"/>
      <c r="E37" s="34"/>
      <c r="F37" s="34"/>
      <c r="G37" s="34"/>
      <c r="H37" s="34"/>
      <c r="I37" s="34"/>
      <c r="J37" s="34"/>
      <c r="K37" s="34"/>
      <c r="L37" s="34"/>
      <c r="M37" s="34"/>
      <c r="N37" s="34"/>
    </row>
    <row r="38" spans="1:14" s="32" customFormat="1" ht="30" customHeight="1" x14ac:dyDescent="0.25">
      <c r="A38" s="31" t="s">
        <v>34</v>
      </c>
      <c r="B38" s="32" t="s">
        <v>48</v>
      </c>
      <c r="C38" s="34" t="s">
        <v>57</v>
      </c>
      <c r="D38" s="34"/>
      <c r="E38" s="34"/>
      <c r="F38" s="34"/>
      <c r="G38" s="34"/>
      <c r="H38" s="34"/>
      <c r="I38" s="34"/>
      <c r="J38" s="34"/>
      <c r="K38" s="34"/>
      <c r="L38" s="34"/>
      <c r="M38" s="34"/>
      <c r="N38" s="34"/>
    </row>
    <row r="39" spans="1:14" s="32" customFormat="1" ht="30" customHeight="1" x14ac:dyDescent="0.25">
      <c r="A39" s="31" t="s">
        <v>35</v>
      </c>
      <c r="B39" s="32" t="s">
        <v>49</v>
      </c>
      <c r="C39" s="34" t="s">
        <v>52</v>
      </c>
      <c r="D39" s="34"/>
      <c r="E39" s="34"/>
      <c r="F39" s="34"/>
      <c r="G39" s="34"/>
      <c r="H39" s="34"/>
      <c r="I39" s="34"/>
      <c r="J39" s="34"/>
      <c r="K39" s="34"/>
      <c r="L39" s="34"/>
      <c r="M39" s="34"/>
      <c r="N39" s="34"/>
    </row>
    <row r="40" spans="1:14" s="32" customFormat="1" ht="30" customHeight="1" x14ac:dyDescent="0.25">
      <c r="A40" s="31" t="s">
        <v>37</v>
      </c>
      <c r="B40" s="32" t="s">
        <v>28</v>
      </c>
      <c r="C40" s="34" t="s">
        <v>56</v>
      </c>
      <c r="D40" s="34"/>
      <c r="E40" s="34"/>
      <c r="F40" s="34"/>
      <c r="G40" s="34"/>
      <c r="H40" s="34"/>
      <c r="I40" s="34"/>
      <c r="J40" s="34"/>
      <c r="K40" s="34"/>
      <c r="L40" s="34"/>
      <c r="M40" s="34"/>
      <c r="N40" s="34"/>
    </row>
    <row r="41" spans="1:14" s="32" customFormat="1" ht="30" customHeight="1" x14ac:dyDescent="0.25">
      <c r="A41" s="31" t="s">
        <v>36</v>
      </c>
      <c r="B41" s="32" t="s">
        <v>50</v>
      </c>
      <c r="C41" s="34" t="s">
        <v>53</v>
      </c>
      <c r="D41" s="34"/>
      <c r="E41" s="34"/>
      <c r="F41" s="34"/>
      <c r="G41" s="34"/>
      <c r="H41" s="34"/>
      <c r="I41" s="34"/>
      <c r="J41" s="34"/>
      <c r="K41" s="34"/>
      <c r="L41" s="34"/>
      <c r="M41" s="34"/>
      <c r="N41" s="34"/>
    </row>
    <row r="48" spans="1:14" x14ac:dyDescent="0.25">
      <c r="C48" s="11"/>
      <c r="D48" s="11"/>
      <c r="E48" s="11"/>
      <c r="F48" s="27"/>
      <c r="G48" s="11"/>
      <c r="H48" s="11"/>
      <c r="I48" s="11"/>
      <c r="J48" s="11"/>
      <c r="K48" s="11"/>
      <c r="L48" s="11"/>
      <c r="M48" s="11"/>
      <c r="N48" s="11"/>
    </row>
    <row r="50" spans="3:14" x14ac:dyDescent="0.25">
      <c r="G50" s="1"/>
    </row>
    <row r="52" spans="3:14" x14ac:dyDescent="0.25">
      <c r="G52" s="1"/>
    </row>
    <row r="53" spans="3:14" x14ac:dyDescent="0.25">
      <c r="C53" s="28"/>
      <c r="D53" s="28"/>
      <c r="E53" s="28"/>
      <c r="F53" s="29"/>
      <c r="G53" s="28"/>
      <c r="H53" s="28"/>
      <c r="I53" s="28"/>
      <c r="J53" s="28"/>
      <c r="K53" s="28"/>
      <c r="L53" s="28"/>
      <c r="M53" s="28"/>
      <c r="N53" s="28"/>
    </row>
    <row r="54" spans="3:14" x14ac:dyDescent="0.25">
      <c r="G54" s="1"/>
    </row>
    <row r="55" spans="3:14" x14ac:dyDescent="0.25">
      <c r="C55" s="28"/>
      <c r="D55" s="28"/>
      <c r="E55" s="28"/>
      <c r="F55" s="29"/>
      <c r="G55" s="28"/>
      <c r="H55" s="28"/>
      <c r="I55" s="28"/>
      <c r="J55" s="28"/>
      <c r="K55" s="28"/>
      <c r="L55" s="28"/>
      <c r="M55" s="28"/>
      <c r="N55" s="28"/>
    </row>
    <row r="56" spans="3:14" x14ac:dyDescent="0.25">
      <c r="C56" s="28"/>
      <c r="D56" s="28"/>
      <c r="E56" s="28"/>
      <c r="F56" s="29"/>
      <c r="G56" s="28"/>
      <c r="H56" s="28"/>
      <c r="I56" s="28"/>
      <c r="J56" s="28"/>
      <c r="K56" s="28"/>
      <c r="L56" s="28"/>
      <c r="M56" s="28"/>
      <c r="N56" s="28"/>
    </row>
    <row r="57" spans="3:14" x14ac:dyDescent="0.25">
      <c r="G57" s="1"/>
    </row>
    <row r="61" spans="3:14" x14ac:dyDescent="0.25">
      <c r="C61" s="28"/>
      <c r="D61" s="28"/>
      <c r="E61" s="28"/>
      <c r="F61" s="29"/>
      <c r="G61" s="28"/>
      <c r="H61" s="28"/>
      <c r="I61" s="28"/>
      <c r="J61" s="28"/>
      <c r="K61" s="28"/>
      <c r="L61" s="28"/>
      <c r="M61" s="28"/>
      <c r="N61" s="28"/>
    </row>
    <row r="62" spans="3:14" x14ac:dyDescent="0.25">
      <c r="G62" s="1"/>
    </row>
    <row r="63" spans="3:14" x14ac:dyDescent="0.25">
      <c r="C63" s="28"/>
      <c r="D63" s="28"/>
      <c r="E63" s="28"/>
      <c r="F63" s="29"/>
      <c r="G63" s="28"/>
      <c r="H63" s="28"/>
      <c r="I63" s="28"/>
      <c r="J63" s="28"/>
      <c r="K63" s="28"/>
      <c r="L63" s="28"/>
      <c r="M63" s="28"/>
      <c r="N63" s="28"/>
    </row>
    <row r="64" spans="3:14" x14ac:dyDescent="0.25">
      <c r="G64" s="1"/>
    </row>
    <row r="65" spans="3:14" x14ac:dyDescent="0.25">
      <c r="C65" s="28"/>
      <c r="D65" s="28"/>
      <c r="E65" s="28"/>
      <c r="F65" s="29"/>
      <c r="G65" s="28"/>
      <c r="H65" s="28"/>
      <c r="I65" s="28"/>
      <c r="J65" s="28"/>
      <c r="K65" s="28"/>
      <c r="L65" s="28"/>
      <c r="M65" s="28"/>
      <c r="N65" s="28"/>
    </row>
    <row r="66" spans="3:14" x14ac:dyDescent="0.25">
      <c r="C66" s="28"/>
      <c r="D66" s="28"/>
      <c r="E66" s="28"/>
      <c r="F66" s="29"/>
      <c r="G66" s="28"/>
      <c r="H66" s="28"/>
      <c r="I66" s="28"/>
      <c r="J66" s="28"/>
      <c r="K66" s="28"/>
      <c r="L66" s="28"/>
      <c r="M66" s="28"/>
      <c r="N66" s="28"/>
    </row>
    <row r="67" spans="3:14" x14ac:dyDescent="0.25">
      <c r="G67" s="1"/>
    </row>
  </sheetData>
  <mergeCells count="19">
    <mergeCell ref="C30:N30"/>
    <mergeCell ref="C10:C12"/>
    <mergeCell ref="D10:D12"/>
    <mergeCell ref="A1:N1"/>
    <mergeCell ref="A4:N4"/>
    <mergeCell ref="A3:N3"/>
    <mergeCell ref="A6:N6"/>
    <mergeCell ref="A7:N7"/>
    <mergeCell ref="C41:N41"/>
    <mergeCell ref="C31:N31"/>
    <mergeCell ref="C36:N36"/>
    <mergeCell ref="C37:N37"/>
    <mergeCell ref="C38:N38"/>
    <mergeCell ref="C39:N39"/>
    <mergeCell ref="C40:N40"/>
    <mergeCell ref="C32:N32"/>
    <mergeCell ref="C33:N33"/>
    <mergeCell ref="C34:N34"/>
    <mergeCell ref="C35:N35"/>
  </mergeCells>
  <pageMargins left="0" right="0" top="0" bottom="0" header="0.3" footer="0.3"/>
  <pageSetup paperSize="128" scale="75" fitToWidth="0" orientation="landscape" r:id="rId1"/>
  <headerFooter>
    <oddHeader>&amp;RExhibit 6
Scheculde C1
Page 1 of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Construction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Herrman</dc:creator>
  <cp:lastModifiedBy>Jennie Phelps</cp:lastModifiedBy>
  <cp:lastPrinted>2025-05-07T19:53:48Z</cp:lastPrinted>
  <dcterms:created xsi:type="dcterms:W3CDTF">2021-12-07T21:22:23Z</dcterms:created>
  <dcterms:modified xsi:type="dcterms:W3CDTF">2025-05-07T19:53:52Z</dcterms:modified>
</cp:coreProperties>
</file>