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D11DDC6C-5197-4018-99AD-17730CBFC17C}" xr6:coauthVersionLast="36" xr6:coauthVersionMax="36" xr10:uidLastSave="{00000000-0000-0000-0000-000000000000}"/>
  <bookViews>
    <workbookView xWindow="0" yWindow="0" windowWidth="28800" windowHeight="11325" tabRatio="783" activeTab="3" xr2:uid="{87FF5408-64D2-40B8-B74F-8494C0F1876E}"/>
  </bookViews>
  <sheets>
    <sheet name="2021" sheetId="23" r:id="rId1"/>
    <sheet name="2022" sheetId="22" r:id="rId2"/>
    <sheet name="2023" sheetId="21" r:id="rId3"/>
    <sheet name="Test Year -2024" sheetId="2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23" l="1"/>
  <c r="V20" i="23" s="1"/>
  <c r="U19" i="23"/>
  <c r="U20" i="23" s="1"/>
  <c r="T19" i="23"/>
  <c r="T20" i="23" s="1"/>
  <c r="S19" i="23"/>
  <c r="S20" i="23" s="1"/>
  <c r="R19" i="23"/>
  <c r="R20" i="23" s="1"/>
  <c r="Q19" i="23"/>
  <c r="Q20" i="23" s="1"/>
  <c r="P19" i="23"/>
  <c r="P20" i="23" s="1"/>
  <c r="O19" i="23"/>
  <c r="O20" i="23" s="1"/>
  <c r="N19" i="23"/>
  <c r="N20" i="23" s="1"/>
  <c r="M19" i="23"/>
  <c r="M20" i="23" s="1"/>
  <c r="L19" i="23"/>
  <c r="L20" i="23" s="1"/>
  <c r="K19" i="23"/>
  <c r="K20" i="23" s="1"/>
  <c r="J19" i="23"/>
  <c r="J20" i="23" s="1"/>
  <c r="I19" i="23"/>
  <c r="I20" i="23" s="1"/>
  <c r="H19" i="23"/>
  <c r="H20" i="23" s="1"/>
  <c r="F19" i="23"/>
  <c r="F20" i="23" s="1"/>
  <c r="E19" i="23"/>
  <c r="E20" i="23" s="1"/>
  <c r="D19" i="23"/>
  <c r="D20" i="23" s="1"/>
  <c r="C19" i="23"/>
  <c r="C20" i="23" s="1"/>
  <c r="B19" i="23"/>
  <c r="B20" i="23" s="1"/>
  <c r="X18" i="23"/>
  <c r="G18" i="23"/>
  <c r="W18" i="23" s="1"/>
  <c r="X17" i="23"/>
  <c r="G17" i="23"/>
  <c r="W17" i="23" s="1"/>
  <c r="V14" i="23"/>
  <c r="V15" i="23" s="1"/>
  <c r="U14" i="23"/>
  <c r="U15" i="23" s="1"/>
  <c r="T14" i="23"/>
  <c r="T15" i="23" s="1"/>
  <c r="S14" i="23"/>
  <c r="S22" i="23" s="1"/>
  <c r="S23" i="23" s="1"/>
  <c r="R14" i="23"/>
  <c r="R15" i="23" s="1"/>
  <c r="Q14" i="23"/>
  <c r="Q15" i="23" s="1"/>
  <c r="P14" i="23"/>
  <c r="P15" i="23" s="1"/>
  <c r="O14" i="23"/>
  <c r="O22" i="23" s="1"/>
  <c r="O23" i="23" s="1"/>
  <c r="N14" i="23"/>
  <c r="N15" i="23" s="1"/>
  <c r="M14" i="23"/>
  <c r="M15" i="23" s="1"/>
  <c r="L14" i="23"/>
  <c r="L15" i="23" s="1"/>
  <c r="K14" i="23"/>
  <c r="K22" i="23" s="1"/>
  <c r="K23" i="23" s="1"/>
  <c r="J14" i="23"/>
  <c r="J15" i="23" s="1"/>
  <c r="I14" i="23"/>
  <c r="I15" i="23" s="1"/>
  <c r="H14" i="23"/>
  <c r="H15" i="23" s="1"/>
  <c r="F14" i="23"/>
  <c r="F15" i="23" s="1"/>
  <c r="E14" i="23"/>
  <c r="E15" i="23" s="1"/>
  <c r="D14" i="23"/>
  <c r="D15" i="23" s="1"/>
  <c r="C14" i="23"/>
  <c r="C22" i="23" s="1"/>
  <c r="C23" i="23" s="1"/>
  <c r="B14" i="23"/>
  <c r="B15" i="23" s="1"/>
  <c r="X13" i="23"/>
  <c r="G13" i="23"/>
  <c r="W13" i="23" s="1"/>
  <c r="X12" i="23"/>
  <c r="W12" i="23"/>
  <c r="V19" i="22"/>
  <c r="V20" i="22" s="1"/>
  <c r="U19" i="22"/>
  <c r="U20" i="22" s="1"/>
  <c r="T19" i="22"/>
  <c r="T20" i="22" s="1"/>
  <c r="S19" i="22"/>
  <c r="S20" i="22" s="1"/>
  <c r="R19" i="22"/>
  <c r="R20" i="22" s="1"/>
  <c r="Q19" i="22"/>
  <c r="Q20" i="22" s="1"/>
  <c r="P19" i="22"/>
  <c r="P20" i="22" s="1"/>
  <c r="O19" i="22"/>
  <c r="O20" i="22" s="1"/>
  <c r="N19" i="22"/>
  <c r="N20" i="22" s="1"/>
  <c r="M19" i="22"/>
  <c r="M20" i="22" s="1"/>
  <c r="L19" i="22"/>
  <c r="L20" i="22" s="1"/>
  <c r="K19" i="22"/>
  <c r="K20" i="22" s="1"/>
  <c r="J19" i="22"/>
  <c r="J20" i="22" s="1"/>
  <c r="I19" i="22"/>
  <c r="I20" i="22" s="1"/>
  <c r="H19" i="22"/>
  <c r="H20" i="22" s="1"/>
  <c r="F19" i="22"/>
  <c r="F20" i="22" s="1"/>
  <c r="E19" i="22"/>
  <c r="E20" i="22" s="1"/>
  <c r="D19" i="22"/>
  <c r="D20" i="22" s="1"/>
  <c r="C19" i="22"/>
  <c r="C20" i="22" s="1"/>
  <c r="B19" i="22"/>
  <c r="B20" i="22" s="1"/>
  <c r="X18" i="22"/>
  <c r="G18" i="22"/>
  <c r="W18" i="22" s="1"/>
  <c r="X17" i="22"/>
  <c r="G17" i="22"/>
  <c r="W17" i="22" s="1"/>
  <c r="C15" i="22"/>
  <c r="V14" i="22"/>
  <c r="V15" i="22" s="1"/>
  <c r="U14" i="22"/>
  <c r="U15" i="22" s="1"/>
  <c r="T14" i="22"/>
  <c r="T15" i="22" s="1"/>
  <c r="S14" i="22"/>
  <c r="R14" i="22"/>
  <c r="R15" i="22" s="1"/>
  <c r="Q14" i="22"/>
  <c r="Q15" i="22" s="1"/>
  <c r="P14" i="22"/>
  <c r="P15" i="22" s="1"/>
  <c r="O14" i="22"/>
  <c r="N14" i="22"/>
  <c r="N15" i="22" s="1"/>
  <c r="M14" i="22"/>
  <c r="M15" i="22" s="1"/>
  <c r="L14" i="22"/>
  <c r="L15" i="22" s="1"/>
  <c r="K14" i="22"/>
  <c r="J14" i="22"/>
  <c r="J15" i="22" s="1"/>
  <c r="I14" i="22"/>
  <c r="I15" i="22" s="1"/>
  <c r="H14" i="22"/>
  <c r="H15" i="22" s="1"/>
  <c r="F14" i="22"/>
  <c r="F15" i="22" s="1"/>
  <c r="E14" i="22"/>
  <c r="E15" i="22" s="1"/>
  <c r="D14" i="22"/>
  <c r="D15" i="22" s="1"/>
  <c r="C14" i="22"/>
  <c r="C22" i="22" s="1"/>
  <c r="C23" i="22" s="1"/>
  <c r="B14" i="22"/>
  <c r="B15" i="22" s="1"/>
  <c r="X13" i="22"/>
  <c r="G13" i="22"/>
  <c r="W13" i="22" s="1"/>
  <c r="X12" i="22"/>
  <c r="W12" i="22"/>
  <c r="H22" i="23" l="1"/>
  <c r="H23" i="23" s="1"/>
  <c r="O15" i="23"/>
  <c r="S15" i="23"/>
  <c r="P22" i="23"/>
  <c r="P23" i="23" s="1"/>
  <c r="K15" i="23"/>
  <c r="L22" i="23"/>
  <c r="L23" i="23" s="1"/>
  <c r="T22" i="23"/>
  <c r="T23" i="23" s="1"/>
  <c r="C15" i="23"/>
  <c r="D22" i="23"/>
  <c r="D23" i="23" s="1"/>
  <c r="G14" i="23"/>
  <c r="G19" i="23"/>
  <c r="E22" i="23"/>
  <c r="E23" i="23" s="1"/>
  <c r="I22" i="23"/>
  <c r="I23" i="23" s="1"/>
  <c r="M22" i="23"/>
  <c r="M23" i="23" s="1"/>
  <c r="Q22" i="23"/>
  <c r="Q23" i="23" s="1"/>
  <c r="U22" i="23"/>
  <c r="U23" i="23" s="1"/>
  <c r="X14" i="23"/>
  <c r="X19" i="23"/>
  <c r="X20" i="23" s="1"/>
  <c r="B22" i="23"/>
  <c r="B23" i="23" s="1"/>
  <c r="F22" i="23"/>
  <c r="F23" i="23" s="1"/>
  <c r="J22" i="23"/>
  <c r="J23" i="23" s="1"/>
  <c r="N22" i="23"/>
  <c r="N23" i="23" s="1"/>
  <c r="R22" i="23"/>
  <c r="R23" i="23" s="1"/>
  <c r="V22" i="23"/>
  <c r="V23" i="23" s="1"/>
  <c r="K22" i="22"/>
  <c r="K23" i="22" s="1"/>
  <c r="O22" i="22"/>
  <c r="O23" i="22" s="1"/>
  <c r="S22" i="22"/>
  <c r="S23" i="22" s="1"/>
  <c r="K15" i="22"/>
  <c r="D22" i="22"/>
  <c r="D23" i="22" s="1"/>
  <c r="H22" i="22"/>
  <c r="H23" i="22" s="1"/>
  <c r="O15" i="22"/>
  <c r="L22" i="22"/>
  <c r="L23" i="22" s="1"/>
  <c r="S15" i="22"/>
  <c r="P22" i="22"/>
  <c r="P23" i="22" s="1"/>
  <c r="T22" i="22"/>
  <c r="T23" i="22" s="1"/>
  <c r="G14" i="22"/>
  <c r="G19" i="22"/>
  <c r="E22" i="22"/>
  <c r="E23" i="22" s="1"/>
  <c r="I22" i="22"/>
  <c r="I23" i="22" s="1"/>
  <c r="M22" i="22"/>
  <c r="M23" i="22" s="1"/>
  <c r="Q22" i="22"/>
  <c r="Q23" i="22" s="1"/>
  <c r="U22" i="22"/>
  <c r="U23" i="22" s="1"/>
  <c r="X14" i="22"/>
  <c r="X19" i="22"/>
  <c r="X20" i="22" s="1"/>
  <c r="B22" i="22"/>
  <c r="B23" i="22" s="1"/>
  <c r="F22" i="22"/>
  <c r="F23" i="22" s="1"/>
  <c r="J22" i="22"/>
  <c r="J23" i="22" s="1"/>
  <c r="N22" i="22"/>
  <c r="N23" i="22" s="1"/>
  <c r="R22" i="22"/>
  <c r="R23" i="22" s="1"/>
  <c r="V22" i="22"/>
  <c r="V23" i="22" s="1"/>
  <c r="X15" i="23" l="1"/>
  <c r="X22" i="23"/>
  <c r="X23" i="23" s="1"/>
  <c r="G20" i="23"/>
  <c r="W19" i="23"/>
  <c r="W20" i="23" s="1"/>
  <c r="G22" i="23"/>
  <c r="G23" i="23" s="1"/>
  <c r="W14" i="23"/>
  <c r="G15" i="23"/>
  <c r="X15" i="22"/>
  <c r="X22" i="22"/>
  <c r="X23" i="22" s="1"/>
  <c r="W19" i="22"/>
  <c r="W20" i="22" s="1"/>
  <c r="G20" i="22"/>
  <c r="G22" i="22"/>
  <c r="G23" i="22" s="1"/>
  <c r="W14" i="22"/>
  <c r="G15" i="22"/>
  <c r="W22" i="23" l="1"/>
  <c r="W23" i="23" s="1"/>
  <c r="W15" i="23"/>
  <c r="W22" i="22"/>
  <c r="W23" i="22" s="1"/>
  <c r="W15" i="22"/>
  <c r="X14" i="21" l="1"/>
  <c r="W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B14" i="21"/>
  <c r="X13" i="21"/>
  <c r="W13" i="21"/>
  <c r="G13" i="21"/>
  <c r="V19" i="21"/>
  <c r="V20" i="21" s="1"/>
  <c r="U19" i="21"/>
  <c r="U20" i="21" s="1"/>
  <c r="T19" i="21"/>
  <c r="T20" i="21" s="1"/>
  <c r="S19" i="21"/>
  <c r="S20" i="21" s="1"/>
  <c r="R19" i="21"/>
  <c r="R20" i="21" s="1"/>
  <c r="Q19" i="21"/>
  <c r="Q20" i="21" s="1"/>
  <c r="P19" i="21"/>
  <c r="P20" i="21" s="1"/>
  <c r="O19" i="21"/>
  <c r="O20" i="21" s="1"/>
  <c r="N19" i="21"/>
  <c r="N20" i="21" s="1"/>
  <c r="M19" i="21"/>
  <c r="M20" i="21" s="1"/>
  <c r="L19" i="21"/>
  <c r="L20" i="21" s="1"/>
  <c r="K19" i="21"/>
  <c r="K20" i="21" s="1"/>
  <c r="J19" i="21"/>
  <c r="J20" i="21" s="1"/>
  <c r="I19" i="21"/>
  <c r="I20" i="21" s="1"/>
  <c r="H19" i="21"/>
  <c r="H20" i="21" s="1"/>
  <c r="F19" i="21"/>
  <c r="F20" i="21" s="1"/>
  <c r="E19" i="21"/>
  <c r="E20" i="21" s="1"/>
  <c r="D19" i="21"/>
  <c r="D20" i="21" s="1"/>
  <c r="C19" i="21"/>
  <c r="C20" i="21" s="1"/>
  <c r="B19" i="21"/>
  <c r="B20" i="21" s="1"/>
  <c r="X18" i="21"/>
  <c r="G18" i="21"/>
  <c r="W18" i="21" s="1"/>
  <c r="X17" i="21"/>
  <c r="G17" i="21"/>
  <c r="W17" i="21" s="1"/>
  <c r="O15" i="21"/>
  <c r="V15" i="21"/>
  <c r="U15" i="21"/>
  <c r="S22" i="21"/>
  <c r="S23" i="21" s="1"/>
  <c r="R15" i="21"/>
  <c r="Q15" i="21"/>
  <c r="P15" i="21"/>
  <c r="O22" i="21"/>
  <c r="O23" i="21" s="1"/>
  <c r="N15" i="21"/>
  <c r="M15" i="21"/>
  <c r="L15" i="21"/>
  <c r="K22" i="21"/>
  <c r="K23" i="21" s="1"/>
  <c r="I15" i="21"/>
  <c r="H15" i="21"/>
  <c r="E15" i="21"/>
  <c r="D15" i="21"/>
  <c r="C22" i="21"/>
  <c r="C23" i="21" s="1"/>
  <c r="B22" i="21"/>
  <c r="B23" i="21" s="1"/>
  <c r="X12" i="21"/>
  <c r="G12" i="21"/>
  <c r="W12" i="21" s="1"/>
  <c r="G13" i="20"/>
  <c r="B22" i="20"/>
  <c r="X17" i="20"/>
  <c r="X16" i="20"/>
  <c r="W17" i="20"/>
  <c r="G17" i="20"/>
  <c r="G16" i="20"/>
  <c r="W16" i="20" s="1"/>
  <c r="G12" i="20"/>
  <c r="C18" i="20"/>
  <c r="C19" i="20" s="1"/>
  <c r="D18" i="20"/>
  <c r="D19" i="20" s="1"/>
  <c r="E18" i="20"/>
  <c r="E19" i="20" s="1"/>
  <c r="F18" i="20"/>
  <c r="F19" i="20" s="1"/>
  <c r="H18" i="20"/>
  <c r="H19" i="20" s="1"/>
  <c r="I18" i="20"/>
  <c r="J18" i="20"/>
  <c r="J19" i="20" s="1"/>
  <c r="K18" i="20"/>
  <c r="K19" i="20" s="1"/>
  <c r="L18" i="20"/>
  <c r="L19" i="20" s="1"/>
  <c r="M18" i="20"/>
  <c r="M19" i="20" s="1"/>
  <c r="N18" i="20"/>
  <c r="N19" i="20" s="1"/>
  <c r="O18" i="20"/>
  <c r="O19" i="20" s="1"/>
  <c r="P18" i="20"/>
  <c r="P19" i="20" s="1"/>
  <c r="Q18" i="20"/>
  <c r="Q19" i="20" s="1"/>
  <c r="R18" i="20"/>
  <c r="S18" i="20"/>
  <c r="S19" i="20" s="1"/>
  <c r="T18" i="20"/>
  <c r="T19" i="20" s="1"/>
  <c r="U18" i="20"/>
  <c r="U19" i="20" s="1"/>
  <c r="V18" i="20"/>
  <c r="V19" i="20" s="1"/>
  <c r="B18" i="20"/>
  <c r="B19" i="20" s="1"/>
  <c r="C13" i="20"/>
  <c r="C14" i="20" s="1"/>
  <c r="D13" i="20"/>
  <c r="E13" i="20"/>
  <c r="E14" i="20" s="1"/>
  <c r="F13" i="20"/>
  <c r="H13" i="20"/>
  <c r="I13" i="20"/>
  <c r="J13" i="20"/>
  <c r="K13" i="20"/>
  <c r="K14" i="20" s="1"/>
  <c r="L13" i="20"/>
  <c r="L14" i="20" s="1"/>
  <c r="M13" i="20"/>
  <c r="M14" i="20" s="1"/>
  <c r="N13" i="20"/>
  <c r="N14" i="20" s="1"/>
  <c r="O13" i="20"/>
  <c r="O14" i="20" s="1"/>
  <c r="P13" i="20"/>
  <c r="P14" i="20" s="1"/>
  <c r="Q13" i="20"/>
  <c r="S13" i="20"/>
  <c r="S14" i="20" s="1"/>
  <c r="T13" i="20"/>
  <c r="U13" i="20"/>
  <c r="V13" i="20"/>
  <c r="B13" i="20"/>
  <c r="X12" i="20"/>
  <c r="R13" i="20"/>
  <c r="R14" i="20" s="1"/>
  <c r="T22" i="21" l="1"/>
  <c r="T23" i="21" s="1"/>
  <c r="J22" i="21"/>
  <c r="J23" i="21" s="1"/>
  <c r="F22" i="21"/>
  <c r="F23" i="21" s="1"/>
  <c r="H22" i="21"/>
  <c r="H23" i="21" s="1"/>
  <c r="L22" i="21"/>
  <c r="L23" i="21" s="1"/>
  <c r="F15" i="21"/>
  <c r="K15" i="21"/>
  <c r="P22" i="21"/>
  <c r="P23" i="21" s="1"/>
  <c r="S15" i="21"/>
  <c r="J15" i="21"/>
  <c r="T15" i="21"/>
  <c r="C15" i="21"/>
  <c r="B15" i="21"/>
  <c r="D22" i="21"/>
  <c r="D23" i="21" s="1"/>
  <c r="G19" i="21"/>
  <c r="E22" i="21"/>
  <c r="E23" i="21" s="1"/>
  <c r="I22" i="21"/>
  <c r="I23" i="21" s="1"/>
  <c r="M22" i="21"/>
  <c r="M23" i="21" s="1"/>
  <c r="Q22" i="21"/>
  <c r="Q23" i="21" s="1"/>
  <c r="U22" i="21"/>
  <c r="U23" i="21" s="1"/>
  <c r="X19" i="21"/>
  <c r="X20" i="21" s="1"/>
  <c r="N22" i="21"/>
  <c r="N23" i="21" s="1"/>
  <c r="R22" i="21"/>
  <c r="R23" i="21" s="1"/>
  <c r="V22" i="21"/>
  <c r="V23" i="21" s="1"/>
  <c r="V21" i="20"/>
  <c r="V22" i="20" s="1"/>
  <c r="K21" i="20"/>
  <c r="K22" i="20" s="1"/>
  <c r="W12" i="20"/>
  <c r="F21" i="20"/>
  <c r="F22" i="20" s="1"/>
  <c r="W13" i="20"/>
  <c r="J21" i="20"/>
  <c r="J22" i="20" s="1"/>
  <c r="Q21" i="20"/>
  <c r="Q22" i="20" s="1"/>
  <c r="X13" i="20"/>
  <c r="X14" i="20" s="1"/>
  <c r="U21" i="20"/>
  <c r="U22" i="20" s="1"/>
  <c r="P21" i="20"/>
  <c r="P22" i="20" s="1"/>
  <c r="L21" i="20"/>
  <c r="L22" i="20" s="1"/>
  <c r="H21" i="20"/>
  <c r="H22" i="20" s="1"/>
  <c r="X18" i="20"/>
  <c r="X19" i="20" s="1"/>
  <c r="D21" i="20"/>
  <c r="D22" i="20" s="1"/>
  <c r="T21" i="20"/>
  <c r="T22" i="20" s="1"/>
  <c r="Q14" i="20"/>
  <c r="R21" i="20"/>
  <c r="R22" i="20" s="1"/>
  <c r="O21" i="20"/>
  <c r="O22" i="20" s="1"/>
  <c r="B14" i="20"/>
  <c r="S21" i="20"/>
  <c r="S22" i="20" s="1"/>
  <c r="V14" i="20"/>
  <c r="J14" i="20"/>
  <c r="I19" i="20"/>
  <c r="N21" i="20"/>
  <c r="N22" i="20" s="1"/>
  <c r="E21" i="20"/>
  <c r="E22" i="20" s="1"/>
  <c r="U14" i="20"/>
  <c r="I14" i="20"/>
  <c r="D14" i="20"/>
  <c r="M21" i="20"/>
  <c r="M22" i="20" s="1"/>
  <c r="I21" i="20"/>
  <c r="I22" i="20" s="1"/>
  <c r="G18" i="20"/>
  <c r="F14" i="20"/>
  <c r="R19" i="20"/>
  <c r="B21" i="20"/>
  <c r="T14" i="20"/>
  <c r="H14" i="20"/>
  <c r="C21" i="20"/>
  <c r="C22" i="20" s="1"/>
  <c r="X15" i="21" l="1"/>
  <c r="X22" i="21"/>
  <c r="X23" i="21" s="1"/>
  <c r="W19" i="21"/>
  <c r="W20" i="21" s="1"/>
  <c r="G20" i="21"/>
  <c r="G22" i="21"/>
  <c r="G23" i="21" s="1"/>
  <c r="G15" i="21"/>
  <c r="G21" i="20"/>
  <c r="G22" i="20" s="1"/>
  <c r="G14" i="20"/>
  <c r="X21" i="20"/>
  <c r="X22" i="20" s="1"/>
  <c r="G19" i="20"/>
  <c r="W18" i="20"/>
  <c r="W19" i="20" s="1"/>
  <c r="W14" i="20"/>
  <c r="W22" i="21" l="1"/>
  <c r="W23" i="21" s="1"/>
  <c r="W15" i="21"/>
  <c r="W21" i="20"/>
  <c r="W22" i="20" s="1"/>
</calcChain>
</file>

<file path=xl/sharedStrings.xml><?xml version="1.0" encoding="utf-8"?>
<sst xmlns="http://schemas.openxmlformats.org/spreadsheetml/2006/main" count="203" uniqueCount="37">
  <si>
    <t>Regular</t>
  </si>
  <si>
    <t>Overtime</t>
  </si>
  <si>
    <t>Vacation Payout</t>
  </si>
  <si>
    <t>Bonus</t>
  </si>
  <si>
    <t>Other</t>
  </si>
  <si>
    <t>Sub-Total</t>
  </si>
  <si>
    <t>Health Benefits Cost</t>
  </si>
  <si>
    <t>Dental Benefits</t>
  </si>
  <si>
    <t>Vision</t>
  </si>
  <si>
    <t>Life Insurance</t>
  </si>
  <si>
    <t>AD&amp;D</t>
  </si>
  <si>
    <t>401k</t>
  </si>
  <si>
    <t>Defined Benefit Retirement</t>
  </si>
  <si>
    <t>Any Other</t>
  </si>
  <si>
    <t>Employee</t>
  </si>
  <si>
    <t>Company</t>
  </si>
  <si>
    <t>Farmers</t>
  </si>
  <si>
    <t>President &amp; CEO</t>
  </si>
  <si>
    <t>Case No. 2025-00107</t>
  </si>
  <si>
    <t>Employee Categories</t>
  </si>
  <si>
    <t>Total Amount</t>
  </si>
  <si>
    <t>All Other Employee Categories (Separate by Category)</t>
  </si>
  <si>
    <t>Corporate Officers (Individually)</t>
  </si>
  <si>
    <t>Total KY Jurisdictional</t>
  </si>
  <si>
    <t>Total for All Categories</t>
  </si>
  <si>
    <t>Total Compensation and Benefits</t>
  </si>
  <si>
    <t>SCHEDULE I</t>
  </si>
  <si>
    <t>Farmers Rural Electric Cooperative Corporation</t>
  </si>
  <si>
    <t>Analysis of Compensation and Benefit Data, in gross dollars</t>
  </si>
  <si>
    <t>For the 12 Months Ended December 31, 2024</t>
  </si>
  <si>
    <t>Grand Total Amounts</t>
  </si>
  <si>
    <t>Non-Exempt, Non-Union</t>
  </si>
  <si>
    <t>For the 12 Months Ended December 31, 2023</t>
  </si>
  <si>
    <t>Former President &amp; CEO</t>
  </si>
  <si>
    <t>For the 12 Months Ended December 31, 2022</t>
  </si>
  <si>
    <t>For the 12 Months Ended December 31, 2021</t>
  </si>
  <si>
    <t>Managers, Exempt, Non-Union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</si>
</sst>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0" applyFont="1" applyFill="1" applyBorder="1"/>
    <xf numFmtId="0" fontId="6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Protection="1">
      <protection locked="0"/>
    </xf>
    <xf numFmtId="164" fontId="5" fillId="0" borderId="1" xfId="1" applyNumberFormat="1" applyFont="1" applyFill="1" applyBorder="1" applyAlignment="1" applyProtection="1">
      <alignment vertical="top"/>
      <protection locked="0"/>
    </xf>
    <xf numFmtId="0" fontId="3" fillId="0" borderId="0" xfId="0" applyFont="1" applyFill="1"/>
    <xf numFmtId="0" fontId="3" fillId="0" borderId="1" xfId="0" applyFont="1" applyFill="1" applyBorder="1" applyAlignment="1" applyProtection="1">
      <alignment horizontal="left"/>
      <protection locked="0"/>
    </xf>
    <xf numFmtId="164" fontId="3" fillId="0" borderId="1" xfId="1" applyNumberFormat="1" applyFont="1" applyFill="1" applyBorder="1"/>
    <xf numFmtId="164" fontId="4" fillId="0" borderId="1" xfId="1" applyNumberFormat="1" applyFont="1" applyFill="1" applyBorder="1" applyAlignment="1">
      <alignment vertical="top"/>
    </xf>
    <xf numFmtId="0" fontId="3" fillId="0" borderId="2" xfId="0" applyFont="1" applyFill="1" applyBorder="1"/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5" xfId="0" applyFont="1" applyFill="1" applyBorder="1"/>
    <xf numFmtId="0" fontId="3" fillId="0" borderId="3" xfId="0" applyFont="1" applyFill="1" applyBorder="1"/>
    <xf numFmtId="0" fontId="3" fillId="0" borderId="6" xfId="0" applyFont="1" applyFill="1" applyBorder="1"/>
    <xf numFmtId="0" fontId="3" fillId="0" borderId="4" xfId="0" applyFont="1" applyFill="1" applyBorder="1"/>
    <xf numFmtId="0" fontId="6" fillId="0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164" fontId="3" fillId="2" borderId="1" xfId="1" applyNumberFormat="1" applyFont="1" applyFill="1" applyBorder="1"/>
    <xf numFmtId="164" fontId="4" fillId="2" borderId="1" xfId="1" applyNumberFormat="1" applyFont="1" applyFill="1" applyBorder="1" applyAlignment="1">
      <alignment vertical="top"/>
    </xf>
    <xf numFmtId="0" fontId="6" fillId="0" borderId="2" xfId="0" applyFont="1" applyFill="1" applyBorder="1"/>
    <xf numFmtId="0" fontId="6" fillId="0" borderId="4" xfId="0" applyFont="1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21ED767A-62C8-48B0-9B17-EE3D11679F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0EF4-E043-4042-BD1C-9DBE2F52F68A}">
  <sheetPr>
    <pageSetUpPr fitToPage="1"/>
  </sheetPr>
  <dimension ref="A2:X23"/>
  <sheetViews>
    <sheetView workbookViewId="0">
      <selection activeCell="A30" sqref="A30"/>
    </sheetView>
  </sheetViews>
  <sheetFormatPr defaultRowHeight="15" x14ac:dyDescent="0.25"/>
  <cols>
    <col min="1" max="1" width="33.140625" style="6" customWidth="1"/>
    <col min="2" max="2" width="13.28515625" style="6" bestFit="1" customWidth="1"/>
    <col min="3" max="3" width="11.5703125" style="6" bestFit="1" customWidth="1"/>
    <col min="4" max="4" width="10.5703125" style="6" bestFit="1" customWidth="1"/>
    <col min="5" max="5" width="9.28515625" style="6" bestFit="1" customWidth="1"/>
    <col min="6" max="6" width="9.5703125" style="6" bestFit="1" customWidth="1"/>
    <col min="7" max="7" width="13.28515625" style="6" bestFit="1" customWidth="1"/>
    <col min="8" max="8" width="11.5703125" style="6" bestFit="1" customWidth="1"/>
    <col min="9" max="9" width="10.5703125" style="6" bestFit="1" customWidth="1"/>
    <col min="10" max="10" width="10" style="6" customWidth="1"/>
    <col min="11" max="11" width="10.5703125" style="6" bestFit="1" customWidth="1"/>
    <col min="12" max="12" width="9.28515625" style="6" bestFit="1" customWidth="1"/>
    <col min="13" max="13" width="9.5703125" style="6" bestFit="1" customWidth="1"/>
    <col min="14" max="14" width="10.5703125" style="6" bestFit="1" customWidth="1"/>
    <col min="15" max="15" width="9.28515625" style="6" bestFit="1" customWidth="1"/>
    <col min="16" max="16" width="10.5703125" style="6" bestFit="1" customWidth="1"/>
    <col min="17" max="17" width="9.28515625" style="6" bestFit="1" customWidth="1"/>
    <col min="18" max="20" width="11.5703125" style="6" bestFit="1" customWidth="1"/>
    <col min="21" max="21" width="9.28515625" style="6" bestFit="1" customWidth="1"/>
    <col min="22" max="22" width="10.7109375" style="6" bestFit="1" customWidth="1"/>
    <col min="23" max="23" width="13.28515625" style="6" bestFit="1" customWidth="1"/>
    <col min="24" max="24" width="11.5703125" style="6" bestFit="1" customWidth="1"/>
    <col min="25" max="16384" width="9.140625" style="6"/>
  </cols>
  <sheetData>
    <row r="2" spans="1:24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 t="s">
        <v>26</v>
      </c>
      <c r="W2" s="16"/>
      <c r="X2" s="17"/>
    </row>
    <row r="3" spans="1:24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4" x14ac:dyDescent="0.25">
      <c r="A4" s="26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</row>
    <row r="5" spans="1:24" x14ac:dyDescent="0.25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4"/>
    </row>
    <row r="6" spans="1:2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x14ac:dyDescent="0.25">
      <c r="A7" s="26" t="s">
        <v>35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8"/>
    </row>
    <row r="8" spans="1:24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8"/>
    </row>
    <row r="9" spans="1:24" ht="35.25" customHeight="1" x14ac:dyDescent="0.25">
      <c r="A9" s="25" t="s">
        <v>19</v>
      </c>
      <c r="B9" s="25" t="s">
        <v>0</v>
      </c>
      <c r="C9" s="25" t="s">
        <v>1</v>
      </c>
      <c r="D9" s="25" t="s">
        <v>2</v>
      </c>
      <c r="E9" s="25" t="s">
        <v>4</v>
      </c>
      <c r="F9" s="25" t="s">
        <v>3</v>
      </c>
      <c r="G9" s="25" t="s">
        <v>5</v>
      </c>
      <c r="H9" s="25" t="s">
        <v>6</v>
      </c>
      <c r="I9" s="25"/>
      <c r="J9" s="25" t="s">
        <v>7</v>
      </c>
      <c r="K9" s="25"/>
      <c r="L9" s="25" t="s">
        <v>8</v>
      </c>
      <c r="M9" s="25"/>
      <c r="N9" s="25" t="s">
        <v>9</v>
      </c>
      <c r="O9" s="25"/>
      <c r="P9" s="25" t="s">
        <v>10</v>
      </c>
      <c r="Q9" s="25"/>
      <c r="R9" s="25" t="s">
        <v>11</v>
      </c>
      <c r="S9" s="25"/>
      <c r="T9" s="25" t="s">
        <v>12</v>
      </c>
      <c r="U9" s="25"/>
      <c r="V9" s="25" t="s">
        <v>13</v>
      </c>
      <c r="W9" s="25" t="s">
        <v>25</v>
      </c>
      <c r="X9" s="25"/>
    </row>
    <row r="10" spans="1:24" ht="33.75" customHeight="1" x14ac:dyDescent="0.25">
      <c r="A10" s="25"/>
      <c r="B10" s="25"/>
      <c r="C10" s="25"/>
      <c r="D10" s="25"/>
      <c r="E10" s="25"/>
      <c r="F10" s="25"/>
      <c r="G10" s="25"/>
      <c r="H10" s="3" t="s">
        <v>16</v>
      </c>
      <c r="I10" s="3" t="s">
        <v>14</v>
      </c>
      <c r="J10" s="3" t="s">
        <v>16</v>
      </c>
      <c r="K10" s="3" t="s">
        <v>14</v>
      </c>
      <c r="L10" s="3" t="s">
        <v>16</v>
      </c>
      <c r="M10" s="3" t="s">
        <v>14</v>
      </c>
      <c r="N10" s="3" t="s">
        <v>16</v>
      </c>
      <c r="O10" s="3" t="s">
        <v>14</v>
      </c>
      <c r="P10" s="3" t="s">
        <v>16</v>
      </c>
      <c r="Q10" s="3" t="s">
        <v>14</v>
      </c>
      <c r="R10" s="3" t="s">
        <v>16</v>
      </c>
      <c r="S10" s="3" t="s">
        <v>14</v>
      </c>
      <c r="T10" s="3" t="s">
        <v>16</v>
      </c>
      <c r="U10" s="3" t="s">
        <v>14</v>
      </c>
      <c r="V10" s="25" t="s">
        <v>15</v>
      </c>
      <c r="W10" s="3" t="s">
        <v>16</v>
      </c>
      <c r="X10" s="3" t="s">
        <v>14</v>
      </c>
    </row>
    <row r="11" spans="1:24" x14ac:dyDescent="0.25">
      <c r="A11" s="11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7" t="s">
        <v>17</v>
      </c>
      <c r="B12" s="8"/>
      <c r="C12" s="4"/>
      <c r="D12" s="5"/>
      <c r="E12" s="5"/>
      <c r="F12" s="4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9">
        <f>+G12+H12+J12+L12+N12+P12+R12+T12+V12</f>
        <v>0</v>
      </c>
      <c r="X12" s="9">
        <f>+I12+K12+M12+O12+Q12+S12+U12+V12</f>
        <v>0</v>
      </c>
    </row>
    <row r="13" spans="1:24" x14ac:dyDescent="0.25">
      <c r="A13" s="7" t="s">
        <v>33</v>
      </c>
      <c r="B13" s="8">
        <v>217868</v>
      </c>
      <c r="C13" s="4"/>
      <c r="D13" s="5"/>
      <c r="E13" s="5"/>
      <c r="F13" s="4">
        <v>310</v>
      </c>
      <c r="G13" s="9">
        <f>SUM(B13:F13)</f>
        <v>218178</v>
      </c>
      <c r="H13" s="5">
        <v>13362</v>
      </c>
      <c r="I13" s="5">
        <v>1488</v>
      </c>
      <c r="J13" s="5">
        <v>234</v>
      </c>
      <c r="K13" s="5">
        <v>420</v>
      </c>
      <c r="L13" s="5"/>
      <c r="M13" s="5"/>
      <c r="N13" s="5">
        <v>1053</v>
      </c>
      <c r="O13" s="5"/>
      <c r="P13" s="5">
        <v>1581</v>
      </c>
      <c r="Q13" s="5"/>
      <c r="R13" s="5">
        <v>2107</v>
      </c>
      <c r="S13" s="5">
        <v>7859</v>
      </c>
      <c r="T13" s="5">
        <v>47627</v>
      </c>
      <c r="U13" s="5"/>
      <c r="V13" s="5">
        <v>55</v>
      </c>
      <c r="W13" s="9">
        <f>+G13+H13+J13+L13+N13+P13+R13+T13+V13</f>
        <v>284197</v>
      </c>
      <c r="X13" s="9">
        <f>+I13+K13+M13+O13+Q13+S13+U13+V13</f>
        <v>9822</v>
      </c>
    </row>
    <row r="14" spans="1:24" x14ac:dyDescent="0.25">
      <c r="A14" s="20" t="s">
        <v>20</v>
      </c>
      <c r="B14" s="21">
        <f>SUM(B12:B13)</f>
        <v>217868</v>
      </c>
      <c r="C14" s="21">
        <f t="shared" ref="C14:V14" si="0">SUM(C12:C13)</f>
        <v>0</v>
      </c>
      <c r="D14" s="21">
        <f t="shared" si="0"/>
        <v>0</v>
      </c>
      <c r="E14" s="21">
        <f t="shared" si="0"/>
        <v>0</v>
      </c>
      <c r="F14" s="21">
        <f t="shared" si="0"/>
        <v>310</v>
      </c>
      <c r="G14" s="21">
        <f t="shared" si="0"/>
        <v>218178</v>
      </c>
      <c r="H14" s="21">
        <f t="shared" si="0"/>
        <v>13362</v>
      </c>
      <c r="I14" s="21">
        <f t="shared" si="0"/>
        <v>1488</v>
      </c>
      <c r="J14" s="21">
        <f t="shared" si="0"/>
        <v>234</v>
      </c>
      <c r="K14" s="21">
        <f t="shared" si="0"/>
        <v>420</v>
      </c>
      <c r="L14" s="21">
        <f t="shared" si="0"/>
        <v>0</v>
      </c>
      <c r="M14" s="21">
        <f t="shared" si="0"/>
        <v>0</v>
      </c>
      <c r="N14" s="21">
        <f t="shared" si="0"/>
        <v>1053</v>
      </c>
      <c r="O14" s="21">
        <f t="shared" si="0"/>
        <v>0</v>
      </c>
      <c r="P14" s="21">
        <f t="shared" si="0"/>
        <v>1581</v>
      </c>
      <c r="Q14" s="21">
        <f t="shared" si="0"/>
        <v>0</v>
      </c>
      <c r="R14" s="21">
        <f t="shared" si="0"/>
        <v>2107</v>
      </c>
      <c r="S14" s="21">
        <f t="shared" si="0"/>
        <v>7859</v>
      </c>
      <c r="T14" s="21">
        <f t="shared" si="0"/>
        <v>47627</v>
      </c>
      <c r="U14" s="21">
        <f t="shared" si="0"/>
        <v>0</v>
      </c>
      <c r="V14" s="21">
        <f t="shared" si="0"/>
        <v>55</v>
      </c>
      <c r="W14" s="22">
        <f>+G14+H14+J14+L14+N14+P14+R14+T14+V14</f>
        <v>284197</v>
      </c>
      <c r="X14" s="22">
        <f>+I14+K14+M14+O14+Q14+S14+U14+V14</f>
        <v>9822</v>
      </c>
    </row>
    <row r="15" spans="1:24" x14ac:dyDescent="0.25">
      <c r="A15" s="12" t="s">
        <v>23</v>
      </c>
      <c r="B15" s="8">
        <f>B14</f>
        <v>217868</v>
      </c>
      <c r="C15" s="8">
        <f t="shared" ref="C15:X15" si="1">C14</f>
        <v>0</v>
      </c>
      <c r="D15" s="8">
        <f t="shared" si="1"/>
        <v>0</v>
      </c>
      <c r="E15" s="8">
        <f t="shared" si="1"/>
        <v>0</v>
      </c>
      <c r="F15" s="8">
        <f t="shared" si="1"/>
        <v>310</v>
      </c>
      <c r="G15" s="8">
        <f t="shared" si="1"/>
        <v>218178</v>
      </c>
      <c r="H15" s="8">
        <f t="shared" si="1"/>
        <v>13362</v>
      </c>
      <c r="I15" s="8">
        <f t="shared" si="1"/>
        <v>1488</v>
      </c>
      <c r="J15" s="8">
        <f t="shared" si="1"/>
        <v>234</v>
      </c>
      <c r="K15" s="8">
        <f t="shared" si="1"/>
        <v>420</v>
      </c>
      <c r="L15" s="8">
        <f t="shared" si="1"/>
        <v>0</v>
      </c>
      <c r="M15" s="8">
        <f t="shared" si="1"/>
        <v>0</v>
      </c>
      <c r="N15" s="8">
        <f t="shared" si="1"/>
        <v>1053</v>
      </c>
      <c r="O15" s="8">
        <f t="shared" si="1"/>
        <v>0</v>
      </c>
      <c r="P15" s="8">
        <f t="shared" si="1"/>
        <v>1581</v>
      </c>
      <c r="Q15" s="8">
        <f t="shared" si="1"/>
        <v>0</v>
      </c>
      <c r="R15" s="8">
        <f t="shared" si="1"/>
        <v>2107</v>
      </c>
      <c r="S15" s="8">
        <f t="shared" si="1"/>
        <v>7859</v>
      </c>
      <c r="T15" s="8">
        <f t="shared" si="1"/>
        <v>47627</v>
      </c>
      <c r="U15" s="8">
        <f t="shared" si="1"/>
        <v>0</v>
      </c>
      <c r="V15" s="8">
        <f t="shared" si="1"/>
        <v>55</v>
      </c>
      <c r="W15" s="8">
        <f t="shared" si="1"/>
        <v>284197</v>
      </c>
      <c r="X15" s="8">
        <f t="shared" si="1"/>
        <v>9822</v>
      </c>
    </row>
    <row r="16" spans="1:24" ht="28.5" x14ac:dyDescent="0.25">
      <c r="A16" s="11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5">
      <c r="A17" s="13" t="s">
        <v>36</v>
      </c>
      <c r="B17" s="8">
        <v>692886</v>
      </c>
      <c r="C17" s="8">
        <v>0</v>
      </c>
      <c r="D17" s="8">
        <v>77894</v>
      </c>
      <c r="E17" s="8">
        <v>0</v>
      </c>
      <c r="F17" s="8">
        <v>1155</v>
      </c>
      <c r="G17" s="8">
        <f>SUM(B17:F17)</f>
        <v>771935</v>
      </c>
      <c r="H17" s="8">
        <v>103142</v>
      </c>
      <c r="I17" s="8">
        <v>11488</v>
      </c>
      <c r="J17" s="8">
        <v>1908</v>
      </c>
      <c r="K17" s="8">
        <v>3560</v>
      </c>
      <c r="L17" s="8">
        <v>0</v>
      </c>
      <c r="M17" s="8">
        <v>0</v>
      </c>
      <c r="N17" s="8">
        <v>3510</v>
      </c>
      <c r="O17" s="8">
        <v>0</v>
      </c>
      <c r="P17" s="8">
        <v>4902</v>
      </c>
      <c r="Q17" s="8">
        <v>0</v>
      </c>
      <c r="R17" s="8">
        <v>5760</v>
      </c>
      <c r="S17" s="8">
        <v>59227</v>
      </c>
      <c r="T17" s="8">
        <v>131761</v>
      </c>
      <c r="U17" s="8">
        <v>0</v>
      </c>
      <c r="V17" s="8">
        <v>385</v>
      </c>
      <c r="W17" s="9">
        <f>+G17+H17+J17+L17+N17+P17+R17+T17+V17</f>
        <v>1023303</v>
      </c>
      <c r="X17" s="9">
        <f>+I17+K17+M17+O17+Q17+S17+U17+V17</f>
        <v>74660</v>
      </c>
    </row>
    <row r="18" spans="1:24" x14ac:dyDescent="0.25">
      <c r="A18" s="13" t="s">
        <v>31</v>
      </c>
      <c r="B18" s="8">
        <v>3099966</v>
      </c>
      <c r="C18" s="8">
        <v>354492</v>
      </c>
      <c r="D18" s="8">
        <v>39596</v>
      </c>
      <c r="E18" s="8">
        <v>0</v>
      </c>
      <c r="F18" s="8">
        <v>9875</v>
      </c>
      <c r="G18" s="8">
        <f t="shared" ref="G18:G19" si="2">SUM(B18:F18)</f>
        <v>3503929</v>
      </c>
      <c r="H18" s="8">
        <v>623747</v>
      </c>
      <c r="I18" s="8">
        <v>70324</v>
      </c>
      <c r="J18" s="8">
        <v>10516</v>
      </c>
      <c r="K18" s="8">
        <v>19381</v>
      </c>
      <c r="L18" s="8">
        <v>0</v>
      </c>
      <c r="M18" s="8">
        <v>0</v>
      </c>
      <c r="N18" s="8">
        <v>15531</v>
      </c>
      <c r="O18" s="8">
        <v>0</v>
      </c>
      <c r="P18" s="8">
        <v>22888</v>
      </c>
      <c r="Q18" s="8">
        <v>0</v>
      </c>
      <c r="R18" s="8">
        <v>119934</v>
      </c>
      <c r="S18" s="8">
        <v>177542</v>
      </c>
      <c r="T18" s="8">
        <v>455324</v>
      </c>
      <c r="U18" s="8">
        <v>0</v>
      </c>
      <c r="V18" s="8">
        <v>2970</v>
      </c>
      <c r="W18" s="9">
        <f>+G18+H18+J18+L18+N18+P18+R18+T18+V18</f>
        <v>4754839</v>
      </c>
      <c r="X18" s="9">
        <f>+I18+K18+M18+O18+Q18+S18+U18+V18</f>
        <v>270217</v>
      </c>
    </row>
    <row r="19" spans="1:24" x14ac:dyDescent="0.25">
      <c r="A19" s="20" t="s">
        <v>20</v>
      </c>
      <c r="B19" s="21">
        <f>B17+B18</f>
        <v>3792852</v>
      </c>
      <c r="C19" s="21">
        <f t="shared" ref="C19:V19" si="3">C17+C18</f>
        <v>354492</v>
      </c>
      <c r="D19" s="21">
        <f t="shared" si="3"/>
        <v>117490</v>
      </c>
      <c r="E19" s="21">
        <f t="shared" si="3"/>
        <v>0</v>
      </c>
      <c r="F19" s="21">
        <f t="shared" si="3"/>
        <v>11030</v>
      </c>
      <c r="G19" s="21">
        <f t="shared" si="2"/>
        <v>4275864</v>
      </c>
      <c r="H19" s="21">
        <f t="shared" si="3"/>
        <v>726889</v>
      </c>
      <c r="I19" s="21">
        <f t="shared" si="3"/>
        <v>81812</v>
      </c>
      <c r="J19" s="21">
        <f t="shared" si="3"/>
        <v>12424</v>
      </c>
      <c r="K19" s="21">
        <f t="shared" si="3"/>
        <v>22941</v>
      </c>
      <c r="L19" s="21">
        <f t="shared" si="3"/>
        <v>0</v>
      </c>
      <c r="M19" s="21">
        <f t="shared" si="3"/>
        <v>0</v>
      </c>
      <c r="N19" s="21">
        <f t="shared" si="3"/>
        <v>19041</v>
      </c>
      <c r="O19" s="21">
        <f t="shared" si="3"/>
        <v>0</v>
      </c>
      <c r="P19" s="21">
        <f t="shared" si="3"/>
        <v>27790</v>
      </c>
      <c r="Q19" s="21">
        <f t="shared" si="3"/>
        <v>0</v>
      </c>
      <c r="R19" s="21">
        <f t="shared" si="3"/>
        <v>125694</v>
      </c>
      <c r="S19" s="21">
        <f t="shared" si="3"/>
        <v>236769</v>
      </c>
      <c r="T19" s="21">
        <f t="shared" si="3"/>
        <v>587085</v>
      </c>
      <c r="U19" s="21">
        <f t="shared" si="3"/>
        <v>0</v>
      </c>
      <c r="V19" s="21">
        <f t="shared" si="3"/>
        <v>3355</v>
      </c>
      <c r="W19" s="22">
        <f>+G19+H19+J19+L19+N19+P19+R19+T19+V19</f>
        <v>5778142</v>
      </c>
      <c r="X19" s="22">
        <f>+I19+K19+M19+O19+Q19+S19+U19+V19</f>
        <v>344877</v>
      </c>
    </row>
    <row r="20" spans="1:24" x14ac:dyDescent="0.25">
      <c r="A20" s="12" t="s">
        <v>23</v>
      </c>
      <c r="B20" s="8">
        <f>B19</f>
        <v>3792852</v>
      </c>
      <c r="C20" s="8">
        <f t="shared" ref="C20:X20" si="4">C19</f>
        <v>354492</v>
      </c>
      <c r="D20" s="8">
        <f t="shared" si="4"/>
        <v>117490</v>
      </c>
      <c r="E20" s="8">
        <f t="shared" si="4"/>
        <v>0</v>
      </c>
      <c r="F20" s="8">
        <f t="shared" si="4"/>
        <v>11030</v>
      </c>
      <c r="G20" s="8">
        <f t="shared" si="4"/>
        <v>4275864</v>
      </c>
      <c r="H20" s="8">
        <f t="shared" si="4"/>
        <v>726889</v>
      </c>
      <c r="I20" s="8">
        <f t="shared" si="4"/>
        <v>81812</v>
      </c>
      <c r="J20" s="8">
        <f t="shared" si="4"/>
        <v>12424</v>
      </c>
      <c r="K20" s="8">
        <f t="shared" si="4"/>
        <v>22941</v>
      </c>
      <c r="L20" s="8">
        <f t="shared" si="4"/>
        <v>0</v>
      </c>
      <c r="M20" s="8">
        <f t="shared" si="4"/>
        <v>0</v>
      </c>
      <c r="N20" s="8">
        <f t="shared" si="4"/>
        <v>19041</v>
      </c>
      <c r="O20" s="8">
        <f t="shared" si="4"/>
        <v>0</v>
      </c>
      <c r="P20" s="8">
        <f t="shared" si="4"/>
        <v>27790</v>
      </c>
      <c r="Q20" s="8">
        <f t="shared" si="4"/>
        <v>0</v>
      </c>
      <c r="R20" s="8">
        <f t="shared" si="4"/>
        <v>125694</v>
      </c>
      <c r="S20" s="8">
        <f t="shared" si="4"/>
        <v>236769</v>
      </c>
      <c r="T20" s="8">
        <f t="shared" si="4"/>
        <v>587085</v>
      </c>
      <c r="U20" s="8">
        <f t="shared" si="4"/>
        <v>0</v>
      </c>
      <c r="V20" s="8">
        <f t="shared" si="4"/>
        <v>3355</v>
      </c>
      <c r="W20" s="8">
        <f t="shared" si="4"/>
        <v>5778142</v>
      </c>
      <c r="X20" s="8">
        <f t="shared" si="4"/>
        <v>344877</v>
      </c>
    </row>
    <row r="21" spans="1:24" x14ac:dyDescent="0.25">
      <c r="A21" s="11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20" t="s">
        <v>30</v>
      </c>
      <c r="B22" s="21">
        <f>B14+B19</f>
        <v>4010720</v>
      </c>
      <c r="C22" s="21">
        <f t="shared" ref="C22:X22" si="5">C14+C19</f>
        <v>354492</v>
      </c>
      <c r="D22" s="21">
        <f t="shared" si="5"/>
        <v>117490</v>
      </c>
      <c r="E22" s="21">
        <f t="shared" si="5"/>
        <v>0</v>
      </c>
      <c r="F22" s="21">
        <f t="shared" si="5"/>
        <v>11340</v>
      </c>
      <c r="G22" s="21">
        <f t="shared" si="5"/>
        <v>4494042</v>
      </c>
      <c r="H22" s="21">
        <f t="shared" si="5"/>
        <v>740251</v>
      </c>
      <c r="I22" s="21">
        <f t="shared" si="5"/>
        <v>83300</v>
      </c>
      <c r="J22" s="21">
        <f t="shared" si="5"/>
        <v>12658</v>
      </c>
      <c r="K22" s="21">
        <f t="shared" si="5"/>
        <v>23361</v>
      </c>
      <c r="L22" s="21">
        <f t="shared" si="5"/>
        <v>0</v>
      </c>
      <c r="M22" s="21">
        <f t="shared" si="5"/>
        <v>0</v>
      </c>
      <c r="N22" s="21">
        <f t="shared" si="5"/>
        <v>20094</v>
      </c>
      <c r="O22" s="21">
        <f t="shared" si="5"/>
        <v>0</v>
      </c>
      <c r="P22" s="21">
        <f t="shared" si="5"/>
        <v>29371</v>
      </c>
      <c r="Q22" s="21">
        <f t="shared" si="5"/>
        <v>0</v>
      </c>
      <c r="R22" s="21">
        <f t="shared" si="5"/>
        <v>127801</v>
      </c>
      <c r="S22" s="21">
        <f t="shared" si="5"/>
        <v>244628</v>
      </c>
      <c r="T22" s="21">
        <f t="shared" si="5"/>
        <v>634712</v>
      </c>
      <c r="U22" s="21">
        <f t="shared" si="5"/>
        <v>0</v>
      </c>
      <c r="V22" s="21">
        <f t="shared" si="5"/>
        <v>3410</v>
      </c>
      <c r="W22" s="21">
        <f>W14+W19</f>
        <v>6062339</v>
      </c>
      <c r="X22" s="21">
        <f t="shared" si="5"/>
        <v>354699</v>
      </c>
    </row>
    <row r="23" spans="1:24" x14ac:dyDescent="0.25">
      <c r="A23" s="12" t="s">
        <v>23</v>
      </c>
      <c r="B23" s="14">
        <f>B22</f>
        <v>4010720</v>
      </c>
      <c r="C23" s="14">
        <f t="shared" ref="C23:X23" si="6">C22</f>
        <v>354492</v>
      </c>
      <c r="D23" s="14">
        <f t="shared" si="6"/>
        <v>117490</v>
      </c>
      <c r="E23" s="14">
        <f t="shared" si="6"/>
        <v>0</v>
      </c>
      <c r="F23" s="14">
        <f t="shared" si="6"/>
        <v>11340</v>
      </c>
      <c r="G23" s="14">
        <f t="shared" si="6"/>
        <v>4494042</v>
      </c>
      <c r="H23" s="14">
        <f t="shared" si="6"/>
        <v>740251</v>
      </c>
      <c r="I23" s="14">
        <f t="shared" si="6"/>
        <v>83300</v>
      </c>
      <c r="J23" s="14">
        <f t="shared" si="6"/>
        <v>12658</v>
      </c>
      <c r="K23" s="14">
        <f t="shared" si="6"/>
        <v>23361</v>
      </c>
      <c r="L23" s="14">
        <f t="shared" si="6"/>
        <v>0</v>
      </c>
      <c r="M23" s="14">
        <f t="shared" si="6"/>
        <v>0</v>
      </c>
      <c r="N23" s="14">
        <f t="shared" si="6"/>
        <v>20094</v>
      </c>
      <c r="O23" s="14">
        <f t="shared" si="6"/>
        <v>0</v>
      </c>
      <c r="P23" s="14">
        <f t="shared" si="6"/>
        <v>29371</v>
      </c>
      <c r="Q23" s="14">
        <f t="shared" si="6"/>
        <v>0</v>
      </c>
      <c r="R23" s="14">
        <f t="shared" si="6"/>
        <v>127801</v>
      </c>
      <c r="S23" s="14">
        <f t="shared" si="6"/>
        <v>244628</v>
      </c>
      <c r="T23" s="14">
        <f t="shared" si="6"/>
        <v>634712</v>
      </c>
      <c r="U23" s="14">
        <f t="shared" si="6"/>
        <v>0</v>
      </c>
      <c r="V23" s="14">
        <f t="shared" si="6"/>
        <v>3410</v>
      </c>
      <c r="W23" s="14">
        <f t="shared" si="6"/>
        <v>6062339</v>
      </c>
      <c r="X23" s="14">
        <f t="shared" si="6"/>
        <v>354699</v>
      </c>
    </row>
  </sheetData>
  <mergeCells count="20">
    <mergeCell ref="A3:X3"/>
    <mergeCell ref="A4:X4"/>
    <mergeCell ref="A6:X6"/>
    <mergeCell ref="A7:X7"/>
    <mergeCell ref="A9:A10"/>
    <mergeCell ref="B9:B10"/>
    <mergeCell ref="C9:C10"/>
    <mergeCell ref="D9:D10"/>
    <mergeCell ref="E9:E10"/>
    <mergeCell ref="F9:F10"/>
    <mergeCell ref="R9:S9"/>
    <mergeCell ref="T9:U9"/>
    <mergeCell ref="V9:V10"/>
    <mergeCell ref="W9:X9"/>
    <mergeCell ref="G9:G10"/>
    <mergeCell ref="H9:I9"/>
    <mergeCell ref="J9:K9"/>
    <mergeCell ref="L9:M9"/>
    <mergeCell ref="N9:O9"/>
    <mergeCell ref="P9:Q9"/>
  </mergeCells>
  <pageMargins left="0" right="0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0525-2E5A-4091-A886-2BFB71EE7666}">
  <sheetPr>
    <pageSetUpPr fitToPage="1"/>
  </sheetPr>
  <dimension ref="A2:X23"/>
  <sheetViews>
    <sheetView workbookViewId="0">
      <selection activeCell="A17" sqref="A17"/>
    </sheetView>
  </sheetViews>
  <sheetFormatPr defaultRowHeight="15" x14ac:dyDescent="0.25"/>
  <cols>
    <col min="1" max="1" width="33.140625" style="6" customWidth="1"/>
    <col min="2" max="2" width="13.28515625" style="6" bestFit="1" customWidth="1"/>
    <col min="3" max="3" width="11.5703125" style="6" bestFit="1" customWidth="1"/>
    <col min="4" max="4" width="10.5703125" style="6" bestFit="1" customWidth="1"/>
    <col min="5" max="5" width="9.28515625" style="6" bestFit="1" customWidth="1"/>
    <col min="6" max="6" width="9.5703125" style="6" bestFit="1" customWidth="1"/>
    <col min="7" max="7" width="13.28515625" style="6" bestFit="1" customWidth="1"/>
    <col min="8" max="8" width="11.5703125" style="6" bestFit="1" customWidth="1"/>
    <col min="9" max="9" width="10.5703125" style="6" bestFit="1" customWidth="1"/>
    <col min="10" max="10" width="10" style="6" customWidth="1"/>
    <col min="11" max="11" width="10.5703125" style="6" bestFit="1" customWidth="1"/>
    <col min="12" max="12" width="9.28515625" style="6" bestFit="1" customWidth="1"/>
    <col min="13" max="13" width="9.5703125" style="6" bestFit="1" customWidth="1"/>
    <col min="14" max="14" width="10.5703125" style="6" bestFit="1" customWidth="1"/>
    <col min="15" max="15" width="9.28515625" style="6" bestFit="1" customWidth="1"/>
    <col min="16" max="16" width="10.5703125" style="6" bestFit="1" customWidth="1"/>
    <col min="17" max="17" width="9.28515625" style="6" bestFit="1" customWidth="1"/>
    <col min="18" max="20" width="11.5703125" style="6" bestFit="1" customWidth="1"/>
    <col min="21" max="21" width="9.28515625" style="6" bestFit="1" customWidth="1"/>
    <col min="22" max="22" width="10.7109375" style="6" bestFit="1" customWidth="1"/>
    <col min="23" max="23" width="13.28515625" style="6" bestFit="1" customWidth="1"/>
    <col min="24" max="24" width="11.5703125" style="6" bestFit="1" customWidth="1"/>
    <col min="25" max="16384" width="9.140625" style="6"/>
  </cols>
  <sheetData>
    <row r="2" spans="1:24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 t="s">
        <v>26</v>
      </c>
      <c r="W2" s="16"/>
      <c r="X2" s="17"/>
    </row>
    <row r="3" spans="1:24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4" x14ac:dyDescent="0.25">
      <c r="A4" s="26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</row>
    <row r="5" spans="1:24" x14ac:dyDescent="0.25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4"/>
    </row>
    <row r="6" spans="1:2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x14ac:dyDescent="0.25">
      <c r="A7" s="26" t="s">
        <v>34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8"/>
    </row>
    <row r="8" spans="1:24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8"/>
    </row>
    <row r="9" spans="1:24" ht="35.25" customHeight="1" x14ac:dyDescent="0.25">
      <c r="A9" s="25" t="s">
        <v>19</v>
      </c>
      <c r="B9" s="25" t="s">
        <v>0</v>
      </c>
      <c r="C9" s="25" t="s">
        <v>1</v>
      </c>
      <c r="D9" s="25" t="s">
        <v>2</v>
      </c>
      <c r="E9" s="25" t="s">
        <v>4</v>
      </c>
      <c r="F9" s="25" t="s">
        <v>3</v>
      </c>
      <c r="G9" s="25" t="s">
        <v>5</v>
      </c>
      <c r="H9" s="25" t="s">
        <v>6</v>
      </c>
      <c r="I9" s="25"/>
      <c r="J9" s="25" t="s">
        <v>7</v>
      </c>
      <c r="K9" s="25"/>
      <c r="L9" s="25" t="s">
        <v>8</v>
      </c>
      <c r="M9" s="25"/>
      <c r="N9" s="25" t="s">
        <v>9</v>
      </c>
      <c r="O9" s="25"/>
      <c r="P9" s="25" t="s">
        <v>10</v>
      </c>
      <c r="Q9" s="25"/>
      <c r="R9" s="25" t="s">
        <v>11</v>
      </c>
      <c r="S9" s="25"/>
      <c r="T9" s="25" t="s">
        <v>12</v>
      </c>
      <c r="U9" s="25"/>
      <c r="V9" s="25" t="s">
        <v>13</v>
      </c>
      <c r="W9" s="25" t="s">
        <v>25</v>
      </c>
      <c r="X9" s="25"/>
    </row>
    <row r="10" spans="1:24" ht="33.75" customHeight="1" x14ac:dyDescent="0.25">
      <c r="A10" s="25"/>
      <c r="B10" s="25"/>
      <c r="C10" s="25"/>
      <c r="D10" s="25"/>
      <c r="E10" s="25"/>
      <c r="F10" s="25"/>
      <c r="G10" s="25"/>
      <c r="H10" s="3" t="s">
        <v>16</v>
      </c>
      <c r="I10" s="3" t="s">
        <v>14</v>
      </c>
      <c r="J10" s="3" t="s">
        <v>16</v>
      </c>
      <c r="K10" s="3" t="s">
        <v>14</v>
      </c>
      <c r="L10" s="3" t="s">
        <v>16</v>
      </c>
      <c r="M10" s="3" t="s">
        <v>14</v>
      </c>
      <c r="N10" s="3" t="s">
        <v>16</v>
      </c>
      <c r="O10" s="3" t="s">
        <v>14</v>
      </c>
      <c r="P10" s="3" t="s">
        <v>16</v>
      </c>
      <c r="Q10" s="3" t="s">
        <v>14</v>
      </c>
      <c r="R10" s="3" t="s">
        <v>16</v>
      </c>
      <c r="S10" s="3" t="s">
        <v>14</v>
      </c>
      <c r="T10" s="3" t="s">
        <v>16</v>
      </c>
      <c r="U10" s="3" t="s">
        <v>14</v>
      </c>
      <c r="V10" s="25" t="s">
        <v>15</v>
      </c>
      <c r="W10" s="3" t="s">
        <v>16</v>
      </c>
      <c r="X10" s="3" t="s">
        <v>14</v>
      </c>
    </row>
    <row r="11" spans="1:24" x14ac:dyDescent="0.25">
      <c r="A11" s="11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7" t="s">
        <v>17</v>
      </c>
      <c r="B12" s="8"/>
      <c r="C12" s="4"/>
      <c r="D12" s="5"/>
      <c r="E12" s="5"/>
      <c r="F12" s="4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9">
        <f>+G12+H12+J12+L12+N12+P12+R12+T12+V12</f>
        <v>0</v>
      </c>
      <c r="X12" s="9">
        <f>+I12+K12+M12+O12+Q12+S12+U12+V12</f>
        <v>0</v>
      </c>
    </row>
    <row r="13" spans="1:24" x14ac:dyDescent="0.25">
      <c r="A13" s="7" t="s">
        <v>33</v>
      </c>
      <c r="B13" s="8">
        <v>227105.04</v>
      </c>
      <c r="C13" s="4"/>
      <c r="D13" s="5"/>
      <c r="E13" s="5"/>
      <c r="F13" s="4">
        <v>315</v>
      </c>
      <c r="G13" s="9">
        <f>SUM(B13:F13)</f>
        <v>227420.04</v>
      </c>
      <c r="H13" s="5">
        <v>14461</v>
      </c>
      <c r="I13" s="5">
        <v>1607</v>
      </c>
      <c r="J13" s="5">
        <v>240</v>
      </c>
      <c r="K13" s="5">
        <v>446</v>
      </c>
      <c r="L13" s="5"/>
      <c r="M13" s="5"/>
      <c r="N13" s="5">
        <v>1073.2800000000002</v>
      </c>
      <c r="O13" s="5"/>
      <c r="P13" s="5">
        <v>1704</v>
      </c>
      <c r="Q13" s="5"/>
      <c r="R13" s="5">
        <v>2182.36</v>
      </c>
      <c r="S13" s="5">
        <v>8140</v>
      </c>
      <c r="T13" s="5">
        <v>50486.52</v>
      </c>
      <c r="U13" s="5"/>
      <c r="V13" s="5">
        <v>56</v>
      </c>
      <c r="W13" s="9">
        <f>+G13+H13+J13+L13+N13+P13+R13+T13+V13</f>
        <v>297623.2</v>
      </c>
      <c r="X13" s="9">
        <f>+I13+K13+M13+O13+Q13+S13+U13+V13</f>
        <v>10249</v>
      </c>
    </row>
    <row r="14" spans="1:24" x14ac:dyDescent="0.25">
      <c r="A14" s="20" t="s">
        <v>20</v>
      </c>
      <c r="B14" s="21">
        <f>SUM(B12:B13)</f>
        <v>227105.04</v>
      </c>
      <c r="C14" s="21">
        <f t="shared" ref="C14:V14" si="0">SUM(C12:C13)</f>
        <v>0</v>
      </c>
      <c r="D14" s="21">
        <f t="shared" si="0"/>
        <v>0</v>
      </c>
      <c r="E14" s="21">
        <f t="shared" si="0"/>
        <v>0</v>
      </c>
      <c r="F14" s="21">
        <f t="shared" si="0"/>
        <v>315</v>
      </c>
      <c r="G14" s="21">
        <f t="shared" si="0"/>
        <v>227420.04</v>
      </c>
      <c r="H14" s="21">
        <f t="shared" si="0"/>
        <v>14461</v>
      </c>
      <c r="I14" s="21">
        <f t="shared" si="0"/>
        <v>1607</v>
      </c>
      <c r="J14" s="21">
        <f t="shared" si="0"/>
        <v>240</v>
      </c>
      <c r="K14" s="21">
        <f t="shared" si="0"/>
        <v>446</v>
      </c>
      <c r="L14" s="21">
        <f t="shared" si="0"/>
        <v>0</v>
      </c>
      <c r="M14" s="21">
        <f t="shared" si="0"/>
        <v>0</v>
      </c>
      <c r="N14" s="21">
        <f t="shared" si="0"/>
        <v>1073.2800000000002</v>
      </c>
      <c r="O14" s="21">
        <f t="shared" si="0"/>
        <v>0</v>
      </c>
      <c r="P14" s="21">
        <f t="shared" si="0"/>
        <v>1704</v>
      </c>
      <c r="Q14" s="21">
        <f t="shared" si="0"/>
        <v>0</v>
      </c>
      <c r="R14" s="21">
        <f t="shared" si="0"/>
        <v>2182.36</v>
      </c>
      <c r="S14" s="21">
        <f t="shared" si="0"/>
        <v>8140</v>
      </c>
      <c r="T14" s="21">
        <f t="shared" si="0"/>
        <v>50486.52</v>
      </c>
      <c r="U14" s="21">
        <f t="shared" si="0"/>
        <v>0</v>
      </c>
      <c r="V14" s="21">
        <f t="shared" si="0"/>
        <v>56</v>
      </c>
      <c r="W14" s="22">
        <f>+G14+H14+J14+L14+N14+P14+R14+T14+V14</f>
        <v>297623.2</v>
      </c>
      <c r="X14" s="22">
        <f>+I14+K14+M14+O14+Q14+S14+U14+V14</f>
        <v>10249</v>
      </c>
    </row>
    <row r="15" spans="1:24" x14ac:dyDescent="0.25">
      <c r="A15" s="12" t="s">
        <v>23</v>
      </c>
      <c r="B15" s="8">
        <f>B14</f>
        <v>227105.04</v>
      </c>
      <c r="C15" s="8">
        <f t="shared" ref="C15:X15" si="1">C14</f>
        <v>0</v>
      </c>
      <c r="D15" s="8">
        <f t="shared" si="1"/>
        <v>0</v>
      </c>
      <c r="E15" s="8">
        <f t="shared" si="1"/>
        <v>0</v>
      </c>
      <c r="F15" s="8">
        <f t="shared" si="1"/>
        <v>315</v>
      </c>
      <c r="G15" s="8">
        <f t="shared" si="1"/>
        <v>227420.04</v>
      </c>
      <c r="H15" s="8">
        <f t="shared" si="1"/>
        <v>14461</v>
      </c>
      <c r="I15" s="8">
        <f t="shared" si="1"/>
        <v>1607</v>
      </c>
      <c r="J15" s="8">
        <f t="shared" si="1"/>
        <v>240</v>
      </c>
      <c r="K15" s="8">
        <f t="shared" si="1"/>
        <v>446</v>
      </c>
      <c r="L15" s="8">
        <f t="shared" si="1"/>
        <v>0</v>
      </c>
      <c r="M15" s="8">
        <f t="shared" si="1"/>
        <v>0</v>
      </c>
      <c r="N15" s="8">
        <f t="shared" si="1"/>
        <v>1073.2800000000002</v>
      </c>
      <c r="O15" s="8">
        <f t="shared" si="1"/>
        <v>0</v>
      </c>
      <c r="P15" s="8">
        <f t="shared" si="1"/>
        <v>1704</v>
      </c>
      <c r="Q15" s="8">
        <f t="shared" si="1"/>
        <v>0</v>
      </c>
      <c r="R15" s="8">
        <f t="shared" si="1"/>
        <v>2182.36</v>
      </c>
      <c r="S15" s="8">
        <f t="shared" si="1"/>
        <v>8140</v>
      </c>
      <c r="T15" s="8">
        <f t="shared" si="1"/>
        <v>50486.52</v>
      </c>
      <c r="U15" s="8">
        <f t="shared" si="1"/>
        <v>0</v>
      </c>
      <c r="V15" s="8">
        <f t="shared" si="1"/>
        <v>56</v>
      </c>
      <c r="W15" s="8">
        <f t="shared" si="1"/>
        <v>297623.2</v>
      </c>
      <c r="X15" s="8">
        <f t="shared" si="1"/>
        <v>10249</v>
      </c>
    </row>
    <row r="16" spans="1:24" ht="28.5" x14ac:dyDescent="0.25">
      <c r="A16" s="11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5">
      <c r="A17" s="13" t="s">
        <v>36</v>
      </c>
      <c r="B17" s="8">
        <v>678448.59000000008</v>
      </c>
      <c r="C17" s="8">
        <v>0</v>
      </c>
      <c r="D17" s="8">
        <v>1888.32</v>
      </c>
      <c r="E17" s="8">
        <v>0</v>
      </c>
      <c r="F17" s="8">
        <v>925</v>
      </c>
      <c r="G17" s="8">
        <f>SUM(B17:F17)</f>
        <v>681261.91</v>
      </c>
      <c r="H17" s="8">
        <v>105128</v>
      </c>
      <c r="I17" s="8">
        <v>11683</v>
      </c>
      <c r="J17" s="8">
        <v>2045</v>
      </c>
      <c r="K17" s="8">
        <v>3803</v>
      </c>
      <c r="L17" s="8">
        <v>0</v>
      </c>
      <c r="M17" s="8">
        <v>0</v>
      </c>
      <c r="N17" s="8">
        <v>3334.8</v>
      </c>
      <c r="O17" s="8">
        <v>0</v>
      </c>
      <c r="P17" s="8">
        <v>5291</v>
      </c>
      <c r="Q17" s="8">
        <v>0</v>
      </c>
      <c r="R17" s="8">
        <v>16648.140000000003</v>
      </c>
      <c r="S17" s="8">
        <v>65502</v>
      </c>
      <c r="T17" s="8">
        <v>112035.23999999999</v>
      </c>
      <c r="U17" s="8">
        <v>0</v>
      </c>
      <c r="V17" s="8">
        <v>336</v>
      </c>
      <c r="W17" s="9">
        <f>+G17+H17+J17+L17+N17+P17+R17+T17+V17</f>
        <v>926080.09000000008</v>
      </c>
      <c r="X17" s="9">
        <f>+I17+K17+M17+O17+Q17+S17+U17+V17</f>
        <v>81324</v>
      </c>
    </row>
    <row r="18" spans="1:24" x14ac:dyDescent="0.25">
      <c r="A18" s="13" t="s">
        <v>31</v>
      </c>
      <c r="B18" s="8">
        <v>3226249.7300000004</v>
      </c>
      <c r="C18" s="8">
        <v>390017.19</v>
      </c>
      <c r="D18" s="8">
        <v>110899.8</v>
      </c>
      <c r="E18" s="8">
        <v>0</v>
      </c>
      <c r="F18" s="8">
        <v>9645</v>
      </c>
      <c r="G18" s="8">
        <f t="shared" ref="G18:G19" si="2">SUM(B18:F18)</f>
        <v>3736811.72</v>
      </c>
      <c r="H18" s="8">
        <v>671655</v>
      </c>
      <c r="I18" s="8">
        <v>74955</v>
      </c>
      <c r="J18" s="8">
        <v>11121</v>
      </c>
      <c r="K18" s="8">
        <v>20557</v>
      </c>
      <c r="L18" s="8">
        <v>0</v>
      </c>
      <c r="M18" s="8">
        <v>0</v>
      </c>
      <c r="N18" s="8">
        <v>15846.220000000001</v>
      </c>
      <c r="O18" s="8">
        <v>0</v>
      </c>
      <c r="P18" s="8">
        <v>24329</v>
      </c>
      <c r="Q18" s="8">
        <v>0</v>
      </c>
      <c r="R18" s="8">
        <v>123009.65000000002</v>
      </c>
      <c r="S18" s="8">
        <v>173784</v>
      </c>
      <c r="T18" s="8">
        <v>436956.28</v>
      </c>
      <c r="U18" s="8">
        <v>0</v>
      </c>
      <c r="V18" s="8">
        <v>3416</v>
      </c>
      <c r="W18" s="9">
        <f>+G18+H18+J18+L18+N18+P18+R18+T18+V18</f>
        <v>5023144.870000001</v>
      </c>
      <c r="X18" s="9">
        <f>+I18+K18+M18+O18+Q18+S18+U18+V18</f>
        <v>272712</v>
      </c>
    </row>
    <row r="19" spans="1:24" x14ac:dyDescent="0.25">
      <c r="A19" s="20" t="s">
        <v>20</v>
      </c>
      <c r="B19" s="21">
        <f>B17+B18</f>
        <v>3904698.3200000003</v>
      </c>
      <c r="C19" s="21">
        <f t="shared" ref="C19:V19" si="3">C17+C18</f>
        <v>390017.19</v>
      </c>
      <c r="D19" s="21">
        <f t="shared" si="3"/>
        <v>112788.12000000001</v>
      </c>
      <c r="E19" s="21">
        <f t="shared" si="3"/>
        <v>0</v>
      </c>
      <c r="F19" s="21">
        <f t="shared" si="3"/>
        <v>10570</v>
      </c>
      <c r="G19" s="21">
        <f t="shared" si="2"/>
        <v>4418073.6300000008</v>
      </c>
      <c r="H19" s="21">
        <f t="shared" si="3"/>
        <v>776783</v>
      </c>
      <c r="I19" s="21">
        <f t="shared" si="3"/>
        <v>86638</v>
      </c>
      <c r="J19" s="21">
        <f t="shared" si="3"/>
        <v>13166</v>
      </c>
      <c r="K19" s="21">
        <f t="shared" si="3"/>
        <v>24360</v>
      </c>
      <c r="L19" s="21">
        <f t="shared" si="3"/>
        <v>0</v>
      </c>
      <c r="M19" s="21">
        <f t="shared" si="3"/>
        <v>0</v>
      </c>
      <c r="N19" s="21">
        <f t="shared" si="3"/>
        <v>19181.02</v>
      </c>
      <c r="O19" s="21">
        <f t="shared" si="3"/>
        <v>0</v>
      </c>
      <c r="P19" s="21">
        <f t="shared" si="3"/>
        <v>29620</v>
      </c>
      <c r="Q19" s="21">
        <f t="shared" si="3"/>
        <v>0</v>
      </c>
      <c r="R19" s="21">
        <f t="shared" si="3"/>
        <v>139657.79000000004</v>
      </c>
      <c r="S19" s="21">
        <f t="shared" si="3"/>
        <v>239286</v>
      </c>
      <c r="T19" s="21">
        <f t="shared" si="3"/>
        <v>548991.52</v>
      </c>
      <c r="U19" s="21">
        <f t="shared" si="3"/>
        <v>0</v>
      </c>
      <c r="V19" s="21">
        <f t="shared" si="3"/>
        <v>3752</v>
      </c>
      <c r="W19" s="22">
        <f>+G19+H19+J19+L19+N19+P19+R19+T19+V19</f>
        <v>5949224.9600000009</v>
      </c>
      <c r="X19" s="22">
        <f>+I19+K19+M19+O19+Q19+S19+U19+V19</f>
        <v>354036</v>
      </c>
    </row>
    <row r="20" spans="1:24" x14ac:dyDescent="0.25">
      <c r="A20" s="12" t="s">
        <v>23</v>
      </c>
      <c r="B20" s="8">
        <f>B19</f>
        <v>3904698.3200000003</v>
      </c>
      <c r="C20" s="8">
        <f t="shared" ref="C20:X20" si="4">C19</f>
        <v>390017.19</v>
      </c>
      <c r="D20" s="8">
        <f t="shared" si="4"/>
        <v>112788.12000000001</v>
      </c>
      <c r="E20" s="8">
        <f t="shared" si="4"/>
        <v>0</v>
      </c>
      <c r="F20" s="8">
        <f t="shared" si="4"/>
        <v>10570</v>
      </c>
      <c r="G20" s="8">
        <f t="shared" si="4"/>
        <v>4418073.6300000008</v>
      </c>
      <c r="H20" s="8">
        <f t="shared" si="4"/>
        <v>776783</v>
      </c>
      <c r="I20" s="8">
        <f t="shared" si="4"/>
        <v>86638</v>
      </c>
      <c r="J20" s="8">
        <f t="shared" si="4"/>
        <v>13166</v>
      </c>
      <c r="K20" s="8">
        <f t="shared" si="4"/>
        <v>24360</v>
      </c>
      <c r="L20" s="8">
        <f t="shared" si="4"/>
        <v>0</v>
      </c>
      <c r="M20" s="8">
        <f t="shared" si="4"/>
        <v>0</v>
      </c>
      <c r="N20" s="8">
        <f t="shared" si="4"/>
        <v>19181.02</v>
      </c>
      <c r="O20" s="8">
        <f t="shared" si="4"/>
        <v>0</v>
      </c>
      <c r="P20" s="8">
        <f t="shared" si="4"/>
        <v>29620</v>
      </c>
      <c r="Q20" s="8">
        <f t="shared" si="4"/>
        <v>0</v>
      </c>
      <c r="R20" s="8">
        <f t="shared" si="4"/>
        <v>139657.79000000004</v>
      </c>
      <c r="S20" s="8">
        <f t="shared" si="4"/>
        <v>239286</v>
      </c>
      <c r="T20" s="8">
        <f t="shared" si="4"/>
        <v>548991.52</v>
      </c>
      <c r="U20" s="8">
        <f t="shared" si="4"/>
        <v>0</v>
      </c>
      <c r="V20" s="8">
        <f t="shared" si="4"/>
        <v>3752</v>
      </c>
      <c r="W20" s="8">
        <f t="shared" si="4"/>
        <v>5949224.9600000009</v>
      </c>
      <c r="X20" s="8">
        <f t="shared" si="4"/>
        <v>354036</v>
      </c>
    </row>
    <row r="21" spans="1:24" x14ac:dyDescent="0.25">
      <c r="A21" s="11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20" t="s">
        <v>30</v>
      </c>
      <c r="B22" s="21">
        <f>B14+B19</f>
        <v>4131803.3600000003</v>
      </c>
      <c r="C22" s="21">
        <f t="shared" ref="C22:X22" si="5">C14+C19</f>
        <v>390017.19</v>
      </c>
      <c r="D22" s="21">
        <f t="shared" si="5"/>
        <v>112788.12000000001</v>
      </c>
      <c r="E22" s="21">
        <f t="shared" si="5"/>
        <v>0</v>
      </c>
      <c r="F22" s="21">
        <f t="shared" si="5"/>
        <v>10885</v>
      </c>
      <c r="G22" s="21">
        <f t="shared" si="5"/>
        <v>4645493.6700000009</v>
      </c>
      <c r="H22" s="21">
        <f t="shared" si="5"/>
        <v>791244</v>
      </c>
      <c r="I22" s="21">
        <f t="shared" si="5"/>
        <v>88245</v>
      </c>
      <c r="J22" s="21">
        <f t="shared" si="5"/>
        <v>13406</v>
      </c>
      <c r="K22" s="21">
        <f t="shared" si="5"/>
        <v>24806</v>
      </c>
      <c r="L22" s="21">
        <f t="shared" si="5"/>
        <v>0</v>
      </c>
      <c r="M22" s="21">
        <f t="shared" si="5"/>
        <v>0</v>
      </c>
      <c r="N22" s="21">
        <f t="shared" si="5"/>
        <v>20254.3</v>
      </c>
      <c r="O22" s="21">
        <f t="shared" si="5"/>
        <v>0</v>
      </c>
      <c r="P22" s="21">
        <f t="shared" si="5"/>
        <v>31324</v>
      </c>
      <c r="Q22" s="21">
        <f t="shared" si="5"/>
        <v>0</v>
      </c>
      <c r="R22" s="21">
        <f t="shared" si="5"/>
        <v>141840.15000000002</v>
      </c>
      <c r="S22" s="21">
        <f t="shared" si="5"/>
        <v>247426</v>
      </c>
      <c r="T22" s="21">
        <f t="shared" si="5"/>
        <v>599478.04</v>
      </c>
      <c r="U22" s="21">
        <f t="shared" si="5"/>
        <v>0</v>
      </c>
      <c r="V22" s="21">
        <f t="shared" si="5"/>
        <v>3808</v>
      </c>
      <c r="W22" s="21">
        <f>W14+W19</f>
        <v>6246848.1600000011</v>
      </c>
      <c r="X22" s="21">
        <f t="shared" si="5"/>
        <v>364285</v>
      </c>
    </row>
    <row r="23" spans="1:24" x14ac:dyDescent="0.25">
      <c r="A23" s="12" t="s">
        <v>23</v>
      </c>
      <c r="B23" s="14">
        <f>B22</f>
        <v>4131803.3600000003</v>
      </c>
      <c r="C23" s="14">
        <f t="shared" ref="C23:X23" si="6">C22</f>
        <v>390017.19</v>
      </c>
      <c r="D23" s="14">
        <f t="shared" si="6"/>
        <v>112788.12000000001</v>
      </c>
      <c r="E23" s="14">
        <f t="shared" si="6"/>
        <v>0</v>
      </c>
      <c r="F23" s="14">
        <f t="shared" si="6"/>
        <v>10885</v>
      </c>
      <c r="G23" s="14">
        <f t="shared" si="6"/>
        <v>4645493.6700000009</v>
      </c>
      <c r="H23" s="14">
        <f t="shared" si="6"/>
        <v>791244</v>
      </c>
      <c r="I23" s="14">
        <f t="shared" si="6"/>
        <v>88245</v>
      </c>
      <c r="J23" s="14">
        <f t="shared" si="6"/>
        <v>13406</v>
      </c>
      <c r="K23" s="14">
        <f t="shared" si="6"/>
        <v>24806</v>
      </c>
      <c r="L23" s="14">
        <f t="shared" si="6"/>
        <v>0</v>
      </c>
      <c r="M23" s="14">
        <f t="shared" si="6"/>
        <v>0</v>
      </c>
      <c r="N23" s="14">
        <f t="shared" si="6"/>
        <v>20254.3</v>
      </c>
      <c r="O23" s="14">
        <f t="shared" si="6"/>
        <v>0</v>
      </c>
      <c r="P23" s="14">
        <f t="shared" si="6"/>
        <v>31324</v>
      </c>
      <c r="Q23" s="14">
        <f t="shared" si="6"/>
        <v>0</v>
      </c>
      <c r="R23" s="14">
        <f t="shared" si="6"/>
        <v>141840.15000000002</v>
      </c>
      <c r="S23" s="14">
        <f t="shared" si="6"/>
        <v>247426</v>
      </c>
      <c r="T23" s="14">
        <f t="shared" si="6"/>
        <v>599478.04</v>
      </c>
      <c r="U23" s="14">
        <f t="shared" si="6"/>
        <v>0</v>
      </c>
      <c r="V23" s="14">
        <f t="shared" si="6"/>
        <v>3808</v>
      </c>
      <c r="W23" s="14">
        <f t="shared" si="6"/>
        <v>6246848.1600000011</v>
      </c>
      <c r="X23" s="14">
        <f t="shared" si="6"/>
        <v>364285</v>
      </c>
    </row>
  </sheetData>
  <mergeCells count="20">
    <mergeCell ref="A3:X3"/>
    <mergeCell ref="A4:X4"/>
    <mergeCell ref="A6:X6"/>
    <mergeCell ref="A7:X7"/>
    <mergeCell ref="A9:A10"/>
    <mergeCell ref="B9:B10"/>
    <mergeCell ref="C9:C10"/>
    <mergeCell ref="D9:D10"/>
    <mergeCell ref="E9:E10"/>
    <mergeCell ref="F9:F10"/>
    <mergeCell ref="R9:S9"/>
    <mergeCell ref="T9:U9"/>
    <mergeCell ref="V9:V10"/>
    <mergeCell ref="W9:X9"/>
    <mergeCell ref="G9:G10"/>
    <mergeCell ref="H9:I9"/>
    <mergeCell ref="J9:K9"/>
    <mergeCell ref="L9:M9"/>
    <mergeCell ref="N9:O9"/>
    <mergeCell ref="P9:Q9"/>
  </mergeCells>
  <pageMargins left="0" right="0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12DC-03F6-4AA5-A65A-B3E0EC511C4D}">
  <sheetPr>
    <pageSetUpPr fitToPage="1"/>
  </sheetPr>
  <dimension ref="A2:X23"/>
  <sheetViews>
    <sheetView workbookViewId="0">
      <selection activeCell="A17" sqref="A17"/>
    </sheetView>
  </sheetViews>
  <sheetFormatPr defaultRowHeight="15" x14ac:dyDescent="0.25"/>
  <cols>
    <col min="1" max="1" width="33.140625" style="6" customWidth="1"/>
    <col min="2" max="2" width="13.28515625" style="6" bestFit="1" customWidth="1"/>
    <col min="3" max="3" width="11.5703125" style="6" bestFit="1" customWidth="1"/>
    <col min="4" max="4" width="10.5703125" style="6" bestFit="1" customWidth="1"/>
    <col min="5" max="5" width="9.28515625" style="6" bestFit="1" customWidth="1"/>
    <col min="6" max="6" width="9.5703125" style="6" bestFit="1" customWidth="1"/>
    <col min="7" max="7" width="13.28515625" style="6" bestFit="1" customWidth="1"/>
    <col min="8" max="8" width="11.5703125" style="6" bestFit="1" customWidth="1"/>
    <col min="9" max="9" width="10.5703125" style="6" bestFit="1" customWidth="1"/>
    <col min="10" max="10" width="10" style="6" customWidth="1"/>
    <col min="11" max="11" width="10.5703125" style="6" bestFit="1" customWidth="1"/>
    <col min="12" max="12" width="9.28515625" style="6" bestFit="1" customWidth="1"/>
    <col min="13" max="13" width="9.5703125" style="6" bestFit="1" customWidth="1"/>
    <col min="14" max="14" width="10.5703125" style="6" bestFit="1" customWidth="1"/>
    <col min="15" max="15" width="9.28515625" style="6" bestFit="1" customWidth="1"/>
    <col min="16" max="16" width="10.5703125" style="6" bestFit="1" customWidth="1"/>
    <col min="17" max="17" width="9.28515625" style="6" bestFit="1" customWidth="1"/>
    <col min="18" max="20" width="11.5703125" style="6" bestFit="1" customWidth="1"/>
    <col min="21" max="21" width="9.28515625" style="6" bestFit="1" customWidth="1"/>
    <col min="22" max="22" width="10.7109375" style="6" bestFit="1" customWidth="1"/>
    <col min="23" max="23" width="13.28515625" style="6" bestFit="1" customWidth="1"/>
    <col min="24" max="24" width="11.5703125" style="6" bestFit="1" customWidth="1"/>
    <col min="25" max="16384" width="9.140625" style="6"/>
  </cols>
  <sheetData>
    <row r="2" spans="1:24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 t="s">
        <v>26</v>
      </c>
      <c r="W2" s="16"/>
      <c r="X2" s="17"/>
    </row>
    <row r="3" spans="1:24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4" x14ac:dyDescent="0.25">
      <c r="A4" s="26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</row>
    <row r="5" spans="1:24" x14ac:dyDescent="0.25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4"/>
    </row>
    <row r="6" spans="1:2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x14ac:dyDescent="0.25">
      <c r="A7" s="26" t="s">
        <v>32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8"/>
    </row>
    <row r="8" spans="1:24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8"/>
    </row>
    <row r="9" spans="1:24" ht="35.25" customHeight="1" x14ac:dyDescent="0.25">
      <c r="A9" s="25" t="s">
        <v>19</v>
      </c>
      <c r="B9" s="25" t="s">
        <v>0</v>
      </c>
      <c r="C9" s="25" t="s">
        <v>1</v>
      </c>
      <c r="D9" s="25" t="s">
        <v>2</v>
      </c>
      <c r="E9" s="25" t="s">
        <v>4</v>
      </c>
      <c r="F9" s="25" t="s">
        <v>3</v>
      </c>
      <c r="G9" s="25" t="s">
        <v>5</v>
      </c>
      <c r="H9" s="25" t="s">
        <v>6</v>
      </c>
      <c r="I9" s="25"/>
      <c r="J9" s="25" t="s">
        <v>7</v>
      </c>
      <c r="K9" s="25"/>
      <c r="L9" s="25" t="s">
        <v>8</v>
      </c>
      <c r="M9" s="25"/>
      <c r="N9" s="25" t="s">
        <v>9</v>
      </c>
      <c r="O9" s="25"/>
      <c r="P9" s="25" t="s">
        <v>10</v>
      </c>
      <c r="Q9" s="25"/>
      <c r="R9" s="25" t="s">
        <v>11</v>
      </c>
      <c r="S9" s="25"/>
      <c r="T9" s="25" t="s">
        <v>12</v>
      </c>
      <c r="U9" s="25"/>
      <c r="V9" s="25" t="s">
        <v>13</v>
      </c>
      <c r="W9" s="25" t="s">
        <v>25</v>
      </c>
      <c r="X9" s="25"/>
    </row>
    <row r="10" spans="1:24" ht="33.75" customHeight="1" x14ac:dyDescent="0.25">
      <c r="A10" s="25"/>
      <c r="B10" s="25"/>
      <c r="C10" s="25"/>
      <c r="D10" s="25"/>
      <c r="E10" s="25"/>
      <c r="F10" s="25"/>
      <c r="G10" s="25"/>
      <c r="H10" s="3" t="s">
        <v>16</v>
      </c>
      <c r="I10" s="3" t="s">
        <v>14</v>
      </c>
      <c r="J10" s="3" t="s">
        <v>16</v>
      </c>
      <c r="K10" s="3" t="s">
        <v>14</v>
      </c>
      <c r="L10" s="3" t="s">
        <v>16</v>
      </c>
      <c r="M10" s="3" t="s">
        <v>14</v>
      </c>
      <c r="N10" s="3" t="s">
        <v>16</v>
      </c>
      <c r="O10" s="3" t="s">
        <v>14</v>
      </c>
      <c r="P10" s="3" t="s">
        <v>16</v>
      </c>
      <c r="Q10" s="3" t="s">
        <v>14</v>
      </c>
      <c r="R10" s="3" t="s">
        <v>16</v>
      </c>
      <c r="S10" s="3" t="s">
        <v>14</v>
      </c>
      <c r="T10" s="3" t="s">
        <v>16</v>
      </c>
      <c r="U10" s="3" t="s">
        <v>14</v>
      </c>
      <c r="V10" s="25" t="s">
        <v>15</v>
      </c>
      <c r="W10" s="3" t="s">
        <v>16</v>
      </c>
      <c r="X10" s="3" t="s">
        <v>14</v>
      </c>
    </row>
    <row r="11" spans="1:24" x14ac:dyDescent="0.25">
      <c r="A11" s="11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7" t="s">
        <v>17</v>
      </c>
      <c r="B12" s="8">
        <v>193205.5</v>
      </c>
      <c r="C12" s="4"/>
      <c r="D12" s="5"/>
      <c r="E12" s="5"/>
      <c r="F12" s="4">
        <v>11125.19</v>
      </c>
      <c r="G12" s="9">
        <f>SUM(B12:F12)</f>
        <v>204330.69</v>
      </c>
      <c r="H12" s="5">
        <v>19374.740000000002</v>
      </c>
      <c r="I12" s="5">
        <v>2152.92</v>
      </c>
      <c r="J12" s="5">
        <v>383.46</v>
      </c>
      <c r="K12" s="5">
        <v>712.36</v>
      </c>
      <c r="L12" s="5"/>
      <c r="M12" s="5">
        <v>243.98</v>
      </c>
      <c r="N12" s="5">
        <v>932.8</v>
      </c>
      <c r="O12" s="5"/>
      <c r="P12" s="5">
        <v>620</v>
      </c>
      <c r="Q12" s="5"/>
      <c r="R12" s="5">
        <v>19232</v>
      </c>
      <c r="S12" s="5">
        <v>7692.75</v>
      </c>
      <c r="T12" s="5"/>
      <c r="U12" s="5"/>
      <c r="V12" s="5">
        <v>26768</v>
      </c>
      <c r="W12" s="9">
        <f>+G12+H12+J12+L12+N12+P12+R12+T12+V12</f>
        <v>271641.68999999994</v>
      </c>
      <c r="X12" s="9">
        <f>+I12+K12+M12+O12+Q12+S12+U12+V12</f>
        <v>37570.01</v>
      </c>
    </row>
    <row r="13" spans="1:24" x14ac:dyDescent="0.25">
      <c r="A13" s="7" t="s">
        <v>33</v>
      </c>
      <c r="B13" s="8">
        <v>4247.2</v>
      </c>
      <c r="C13" s="4"/>
      <c r="D13" s="5">
        <v>111052.6</v>
      </c>
      <c r="E13" s="5">
        <v>79615.179999999993</v>
      </c>
      <c r="F13" s="4"/>
      <c r="G13" s="9">
        <f>SUM(B13:F13)</f>
        <v>194914.97999999998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4468.72</v>
      </c>
      <c r="U13" s="5"/>
      <c r="V13" s="5"/>
      <c r="W13" s="9">
        <f>+G13+H13+J13+L13+N13+P13+R13+T13+V13</f>
        <v>199383.69999999998</v>
      </c>
      <c r="X13" s="9">
        <f>+I13+K13+M13+O13+Q13+S13+U13+V13</f>
        <v>0</v>
      </c>
    </row>
    <row r="14" spans="1:24" x14ac:dyDescent="0.25">
      <c r="A14" s="20" t="s">
        <v>20</v>
      </c>
      <c r="B14" s="21">
        <f>SUM(B12:B13)</f>
        <v>197452.7</v>
      </c>
      <c r="C14" s="21">
        <f t="shared" ref="C14:V14" si="0">SUM(C12:C13)</f>
        <v>0</v>
      </c>
      <c r="D14" s="21">
        <f t="shared" si="0"/>
        <v>111052.6</v>
      </c>
      <c r="E14" s="21">
        <f t="shared" si="0"/>
        <v>79615.179999999993</v>
      </c>
      <c r="F14" s="21">
        <f t="shared" si="0"/>
        <v>11125.19</v>
      </c>
      <c r="G14" s="21">
        <f t="shared" si="0"/>
        <v>399245.67</v>
      </c>
      <c r="H14" s="21">
        <f t="shared" si="0"/>
        <v>19374.740000000002</v>
      </c>
      <c r="I14" s="21">
        <f t="shared" si="0"/>
        <v>2152.92</v>
      </c>
      <c r="J14" s="21">
        <f t="shared" si="0"/>
        <v>383.46</v>
      </c>
      <c r="K14" s="21">
        <f t="shared" si="0"/>
        <v>712.36</v>
      </c>
      <c r="L14" s="21">
        <f t="shared" si="0"/>
        <v>0</v>
      </c>
      <c r="M14" s="21">
        <f t="shared" si="0"/>
        <v>243.98</v>
      </c>
      <c r="N14" s="21">
        <f t="shared" si="0"/>
        <v>932.8</v>
      </c>
      <c r="O14" s="21">
        <f t="shared" si="0"/>
        <v>0</v>
      </c>
      <c r="P14" s="21">
        <f t="shared" si="0"/>
        <v>620</v>
      </c>
      <c r="Q14" s="21">
        <f t="shared" si="0"/>
        <v>0</v>
      </c>
      <c r="R14" s="21">
        <f t="shared" si="0"/>
        <v>19232</v>
      </c>
      <c r="S14" s="21">
        <f t="shared" si="0"/>
        <v>7692.75</v>
      </c>
      <c r="T14" s="21">
        <f t="shared" si="0"/>
        <v>4468.72</v>
      </c>
      <c r="U14" s="21">
        <f t="shared" si="0"/>
        <v>0</v>
      </c>
      <c r="V14" s="21">
        <f t="shared" si="0"/>
        <v>26768</v>
      </c>
      <c r="W14" s="22">
        <f>+G14+H14+J14+L14+N14+P14+R14+T14+V14</f>
        <v>471025.38999999996</v>
      </c>
      <c r="X14" s="22">
        <f>+I14+K14+M14+O14+Q14+S14+U14+V14</f>
        <v>37570.01</v>
      </c>
    </row>
    <row r="15" spans="1:24" x14ac:dyDescent="0.25">
      <c r="A15" s="12" t="s">
        <v>23</v>
      </c>
      <c r="B15" s="8">
        <f>B14</f>
        <v>197452.7</v>
      </c>
      <c r="C15" s="8">
        <f t="shared" ref="C15:R15" si="1">C14</f>
        <v>0</v>
      </c>
      <c r="D15" s="8">
        <f t="shared" si="1"/>
        <v>111052.6</v>
      </c>
      <c r="E15" s="8">
        <f t="shared" si="1"/>
        <v>79615.179999999993</v>
      </c>
      <c r="F15" s="8">
        <f t="shared" si="1"/>
        <v>11125.19</v>
      </c>
      <c r="G15" s="8">
        <f t="shared" si="1"/>
        <v>399245.67</v>
      </c>
      <c r="H15" s="8">
        <f t="shared" si="1"/>
        <v>19374.740000000002</v>
      </c>
      <c r="I15" s="8">
        <f t="shared" si="1"/>
        <v>2152.92</v>
      </c>
      <c r="J15" s="8">
        <f t="shared" si="1"/>
        <v>383.46</v>
      </c>
      <c r="K15" s="8">
        <f t="shared" si="1"/>
        <v>712.36</v>
      </c>
      <c r="L15" s="8">
        <f t="shared" si="1"/>
        <v>0</v>
      </c>
      <c r="M15" s="8">
        <f t="shared" si="1"/>
        <v>243.98</v>
      </c>
      <c r="N15" s="8">
        <f t="shared" si="1"/>
        <v>932.8</v>
      </c>
      <c r="O15" s="8">
        <f t="shared" si="1"/>
        <v>0</v>
      </c>
      <c r="P15" s="8">
        <f t="shared" si="1"/>
        <v>620</v>
      </c>
      <c r="Q15" s="8">
        <f t="shared" si="1"/>
        <v>0</v>
      </c>
      <c r="R15" s="8">
        <f t="shared" si="1"/>
        <v>19232</v>
      </c>
      <c r="S15" s="8">
        <f t="shared" ref="S15:X15" si="2">S14</f>
        <v>7692.75</v>
      </c>
      <c r="T15" s="8">
        <f t="shared" si="2"/>
        <v>4468.72</v>
      </c>
      <c r="U15" s="8">
        <f t="shared" si="2"/>
        <v>0</v>
      </c>
      <c r="V15" s="8">
        <f t="shared" si="2"/>
        <v>26768</v>
      </c>
      <c r="W15" s="8">
        <f t="shared" si="2"/>
        <v>471025.38999999996</v>
      </c>
      <c r="X15" s="8">
        <f t="shared" si="2"/>
        <v>37570.01</v>
      </c>
    </row>
    <row r="16" spans="1:24" ht="28.5" x14ac:dyDescent="0.25">
      <c r="A16" s="11" t="s">
        <v>21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5">
      <c r="A17" s="13" t="s">
        <v>36</v>
      </c>
      <c r="B17" s="8">
        <v>718541.52</v>
      </c>
      <c r="C17" s="8">
        <v>0</v>
      </c>
      <c r="D17" s="8">
        <v>0</v>
      </c>
      <c r="E17" s="8">
        <v>0</v>
      </c>
      <c r="F17" s="8">
        <v>15223.189999999999</v>
      </c>
      <c r="G17" s="8">
        <f>SUM(B17:F17)</f>
        <v>733764.71</v>
      </c>
      <c r="H17" s="8">
        <v>113935.20000000001</v>
      </c>
      <c r="I17" s="8">
        <v>12660.509999999998</v>
      </c>
      <c r="J17" s="8">
        <v>2178.84</v>
      </c>
      <c r="K17" s="8">
        <v>4047.6</v>
      </c>
      <c r="L17" s="8">
        <v>0</v>
      </c>
      <c r="M17" s="8">
        <v>713.28</v>
      </c>
      <c r="N17" s="8">
        <v>3627.8399999999997</v>
      </c>
      <c r="O17" s="8">
        <v>0</v>
      </c>
      <c r="P17" s="8">
        <v>3127.2</v>
      </c>
      <c r="Q17" s="8">
        <v>0</v>
      </c>
      <c r="R17" s="8">
        <v>26027.95</v>
      </c>
      <c r="S17" s="8">
        <v>81107.27</v>
      </c>
      <c r="T17" s="8">
        <v>121950.12</v>
      </c>
      <c r="U17" s="8">
        <v>0</v>
      </c>
      <c r="V17" s="8">
        <v>0</v>
      </c>
      <c r="W17" s="9">
        <f>+G17+H17+J17+L17+N17+P17+R17+T17+V17</f>
        <v>1004611.8599999998</v>
      </c>
      <c r="X17" s="9">
        <f>+I17+K17+M17+O17+Q17+S17+U17+V17</f>
        <v>98528.66</v>
      </c>
    </row>
    <row r="18" spans="1:24" x14ac:dyDescent="0.25">
      <c r="A18" s="13" t="s">
        <v>31</v>
      </c>
      <c r="B18" s="8">
        <v>3381876.4699999993</v>
      </c>
      <c r="C18" s="8">
        <v>569877.74</v>
      </c>
      <c r="D18" s="8">
        <v>32395.97</v>
      </c>
      <c r="E18" s="8">
        <v>0</v>
      </c>
      <c r="F18" s="8">
        <v>2759.02</v>
      </c>
      <c r="G18" s="8">
        <f t="shared" ref="G18:G19" si="3">SUM(B18:F18)</f>
        <v>3986909.1999999993</v>
      </c>
      <c r="H18" s="8">
        <v>699486.22000000044</v>
      </c>
      <c r="I18" s="8">
        <v>78082.479999999967</v>
      </c>
      <c r="J18" s="8">
        <v>10776.379999999996</v>
      </c>
      <c r="K18" s="8">
        <v>20025.320000000014</v>
      </c>
      <c r="L18" s="8">
        <v>0</v>
      </c>
      <c r="M18" s="8">
        <v>3271.5299999999997</v>
      </c>
      <c r="N18" s="8">
        <v>16791.32</v>
      </c>
      <c r="O18" s="8">
        <v>0</v>
      </c>
      <c r="P18" s="8">
        <v>14053.200000000003</v>
      </c>
      <c r="Q18" s="8">
        <v>0</v>
      </c>
      <c r="R18" s="8">
        <v>143594.32</v>
      </c>
      <c r="S18" s="8">
        <v>185014.07000000004</v>
      </c>
      <c r="T18" s="8">
        <v>423297.96999999991</v>
      </c>
      <c r="U18" s="8">
        <v>0</v>
      </c>
      <c r="V18" s="8">
        <v>0</v>
      </c>
      <c r="W18" s="9">
        <f>+G18+H18+J18+L18+N18+P18+R18+T18+V18</f>
        <v>5294908.6100000003</v>
      </c>
      <c r="X18" s="9">
        <f>+I18+K18+M18+O18+Q18+S18+U18+V18</f>
        <v>286393.40000000002</v>
      </c>
    </row>
    <row r="19" spans="1:24" x14ac:dyDescent="0.25">
      <c r="A19" s="20" t="s">
        <v>20</v>
      </c>
      <c r="B19" s="21">
        <f>B17+B18</f>
        <v>4100417.9899999993</v>
      </c>
      <c r="C19" s="21">
        <f t="shared" ref="C19:V19" si="4">C17+C18</f>
        <v>569877.74</v>
      </c>
      <c r="D19" s="21">
        <f t="shared" si="4"/>
        <v>32395.97</v>
      </c>
      <c r="E19" s="21">
        <f t="shared" si="4"/>
        <v>0</v>
      </c>
      <c r="F19" s="21">
        <f t="shared" si="4"/>
        <v>17982.21</v>
      </c>
      <c r="G19" s="21">
        <f t="shared" si="3"/>
        <v>4720673.9099999992</v>
      </c>
      <c r="H19" s="21">
        <f t="shared" si="4"/>
        <v>813421.42000000039</v>
      </c>
      <c r="I19" s="21">
        <f t="shared" si="4"/>
        <v>90742.989999999962</v>
      </c>
      <c r="J19" s="21">
        <f t="shared" si="4"/>
        <v>12955.219999999996</v>
      </c>
      <c r="K19" s="21">
        <f t="shared" si="4"/>
        <v>24072.920000000013</v>
      </c>
      <c r="L19" s="21">
        <f t="shared" si="4"/>
        <v>0</v>
      </c>
      <c r="M19" s="21">
        <f t="shared" si="4"/>
        <v>3984.8099999999995</v>
      </c>
      <c r="N19" s="21">
        <f t="shared" si="4"/>
        <v>20419.16</v>
      </c>
      <c r="O19" s="21">
        <f t="shared" si="4"/>
        <v>0</v>
      </c>
      <c r="P19" s="21">
        <f t="shared" si="4"/>
        <v>17180.400000000001</v>
      </c>
      <c r="Q19" s="21">
        <f t="shared" si="4"/>
        <v>0</v>
      </c>
      <c r="R19" s="21">
        <f t="shared" si="4"/>
        <v>169622.27000000002</v>
      </c>
      <c r="S19" s="21">
        <f t="shared" si="4"/>
        <v>266121.34000000003</v>
      </c>
      <c r="T19" s="21">
        <f t="shared" si="4"/>
        <v>545248.08999999985</v>
      </c>
      <c r="U19" s="21">
        <f t="shared" si="4"/>
        <v>0</v>
      </c>
      <c r="V19" s="21">
        <f t="shared" si="4"/>
        <v>0</v>
      </c>
      <c r="W19" s="22">
        <f>+G19+H19+J19+L19+N19+P19+R19+T19+V19</f>
        <v>6299520.4700000007</v>
      </c>
      <c r="X19" s="22">
        <f>+I19+K19+M19+O19+Q19+S19+U19+V19</f>
        <v>384922.06</v>
      </c>
    </row>
    <row r="20" spans="1:24" x14ac:dyDescent="0.25">
      <c r="A20" s="12" t="s">
        <v>23</v>
      </c>
      <c r="B20" s="8">
        <f>B19</f>
        <v>4100417.9899999993</v>
      </c>
      <c r="C20" s="8">
        <f t="shared" ref="C20:X20" si="5">C19</f>
        <v>569877.74</v>
      </c>
      <c r="D20" s="8">
        <f t="shared" si="5"/>
        <v>32395.97</v>
      </c>
      <c r="E20" s="8">
        <f t="shared" si="5"/>
        <v>0</v>
      </c>
      <c r="F20" s="8">
        <f t="shared" si="5"/>
        <v>17982.21</v>
      </c>
      <c r="G20" s="8">
        <f t="shared" si="5"/>
        <v>4720673.9099999992</v>
      </c>
      <c r="H20" s="8">
        <f t="shared" si="5"/>
        <v>813421.42000000039</v>
      </c>
      <c r="I20" s="8">
        <f t="shared" si="5"/>
        <v>90742.989999999962</v>
      </c>
      <c r="J20" s="8">
        <f t="shared" si="5"/>
        <v>12955.219999999996</v>
      </c>
      <c r="K20" s="8">
        <f t="shared" si="5"/>
        <v>24072.920000000013</v>
      </c>
      <c r="L20" s="8">
        <f t="shared" si="5"/>
        <v>0</v>
      </c>
      <c r="M20" s="8">
        <f t="shared" si="5"/>
        <v>3984.8099999999995</v>
      </c>
      <c r="N20" s="8">
        <f t="shared" si="5"/>
        <v>20419.16</v>
      </c>
      <c r="O20" s="8">
        <f t="shared" si="5"/>
        <v>0</v>
      </c>
      <c r="P20" s="8">
        <f t="shared" si="5"/>
        <v>17180.400000000001</v>
      </c>
      <c r="Q20" s="8">
        <f t="shared" si="5"/>
        <v>0</v>
      </c>
      <c r="R20" s="8">
        <f t="shared" si="5"/>
        <v>169622.27000000002</v>
      </c>
      <c r="S20" s="8">
        <f t="shared" si="5"/>
        <v>266121.34000000003</v>
      </c>
      <c r="T20" s="8">
        <f t="shared" si="5"/>
        <v>545248.08999999985</v>
      </c>
      <c r="U20" s="8">
        <f t="shared" si="5"/>
        <v>0</v>
      </c>
      <c r="V20" s="8">
        <f t="shared" si="5"/>
        <v>0</v>
      </c>
      <c r="W20" s="8">
        <f t="shared" si="5"/>
        <v>6299520.4700000007</v>
      </c>
      <c r="X20" s="8">
        <f t="shared" si="5"/>
        <v>384922.06</v>
      </c>
    </row>
    <row r="21" spans="1:24" x14ac:dyDescent="0.25">
      <c r="A21" s="11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5">
      <c r="A22" s="20" t="s">
        <v>30</v>
      </c>
      <c r="B22" s="21">
        <f>B14+B19</f>
        <v>4297870.6899999995</v>
      </c>
      <c r="C22" s="21">
        <f t="shared" ref="C22:X22" si="6">C14+C19</f>
        <v>569877.74</v>
      </c>
      <c r="D22" s="21">
        <f t="shared" si="6"/>
        <v>143448.57</v>
      </c>
      <c r="E22" s="21">
        <f t="shared" si="6"/>
        <v>79615.179999999993</v>
      </c>
      <c r="F22" s="21">
        <f t="shared" si="6"/>
        <v>29107.4</v>
      </c>
      <c r="G22" s="21">
        <f t="shared" si="6"/>
        <v>5119919.5799999991</v>
      </c>
      <c r="H22" s="21">
        <f t="shared" si="6"/>
        <v>832796.16000000038</v>
      </c>
      <c r="I22" s="21">
        <f t="shared" si="6"/>
        <v>92895.90999999996</v>
      </c>
      <c r="J22" s="21">
        <f t="shared" si="6"/>
        <v>13338.679999999995</v>
      </c>
      <c r="K22" s="21">
        <f t="shared" si="6"/>
        <v>24785.280000000013</v>
      </c>
      <c r="L22" s="21">
        <f t="shared" si="6"/>
        <v>0</v>
      </c>
      <c r="M22" s="21">
        <f t="shared" si="6"/>
        <v>4228.7899999999991</v>
      </c>
      <c r="N22" s="21">
        <f t="shared" si="6"/>
        <v>21351.96</v>
      </c>
      <c r="O22" s="21">
        <f t="shared" si="6"/>
        <v>0</v>
      </c>
      <c r="P22" s="21">
        <f t="shared" si="6"/>
        <v>17800.400000000001</v>
      </c>
      <c r="Q22" s="21">
        <f t="shared" si="6"/>
        <v>0</v>
      </c>
      <c r="R22" s="21">
        <f t="shared" si="6"/>
        <v>188854.27000000002</v>
      </c>
      <c r="S22" s="21">
        <f t="shared" si="6"/>
        <v>273814.09000000003</v>
      </c>
      <c r="T22" s="21">
        <f t="shared" si="6"/>
        <v>549716.80999999982</v>
      </c>
      <c r="U22" s="21">
        <f t="shared" si="6"/>
        <v>0</v>
      </c>
      <c r="V22" s="21">
        <f t="shared" si="6"/>
        <v>26768</v>
      </c>
      <c r="W22" s="21">
        <f>W14+W19</f>
        <v>6770545.8600000003</v>
      </c>
      <c r="X22" s="21">
        <f t="shared" si="6"/>
        <v>422492.07</v>
      </c>
    </row>
    <row r="23" spans="1:24" x14ac:dyDescent="0.25">
      <c r="A23" s="12" t="s">
        <v>23</v>
      </c>
      <c r="B23" s="14">
        <f>B22</f>
        <v>4297870.6899999995</v>
      </c>
      <c r="C23" s="14">
        <f t="shared" ref="C23:X23" si="7">C22</f>
        <v>569877.74</v>
      </c>
      <c r="D23" s="14">
        <f t="shared" si="7"/>
        <v>143448.57</v>
      </c>
      <c r="E23" s="14">
        <f t="shared" si="7"/>
        <v>79615.179999999993</v>
      </c>
      <c r="F23" s="14">
        <f t="shared" si="7"/>
        <v>29107.4</v>
      </c>
      <c r="G23" s="14">
        <f t="shared" si="7"/>
        <v>5119919.5799999991</v>
      </c>
      <c r="H23" s="14">
        <f t="shared" si="7"/>
        <v>832796.16000000038</v>
      </c>
      <c r="I23" s="14">
        <f t="shared" si="7"/>
        <v>92895.90999999996</v>
      </c>
      <c r="J23" s="14">
        <f t="shared" si="7"/>
        <v>13338.679999999995</v>
      </c>
      <c r="K23" s="14">
        <f t="shared" si="7"/>
        <v>24785.280000000013</v>
      </c>
      <c r="L23" s="14">
        <f t="shared" si="7"/>
        <v>0</v>
      </c>
      <c r="M23" s="14">
        <f t="shared" si="7"/>
        <v>4228.7899999999991</v>
      </c>
      <c r="N23" s="14">
        <f t="shared" si="7"/>
        <v>21351.96</v>
      </c>
      <c r="O23" s="14">
        <f t="shared" si="7"/>
        <v>0</v>
      </c>
      <c r="P23" s="14">
        <f t="shared" si="7"/>
        <v>17800.400000000001</v>
      </c>
      <c r="Q23" s="14">
        <f t="shared" si="7"/>
        <v>0</v>
      </c>
      <c r="R23" s="14">
        <f t="shared" si="7"/>
        <v>188854.27000000002</v>
      </c>
      <c r="S23" s="14">
        <f t="shared" si="7"/>
        <v>273814.09000000003</v>
      </c>
      <c r="T23" s="14">
        <f t="shared" si="7"/>
        <v>549716.80999999982</v>
      </c>
      <c r="U23" s="14">
        <f t="shared" si="7"/>
        <v>0</v>
      </c>
      <c r="V23" s="14">
        <f t="shared" si="7"/>
        <v>26768</v>
      </c>
      <c r="W23" s="14">
        <f t="shared" si="7"/>
        <v>6770545.8600000003</v>
      </c>
      <c r="X23" s="14">
        <f t="shared" si="7"/>
        <v>422492.07</v>
      </c>
    </row>
  </sheetData>
  <mergeCells count="20">
    <mergeCell ref="A3:X3"/>
    <mergeCell ref="A4:X4"/>
    <mergeCell ref="A6:X6"/>
    <mergeCell ref="A7:X7"/>
    <mergeCell ref="A9:A10"/>
    <mergeCell ref="B9:B10"/>
    <mergeCell ref="C9:C10"/>
    <mergeCell ref="D9:D10"/>
    <mergeCell ref="E9:E10"/>
    <mergeCell ref="F9:F10"/>
    <mergeCell ref="R9:S9"/>
    <mergeCell ref="T9:U9"/>
    <mergeCell ref="V9:V10"/>
    <mergeCell ref="W9:X9"/>
    <mergeCell ref="G9:G10"/>
    <mergeCell ref="H9:I9"/>
    <mergeCell ref="J9:K9"/>
    <mergeCell ref="L9:M9"/>
    <mergeCell ref="N9:O9"/>
    <mergeCell ref="P9:Q9"/>
  </mergeCells>
  <pageMargins left="0" right="0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50D0-26C0-4435-9552-B11E5E44CDB1}">
  <sheetPr>
    <pageSetUpPr fitToPage="1"/>
  </sheetPr>
  <dimension ref="A2:X22"/>
  <sheetViews>
    <sheetView tabSelected="1" workbookViewId="0">
      <selection activeCell="B30" sqref="B30"/>
    </sheetView>
  </sheetViews>
  <sheetFormatPr defaultRowHeight="15" x14ac:dyDescent="0.25"/>
  <cols>
    <col min="1" max="1" width="33.140625" style="6" customWidth="1"/>
    <col min="2" max="2" width="13.28515625" style="6" bestFit="1" customWidth="1"/>
    <col min="3" max="3" width="11.5703125" style="6" bestFit="1" customWidth="1"/>
    <col min="4" max="4" width="10.5703125" style="6" bestFit="1" customWidth="1"/>
    <col min="5" max="5" width="9.28515625" style="6" bestFit="1" customWidth="1"/>
    <col min="6" max="6" width="9.5703125" style="6" bestFit="1" customWidth="1"/>
    <col min="7" max="7" width="13.28515625" style="6" bestFit="1" customWidth="1"/>
    <col min="8" max="8" width="11.5703125" style="6" bestFit="1" customWidth="1"/>
    <col min="9" max="9" width="10.5703125" style="6" bestFit="1" customWidth="1"/>
    <col min="10" max="10" width="10" style="6" customWidth="1"/>
    <col min="11" max="11" width="10.5703125" style="6" bestFit="1" customWidth="1"/>
    <col min="12" max="12" width="9.28515625" style="6" bestFit="1" customWidth="1"/>
    <col min="13" max="13" width="9.5703125" style="6" bestFit="1" customWidth="1"/>
    <col min="14" max="14" width="10.5703125" style="6" bestFit="1" customWidth="1"/>
    <col min="15" max="15" width="9.28515625" style="6" bestFit="1" customWidth="1"/>
    <col min="16" max="16" width="10.5703125" style="6" bestFit="1" customWidth="1"/>
    <col min="17" max="17" width="9.28515625" style="6" bestFit="1" customWidth="1"/>
    <col min="18" max="20" width="11.5703125" style="6" bestFit="1" customWidth="1"/>
    <col min="21" max="21" width="9.28515625" style="6" bestFit="1" customWidth="1"/>
    <col min="22" max="22" width="10.7109375" style="6" bestFit="1" customWidth="1"/>
    <col min="23" max="23" width="13.28515625" style="6" bestFit="1" customWidth="1"/>
    <col min="24" max="24" width="11.5703125" style="6" bestFit="1" customWidth="1"/>
    <col min="25" max="16384" width="9.140625" style="6"/>
  </cols>
  <sheetData>
    <row r="2" spans="1:24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9" t="s">
        <v>26</v>
      </c>
      <c r="W2" s="16"/>
      <c r="X2" s="17"/>
    </row>
    <row r="3" spans="1:24" x14ac:dyDescent="0.25">
      <c r="A3" s="26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</row>
    <row r="4" spans="1:24" x14ac:dyDescent="0.25">
      <c r="A4" s="26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</row>
    <row r="5" spans="1:24" x14ac:dyDescent="0.25">
      <c r="A5" s="2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4"/>
    </row>
    <row r="6" spans="1:24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1:24" x14ac:dyDescent="0.25">
      <c r="A7" s="26" t="s">
        <v>29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8"/>
    </row>
    <row r="8" spans="1:24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8"/>
    </row>
    <row r="9" spans="1:24" ht="35.25" customHeight="1" x14ac:dyDescent="0.25">
      <c r="A9" s="25" t="s">
        <v>19</v>
      </c>
      <c r="B9" s="25" t="s">
        <v>0</v>
      </c>
      <c r="C9" s="25" t="s">
        <v>1</v>
      </c>
      <c r="D9" s="25" t="s">
        <v>2</v>
      </c>
      <c r="E9" s="25" t="s">
        <v>4</v>
      </c>
      <c r="F9" s="25" t="s">
        <v>3</v>
      </c>
      <c r="G9" s="25" t="s">
        <v>5</v>
      </c>
      <c r="H9" s="25" t="s">
        <v>6</v>
      </c>
      <c r="I9" s="25"/>
      <c r="J9" s="25" t="s">
        <v>7</v>
      </c>
      <c r="K9" s="25"/>
      <c r="L9" s="25" t="s">
        <v>8</v>
      </c>
      <c r="M9" s="25"/>
      <c r="N9" s="25" t="s">
        <v>9</v>
      </c>
      <c r="O9" s="25"/>
      <c r="P9" s="25" t="s">
        <v>10</v>
      </c>
      <c r="Q9" s="25"/>
      <c r="R9" s="25" t="s">
        <v>11</v>
      </c>
      <c r="S9" s="25"/>
      <c r="T9" s="25" t="s">
        <v>12</v>
      </c>
      <c r="U9" s="25"/>
      <c r="V9" s="25" t="s">
        <v>13</v>
      </c>
      <c r="W9" s="25" t="s">
        <v>25</v>
      </c>
      <c r="X9" s="25"/>
    </row>
    <row r="10" spans="1:24" ht="33.75" customHeight="1" x14ac:dyDescent="0.25">
      <c r="A10" s="25"/>
      <c r="B10" s="25"/>
      <c r="C10" s="25"/>
      <c r="D10" s="25"/>
      <c r="E10" s="25"/>
      <c r="F10" s="25"/>
      <c r="G10" s="25"/>
      <c r="H10" s="3" t="s">
        <v>16</v>
      </c>
      <c r="I10" s="3" t="s">
        <v>14</v>
      </c>
      <c r="J10" s="3" t="s">
        <v>16</v>
      </c>
      <c r="K10" s="3" t="s">
        <v>14</v>
      </c>
      <c r="L10" s="3" t="s">
        <v>16</v>
      </c>
      <c r="M10" s="3" t="s">
        <v>14</v>
      </c>
      <c r="N10" s="3" t="s">
        <v>16</v>
      </c>
      <c r="O10" s="3" t="s">
        <v>14</v>
      </c>
      <c r="P10" s="3" t="s">
        <v>16</v>
      </c>
      <c r="Q10" s="3" t="s">
        <v>14</v>
      </c>
      <c r="R10" s="3" t="s">
        <v>16</v>
      </c>
      <c r="S10" s="3" t="s">
        <v>14</v>
      </c>
      <c r="T10" s="3" t="s">
        <v>16</v>
      </c>
      <c r="U10" s="3" t="s">
        <v>14</v>
      </c>
      <c r="V10" s="25" t="s">
        <v>15</v>
      </c>
      <c r="W10" s="3" t="s">
        <v>16</v>
      </c>
      <c r="X10" s="3" t="s">
        <v>14</v>
      </c>
    </row>
    <row r="11" spans="1:24" x14ac:dyDescent="0.25">
      <c r="A11" s="11" t="s">
        <v>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5">
      <c r="A12" s="7" t="s">
        <v>17</v>
      </c>
      <c r="B12" s="8">
        <v>223747.38</v>
      </c>
      <c r="C12" s="4"/>
      <c r="D12" s="5"/>
      <c r="E12" s="5"/>
      <c r="F12" s="4"/>
      <c r="G12" s="9">
        <f>SUM(B12:F12)</f>
        <v>223747.38</v>
      </c>
      <c r="H12" s="5">
        <v>21216.240000000002</v>
      </c>
      <c r="I12" s="5">
        <v>2357.52</v>
      </c>
      <c r="J12" s="5">
        <v>428.76</v>
      </c>
      <c r="K12" s="5">
        <v>796.56</v>
      </c>
      <c r="L12" s="5"/>
      <c r="M12" s="5">
        <v>266.16000000000003</v>
      </c>
      <c r="N12" s="5">
        <v>979.2</v>
      </c>
      <c r="O12" s="5"/>
      <c r="P12" s="5">
        <v>930</v>
      </c>
      <c r="Q12" s="5"/>
      <c r="R12" s="5">
        <v>22278.14</v>
      </c>
      <c r="S12" s="5">
        <v>8911.2999999999993</v>
      </c>
      <c r="T12" s="5"/>
      <c r="U12" s="5"/>
      <c r="V12" s="5">
        <v>29194</v>
      </c>
      <c r="W12" s="9">
        <f>+G12+H12+J12+L12+N12+P12+R12+T12+V12</f>
        <v>298773.72000000003</v>
      </c>
      <c r="X12" s="9">
        <f>+I12+K12+M12+O12+Q12+S12+U12+V12</f>
        <v>41525.54</v>
      </c>
    </row>
    <row r="13" spans="1:24" x14ac:dyDescent="0.25">
      <c r="A13" s="20" t="s">
        <v>20</v>
      </c>
      <c r="B13" s="21">
        <f>B12</f>
        <v>223747.38</v>
      </c>
      <c r="C13" s="21">
        <f t="shared" ref="C13:X14" si="0">C12</f>
        <v>0</v>
      </c>
      <c r="D13" s="21">
        <f t="shared" si="0"/>
        <v>0</v>
      </c>
      <c r="E13" s="21">
        <f t="shared" si="0"/>
        <v>0</v>
      </c>
      <c r="F13" s="21">
        <f t="shared" si="0"/>
        <v>0</v>
      </c>
      <c r="G13" s="22">
        <f>SUM(B13:F13)</f>
        <v>223747.38</v>
      </c>
      <c r="H13" s="21">
        <f t="shared" si="0"/>
        <v>21216.240000000002</v>
      </c>
      <c r="I13" s="21">
        <f t="shared" si="0"/>
        <v>2357.52</v>
      </c>
      <c r="J13" s="21">
        <f t="shared" si="0"/>
        <v>428.76</v>
      </c>
      <c r="K13" s="21">
        <f t="shared" si="0"/>
        <v>796.56</v>
      </c>
      <c r="L13" s="21">
        <f t="shared" si="0"/>
        <v>0</v>
      </c>
      <c r="M13" s="21">
        <f t="shared" si="0"/>
        <v>266.16000000000003</v>
      </c>
      <c r="N13" s="21">
        <f t="shared" si="0"/>
        <v>979.2</v>
      </c>
      <c r="O13" s="21">
        <f t="shared" si="0"/>
        <v>0</v>
      </c>
      <c r="P13" s="21">
        <f t="shared" si="0"/>
        <v>930</v>
      </c>
      <c r="Q13" s="21">
        <f t="shared" si="0"/>
        <v>0</v>
      </c>
      <c r="R13" s="21">
        <f t="shared" si="0"/>
        <v>22278.14</v>
      </c>
      <c r="S13" s="21">
        <f t="shared" si="0"/>
        <v>8911.2999999999993</v>
      </c>
      <c r="T13" s="21">
        <f t="shared" si="0"/>
        <v>0</v>
      </c>
      <c r="U13" s="21">
        <f t="shared" si="0"/>
        <v>0</v>
      </c>
      <c r="V13" s="21">
        <f t="shared" si="0"/>
        <v>29194</v>
      </c>
      <c r="W13" s="22">
        <f>+G13+H13+J13+L13+N13+P13+R13+T13+V13</f>
        <v>298773.72000000003</v>
      </c>
      <c r="X13" s="22">
        <f>+I13+K13+M13+O13+Q13+S13+U13+V13</f>
        <v>41525.54</v>
      </c>
    </row>
    <row r="14" spans="1:24" x14ac:dyDescent="0.25">
      <c r="A14" s="12" t="s">
        <v>23</v>
      </c>
      <c r="B14" s="8">
        <f>B13</f>
        <v>223747.38</v>
      </c>
      <c r="C14" s="8">
        <f t="shared" si="0"/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223747.38</v>
      </c>
      <c r="H14" s="8">
        <f t="shared" si="0"/>
        <v>21216.240000000002</v>
      </c>
      <c r="I14" s="8">
        <f t="shared" si="0"/>
        <v>2357.52</v>
      </c>
      <c r="J14" s="8">
        <f t="shared" si="0"/>
        <v>428.76</v>
      </c>
      <c r="K14" s="8">
        <f t="shared" si="0"/>
        <v>796.56</v>
      </c>
      <c r="L14" s="8">
        <f t="shared" si="0"/>
        <v>0</v>
      </c>
      <c r="M14" s="8">
        <f t="shared" si="0"/>
        <v>266.16000000000003</v>
      </c>
      <c r="N14" s="8">
        <f t="shared" si="0"/>
        <v>979.2</v>
      </c>
      <c r="O14" s="8">
        <f t="shared" si="0"/>
        <v>0</v>
      </c>
      <c r="P14" s="8">
        <f t="shared" si="0"/>
        <v>930</v>
      </c>
      <c r="Q14" s="8">
        <f t="shared" si="0"/>
        <v>0</v>
      </c>
      <c r="R14" s="8">
        <f t="shared" si="0"/>
        <v>22278.14</v>
      </c>
      <c r="S14" s="8">
        <f t="shared" si="0"/>
        <v>8911.2999999999993</v>
      </c>
      <c r="T14" s="8">
        <f t="shared" si="0"/>
        <v>0</v>
      </c>
      <c r="U14" s="8">
        <f t="shared" si="0"/>
        <v>0</v>
      </c>
      <c r="V14" s="8">
        <f t="shared" si="0"/>
        <v>29194</v>
      </c>
      <c r="W14" s="8">
        <f t="shared" si="0"/>
        <v>298773.72000000003</v>
      </c>
      <c r="X14" s="8">
        <f t="shared" si="0"/>
        <v>41525.54</v>
      </c>
    </row>
    <row r="15" spans="1:24" ht="28.5" x14ac:dyDescent="0.25">
      <c r="A15" s="11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x14ac:dyDescent="0.25">
      <c r="A16" s="13" t="s">
        <v>36</v>
      </c>
      <c r="B16" s="8">
        <v>757908.37</v>
      </c>
      <c r="C16" s="8">
        <v>0</v>
      </c>
      <c r="D16" s="8">
        <v>0</v>
      </c>
      <c r="E16" s="8">
        <v>0</v>
      </c>
      <c r="F16" s="8">
        <v>6896.9299999999994</v>
      </c>
      <c r="G16" s="8">
        <f>SUM(B16:F16)</f>
        <v>764805.3</v>
      </c>
      <c r="H16" s="8">
        <v>114416.16000000002</v>
      </c>
      <c r="I16" s="8">
        <v>12713.760000000002</v>
      </c>
      <c r="J16" s="8">
        <v>2232.96</v>
      </c>
      <c r="K16" s="8">
        <v>4149.12</v>
      </c>
      <c r="L16" s="8">
        <v>0</v>
      </c>
      <c r="M16" s="8">
        <v>885.36000000000013</v>
      </c>
      <c r="N16" s="8">
        <v>3696.3599999999997</v>
      </c>
      <c r="O16" s="8">
        <v>0</v>
      </c>
      <c r="P16" s="8">
        <v>3127.2</v>
      </c>
      <c r="Q16" s="8">
        <v>0</v>
      </c>
      <c r="R16" s="8">
        <v>27310.739999999998</v>
      </c>
      <c r="S16" s="8">
        <v>85249.52</v>
      </c>
      <c r="T16" s="8">
        <v>130704.12</v>
      </c>
      <c r="U16" s="8">
        <v>0</v>
      </c>
      <c r="V16" s="8">
        <v>0</v>
      </c>
      <c r="W16" s="9">
        <f>+G16+H16+J16+L16+N16+P16+R16+T16+V16</f>
        <v>1046292.84</v>
      </c>
      <c r="X16" s="9">
        <f>+I16+K16+M16+O16+Q16+S16+U16+V16</f>
        <v>102997.76000000001</v>
      </c>
    </row>
    <row r="17" spans="1:24" x14ac:dyDescent="0.25">
      <c r="A17" s="13" t="s">
        <v>31</v>
      </c>
      <c r="B17" s="8">
        <v>3596628.93</v>
      </c>
      <c r="C17" s="8">
        <v>466906.08999999997</v>
      </c>
      <c r="D17" s="8">
        <v>40318.86</v>
      </c>
      <c r="E17" s="8">
        <v>0</v>
      </c>
      <c r="F17" s="8">
        <v>4815.87</v>
      </c>
      <c r="G17" s="8">
        <f t="shared" ref="G17:G18" si="1">SUM(B17:F17)</f>
        <v>4108669.75</v>
      </c>
      <c r="H17" s="8">
        <v>741554.14999999956</v>
      </c>
      <c r="I17" s="8">
        <v>82105.770000000019</v>
      </c>
      <c r="J17" s="8">
        <v>11131.020000000004</v>
      </c>
      <c r="K17" s="8">
        <v>20588.87</v>
      </c>
      <c r="L17" s="8">
        <v>0</v>
      </c>
      <c r="M17" s="8">
        <v>3516.62</v>
      </c>
      <c r="N17" s="8">
        <v>17458.339999999997</v>
      </c>
      <c r="O17" s="8">
        <v>0</v>
      </c>
      <c r="P17" s="8">
        <v>14294.2</v>
      </c>
      <c r="Q17" s="8">
        <v>0</v>
      </c>
      <c r="R17" s="8">
        <v>174199.5</v>
      </c>
      <c r="S17" s="8">
        <v>207296.90999999995</v>
      </c>
      <c r="T17" s="8">
        <v>421445.46000000008</v>
      </c>
      <c r="U17" s="8">
        <v>0</v>
      </c>
      <c r="V17" s="8">
        <v>0</v>
      </c>
      <c r="W17" s="9">
        <f>+G17+H17+J17+L17+N17+P17+R17+T17+V17</f>
        <v>5488752.419999999</v>
      </c>
      <c r="X17" s="9">
        <f>+I17+K17+M17+O17+Q17+S17+U17+V17</f>
        <v>313508.16999999993</v>
      </c>
    </row>
    <row r="18" spans="1:24" x14ac:dyDescent="0.25">
      <c r="A18" s="20" t="s">
        <v>20</v>
      </c>
      <c r="B18" s="21">
        <f>B16+B17</f>
        <v>4354537.3</v>
      </c>
      <c r="C18" s="21">
        <f t="shared" ref="C18:V18" si="2">C16+C17</f>
        <v>466906.08999999997</v>
      </c>
      <c r="D18" s="21">
        <f t="shared" si="2"/>
        <v>40318.86</v>
      </c>
      <c r="E18" s="21">
        <f t="shared" si="2"/>
        <v>0</v>
      </c>
      <c r="F18" s="21">
        <f t="shared" si="2"/>
        <v>11712.8</v>
      </c>
      <c r="G18" s="21">
        <f t="shared" si="1"/>
        <v>4873475.05</v>
      </c>
      <c r="H18" s="21">
        <f t="shared" si="2"/>
        <v>855970.30999999959</v>
      </c>
      <c r="I18" s="21">
        <f t="shared" si="2"/>
        <v>94819.530000000028</v>
      </c>
      <c r="J18" s="21">
        <f t="shared" si="2"/>
        <v>13363.980000000003</v>
      </c>
      <c r="K18" s="21">
        <f t="shared" si="2"/>
        <v>24737.989999999998</v>
      </c>
      <c r="L18" s="21">
        <f t="shared" si="2"/>
        <v>0</v>
      </c>
      <c r="M18" s="21">
        <f t="shared" si="2"/>
        <v>4401.9799999999996</v>
      </c>
      <c r="N18" s="21">
        <f t="shared" si="2"/>
        <v>21154.699999999997</v>
      </c>
      <c r="O18" s="21">
        <f t="shared" si="2"/>
        <v>0</v>
      </c>
      <c r="P18" s="21">
        <f t="shared" si="2"/>
        <v>17421.400000000001</v>
      </c>
      <c r="Q18" s="21">
        <f t="shared" si="2"/>
        <v>0</v>
      </c>
      <c r="R18" s="21">
        <f t="shared" si="2"/>
        <v>201510.24</v>
      </c>
      <c r="S18" s="21">
        <f t="shared" si="2"/>
        <v>292546.42999999993</v>
      </c>
      <c r="T18" s="21">
        <f t="shared" si="2"/>
        <v>552149.58000000007</v>
      </c>
      <c r="U18" s="21">
        <f t="shared" si="2"/>
        <v>0</v>
      </c>
      <c r="V18" s="21">
        <f t="shared" si="2"/>
        <v>0</v>
      </c>
      <c r="W18" s="22">
        <f>+G18+H18+J18+L18+N18+P18+R18+T18+V18</f>
        <v>6535045.2600000007</v>
      </c>
      <c r="X18" s="22">
        <f>+I18+K18+M18+O18+Q18+S18+U18+V18</f>
        <v>416505.92999999993</v>
      </c>
    </row>
    <row r="19" spans="1:24" x14ac:dyDescent="0.25">
      <c r="A19" s="12" t="s">
        <v>23</v>
      </c>
      <c r="B19" s="8">
        <f>B18</f>
        <v>4354537.3</v>
      </c>
      <c r="C19" s="8">
        <f t="shared" ref="C19:X19" si="3">C18</f>
        <v>466906.08999999997</v>
      </c>
      <c r="D19" s="8">
        <f t="shared" si="3"/>
        <v>40318.86</v>
      </c>
      <c r="E19" s="8">
        <f t="shared" si="3"/>
        <v>0</v>
      </c>
      <c r="F19" s="8">
        <f t="shared" si="3"/>
        <v>11712.8</v>
      </c>
      <c r="G19" s="8">
        <f t="shared" si="3"/>
        <v>4873475.05</v>
      </c>
      <c r="H19" s="8">
        <f t="shared" si="3"/>
        <v>855970.30999999959</v>
      </c>
      <c r="I19" s="8">
        <f t="shared" si="3"/>
        <v>94819.530000000028</v>
      </c>
      <c r="J19" s="8">
        <f t="shared" si="3"/>
        <v>13363.980000000003</v>
      </c>
      <c r="K19" s="8">
        <f t="shared" si="3"/>
        <v>24737.989999999998</v>
      </c>
      <c r="L19" s="8">
        <f t="shared" si="3"/>
        <v>0</v>
      </c>
      <c r="M19" s="8">
        <f t="shared" si="3"/>
        <v>4401.9799999999996</v>
      </c>
      <c r="N19" s="8">
        <f t="shared" si="3"/>
        <v>21154.699999999997</v>
      </c>
      <c r="O19" s="8">
        <f t="shared" si="3"/>
        <v>0</v>
      </c>
      <c r="P19" s="8">
        <f t="shared" si="3"/>
        <v>17421.400000000001</v>
      </c>
      <c r="Q19" s="8">
        <f t="shared" si="3"/>
        <v>0</v>
      </c>
      <c r="R19" s="8">
        <f t="shared" si="3"/>
        <v>201510.24</v>
      </c>
      <c r="S19" s="8">
        <f t="shared" si="3"/>
        <v>292546.42999999993</v>
      </c>
      <c r="T19" s="8">
        <f t="shared" si="3"/>
        <v>552149.58000000007</v>
      </c>
      <c r="U19" s="8">
        <f t="shared" si="3"/>
        <v>0</v>
      </c>
      <c r="V19" s="8">
        <f t="shared" si="3"/>
        <v>0</v>
      </c>
      <c r="W19" s="8">
        <f t="shared" si="3"/>
        <v>6535045.2600000007</v>
      </c>
      <c r="X19" s="8">
        <f t="shared" si="3"/>
        <v>416505.92999999993</v>
      </c>
    </row>
    <row r="20" spans="1:24" x14ac:dyDescent="0.25">
      <c r="A20" s="11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5">
      <c r="A21" s="20" t="s">
        <v>30</v>
      </c>
      <c r="B21" s="21">
        <f>B13+B18</f>
        <v>4578284.68</v>
      </c>
      <c r="C21" s="21">
        <f t="shared" ref="C21:X21" si="4">C13+C18</f>
        <v>466906.08999999997</v>
      </c>
      <c r="D21" s="21">
        <f t="shared" si="4"/>
        <v>40318.86</v>
      </c>
      <c r="E21" s="21">
        <f t="shared" si="4"/>
        <v>0</v>
      </c>
      <c r="F21" s="21">
        <f t="shared" si="4"/>
        <v>11712.8</v>
      </c>
      <c r="G21" s="21">
        <f t="shared" si="4"/>
        <v>5097222.43</v>
      </c>
      <c r="H21" s="21">
        <f t="shared" si="4"/>
        <v>877186.54999999958</v>
      </c>
      <c r="I21" s="21">
        <f t="shared" si="4"/>
        <v>97177.050000000032</v>
      </c>
      <c r="J21" s="21">
        <f t="shared" si="4"/>
        <v>13792.740000000003</v>
      </c>
      <c r="K21" s="21">
        <f t="shared" si="4"/>
        <v>25534.55</v>
      </c>
      <c r="L21" s="21">
        <f t="shared" si="4"/>
        <v>0</v>
      </c>
      <c r="M21" s="21">
        <f t="shared" si="4"/>
        <v>4668.1399999999994</v>
      </c>
      <c r="N21" s="21">
        <f t="shared" si="4"/>
        <v>22133.899999999998</v>
      </c>
      <c r="O21" s="21">
        <f t="shared" si="4"/>
        <v>0</v>
      </c>
      <c r="P21" s="21">
        <f t="shared" si="4"/>
        <v>18351.400000000001</v>
      </c>
      <c r="Q21" s="21">
        <f t="shared" si="4"/>
        <v>0</v>
      </c>
      <c r="R21" s="21">
        <f t="shared" si="4"/>
        <v>223788.38</v>
      </c>
      <c r="S21" s="21">
        <f t="shared" si="4"/>
        <v>301457.72999999992</v>
      </c>
      <c r="T21" s="21">
        <f t="shared" si="4"/>
        <v>552149.58000000007</v>
      </c>
      <c r="U21" s="21">
        <f t="shared" si="4"/>
        <v>0</v>
      </c>
      <c r="V21" s="21">
        <f t="shared" si="4"/>
        <v>29194</v>
      </c>
      <c r="W21" s="21">
        <f>W13+W18</f>
        <v>6833818.9800000004</v>
      </c>
      <c r="X21" s="21">
        <f t="shared" si="4"/>
        <v>458031.46999999991</v>
      </c>
    </row>
    <row r="22" spans="1:24" x14ac:dyDescent="0.25">
      <c r="A22" s="12" t="s">
        <v>23</v>
      </c>
      <c r="B22" s="14">
        <f>B21</f>
        <v>4578284.68</v>
      </c>
      <c r="C22" s="14">
        <f t="shared" ref="C22:X22" si="5">C21</f>
        <v>466906.08999999997</v>
      </c>
      <c r="D22" s="14">
        <f t="shared" si="5"/>
        <v>40318.86</v>
      </c>
      <c r="E22" s="14">
        <f t="shared" si="5"/>
        <v>0</v>
      </c>
      <c r="F22" s="14">
        <f t="shared" si="5"/>
        <v>11712.8</v>
      </c>
      <c r="G22" s="14">
        <f t="shared" si="5"/>
        <v>5097222.43</v>
      </c>
      <c r="H22" s="14">
        <f t="shared" si="5"/>
        <v>877186.54999999958</v>
      </c>
      <c r="I22" s="14">
        <f t="shared" si="5"/>
        <v>97177.050000000032</v>
      </c>
      <c r="J22" s="14">
        <f t="shared" si="5"/>
        <v>13792.740000000003</v>
      </c>
      <c r="K22" s="14">
        <f t="shared" si="5"/>
        <v>25534.55</v>
      </c>
      <c r="L22" s="14">
        <f t="shared" si="5"/>
        <v>0</v>
      </c>
      <c r="M22" s="14">
        <f t="shared" si="5"/>
        <v>4668.1399999999994</v>
      </c>
      <c r="N22" s="14">
        <f t="shared" si="5"/>
        <v>22133.899999999998</v>
      </c>
      <c r="O22" s="14">
        <f t="shared" si="5"/>
        <v>0</v>
      </c>
      <c r="P22" s="14">
        <f t="shared" si="5"/>
        <v>18351.400000000001</v>
      </c>
      <c r="Q22" s="14">
        <f t="shared" si="5"/>
        <v>0</v>
      </c>
      <c r="R22" s="14">
        <f t="shared" si="5"/>
        <v>223788.38</v>
      </c>
      <c r="S22" s="14">
        <f t="shared" si="5"/>
        <v>301457.72999999992</v>
      </c>
      <c r="T22" s="14">
        <f t="shared" si="5"/>
        <v>552149.58000000007</v>
      </c>
      <c r="U22" s="14">
        <f t="shared" si="5"/>
        <v>0</v>
      </c>
      <c r="V22" s="14">
        <f t="shared" si="5"/>
        <v>29194</v>
      </c>
      <c r="W22" s="14">
        <f t="shared" si="5"/>
        <v>6833818.9800000004</v>
      </c>
      <c r="X22" s="14">
        <f t="shared" si="5"/>
        <v>458031.46999999991</v>
      </c>
    </row>
  </sheetData>
  <mergeCells count="20">
    <mergeCell ref="G9:G10"/>
    <mergeCell ref="H9:I9"/>
    <mergeCell ref="A9:A10"/>
    <mergeCell ref="B9:B10"/>
    <mergeCell ref="V9:V10"/>
    <mergeCell ref="W9:X9"/>
    <mergeCell ref="A3:X3"/>
    <mergeCell ref="A4:X4"/>
    <mergeCell ref="A6:X6"/>
    <mergeCell ref="A7:X7"/>
    <mergeCell ref="J9:K9"/>
    <mergeCell ref="L9:M9"/>
    <mergeCell ref="N9:O9"/>
    <mergeCell ref="P9:Q9"/>
    <mergeCell ref="R9:S9"/>
    <mergeCell ref="T9:U9"/>
    <mergeCell ref="C9:C10"/>
    <mergeCell ref="D9:D10"/>
    <mergeCell ref="E9:E10"/>
    <mergeCell ref="F9:F10"/>
  </mergeCells>
  <pageMargins left="0" right="0" top="0.25" bottom="0.2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Test Year 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2025-05-06T14:01:10Z</cp:lastPrinted>
  <dcterms:created xsi:type="dcterms:W3CDTF">2023-08-27T19:57:21Z</dcterms:created>
  <dcterms:modified xsi:type="dcterms:W3CDTF">2025-05-06T14:01:12Z</dcterms:modified>
</cp:coreProperties>
</file>