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N:\Case No 2025-00107 FULL RATE CASE\First Data Request\"/>
    </mc:Choice>
  </mc:AlternateContent>
  <xr:revisionPtr revIDLastSave="0" documentId="13_ncr:1_{321C2891-D342-4220-8CF7-CD42DFC4FB0A}" xr6:coauthVersionLast="36" xr6:coauthVersionMax="36" xr10:uidLastSave="{00000000-0000-0000-0000-000000000000}"/>
  <bookViews>
    <workbookView xWindow="0" yWindow="0" windowWidth="19410" windowHeight="8400" xr2:uid="{00000000-000D-0000-FFFF-FFFF00000000}"/>
  </bookViews>
  <sheets>
    <sheet name="Response 1A" sheetId="18" r:id="rId1"/>
  </sheets>
  <definedNames>
    <definedName name="lp_60884" localSheetId="0">'Response 1A'!$A$1:$F$134</definedName>
    <definedName name="_xlnm.Print_Titles" localSheetId="0">'Response 1A'!$1:$5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8" l="1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I6" i="18"/>
  <c r="H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6" i="18"/>
  <c r="F56" i="18" l="1"/>
  <c r="F54" i="18"/>
  <c r="E78" i="18" l="1"/>
  <c r="E77" i="18"/>
  <c r="E47" i="1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AA015FC-C137-4644-8E19-5C4562DD0F13}" name="lp-608841111221" type="6" refreshedVersion="5" background="1" saveData="1">
    <textPr codePage="437" sourceFile="C:\Users\jennie.phelps\Documents\lp-60884.txt" delimited="0">
      <textFields count="4">
        <textField/>
        <textField position="24"/>
        <textField position="44"/>
        <textField position="82"/>
      </textFields>
    </textPr>
  </connection>
  <connection id="2" xr16:uid="{5D5BDC2B-4F76-4D55-83D6-DB9FABE9A8F8}" keepAlive="1" name="Query - lp-55454" description="Connection to the 'lp-55454' query in the workbook." type="5" refreshedVersion="6" background="1">
    <dbPr connection="Provider=Microsoft.Mashup.OleDb.1;Data Source=$Workbook$;Location=lp-55454;Extended Properties=&quot;&quot;" command="SELECT * FROM [lp-55454]"/>
  </connection>
  <connection id="3" xr16:uid="{38B45917-3629-4D02-8CD4-2AB76D1CBD78}" keepAlive="1" name="Query - lp-55454 (2)" description="Connection to the 'lp-55454 (2)' query in the workbook." type="5" refreshedVersion="6" background="1">
    <dbPr connection="Provider=Microsoft.Mashup.OleDb.1;Data Source=$Workbook$;Location=lp-55454 (2);Extended Properties=&quot;&quot;" command="SELECT * FROM [lp-55454 (2)]"/>
  </connection>
  <connection id="4" xr16:uid="{730F5CCB-8254-4A69-90D5-831E7A578E78}" keepAlive="1" name="Query - lp-80351" description="Connection to the 'lp-80351' query in the workbook." type="5" refreshedVersion="6" background="1">
    <dbPr connection="Provider=Microsoft.Mashup.OleDb.1;Data Source=$Workbook$;Location=lp-80351;Extended Properties=&quot;&quot;" command="SELECT * FROM [lp-80351]"/>
  </connection>
</connections>
</file>

<file path=xl/sharedStrings.xml><?xml version="1.0" encoding="utf-8"?>
<sst xmlns="http://schemas.openxmlformats.org/spreadsheetml/2006/main" count="93" uniqueCount="91">
  <si>
    <t>ACCOUNT</t>
  </si>
  <si>
    <t>DESCRIPTION</t>
  </si>
  <si>
    <t>DEPR EXPENSE/DISTRIBUTION PLANT</t>
  </si>
  <si>
    <t>DEPR EXPENSE - GENERAL PLANT</t>
  </si>
  <si>
    <t>PROPERTY TAXES - EXPENSES</t>
  </si>
  <si>
    <t>TAXES-U S UNEMPLOYMENT</t>
  </si>
  <si>
    <t>TAXES-U S SOC SEC - F.I.C.A.</t>
  </si>
  <si>
    <t>TAXES - STATE UNEMPLOYMENT - KY</t>
  </si>
  <si>
    <t>TAXES - PSC ASSESMENT</t>
  </si>
  <si>
    <t>INCOME (LOSS) OF SUBSIDIARY-ENVS</t>
  </si>
  <si>
    <t>INTEREST AND DIVIDEND INCOME</t>
  </si>
  <si>
    <t>GAIN/LOSS ON DISPOSITION OF PROP</t>
  </si>
  <si>
    <t>G &amp; T CAPITAL CREDITS</t>
  </si>
  <si>
    <t>OTHER CAP CRS &amp; PATR. CAP. ALLOC</t>
  </si>
  <si>
    <t>DONATIONS</t>
  </si>
  <si>
    <t>OPERATION WARM HEARTS</t>
  </si>
  <si>
    <t>LOAD MANAGEMENT CREDIT REFUND</t>
  </si>
  <si>
    <t>OTHER DEDUCTIONS</t>
  </si>
  <si>
    <t>INTEREST/REA CONSTRUCTION LOAN</t>
  </si>
  <si>
    <t>INTEREST/FFB</t>
  </si>
  <si>
    <t>INTEREST ON OTHER LTD - CFC</t>
  </si>
  <si>
    <t>INTEREST EXP/CONSUMER DEPOSITS</t>
  </si>
  <si>
    <t>INTEREST EXPENSE - SHORT TERM</t>
  </si>
  <si>
    <t>RESIDENTIAL SALES - RURAL</t>
  </si>
  <si>
    <t>COMMERCIAL &amp; INDUSTRIAL SALES/SM</t>
  </si>
  <si>
    <t>COMMERCIAL &amp; INDUSTRIAL SALES/LG</t>
  </si>
  <si>
    <t>PUBLIC STREET &amp; HIGHWAY LIGHTING</t>
  </si>
  <si>
    <t>FORFEITED DISC-OTHER OPERT'G REV</t>
  </si>
  <si>
    <t>MISCELLANEOUS SERVICE REVENUE</t>
  </si>
  <si>
    <t>MISC SERV REV/TRIP CHARGES</t>
  </si>
  <si>
    <t>MISC SERV REV/CHECK CHARGES</t>
  </si>
  <si>
    <t>MISC SERV REV/RECONNECT REG HRS</t>
  </si>
  <si>
    <t>MISC SERV REV/RECONNECT O.T. HRS</t>
  </si>
  <si>
    <t>MISC SERV REV/METER TEST FEES</t>
  </si>
  <si>
    <t>MISCL SERV REV/INSULATION PROG</t>
  </si>
  <si>
    <t>RENT FROM ELECTRIC PROPERTY</t>
  </si>
  <si>
    <t>OTHER ELECTRIC REVENUE</t>
  </si>
  <si>
    <t>RENTAL INCOME  - FTSK</t>
  </si>
  <si>
    <t>PURCHASED POWER</t>
  </si>
  <si>
    <t>OPERATIONS, SUPERVISION &amp; ENG</t>
  </si>
  <si>
    <t>OVERHEAD LINE EXPENSE</t>
  </si>
  <si>
    <t>METER EXPENSE</t>
  </si>
  <si>
    <t>CONSUMER INSTALLATION EXPENSE</t>
  </si>
  <si>
    <t>MISCELLANEOUS DISTRIBUTION EXP</t>
  </si>
  <si>
    <t>MAINTENANCE OF OVERHEAD LINES</t>
  </si>
  <si>
    <t>MAINTENANCE OF LINE/EMERG REPAIR</t>
  </si>
  <si>
    <t>MAINTENANCE/ICE STORM DISASTER</t>
  </si>
  <si>
    <t>MAINTENANCE OF RIGHT OF WAY</t>
  </si>
  <si>
    <t>CONTRACTORS ROW-TRIMMING</t>
  </si>
  <si>
    <t>CONTACTORS ROW-CHEMICAL</t>
  </si>
  <si>
    <t>MAINTENANCE OF LINE INSPECTION</t>
  </si>
  <si>
    <t>MAINTENANCE OF LINE TRANSFORMERS</t>
  </si>
  <si>
    <t>MAINTENANCE OF MISC DISTR PLANT</t>
  </si>
  <si>
    <t>DEFAULLT CAGA ACCOUNT</t>
  </si>
  <si>
    <t>METER READING EXPENSE</t>
  </si>
  <si>
    <t>CUST RECORDS &amp; COLLECTION EXPENS</t>
  </si>
  <si>
    <t>CASH  -- LONG AND SHORT</t>
  </si>
  <si>
    <t>UNCOLLECTIBLE ACCOUNTS</t>
  </si>
  <si>
    <t>UNCOLLECTIBLE/OTHER A/R</t>
  </si>
  <si>
    <t>CUSTOMER ASSISTANCE EXPENSE</t>
  </si>
  <si>
    <t>PUBLIC SAFETY AWARENESS</t>
  </si>
  <si>
    <t>ADMINISTRATIVE &amp; GEN'L SALARIES</t>
  </si>
  <si>
    <t>OFFICE SUPPLIES AND EXPENSE</t>
  </si>
  <si>
    <t>OUTSIDE SERVICES EMPLOYED</t>
  </si>
  <si>
    <t>PROPERTY INSURANCE</t>
  </si>
  <si>
    <t>INJURIES AND DAMAGES</t>
  </si>
  <si>
    <t>EMPL TRAINING/EDUCATIONAL PROG</t>
  </si>
  <si>
    <t>EMPLOYEE BENEFITS</t>
  </si>
  <si>
    <t>REGULATROY COMMISSION EXPENSES</t>
  </si>
  <si>
    <t>GENERAL ADVERTISING EXPENSES</t>
  </si>
  <si>
    <t>MISCELLANEOUS GENERAL EXPENSE</t>
  </si>
  <si>
    <t>ANNUAL MEETING EXPENSE</t>
  </si>
  <si>
    <t>DIRECTOR'S FEES AND EXPENSES</t>
  </si>
  <si>
    <t>DIRECTORS ELECTION EXPENSE</t>
  </si>
  <si>
    <t>MAINTENANCE OF GENERAL PLANT</t>
  </si>
  <si>
    <t>Farmers RECC</t>
  </si>
  <si>
    <t>COMMUNITY SUPPORT ACTIVITIES</t>
  </si>
  <si>
    <t>INCOME (LOSS) OF SUBSIDIARY-FEPP</t>
  </si>
  <si>
    <t>SIMPLE SAVER SIGN ON BONUS</t>
  </si>
  <si>
    <t>SMALL TOOL REPAIR &amp; PURCHASES</t>
  </si>
  <si>
    <t>FORGIVENESS SBA PPP LOAN</t>
  </si>
  <si>
    <t>PSC #1 - Response to Item 1(a)</t>
  </si>
  <si>
    <t>PSC Case 2025-00107</t>
  </si>
  <si>
    <t>2021</t>
  </si>
  <si>
    <t>2022</t>
  </si>
  <si>
    <t>2023</t>
  </si>
  <si>
    <t>2024</t>
  </si>
  <si>
    <t>2021 to 2022</t>
  </si>
  <si>
    <t>2022 to 2023</t>
  </si>
  <si>
    <t>% Change</t>
  </si>
  <si>
    <t>2023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</si>
</sst>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3" fontId="3" fillId="0" borderId="0" xfId="1" applyFont="1" applyFill="1"/>
    <xf numFmtId="43" fontId="4" fillId="0" borderId="0" xfId="1" applyFont="1" applyFill="1"/>
    <xf numFmtId="0" fontId="4" fillId="0" borderId="0" xfId="0" applyFont="1" applyFill="1"/>
    <xf numFmtId="14" fontId="4" fillId="0" borderId="0" xfId="0" quotePrefix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9" fontId="3" fillId="0" borderId="0" xfId="1" applyNumberFormat="1" applyFont="1" applyFill="1"/>
    <xf numFmtId="10" fontId="3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p-60884" connectionId="1" xr16:uid="{D25897B0-6C5C-4BE8-863E-08A464D7EAA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8170-B26A-464E-9A9D-031445A34795}">
  <dimension ref="A1:I83"/>
  <sheetViews>
    <sheetView tabSelected="1" topLeftCell="A40" workbookViewId="0">
      <selection activeCell="E17" sqref="E17"/>
    </sheetView>
  </sheetViews>
  <sheetFormatPr defaultRowHeight="12.75" x14ac:dyDescent="0.2"/>
  <cols>
    <col min="1" max="1" width="11.5703125" style="2" customWidth="1"/>
    <col min="2" max="2" width="36.85546875" style="2" bestFit="1" customWidth="1"/>
    <col min="3" max="6" width="13.28515625" style="2" customWidth="1"/>
    <col min="7" max="9" width="11.28515625" style="3" bestFit="1" customWidth="1"/>
    <col min="10" max="16384" width="9.140625" style="2"/>
  </cols>
  <sheetData>
    <row r="1" spans="1:9" x14ac:dyDescent="0.2">
      <c r="A1" s="1" t="s">
        <v>75</v>
      </c>
    </row>
    <row r="2" spans="1:9" x14ac:dyDescent="0.2">
      <c r="A2" s="1" t="s">
        <v>81</v>
      </c>
    </row>
    <row r="3" spans="1:9" x14ac:dyDescent="0.2">
      <c r="A3" s="1" t="s">
        <v>82</v>
      </c>
    </row>
    <row r="4" spans="1:9" x14ac:dyDescent="0.2">
      <c r="A4" s="4"/>
      <c r="G4" s="8" t="s">
        <v>87</v>
      </c>
      <c r="H4" s="8" t="s">
        <v>88</v>
      </c>
      <c r="I4" s="8" t="s">
        <v>90</v>
      </c>
    </row>
    <row r="5" spans="1:9" x14ac:dyDescent="0.2">
      <c r="A5" s="5" t="s">
        <v>0</v>
      </c>
      <c r="B5" s="6" t="s">
        <v>1</v>
      </c>
      <c r="C5" s="7" t="s">
        <v>83</v>
      </c>
      <c r="D5" s="7" t="s">
        <v>84</v>
      </c>
      <c r="E5" s="7" t="s">
        <v>85</v>
      </c>
      <c r="F5" s="7" t="s">
        <v>86</v>
      </c>
      <c r="G5" s="8" t="s">
        <v>89</v>
      </c>
      <c r="H5" s="8" t="s">
        <v>89</v>
      </c>
      <c r="I5" s="8" t="s">
        <v>89</v>
      </c>
    </row>
    <row r="6" spans="1:9" x14ac:dyDescent="0.2">
      <c r="A6" s="4">
        <v>403.6</v>
      </c>
      <c r="B6" s="2" t="s">
        <v>2</v>
      </c>
      <c r="C6" s="9">
        <v>3333727.3</v>
      </c>
      <c r="D6" s="9">
        <v>3476558.35</v>
      </c>
      <c r="E6" s="9">
        <v>3648759.31</v>
      </c>
      <c r="F6" s="9">
        <v>3862768.16</v>
      </c>
      <c r="G6" s="10">
        <f>IFERROR((D6-C6)/D6,0)</f>
        <v>4.1084036458067866E-2</v>
      </c>
      <c r="H6" s="10">
        <f>IFERROR((E6-D6)/E6,0)</f>
        <v>4.7194387288867226E-2</v>
      </c>
      <c r="I6" s="10">
        <f>IFERROR((F6-E6)/F6,0)</f>
        <v>5.5402975569727196E-2</v>
      </c>
    </row>
    <row r="7" spans="1:9" x14ac:dyDescent="0.2">
      <c r="A7" s="4">
        <v>403.7</v>
      </c>
      <c r="B7" s="2" t="s">
        <v>3</v>
      </c>
      <c r="C7" s="9">
        <v>220916.6</v>
      </c>
      <c r="D7" s="9">
        <v>251547.76</v>
      </c>
      <c r="E7" s="9">
        <v>237217.66</v>
      </c>
      <c r="F7" s="9">
        <v>217935.01</v>
      </c>
      <c r="G7" s="10">
        <f t="shared" ref="G7:G70" si="0">IFERROR((D7-C7)/D7,0)</f>
        <v>0.12177075240105498</v>
      </c>
      <c r="H7" s="10">
        <f t="shared" ref="H7:H70" si="1">IFERROR((E7-D7)/E7,0)</f>
        <v>-6.0409077469190137E-2</v>
      </c>
      <c r="I7" s="10">
        <f t="shared" ref="I7:I70" si="2">IFERROR((F7-E7)/F7,0)</f>
        <v>-8.8478900200568936E-2</v>
      </c>
    </row>
    <row r="8" spans="1:9" x14ac:dyDescent="0.2">
      <c r="A8" s="4">
        <v>408.1</v>
      </c>
      <c r="B8" s="2" t="s">
        <v>4</v>
      </c>
      <c r="C8" s="9">
        <v>839644.17</v>
      </c>
      <c r="D8" s="9">
        <v>817968.87</v>
      </c>
      <c r="E8" s="9">
        <v>819178.85</v>
      </c>
      <c r="F8" s="9">
        <v>849647.29</v>
      </c>
      <c r="G8" s="10">
        <f t="shared" si="0"/>
        <v>-2.6498930209899119E-2</v>
      </c>
      <c r="H8" s="10">
        <f t="shared" si="1"/>
        <v>1.4770645018483831E-3</v>
      </c>
      <c r="I8" s="10">
        <f t="shared" si="2"/>
        <v>3.5860103784948291E-2</v>
      </c>
    </row>
    <row r="9" spans="1:9" x14ac:dyDescent="0.2">
      <c r="A9" s="4">
        <v>408.12</v>
      </c>
      <c r="B9" s="2" t="s">
        <v>5</v>
      </c>
      <c r="C9" s="9">
        <v>0</v>
      </c>
      <c r="D9" s="9">
        <v>0</v>
      </c>
      <c r="E9" s="9">
        <v>0</v>
      </c>
      <c r="F9" s="9">
        <v>0</v>
      </c>
      <c r="G9" s="10">
        <f t="shared" si="0"/>
        <v>0</v>
      </c>
      <c r="H9" s="10">
        <f t="shared" si="1"/>
        <v>0</v>
      </c>
      <c r="I9" s="10">
        <f t="shared" si="2"/>
        <v>0</v>
      </c>
    </row>
    <row r="10" spans="1:9" x14ac:dyDescent="0.2">
      <c r="A10" s="4">
        <v>408.13</v>
      </c>
      <c r="B10" s="2" t="s">
        <v>6</v>
      </c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  <c r="H10" s="10">
        <f t="shared" si="1"/>
        <v>0</v>
      </c>
      <c r="I10" s="10">
        <f t="shared" si="2"/>
        <v>0</v>
      </c>
    </row>
    <row r="11" spans="1:9" x14ac:dyDescent="0.2">
      <c r="A11" s="4">
        <v>408.14</v>
      </c>
      <c r="B11" s="2" t="s">
        <v>7</v>
      </c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  <c r="H11" s="10">
        <f t="shared" si="1"/>
        <v>0</v>
      </c>
      <c r="I11" s="10">
        <f t="shared" si="2"/>
        <v>0</v>
      </c>
    </row>
    <row r="12" spans="1:9" x14ac:dyDescent="0.2">
      <c r="A12" s="4">
        <v>408.16</v>
      </c>
      <c r="B12" s="2" t="s">
        <v>8</v>
      </c>
      <c r="C12" s="9">
        <v>62833.25</v>
      </c>
      <c r="D12" s="9">
        <v>55623.15</v>
      </c>
      <c r="E12" s="9">
        <v>50013.16</v>
      </c>
      <c r="F12" s="9">
        <v>52771.09</v>
      </c>
      <c r="G12" s="10">
        <f t="shared" si="0"/>
        <v>-0.1296240863741086</v>
      </c>
      <c r="H12" s="10">
        <f t="shared" si="1"/>
        <v>-0.11217027678315063</v>
      </c>
      <c r="I12" s="10">
        <f t="shared" si="2"/>
        <v>5.2262138227578643E-2</v>
      </c>
    </row>
    <row r="13" spans="1:9" x14ac:dyDescent="0.2">
      <c r="A13" s="4">
        <v>418.1</v>
      </c>
      <c r="B13" s="2" t="s">
        <v>77</v>
      </c>
      <c r="C13" s="9">
        <v>-207272.12</v>
      </c>
      <c r="D13" s="9">
        <v>-480011.54</v>
      </c>
      <c r="E13" s="9">
        <v>-347640.59</v>
      </c>
      <c r="F13" s="9">
        <v>-283672.96000000002</v>
      </c>
      <c r="G13" s="10">
        <f t="shared" si="0"/>
        <v>0.56819346468211995</v>
      </c>
      <c r="H13" s="10">
        <f t="shared" si="1"/>
        <v>-0.38076954707734201</v>
      </c>
      <c r="I13" s="10">
        <f t="shared" si="2"/>
        <v>-0.22549780564210278</v>
      </c>
    </row>
    <row r="14" spans="1:9" x14ac:dyDescent="0.2">
      <c r="A14" s="4">
        <v>418.11</v>
      </c>
      <c r="B14" s="2" t="s">
        <v>9</v>
      </c>
      <c r="C14" s="9">
        <v>-12485</v>
      </c>
      <c r="D14" s="9">
        <v>-4623</v>
      </c>
      <c r="E14" s="9">
        <v>-11319</v>
      </c>
      <c r="F14" s="9">
        <v>-5480</v>
      </c>
      <c r="G14" s="10">
        <f t="shared" si="0"/>
        <v>-1.700627298291153</v>
      </c>
      <c r="H14" s="10">
        <f t="shared" si="1"/>
        <v>0.59157169361250994</v>
      </c>
      <c r="I14" s="10">
        <f t="shared" si="2"/>
        <v>-1.0655109489051096</v>
      </c>
    </row>
    <row r="15" spans="1:9" x14ac:dyDescent="0.2">
      <c r="A15" s="4">
        <v>419</v>
      </c>
      <c r="B15" s="2" t="s">
        <v>10</v>
      </c>
      <c r="C15" s="9">
        <v>-43796.68</v>
      </c>
      <c r="D15" s="9">
        <v>-59724.44</v>
      </c>
      <c r="E15" s="9">
        <v>-72217.62</v>
      </c>
      <c r="F15" s="9">
        <v>-74694.820000000007</v>
      </c>
      <c r="G15" s="10">
        <f t="shared" si="0"/>
        <v>0.26668747333587389</v>
      </c>
      <c r="H15" s="10">
        <f t="shared" si="1"/>
        <v>0.17299351598681864</v>
      </c>
      <c r="I15" s="10">
        <f t="shared" si="2"/>
        <v>3.3164281003689566E-2</v>
      </c>
    </row>
    <row r="16" spans="1:9" x14ac:dyDescent="0.2">
      <c r="A16" s="4">
        <v>421.01</v>
      </c>
      <c r="B16" s="2" t="s">
        <v>11</v>
      </c>
      <c r="C16" s="9">
        <v>142191.63</v>
      </c>
      <c r="D16" s="9">
        <v>-41944.38</v>
      </c>
      <c r="E16" s="9">
        <v>-66284</v>
      </c>
      <c r="F16" s="9">
        <v>-440187.13</v>
      </c>
      <c r="G16" s="10">
        <f t="shared" si="0"/>
        <v>4.3900043343112953</v>
      </c>
      <c r="H16" s="10">
        <f t="shared" si="1"/>
        <v>0.36720203970792353</v>
      </c>
      <c r="I16" s="10">
        <f t="shared" si="2"/>
        <v>0.84941858704501427</v>
      </c>
    </row>
    <row r="17" spans="1:9" x14ac:dyDescent="0.2">
      <c r="A17" s="4">
        <v>421.1</v>
      </c>
      <c r="B17" s="2" t="s">
        <v>80</v>
      </c>
      <c r="C17" s="9">
        <v>-1096767.5</v>
      </c>
      <c r="D17" s="9">
        <v>0</v>
      </c>
      <c r="E17" s="9">
        <v>0</v>
      </c>
      <c r="F17" s="9">
        <v>0</v>
      </c>
      <c r="G17" s="10">
        <f t="shared" si="0"/>
        <v>0</v>
      </c>
      <c r="H17" s="10">
        <f t="shared" si="1"/>
        <v>0</v>
      </c>
      <c r="I17" s="10">
        <f t="shared" si="2"/>
        <v>0</v>
      </c>
    </row>
    <row r="18" spans="1:9" x14ac:dyDescent="0.2">
      <c r="A18" s="4">
        <v>423</v>
      </c>
      <c r="B18" s="2" t="s">
        <v>12</v>
      </c>
      <c r="C18" s="9">
        <v>-456824.98</v>
      </c>
      <c r="D18" s="9">
        <v>-1516655</v>
      </c>
      <c r="E18" s="9">
        <v>-798649.91</v>
      </c>
      <c r="F18" s="9">
        <v>-277928.45</v>
      </c>
      <c r="G18" s="10">
        <f t="shared" si="0"/>
        <v>0.69879439951735889</v>
      </c>
      <c r="H18" s="10">
        <f t="shared" si="1"/>
        <v>-0.89902356590762023</v>
      </c>
      <c r="I18" s="10">
        <f t="shared" si="2"/>
        <v>-1.8735809882003804</v>
      </c>
    </row>
    <row r="19" spans="1:9" x14ac:dyDescent="0.2">
      <c r="A19" s="4">
        <v>424</v>
      </c>
      <c r="B19" s="2" t="s">
        <v>13</v>
      </c>
      <c r="C19" s="9">
        <v>-129796.23</v>
      </c>
      <c r="D19" s="9">
        <v>-163951.47</v>
      </c>
      <c r="E19" s="9">
        <v>-173139.99</v>
      </c>
      <c r="F19" s="9">
        <v>-271102.84000000003</v>
      </c>
      <c r="G19" s="10">
        <f t="shared" si="0"/>
        <v>0.20832530504301061</v>
      </c>
      <c r="H19" s="10">
        <f t="shared" si="1"/>
        <v>5.3069888706820362E-2</v>
      </c>
      <c r="I19" s="10">
        <f t="shared" si="2"/>
        <v>0.36134940526628206</v>
      </c>
    </row>
    <row r="20" spans="1:9" x14ac:dyDescent="0.2">
      <c r="A20" s="4">
        <v>426.1</v>
      </c>
      <c r="B20" s="2" t="s">
        <v>14</v>
      </c>
      <c r="C20" s="9">
        <v>6270.19</v>
      </c>
      <c r="D20" s="9">
        <v>9675</v>
      </c>
      <c r="E20" s="9">
        <v>4650</v>
      </c>
      <c r="F20" s="9">
        <v>4215</v>
      </c>
      <c r="G20" s="10">
        <f t="shared" si="0"/>
        <v>0.35191834625323004</v>
      </c>
      <c r="H20" s="10">
        <f t="shared" si="1"/>
        <v>-1.0806451612903225</v>
      </c>
      <c r="I20" s="10">
        <f t="shared" si="2"/>
        <v>-0.10320284697508897</v>
      </c>
    </row>
    <row r="21" spans="1:9" x14ac:dyDescent="0.2">
      <c r="A21" s="4">
        <v>426.2</v>
      </c>
      <c r="B21" s="2" t="s">
        <v>15</v>
      </c>
      <c r="C21" s="9">
        <v>-584.92999999999995</v>
      </c>
      <c r="D21" s="9">
        <v>584.92999999999995</v>
      </c>
      <c r="E21" s="9">
        <v>0</v>
      </c>
      <c r="F21" s="9">
        <v>0</v>
      </c>
      <c r="G21" s="10">
        <f t="shared" si="0"/>
        <v>2</v>
      </c>
      <c r="H21" s="10">
        <f t="shared" si="1"/>
        <v>0</v>
      </c>
      <c r="I21" s="10">
        <f t="shared" si="2"/>
        <v>0</v>
      </c>
    </row>
    <row r="22" spans="1:9" x14ac:dyDescent="0.2">
      <c r="A22" s="4">
        <v>426.3</v>
      </c>
      <c r="B22" s="2" t="s">
        <v>16</v>
      </c>
      <c r="C22" s="9">
        <v>-70.67</v>
      </c>
      <c r="D22" s="9">
        <v>-370</v>
      </c>
      <c r="E22" s="9">
        <v>-354.83</v>
      </c>
      <c r="F22" s="9">
        <v>3256.17</v>
      </c>
      <c r="G22" s="10">
        <f t="shared" si="0"/>
        <v>0.80899999999999994</v>
      </c>
      <c r="H22" s="10">
        <f t="shared" si="1"/>
        <v>-4.2752867570385863E-2</v>
      </c>
      <c r="I22" s="10">
        <f t="shared" si="2"/>
        <v>1.1089715831790108</v>
      </c>
    </row>
    <row r="23" spans="1:9" x14ac:dyDescent="0.2">
      <c r="A23" s="4">
        <v>426.4</v>
      </c>
      <c r="B23" s="2" t="s">
        <v>78</v>
      </c>
      <c r="C23" s="9">
        <v>330</v>
      </c>
      <c r="D23" s="9">
        <v>210</v>
      </c>
      <c r="E23" s="9">
        <v>0</v>
      </c>
      <c r="F23" s="9">
        <v>-3930</v>
      </c>
      <c r="G23" s="10">
        <f t="shared" si="0"/>
        <v>-0.5714285714285714</v>
      </c>
      <c r="H23" s="10">
        <f t="shared" si="1"/>
        <v>0</v>
      </c>
      <c r="I23" s="10">
        <f t="shared" si="2"/>
        <v>1</v>
      </c>
    </row>
    <row r="24" spans="1:9" x14ac:dyDescent="0.2">
      <c r="A24" s="4">
        <v>426.5</v>
      </c>
      <c r="B24" s="2" t="s">
        <v>17</v>
      </c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  <c r="H24" s="10">
        <f t="shared" si="1"/>
        <v>0</v>
      </c>
      <c r="I24" s="10">
        <f t="shared" si="2"/>
        <v>0</v>
      </c>
    </row>
    <row r="25" spans="1:9" x14ac:dyDescent="0.2">
      <c r="A25" s="4">
        <v>427.1</v>
      </c>
      <c r="B25" s="2" t="s">
        <v>18</v>
      </c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  <c r="H25" s="10">
        <f t="shared" si="1"/>
        <v>0</v>
      </c>
      <c r="I25" s="10">
        <f t="shared" si="2"/>
        <v>0</v>
      </c>
    </row>
    <row r="26" spans="1:9" x14ac:dyDescent="0.2">
      <c r="A26" s="4">
        <v>427.11</v>
      </c>
      <c r="B26" s="2" t="s">
        <v>19</v>
      </c>
      <c r="C26" s="9">
        <v>1393328.79</v>
      </c>
      <c r="D26" s="9">
        <v>1661317.31</v>
      </c>
      <c r="E26" s="9">
        <v>2214997.7000000002</v>
      </c>
      <c r="F26" s="9">
        <v>2318748.4900000002</v>
      </c>
      <c r="G26" s="10">
        <f t="shared" si="0"/>
        <v>0.16131085758686281</v>
      </c>
      <c r="H26" s="10">
        <f t="shared" si="1"/>
        <v>0.24996883292474756</v>
      </c>
      <c r="I26" s="10">
        <f t="shared" si="2"/>
        <v>4.4744305148852095E-2</v>
      </c>
    </row>
    <row r="27" spans="1:9" x14ac:dyDescent="0.2">
      <c r="A27" s="4">
        <v>427.2</v>
      </c>
      <c r="B27" s="2" t="s">
        <v>20</v>
      </c>
      <c r="C27" s="9">
        <v>161708.26999999999</v>
      </c>
      <c r="D27" s="9">
        <v>139390.41</v>
      </c>
      <c r="E27" s="9">
        <v>115607.69</v>
      </c>
      <c r="F27" s="9">
        <v>94381.94</v>
      </c>
      <c r="G27" s="10">
        <f t="shared" si="0"/>
        <v>-0.16011044088327156</v>
      </c>
      <c r="H27" s="10">
        <f t="shared" si="1"/>
        <v>-0.20571918701947942</v>
      </c>
      <c r="I27" s="10">
        <f t="shared" si="2"/>
        <v>-0.22489207151283391</v>
      </c>
    </row>
    <row r="28" spans="1:9" x14ac:dyDescent="0.2">
      <c r="A28" s="4">
        <v>431</v>
      </c>
      <c r="B28" s="2" t="s">
        <v>21</v>
      </c>
      <c r="C28" s="9">
        <v>928.86</v>
      </c>
      <c r="D28" s="9">
        <v>1041.51</v>
      </c>
      <c r="E28" s="9">
        <v>50548.1</v>
      </c>
      <c r="F28" s="9">
        <v>70284.75</v>
      </c>
      <c r="G28" s="10">
        <f t="shared" si="0"/>
        <v>0.10816026730420253</v>
      </c>
      <c r="H28" s="10">
        <f t="shared" si="1"/>
        <v>0.97939566472330308</v>
      </c>
      <c r="I28" s="10">
        <f t="shared" si="2"/>
        <v>0.28080984850910051</v>
      </c>
    </row>
    <row r="29" spans="1:9" x14ac:dyDescent="0.2">
      <c r="A29" s="4">
        <v>431.1</v>
      </c>
      <c r="B29" s="2" t="s">
        <v>22</v>
      </c>
      <c r="C29" s="9">
        <v>62652.59</v>
      </c>
      <c r="D29" s="9">
        <v>37794.58</v>
      </c>
      <c r="E29" s="9">
        <v>32862.370000000003</v>
      </c>
      <c r="F29" s="9">
        <v>26124.27</v>
      </c>
      <c r="G29" s="10">
        <f t="shared" si="0"/>
        <v>-0.65771361925440086</v>
      </c>
      <c r="H29" s="10">
        <f t="shared" si="1"/>
        <v>-0.15008686226830259</v>
      </c>
      <c r="I29" s="10">
        <f t="shared" si="2"/>
        <v>-0.25792491043768884</v>
      </c>
    </row>
    <row r="30" spans="1:9" x14ac:dyDescent="0.2">
      <c r="A30" s="4">
        <v>440.1</v>
      </c>
      <c r="B30" s="2" t="s">
        <v>23</v>
      </c>
      <c r="C30" s="9">
        <v>-35588177.18</v>
      </c>
      <c r="D30" s="9">
        <v>-41695112.82</v>
      </c>
      <c r="E30" s="9">
        <v>-37496037</v>
      </c>
      <c r="F30" s="9">
        <v>-40733217.68</v>
      </c>
      <c r="G30" s="10">
        <f t="shared" si="0"/>
        <v>0.14646646158181567</v>
      </c>
      <c r="H30" s="10">
        <f t="shared" si="1"/>
        <v>-0.11198719000623987</v>
      </c>
      <c r="I30" s="10">
        <f t="shared" si="2"/>
        <v>7.9472746430966454E-2</v>
      </c>
    </row>
    <row r="31" spans="1:9" x14ac:dyDescent="0.2">
      <c r="A31" s="4">
        <v>442.1</v>
      </c>
      <c r="B31" s="2" t="s">
        <v>24</v>
      </c>
      <c r="C31" s="9">
        <v>-7957366.6600000001</v>
      </c>
      <c r="D31" s="9">
        <v>-9282631.5700000003</v>
      </c>
      <c r="E31" s="9">
        <v>-9025012.1899999995</v>
      </c>
      <c r="F31" s="9">
        <v>-9828664.7300000004</v>
      </c>
      <c r="G31" s="10">
        <f t="shared" si="0"/>
        <v>0.14276823334053751</v>
      </c>
      <c r="H31" s="10">
        <f t="shared" si="1"/>
        <v>-2.8545045100930866E-2</v>
      </c>
      <c r="I31" s="10">
        <f t="shared" si="2"/>
        <v>8.1766197349983361E-2</v>
      </c>
    </row>
    <row r="32" spans="1:9" x14ac:dyDescent="0.2">
      <c r="A32" s="4">
        <v>442.2</v>
      </c>
      <c r="B32" s="2" t="s">
        <v>25</v>
      </c>
      <c r="C32" s="9">
        <v>-7598845.6200000001</v>
      </c>
      <c r="D32" s="9">
        <v>-9312850.9700000007</v>
      </c>
      <c r="E32" s="9">
        <v>-9199834.8599999994</v>
      </c>
      <c r="F32" s="9">
        <v>-8969050.2699999996</v>
      </c>
      <c r="G32" s="10">
        <f t="shared" si="0"/>
        <v>0.18404732938618049</v>
      </c>
      <c r="H32" s="10">
        <f t="shared" si="1"/>
        <v>-1.2284580290825055E-2</v>
      </c>
      <c r="I32" s="10">
        <f t="shared" si="2"/>
        <v>-2.5731218250825999E-2</v>
      </c>
    </row>
    <row r="33" spans="1:9" x14ac:dyDescent="0.2">
      <c r="A33" s="4">
        <v>444</v>
      </c>
      <c r="B33" s="2" t="s">
        <v>26</v>
      </c>
      <c r="C33" s="9">
        <v>-86656.57</v>
      </c>
      <c r="D33" s="9">
        <v>-95727.62</v>
      </c>
      <c r="E33" s="9">
        <v>-103814.53</v>
      </c>
      <c r="F33" s="9">
        <v>-105563.74</v>
      </c>
      <c r="G33" s="10">
        <f t="shared" si="0"/>
        <v>9.4758962982679287E-2</v>
      </c>
      <c r="H33" s="10">
        <f t="shared" si="1"/>
        <v>7.7897670008234915E-2</v>
      </c>
      <c r="I33" s="10">
        <f t="shared" si="2"/>
        <v>1.6570178358591751E-2</v>
      </c>
    </row>
    <row r="34" spans="1:9" x14ac:dyDescent="0.2">
      <c r="A34" s="4">
        <v>450</v>
      </c>
      <c r="B34" s="2" t="s">
        <v>27</v>
      </c>
      <c r="C34" s="9">
        <v>-262738.03999999998</v>
      </c>
      <c r="D34" s="9">
        <v>-338804.46</v>
      </c>
      <c r="E34" s="9">
        <v>-332567.74</v>
      </c>
      <c r="F34" s="9">
        <v>-371089.96</v>
      </c>
      <c r="G34" s="10">
        <f t="shared" si="0"/>
        <v>0.22451422274665461</v>
      </c>
      <c r="H34" s="10">
        <f t="shared" si="1"/>
        <v>-1.8753232048303994E-2</v>
      </c>
      <c r="I34" s="10">
        <f t="shared" si="2"/>
        <v>0.10380830567337372</v>
      </c>
    </row>
    <row r="35" spans="1:9" x14ac:dyDescent="0.2">
      <c r="A35" s="4">
        <v>451</v>
      </c>
      <c r="B35" s="2" t="s">
        <v>28</v>
      </c>
      <c r="C35" s="9">
        <v>-11448.59</v>
      </c>
      <c r="D35" s="9">
        <v>-6290.77</v>
      </c>
      <c r="E35" s="9">
        <v>-5384.68</v>
      </c>
      <c r="F35" s="9">
        <v>-1316.23</v>
      </c>
      <c r="G35" s="10">
        <f t="shared" si="0"/>
        <v>-0.81990280998987397</v>
      </c>
      <c r="H35" s="10">
        <f t="shared" si="1"/>
        <v>-0.1682718378808026</v>
      </c>
      <c r="I35" s="10">
        <f t="shared" si="2"/>
        <v>-3.0909871375063629</v>
      </c>
    </row>
    <row r="36" spans="1:9" x14ac:dyDescent="0.2">
      <c r="A36" s="4">
        <v>451.1</v>
      </c>
      <c r="B36" s="2" t="s">
        <v>29</v>
      </c>
      <c r="C36" s="9">
        <v>-22920</v>
      </c>
      <c r="D36" s="9">
        <v>-11355</v>
      </c>
      <c r="E36" s="9">
        <v>-8817</v>
      </c>
      <c r="F36" s="9">
        <v>-7560</v>
      </c>
      <c r="G36" s="10">
        <f t="shared" si="0"/>
        <v>-1.0184940554821664</v>
      </c>
      <c r="H36" s="10">
        <f t="shared" si="1"/>
        <v>-0.28785301122830897</v>
      </c>
      <c r="I36" s="10">
        <f t="shared" si="2"/>
        <v>-0.16626984126984126</v>
      </c>
    </row>
    <row r="37" spans="1:9" x14ac:dyDescent="0.2">
      <c r="A37" s="4">
        <v>451.2</v>
      </c>
      <c r="B37" s="2" t="s">
        <v>30</v>
      </c>
      <c r="C37" s="9">
        <v>-6875</v>
      </c>
      <c r="D37" s="9">
        <v>-8175</v>
      </c>
      <c r="E37" s="9">
        <v>-8700</v>
      </c>
      <c r="F37" s="9">
        <v>-9250</v>
      </c>
      <c r="G37" s="10">
        <f t="shared" si="0"/>
        <v>0.15902140672782875</v>
      </c>
      <c r="H37" s="10">
        <f t="shared" si="1"/>
        <v>6.0344827586206899E-2</v>
      </c>
      <c r="I37" s="10">
        <f t="shared" si="2"/>
        <v>5.9459459459459463E-2</v>
      </c>
    </row>
    <row r="38" spans="1:9" x14ac:dyDescent="0.2">
      <c r="A38" s="4">
        <v>451.4</v>
      </c>
      <c r="B38" s="2" t="s">
        <v>31</v>
      </c>
      <c r="C38" s="9">
        <v>-79681.2</v>
      </c>
      <c r="D38" s="9">
        <v>-80160</v>
      </c>
      <c r="E38" s="9">
        <v>-84545.600000000006</v>
      </c>
      <c r="F38" s="9">
        <v>-86915.6</v>
      </c>
      <c r="G38" s="10">
        <f t="shared" si="0"/>
        <v>5.9730538922156051E-3</v>
      </c>
      <c r="H38" s="10">
        <f t="shared" si="1"/>
        <v>5.1872598928862125E-2</v>
      </c>
      <c r="I38" s="10">
        <f t="shared" si="2"/>
        <v>2.7267832241853016E-2</v>
      </c>
    </row>
    <row r="39" spans="1:9" x14ac:dyDescent="0.2">
      <c r="A39" s="4">
        <v>451.5</v>
      </c>
      <c r="B39" s="2" t="s">
        <v>32</v>
      </c>
      <c r="C39" s="9">
        <v>-270</v>
      </c>
      <c r="D39" s="9">
        <v>-100</v>
      </c>
      <c r="E39" s="9">
        <v>-410</v>
      </c>
      <c r="F39" s="9">
        <v>-190</v>
      </c>
      <c r="G39" s="10">
        <f t="shared" si="0"/>
        <v>-1.7</v>
      </c>
      <c r="H39" s="10">
        <f t="shared" si="1"/>
        <v>0.75609756097560976</v>
      </c>
      <c r="I39" s="10">
        <f t="shared" si="2"/>
        <v>-1.1578947368421053</v>
      </c>
    </row>
    <row r="40" spans="1:9" x14ac:dyDescent="0.2">
      <c r="A40" s="4">
        <v>451.6</v>
      </c>
      <c r="B40" s="2" t="s">
        <v>33</v>
      </c>
      <c r="C40" s="9">
        <v>-320</v>
      </c>
      <c r="D40" s="9">
        <v>-760</v>
      </c>
      <c r="E40" s="9">
        <v>-280</v>
      </c>
      <c r="F40" s="9">
        <v>-200</v>
      </c>
      <c r="G40" s="10">
        <f t="shared" si="0"/>
        <v>0.57894736842105265</v>
      </c>
      <c r="H40" s="10">
        <f t="shared" si="1"/>
        <v>-1.7142857142857142</v>
      </c>
      <c r="I40" s="10">
        <f t="shared" si="2"/>
        <v>-0.4</v>
      </c>
    </row>
    <row r="41" spans="1:9" x14ac:dyDescent="0.2">
      <c r="A41" s="4">
        <v>451.7</v>
      </c>
      <c r="B41" s="2" t="s">
        <v>34</v>
      </c>
      <c r="C41" s="9">
        <v>-16152.21</v>
      </c>
      <c r="D41" s="9">
        <v>-19307.560000000001</v>
      </c>
      <c r="E41" s="9">
        <v>-6675</v>
      </c>
      <c r="F41" s="9">
        <v>-14126</v>
      </c>
      <c r="G41" s="10">
        <f t="shared" si="0"/>
        <v>0.16342562188075563</v>
      </c>
      <c r="H41" s="10">
        <f t="shared" si="1"/>
        <v>-1.8925183520599254</v>
      </c>
      <c r="I41" s="10">
        <f t="shared" si="2"/>
        <v>0.52746708197649728</v>
      </c>
    </row>
    <row r="42" spans="1:9" x14ac:dyDescent="0.2">
      <c r="A42" s="4">
        <v>454</v>
      </c>
      <c r="B42" s="2" t="s">
        <v>35</v>
      </c>
      <c r="C42" s="9">
        <v>-237346.52</v>
      </c>
      <c r="D42" s="9">
        <v>-237448.57</v>
      </c>
      <c r="E42" s="9">
        <v>-236294.31</v>
      </c>
      <c r="F42" s="9">
        <v>-224481.57</v>
      </c>
      <c r="G42" s="10">
        <f t="shared" si="0"/>
        <v>4.2977727766487482E-4</v>
      </c>
      <c r="H42" s="10">
        <f t="shared" si="1"/>
        <v>-4.884840434795105E-3</v>
      </c>
      <c r="I42" s="10">
        <f t="shared" si="2"/>
        <v>-5.2622315497882481E-2</v>
      </c>
    </row>
    <row r="43" spans="1:9" x14ac:dyDescent="0.2">
      <c r="A43" s="4">
        <v>456</v>
      </c>
      <c r="B43" s="2" t="s">
        <v>36</v>
      </c>
      <c r="C43" s="9">
        <v>-12470.15</v>
      </c>
      <c r="D43" s="9">
        <v>-13459.19</v>
      </c>
      <c r="E43" s="9">
        <v>-7718.16</v>
      </c>
      <c r="F43" s="9">
        <v>-33410.18</v>
      </c>
      <c r="G43" s="10">
        <f t="shared" si="0"/>
        <v>7.3484362729109312E-2</v>
      </c>
      <c r="H43" s="10">
        <f t="shared" si="1"/>
        <v>-0.74383402261678955</v>
      </c>
      <c r="I43" s="10">
        <f t="shared" si="2"/>
        <v>0.76898777558217291</v>
      </c>
    </row>
    <row r="44" spans="1:9" x14ac:dyDescent="0.2">
      <c r="A44" s="4">
        <v>456.03</v>
      </c>
      <c r="B44" s="2" t="s">
        <v>37</v>
      </c>
      <c r="C44" s="9">
        <v>-24624</v>
      </c>
      <c r="D44" s="9">
        <v>-24924</v>
      </c>
      <c r="E44" s="9">
        <v>-25224</v>
      </c>
      <c r="F44" s="9">
        <v>-25524</v>
      </c>
      <c r="G44" s="10">
        <f t="shared" si="0"/>
        <v>1.2036591237361579E-2</v>
      </c>
      <c r="H44" s="10">
        <f t="shared" si="1"/>
        <v>1.1893434823977164E-2</v>
      </c>
      <c r="I44" s="10">
        <f t="shared" si="2"/>
        <v>1.1753643629525154E-2</v>
      </c>
    </row>
    <row r="45" spans="1:9" x14ac:dyDescent="0.2">
      <c r="A45" s="4">
        <v>555</v>
      </c>
      <c r="B45" s="2" t="s">
        <v>38</v>
      </c>
      <c r="C45" s="9">
        <v>36452749.049999997</v>
      </c>
      <c r="D45" s="9">
        <v>45844519.350000001</v>
      </c>
      <c r="E45" s="9">
        <v>41268614.950000003</v>
      </c>
      <c r="F45" s="9">
        <v>42568608.799999997</v>
      </c>
      <c r="G45" s="10">
        <f t="shared" si="0"/>
        <v>0.20486135383596304</v>
      </c>
      <c r="H45" s="10">
        <f t="shared" si="1"/>
        <v>-0.11088097833048303</v>
      </c>
      <c r="I45" s="10">
        <f t="shared" si="2"/>
        <v>3.0538791063333837E-2</v>
      </c>
    </row>
    <row r="46" spans="1:9" x14ac:dyDescent="0.2">
      <c r="A46" s="4">
        <v>580</v>
      </c>
      <c r="B46" s="2" t="s">
        <v>39</v>
      </c>
      <c r="C46" s="9">
        <v>26861.05</v>
      </c>
      <c r="D46" s="9">
        <v>32470.97</v>
      </c>
      <c r="E46" s="9">
        <v>31657.85</v>
      </c>
      <c r="F46" s="9">
        <v>34751.339999999997</v>
      </c>
      <c r="G46" s="10">
        <f t="shared" si="0"/>
        <v>0.17276724409526423</v>
      </c>
      <c r="H46" s="10">
        <f t="shared" si="1"/>
        <v>-2.5684624824490691E-2</v>
      </c>
      <c r="I46" s="10">
        <f t="shared" si="2"/>
        <v>8.9017862332790576E-2</v>
      </c>
    </row>
    <row r="47" spans="1:9" x14ac:dyDescent="0.2">
      <c r="A47" s="4">
        <v>583</v>
      </c>
      <c r="B47" s="2" t="s">
        <v>40</v>
      </c>
      <c r="C47" s="9">
        <v>187416.56</v>
      </c>
      <c r="D47" s="9">
        <v>311467.57</v>
      </c>
      <c r="E47" s="9">
        <f>18076.17+186842.17</f>
        <v>204918.34000000003</v>
      </c>
      <c r="F47" s="9">
        <v>241304.89</v>
      </c>
      <c r="G47" s="10">
        <f t="shared" si="0"/>
        <v>0.39827905678912257</v>
      </c>
      <c r="H47" s="10">
        <f t="shared" si="1"/>
        <v>-0.51995946287677308</v>
      </c>
      <c r="I47" s="10">
        <f t="shared" si="2"/>
        <v>0.15079076930434351</v>
      </c>
    </row>
    <row r="48" spans="1:9" x14ac:dyDescent="0.2">
      <c r="A48" s="4">
        <v>586</v>
      </c>
      <c r="B48" s="2" t="s">
        <v>41</v>
      </c>
      <c r="C48" s="9">
        <v>189904.41</v>
      </c>
      <c r="D48" s="9">
        <v>235331.81</v>
      </c>
      <c r="E48" s="9">
        <v>202557.64</v>
      </c>
      <c r="F48" s="9">
        <v>239917.68</v>
      </c>
      <c r="G48" s="10">
        <f t="shared" si="0"/>
        <v>0.193035527156316</v>
      </c>
      <c r="H48" s="10">
        <f t="shared" si="1"/>
        <v>-0.16180169753162596</v>
      </c>
      <c r="I48" s="10">
        <f t="shared" si="2"/>
        <v>0.15572024537749773</v>
      </c>
    </row>
    <row r="49" spans="1:9" x14ac:dyDescent="0.2">
      <c r="A49" s="4">
        <v>587</v>
      </c>
      <c r="B49" s="2" t="s">
        <v>42</v>
      </c>
      <c r="C49" s="9">
        <v>129868.87</v>
      </c>
      <c r="D49" s="9">
        <v>159535.59</v>
      </c>
      <c r="E49" s="9">
        <v>128804.55</v>
      </c>
      <c r="F49" s="9">
        <v>59820.76</v>
      </c>
      <c r="G49" s="10">
        <f t="shared" si="0"/>
        <v>0.18595675109234247</v>
      </c>
      <c r="H49" s="10">
        <f t="shared" si="1"/>
        <v>-0.23858660272482604</v>
      </c>
      <c r="I49" s="10">
        <f t="shared" si="2"/>
        <v>-1.1531747507052736</v>
      </c>
    </row>
    <row r="50" spans="1:9" x14ac:dyDescent="0.2">
      <c r="A50" s="4">
        <v>588</v>
      </c>
      <c r="B50" s="2" t="s">
        <v>43</v>
      </c>
      <c r="C50" s="9">
        <v>949991.79</v>
      </c>
      <c r="D50" s="9">
        <v>1023409.17</v>
      </c>
      <c r="E50" s="9">
        <v>953927.77</v>
      </c>
      <c r="F50" s="9">
        <v>1077875.8899999999</v>
      </c>
      <c r="G50" s="10">
        <f t="shared" si="0"/>
        <v>7.1738051751089937E-2</v>
      </c>
      <c r="H50" s="10">
        <f t="shared" si="1"/>
        <v>-7.2837170889783434E-2</v>
      </c>
      <c r="I50" s="10">
        <f t="shared" si="2"/>
        <v>0.11499294227649891</v>
      </c>
    </row>
    <row r="51" spans="1:9" x14ac:dyDescent="0.2">
      <c r="A51" s="4">
        <v>593</v>
      </c>
      <c r="B51" s="2" t="s">
        <v>44</v>
      </c>
      <c r="C51" s="9">
        <v>1548906.78</v>
      </c>
      <c r="D51" s="9">
        <v>1727854.14</v>
      </c>
      <c r="E51" s="9">
        <v>1535336.29</v>
      </c>
      <c r="F51" s="9">
        <v>1745603.72</v>
      </c>
      <c r="G51" s="10">
        <f t="shared" si="0"/>
        <v>0.10356624199771856</v>
      </c>
      <c r="H51" s="10">
        <f t="shared" si="1"/>
        <v>-0.12539132387732452</v>
      </c>
      <c r="I51" s="10">
        <f t="shared" si="2"/>
        <v>0.12045542043184918</v>
      </c>
    </row>
    <row r="52" spans="1:9" x14ac:dyDescent="0.2">
      <c r="A52" s="4">
        <v>593.01</v>
      </c>
      <c r="B52" s="2" t="s">
        <v>45</v>
      </c>
      <c r="C52" s="9">
        <v>197942.32</v>
      </c>
      <c r="D52" s="9">
        <v>253900.19</v>
      </c>
      <c r="E52" s="9">
        <v>230183.43</v>
      </c>
      <c r="F52" s="9">
        <v>225772.15</v>
      </c>
      <c r="G52" s="10">
        <f t="shared" si="0"/>
        <v>0.22039317891018512</v>
      </c>
      <c r="H52" s="10">
        <f t="shared" si="1"/>
        <v>-0.10303417583098839</v>
      </c>
      <c r="I52" s="10">
        <f t="shared" si="2"/>
        <v>-1.953863662989434E-2</v>
      </c>
    </row>
    <row r="53" spans="1:9" x14ac:dyDescent="0.2">
      <c r="A53" s="4">
        <v>593.03</v>
      </c>
      <c r="B53" s="2" t="s">
        <v>46</v>
      </c>
      <c r="C53" s="9">
        <v>5792.58</v>
      </c>
      <c r="D53" s="9">
        <v>-5792.58</v>
      </c>
      <c r="E53" s="9">
        <v>506097.76</v>
      </c>
      <c r="F53" s="9">
        <v>0</v>
      </c>
      <c r="G53" s="10">
        <f t="shared" si="0"/>
        <v>2</v>
      </c>
      <c r="H53" s="10">
        <f t="shared" si="1"/>
        <v>1.0114455752580291</v>
      </c>
      <c r="I53" s="10">
        <f t="shared" si="2"/>
        <v>0</v>
      </c>
    </row>
    <row r="54" spans="1:9" x14ac:dyDescent="0.2">
      <c r="A54" s="4">
        <v>593.1</v>
      </c>
      <c r="B54" s="2" t="s">
        <v>47</v>
      </c>
      <c r="C54" s="9">
        <v>135938.42000000001</v>
      </c>
      <c r="D54" s="9">
        <v>148952.01999999999</v>
      </c>
      <c r="E54" s="9">
        <v>129007.24</v>
      </c>
      <c r="F54" s="9">
        <f>146794.96+9650</f>
        <v>156444.96</v>
      </c>
      <c r="G54" s="10">
        <f t="shared" si="0"/>
        <v>8.736773089750631E-2</v>
      </c>
      <c r="H54" s="10">
        <f t="shared" si="1"/>
        <v>-0.15460202078581003</v>
      </c>
      <c r="I54" s="10">
        <f t="shared" si="2"/>
        <v>0.17538257544378538</v>
      </c>
    </row>
    <row r="55" spans="1:9" x14ac:dyDescent="0.2">
      <c r="A55" s="4">
        <v>593.17999999999995</v>
      </c>
      <c r="B55" s="2" t="s">
        <v>79</v>
      </c>
      <c r="C55" s="9">
        <v>53465.66</v>
      </c>
      <c r="D55" s="9">
        <v>35648.36</v>
      </c>
      <c r="E55" s="9">
        <v>67015.92</v>
      </c>
      <c r="F55" s="9">
        <v>10542.4</v>
      </c>
      <c r="G55" s="10">
        <f t="shared" si="0"/>
        <v>-0.49980700374435183</v>
      </c>
      <c r="H55" s="10">
        <f t="shared" si="1"/>
        <v>0.46806132035492459</v>
      </c>
      <c r="I55" s="10">
        <f t="shared" si="2"/>
        <v>-5.3567992108058888</v>
      </c>
    </row>
    <row r="56" spans="1:9" x14ac:dyDescent="0.2">
      <c r="A56" s="4">
        <v>593.21</v>
      </c>
      <c r="B56" s="2" t="s">
        <v>48</v>
      </c>
      <c r="C56" s="9">
        <v>1606073.28</v>
      </c>
      <c r="D56" s="9">
        <v>838667.08</v>
      </c>
      <c r="E56" s="9">
        <v>1381787.12</v>
      </c>
      <c r="F56" s="9">
        <f>1936666.14-9650</f>
        <v>1927016.14</v>
      </c>
      <c r="G56" s="10">
        <f t="shared" si="0"/>
        <v>-0.91503078909452373</v>
      </c>
      <c r="H56" s="10">
        <f t="shared" si="1"/>
        <v>0.39305623285879238</v>
      </c>
      <c r="I56" s="10">
        <f t="shared" si="2"/>
        <v>0.28293951912618637</v>
      </c>
    </row>
    <row r="57" spans="1:9" x14ac:dyDescent="0.2">
      <c r="A57" s="4">
        <v>593.28</v>
      </c>
      <c r="B57" s="2" t="s">
        <v>49</v>
      </c>
      <c r="C57" s="9">
        <v>141181.59</v>
      </c>
      <c r="D57" s="9">
        <v>175441.65</v>
      </c>
      <c r="E57" s="9">
        <v>278539.82</v>
      </c>
      <c r="F57" s="9">
        <v>168731.38</v>
      </c>
      <c r="G57" s="10">
        <f t="shared" si="0"/>
        <v>0.19527894316999411</v>
      </c>
      <c r="H57" s="10">
        <f t="shared" si="1"/>
        <v>0.37013799319608953</v>
      </c>
      <c r="I57" s="10">
        <f t="shared" si="2"/>
        <v>-0.65078848996552985</v>
      </c>
    </row>
    <row r="58" spans="1:9" x14ac:dyDescent="0.2">
      <c r="A58" s="4">
        <v>593.4</v>
      </c>
      <c r="B58" s="2" t="s">
        <v>50</v>
      </c>
      <c r="C58" s="9">
        <v>176468.93</v>
      </c>
      <c r="D58" s="9">
        <v>182093.82</v>
      </c>
      <c r="E58" s="9">
        <v>173798.1</v>
      </c>
      <c r="F58" s="9">
        <v>125970.93</v>
      </c>
      <c r="G58" s="10">
        <f t="shared" si="0"/>
        <v>3.089006535202575E-2</v>
      </c>
      <c r="H58" s="10">
        <f t="shared" si="1"/>
        <v>-4.7731937230614148E-2</v>
      </c>
      <c r="I58" s="10">
        <f t="shared" si="2"/>
        <v>-0.37966830918847716</v>
      </c>
    </row>
    <row r="59" spans="1:9" x14ac:dyDescent="0.2">
      <c r="A59" s="4">
        <v>595</v>
      </c>
      <c r="B59" s="2" t="s">
        <v>51</v>
      </c>
      <c r="C59" s="9">
        <v>46080.160000000003</v>
      </c>
      <c r="D59" s="9">
        <v>23708.82</v>
      </c>
      <c r="E59" s="9">
        <v>82979.960000000006</v>
      </c>
      <c r="F59" s="9">
        <v>44771.519999999997</v>
      </c>
      <c r="G59" s="10">
        <f t="shared" si="0"/>
        <v>-0.94358723884191642</v>
      </c>
      <c r="H59" s="10">
        <f t="shared" si="1"/>
        <v>0.71428258099907493</v>
      </c>
      <c r="I59" s="10">
        <f t="shared" si="2"/>
        <v>-0.85340948888936563</v>
      </c>
    </row>
    <row r="60" spans="1:9" x14ac:dyDescent="0.2">
      <c r="A60" s="4">
        <v>598</v>
      </c>
      <c r="B60" s="2" t="s">
        <v>52</v>
      </c>
      <c r="C60" s="9">
        <v>3106.75</v>
      </c>
      <c r="D60" s="9">
        <v>2616.27</v>
      </c>
      <c r="E60" s="9">
        <v>5772.83</v>
      </c>
      <c r="F60" s="9">
        <v>4489.05</v>
      </c>
      <c r="G60" s="10">
        <f t="shared" si="0"/>
        <v>-0.18747300546197451</v>
      </c>
      <c r="H60" s="10">
        <f t="shared" si="1"/>
        <v>0.54679593890691391</v>
      </c>
      <c r="I60" s="10">
        <f t="shared" si="2"/>
        <v>-0.28598032991390154</v>
      </c>
    </row>
    <row r="61" spans="1:9" x14ac:dyDescent="0.2">
      <c r="A61" s="4">
        <v>888.88</v>
      </c>
      <c r="B61" s="2" t="s">
        <v>53</v>
      </c>
      <c r="C61" s="9">
        <v>0</v>
      </c>
      <c r="D61" s="9">
        <v>0</v>
      </c>
      <c r="E61" s="9">
        <v>0</v>
      </c>
      <c r="F61" s="9">
        <v>0</v>
      </c>
      <c r="G61" s="10">
        <f t="shared" si="0"/>
        <v>0</v>
      </c>
      <c r="H61" s="10">
        <f t="shared" si="1"/>
        <v>0</v>
      </c>
      <c r="I61" s="10">
        <f t="shared" si="2"/>
        <v>0</v>
      </c>
    </row>
    <row r="62" spans="1:9" x14ac:dyDescent="0.2">
      <c r="A62" s="4">
        <v>902</v>
      </c>
      <c r="B62" s="2" t="s">
        <v>54</v>
      </c>
      <c r="C62" s="9">
        <v>10833.54</v>
      </c>
      <c r="D62" s="9">
        <v>12942.69</v>
      </c>
      <c r="E62" s="9">
        <v>27549.06</v>
      </c>
      <c r="F62" s="9">
        <v>18093.05</v>
      </c>
      <c r="G62" s="10">
        <f t="shared" si="0"/>
        <v>0.16296071373107132</v>
      </c>
      <c r="H62" s="10">
        <f t="shared" si="1"/>
        <v>0.53019485964312396</v>
      </c>
      <c r="I62" s="10">
        <f t="shared" si="2"/>
        <v>-0.52263217091645697</v>
      </c>
    </row>
    <row r="63" spans="1:9" x14ac:dyDescent="0.2">
      <c r="A63" s="4">
        <v>903</v>
      </c>
      <c r="B63" s="2" t="s">
        <v>55</v>
      </c>
      <c r="C63" s="9">
        <v>1243841.96</v>
      </c>
      <c r="D63" s="9">
        <v>1361896.25</v>
      </c>
      <c r="E63" s="9">
        <v>1374753.55</v>
      </c>
      <c r="F63" s="9">
        <v>1516964</v>
      </c>
      <c r="G63" s="10">
        <f t="shared" si="0"/>
        <v>8.6683761703580609E-2</v>
      </c>
      <c r="H63" s="10">
        <f t="shared" si="1"/>
        <v>9.3524399336885125E-3</v>
      </c>
      <c r="I63" s="10">
        <f t="shared" si="2"/>
        <v>9.3746753383732215E-2</v>
      </c>
    </row>
    <row r="64" spans="1:9" x14ac:dyDescent="0.2">
      <c r="A64" s="4">
        <v>903.1</v>
      </c>
      <c r="B64" s="2" t="s">
        <v>56</v>
      </c>
      <c r="C64" s="9">
        <v>0</v>
      </c>
      <c r="D64" s="9">
        <v>0</v>
      </c>
      <c r="E64" s="9">
        <v>0</v>
      </c>
      <c r="F64" s="9">
        <v>0</v>
      </c>
      <c r="G64" s="10">
        <f t="shared" si="0"/>
        <v>0</v>
      </c>
      <c r="H64" s="10">
        <f t="shared" si="1"/>
        <v>0</v>
      </c>
      <c r="I64" s="10">
        <f t="shared" si="2"/>
        <v>0</v>
      </c>
    </row>
    <row r="65" spans="1:9" x14ac:dyDescent="0.2">
      <c r="A65" s="4">
        <v>904</v>
      </c>
      <c r="B65" s="2" t="s">
        <v>57</v>
      </c>
      <c r="C65" s="9">
        <v>0</v>
      </c>
      <c r="D65" s="9">
        <v>3000</v>
      </c>
      <c r="E65" s="9">
        <v>15200</v>
      </c>
      <c r="F65" s="9">
        <v>18000</v>
      </c>
      <c r="G65" s="10">
        <f t="shared" si="0"/>
        <v>1</v>
      </c>
      <c r="H65" s="10">
        <f t="shared" si="1"/>
        <v>0.80263157894736847</v>
      </c>
      <c r="I65" s="10">
        <f t="shared" si="2"/>
        <v>0.15555555555555556</v>
      </c>
    </row>
    <row r="66" spans="1:9" x14ac:dyDescent="0.2">
      <c r="A66" s="4">
        <v>904.1</v>
      </c>
      <c r="B66" s="2" t="s">
        <v>58</v>
      </c>
      <c r="C66" s="9">
        <v>-1.91</v>
      </c>
      <c r="D66" s="9">
        <v>0</v>
      </c>
      <c r="E66" s="9">
        <v>0</v>
      </c>
      <c r="F66" s="9">
        <v>0</v>
      </c>
      <c r="G66" s="10">
        <f t="shared" si="0"/>
        <v>0</v>
      </c>
      <c r="H66" s="10">
        <f t="shared" si="1"/>
        <v>0</v>
      </c>
      <c r="I66" s="10">
        <f t="shared" si="2"/>
        <v>0</v>
      </c>
    </row>
    <row r="67" spans="1:9" x14ac:dyDescent="0.2">
      <c r="A67" s="4">
        <v>908</v>
      </c>
      <c r="B67" s="2" t="s">
        <v>59</v>
      </c>
      <c r="C67" s="9">
        <v>99162.96</v>
      </c>
      <c r="D67" s="9">
        <v>113476.89</v>
      </c>
      <c r="E67" s="9">
        <v>112709.2</v>
      </c>
      <c r="F67" s="9">
        <v>181841.89</v>
      </c>
      <c r="G67" s="10">
        <f t="shared" si="0"/>
        <v>0.12613960428418503</v>
      </c>
      <c r="H67" s="10">
        <f t="shared" si="1"/>
        <v>-6.8112452222179052E-3</v>
      </c>
      <c r="I67" s="10">
        <f t="shared" si="2"/>
        <v>0.3801802214000306</v>
      </c>
    </row>
    <row r="68" spans="1:9" x14ac:dyDescent="0.2">
      <c r="A68" s="4">
        <v>909</v>
      </c>
      <c r="B68" s="2" t="s">
        <v>60</v>
      </c>
      <c r="C68" s="9">
        <v>0</v>
      </c>
      <c r="D68" s="9">
        <v>3783.32</v>
      </c>
      <c r="E68" s="9">
        <v>2861.78</v>
      </c>
      <c r="F68" s="9">
        <v>3715.44</v>
      </c>
      <c r="G68" s="10">
        <f t="shared" si="0"/>
        <v>1</v>
      </c>
      <c r="H68" s="10">
        <f t="shared" si="1"/>
        <v>-0.32201636743565193</v>
      </c>
      <c r="I68" s="10">
        <f t="shared" si="2"/>
        <v>0.22976013608078716</v>
      </c>
    </row>
    <row r="69" spans="1:9" x14ac:dyDescent="0.2">
      <c r="A69" s="4">
        <v>920</v>
      </c>
      <c r="B69" s="2" t="s">
        <v>61</v>
      </c>
      <c r="C69" s="9">
        <v>842076.77</v>
      </c>
      <c r="D69" s="9">
        <v>954729.34</v>
      </c>
      <c r="E69" s="9">
        <v>970002.04</v>
      </c>
      <c r="F69" s="9">
        <v>1033179.76</v>
      </c>
      <c r="G69" s="10">
        <f t="shared" si="0"/>
        <v>0.11799424745865666</v>
      </c>
      <c r="H69" s="10">
        <f t="shared" si="1"/>
        <v>1.574501843315718E-2</v>
      </c>
      <c r="I69" s="10">
        <f t="shared" si="2"/>
        <v>6.1148816929979317E-2</v>
      </c>
    </row>
    <row r="70" spans="1:9" x14ac:dyDescent="0.2">
      <c r="A70" s="4">
        <v>921</v>
      </c>
      <c r="B70" s="2" t="s">
        <v>62</v>
      </c>
      <c r="C70" s="9">
        <v>330837.8</v>
      </c>
      <c r="D70" s="9">
        <v>378341.72</v>
      </c>
      <c r="E70" s="9">
        <v>361528.8</v>
      </c>
      <c r="F70" s="9">
        <v>377643.31</v>
      </c>
      <c r="G70" s="10">
        <f t="shared" si="0"/>
        <v>0.12555823872661992</v>
      </c>
      <c r="H70" s="10">
        <f t="shared" si="1"/>
        <v>-4.6505064050222235E-2</v>
      </c>
      <c r="I70" s="10">
        <f t="shared" si="2"/>
        <v>4.2671244460811469E-2</v>
      </c>
    </row>
    <row r="71" spans="1:9" x14ac:dyDescent="0.2">
      <c r="A71" s="4">
        <v>923</v>
      </c>
      <c r="B71" s="2" t="s">
        <v>63</v>
      </c>
      <c r="C71" s="9">
        <v>54117.1</v>
      </c>
      <c r="D71" s="9">
        <v>115291.04</v>
      </c>
      <c r="E71" s="9">
        <v>37709.730000000003</v>
      </c>
      <c r="F71" s="9">
        <v>47901.88</v>
      </c>
      <c r="G71" s="10">
        <f t="shared" ref="G71:G83" si="3">IFERROR((D71-C71)/D71,0)</f>
        <v>0.53060445980884552</v>
      </c>
      <c r="H71" s="10">
        <f>IFERROR((E71-D71)/E71,0)</f>
        <v>-2.0573287053500513</v>
      </c>
      <c r="I71" s="10">
        <f t="shared" ref="I71:I83" si="4">IFERROR((F71-E71)/F71,0)</f>
        <v>0.21277139853383614</v>
      </c>
    </row>
    <row r="72" spans="1:9" x14ac:dyDescent="0.2">
      <c r="A72" s="4">
        <v>924</v>
      </c>
      <c r="B72" s="2" t="s">
        <v>64</v>
      </c>
      <c r="C72" s="9">
        <v>25636.36</v>
      </c>
      <c r="D72" s="9">
        <v>26398.92</v>
      </c>
      <c r="E72" s="9">
        <v>28659.06</v>
      </c>
      <c r="F72" s="9">
        <v>30965.42</v>
      </c>
      <c r="G72" s="10">
        <f t="shared" si="3"/>
        <v>2.8886030186083284E-2</v>
      </c>
      <c r="H72" s="10">
        <f t="shared" ref="H71:H83" si="5">IFERROR((E72-D72)/E72,0)</f>
        <v>7.8863019233708392E-2</v>
      </c>
      <c r="I72" s="10">
        <f t="shared" si="4"/>
        <v>7.4481792916097925E-2</v>
      </c>
    </row>
    <row r="73" spans="1:9" x14ac:dyDescent="0.2">
      <c r="A73" s="4">
        <v>925</v>
      </c>
      <c r="B73" s="2" t="s">
        <v>65</v>
      </c>
      <c r="C73" s="9">
        <v>102507.46</v>
      </c>
      <c r="D73" s="9">
        <v>103420.91</v>
      </c>
      <c r="E73" s="9">
        <v>109927.71</v>
      </c>
      <c r="F73" s="9">
        <v>118162.69</v>
      </c>
      <c r="G73" s="10">
        <f t="shared" si="3"/>
        <v>8.8323531479272133E-3</v>
      </c>
      <c r="H73" s="10">
        <f t="shared" si="5"/>
        <v>5.9191626933736752E-2</v>
      </c>
      <c r="I73" s="10">
        <f t="shared" si="4"/>
        <v>6.9691879898807277E-2</v>
      </c>
    </row>
    <row r="74" spans="1:9" x14ac:dyDescent="0.2">
      <c r="A74" s="4">
        <v>926</v>
      </c>
      <c r="B74" s="2" t="s">
        <v>66</v>
      </c>
      <c r="C74" s="9">
        <v>47048.54</v>
      </c>
      <c r="D74" s="9">
        <v>47897.16</v>
      </c>
      <c r="E74" s="9">
        <v>45894.13</v>
      </c>
      <c r="F74" s="9">
        <v>71219.839999999997</v>
      </c>
      <c r="G74" s="10">
        <f t="shared" si="3"/>
        <v>1.7717543169574201E-2</v>
      </c>
      <c r="H74" s="10">
        <f t="shared" si="5"/>
        <v>-4.3644579383027987E-2</v>
      </c>
      <c r="I74" s="10">
        <f t="shared" si="4"/>
        <v>0.35559908587270067</v>
      </c>
    </row>
    <row r="75" spans="1:9" x14ac:dyDescent="0.2">
      <c r="A75" s="4">
        <v>926.1</v>
      </c>
      <c r="B75" s="2" t="s">
        <v>67</v>
      </c>
      <c r="C75" s="9">
        <v>0</v>
      </c>
      <c r="D75" s="9">
        <v>5546.51</v>
      </c>
      <c r="E75" s="9">
        <v>0</v>
      </c>
      <c r="F75" s="9">
        <v>0</v>
      </c>
      <c r="G75" s="10">
        <f t="shared" si="3"/>
        <v>1</v>
      </c>
      <c r="H75" s="10">
        <f t="shared" si="5"/>
        <v>0</v>
      </c>
      <c r="I75" s="10">
        <f t="shared" si="4"/>
        <v>0</v>
      </c>
    </row>
    <row r="76" spans="1:9" x14ac:dyDescent="0.2">
      <c r="A76" s="4">
        <v>928</v>
      </c>
      <c r="B76" s="2" t="s">
        <v>68</v>
      </c>
      <c r="C76" s="9">
        <v>0</v>
      </c>
      <c r="D76" s="9"/>
      <c r="E76" s="9">
        <v>70492.02</v>
      </c>
      <c r="F76" s="9">
        <v>978.5</v>
      </c>
      <c r="G76" s="10">
        <f t="shared" si="3"/>
        <v>0</v>
      </c>
      <c r="H76" s="10">
        <f t="shared" si="5"/>
        <v>1</v>
      </c>
      <c r="I76" s="10">
        <f t="shared" si="4"/>
        <v>-71.040899335717938</v>
      </c>
    </row>
    <row r="77" spans="1:9" x14ac:dyDescent="0.2">
      <c r="A77" s="4">
        <v>930.1</v>
      </c>
      <c r="B77" s="2" t="s">
        <v>69</v>
      </c>
      <c r="C77" s="9">
        <v>133178.42000000001</v>
      </c>
      <c r="D77" s="9">
        <v>136231.39000000001</v>
      </c>
      <c r="E77" s="9">
        <f>156036.98-16534</f>
        <v>139502.98000000001</v>
      </c>
      <c r="F77" s="9">
        <v>159245.51</v>
      </c>
      <c r="G77" s="10">
        <f t="shared" si="3"/>
        <v>2.2410180208834403E-2</v>
      </c>
      <c r="H77" s="10">
        <f t="shared" si="5"/>
        <v>2.3451757087913076E-2</v>
      </c>
      <c r="I77" s="10">
        <f t="shared" si="4"/>
        <v>0.12397542637151904</v>
      </c>
    </row>
    <row r="78" spans="1:9" x14ac:dyDescent="0.2">
      <c r="A78" s="4">
        <v>930.2</v>
      </c>
      <c r="B78" s="2" t="s">
        <v>70</v>
      </c>
      <c r="C78" s="9">
        <v>74735.759999999995</v>
      </c>
      <c r="D78" s="9">
        <v>89780.96</v>
      </c>
      <c r="E78" s="9">
        <f>16534+55929.07</f>
        <v>72463.070000000007</v>
      </c>
      <c r="F78" s="9">
        <v>77589.509999999995</v>
      </c>
      <c r="G78" s="10">
        <f t="shared" si="3"/>
        <v>0.16757673341875617</v>
      </c>
      <c r="H78" s="10">
        <f t="shared" si="5"/>
        <v>-0.2389891844218027</v>
      </c>
      <c r="I78" s="10">
        <f t="shared" si="4"/>
        <v>6.607130267996264E-2</v>
      </c>
    </row>
    <row r="79" spans="1:9" x14ac:dyDescent="0.2">
      <c r="A79" s="4">
        <v>930.21</v>
      </c>
      <c r="B79" s="2" t="s">
        <v>71</v>
      </c>
      <c r="C79" s="9">
        <v>16966.57</v>
      </c>
      <c r="D79" s="9">
        <v>21458.28</v>
      </c>
      <c r="E79" s="9">
        <v>23038.959999999999</v>
      </c>
      <c r="F79" s="9">
        <v>10846.67</v>
      </c>
      <c r="G79" s="10">
        <f t="shared" si="3"/>
        <v>0.20932292802591818</v>
      </c>
      <c r="H79" s="10">
        <f t="shared" si="5"/>
        <v>6.8608999711792559E-2</v>
      </c>
      <c r="I79" s="10">
        <f t="shared" si="4"/>
        <v>-1.1240583515493694</v>
      </c>
    </row>
    <row r="80" spans="1:9" x14ac:dyDescent="0.2">
      <c r="A80" s="4">
        <v>930.23</v>
      </c>
      <c r="B80" s="2" t="s">
        <v>76</v>
      </c>
      <c r="C80" s="9">
        <v>42318.28</v>
      </c>
      <c r="D80" s="9">
        <v>51023.93</v>
      </c>
      <c r="E80" s="9">
        <v>60151.78</v>
      </c>
      <c r="F80" s="9">
        <v>48726.55</v>
      </c>
      <c r="G80" s="10">
        <f t="shared" si="3"/>
        <v>0.1706189625142556</v>
      </c>
      <c r="H80" s="10">
        <f t="shared" si="5"/>
        <v>0.15174696409649055</v>
      </c>
      <c r="I80" s="10">
        <f t="shared" si="4"/>
        <v>-0.23447648150751479</v>
      </c>
    </row>
    <row r="81" spans="1:9" x14ac:dyDescent="0.2">
      <c r="A81" s="4">
        <v>930.3</v>
      </c>
      <c r="B81" s="2" t="s">
        <v>72</v>
      </c>
      <c r="C81" s="9">
        <v>113857.54</v>
      </c>
      <c r="D81" s="9">
        <v>148586.95000000001</v>
      </c>
      <c r="E81" s="9">
        <v>134771.66</v>
      </c>
      <c r="F81" s="9">
        <v>130774.13</v>
      </c>
      <c r="G81" s="10">
        <f t="shared" si="3"/>
        <v>0.23373122605989299</v>
      </c>
      <c r="H81" s="10">
        <f t="shared" si="5"/>
        <v>-0.10250886573631288</v>
      </c>
      <c r="I81" s="10">
        <f t="shared" si="4"/>
        <v>-3.0568201830132601E-2</v>
      </c>
    </row>
    <row r="82" spans="1:9" x14ac:dyDescent="0.2">
      <c r="A82" s="4">
        <v>930.31</v>
      </c>
      <c r="B82" s="2" t="s">
        <v>73</v>
      </c>
      <c r="C82" s="9">
        <v>0</v>
      </c>
      <c r="D82" s="9">
        <v>0</v>
      </c>
      <c r="E82" s="9">
        <v>0</v>
      </c>
      <c r="F82" s="9">
        <v>0</v>
      </c>
      <c r="G82" s="10">
        <f t="shared" si="3"/>
        <v>0</v>
      </c>
      <c r="H82" s="10">
        <f t="shared" si="5"/>
        <v>0</v>
      </c>
      <c r="I82" s="10">
        <f t="shared" si="4"/>
        <v>0</v>
      </c>
    </row>
    <row r="83" spans="1:9" x14ac:dyDescent="0.2">
      <c r="A83" s="4">
        <v>932</v>
      </c>
      <c r="B83" s="2" t="s">
        <v>74</v>
      </c>
      <c r="C83" s="9">
        <v>105195.13</v>
      </c>
      <c r="D83" s="9">
        <v>97438.86</v>
      </c>
      <c r="E83" s="9">
        <v>106586.31</v>
      </c>
      <c r="F83" s="9">
        <v>93042.66</v>
      </c>
      <c r="G83" s="10">
        <f t="shared" si="3"/>
        <v>-7.9601403382592986E-2</v>
      </c>
      <c r="H83" s="10">
        <f t="shared" si="5"/>
        <v>8.5821997215214579E-2</v>
      </c>
      <c r="I83" s="10">
        <f t="shared" si="4"/>
        <v>-0.14556387360378556</v>
      </c>
    </row>
  </sheetData>
  <pageMargins left="0.45" right="0.45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c E A A B Q S w M E F A A C A A g A 5 m k u U q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D m a S 5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m k u U t K 6 d q I f A Q A A d g Q A A B M A H A B G b 3 J t d W x h c y 9 T Z W N 0 a W 9 u M S 5 t I K I Y A C i g F A A A A A A A A A A A A A A A A A A A A A A A A A A A A O 2 R w U + D M B T G 7 y T 8 D 0 1 3 g a Q S Y Z A Y D S e m R x M D n s Q D Y 8 9 R U 1 5 J W 8 y W Z f + 7 n U j U O Y 4 7 m N h L 2 + 9 7 + f r e r x p q w y W S f N j D G 9 d x H d 1 U C l Z k R k V 3 c X U 5 T 0 J K U i L A u A 6 x K 5 e 9 q s E q m X 4 L F r L u W 0 D j 3 X E B Q S b R 2 I v 2 a H Z d P m p Q u n w F R A 5 B 1 4 D o d D m W 6 3 K M D s z G U J 8 9 L U D w l h t Q K W W U k U y K v k W d x o z c Y i 1 X H N d p G C U R I w + 9 N J C b r Y D 0 6 x j c S 4 R n n w 0 d z m j W V L i 2 I x T b D g 7 N F 9 X S F h W q Q v 0 i V T u k H 0 z t D e O w 3 Y 4 O a m h f N 9 Y h B j Z m z 8 i o R 6 O O f b s E 9 c 2 Z T z r x j 6 y 9 7 z o c T 7 b 4 C 3 u S x E l 8 H u w f 0 f / Y p 7 E T L / L / K P q z k D / S 5 x N 6 f P Q f p 7 h / Y n 8 H U E s B A i 0 A F A A C A A g A 5 m k u U q p L d 7 G m A A A A + Q A A A B I A A A A A A A A A A A A A A A A A A A A A A E N v b m Z p Z y 9 Q Y W N r Y W d l L n h t b F B L A Q I t A B Q A A g A I A O Z p L l I P y u m r p A A A A O k A A A A T A A A A A A A A A A A A A A A A A P I A A A B b Q 2 9 u d G V u d F 9 U e X B l c 1 0 u e G 1 s U E s B A i 0 A F A A C A A g A 5 m k u U t K 6 d q I f A Q A A d g Q A A B M A A A A A A A A A A A A A A A A A 4 w E A A E Z v c m 1 1 b G F z L 1 N l Y 3 R p b 2 4 x L m 1 Q S w U G A A A A A A M A A w D C A A A A T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h k A A A A A A A B k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b H A t O D A z N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k 3 I i A v P j x F b n R y e S B U e X B l P S J G a W x s R X J y b 3 J D b 2 R l I i B W Y W x 1 Z T 0 i c 1 V u a 2 5 v d 2 4 i I C 8 + P E V u d H J 5 I F R 5 c G U 9 I k Z p b G x F c n J v c k N v d W 5 0 I i B W Y W x 1 Z T 0 i b D Y i I C 8 + P E V u d H J 5 I F R 5 c G U 9 I k Z p b G x M Y X N 0 V X B k Y X R l Z C I g V m F s d W U 9 I m Q y M D I w L T A x L T I w V D E 4 O j I 2 O j U 5 L j k x N z Y 0 M j V a I i A v P j x F b n R y e S B U e X B l P S J G a W x s Q 2 9 s d W 1 u V H l w Z X M i I F Z h b H V l P S J z Q m d V R k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x w L T g w M z U x L 0 N o Y W 5 n Z W Q g V H l w Z S 5 7 Q 2 9 s d W 1 u M S w w f S Z x d W 9 0 O y w m c X V v d D t T Z W N 0 a W 9 u M S 9 s c C 0 4 M D M 1 M S 9 D a G F u Z 2 V k I F R 5 c G U u e 0 N v b H V t b j I s M X 0 m c X V v d D s s J n F 1 b 3 Q 7 U 2 V j d G l v b j E v b H A t O D A z N T E v Q 2 h h b m d l Z C B U e X B l L n t D b 2 x 1 b W 4 z L D J 9 J n F 1 b 3 Q 7 L C Z x d W 9 0 O 1 N l Y 3 R p b 2 4 x L 2 x w L T g w M z U x L 0 N o Y W 5 n Z W Q g V H l w Z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s c C 0 4 M D M 1 M S 9 D a G F u Z 2 V k I F R 5 c G U u e 0 N v b H V t b j E s M H 0 m c X V v d D s s J n F 1 b 3 Q 7 U 2 V j d G l v b j E v b H A t O D A z N T E v Q 2 h h b m d l Z C B U e X B l L n t D b 2 x 1 b W 4 y L D F 9 J n F 1 b 3 Q 7 L C Z x d W 9 0 O 1 N l Y 3 R p b 2 4 x L 2 x w L T g w M z U x L 0 N o Y W 5 n Z W Q g V H l w Z S 5 7 Q 2 9 s d W 1 u M y w y f S Z x d W 9 0 O y w m c X V v d D t T Z W N 0 a W 9 u M S 9 s c C 0 4 M D M 1 M S 9 D a G F u Z 2 V k I F R 5 c G U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x w L T g w M z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w L T g w M z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H A t N T U 0 N T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O T c i I C 8 + P E V u d H J 5 I F R 5 c G U 9 I k Z p b G x F c n J v c k N v Z G U i I F Z h b H V l P S J z V W 5 r b m 9 3 b i I g L z 4 8 R W 5 0 c n k g V H l w Z T 0 i R m l s b E V y c m 9 y Q 2 9 1 b n Q i I F Z h b H V l P S J s N S I g L z 4 8 R W 5 0 c n k g V H l w Z T 0 i R m l s b E x h c 3 R V c G R h d G V k I i B W Y W x 1 Z T 0 i Z D I w M j E t M D E t M T R U M T k 6 M T Q 6 M T Q u N D I 3 O D c 5 M V o i I C 8 + P E V u d H J 5 I F R 5 c G U 9 I k Z p b G x D b 2 x 1 b W 5 U e X B l c y I g V m F s d W U 9 I n N C Z 1 V G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H A t N T U 0 N T Q v Q 2 h h b m d l Z C B U e X B l L n t D b 2 x 1 b W 4 x L D B 9 J n F 1 b 3 Q 7 L C Z x d W 9 0 O 1 N l Y 3 R p b 2 4 x L 2 x w L T U 1 N D U 0 L 0 N o Y W 5 n Z W Q g V H l w Z S 5 7 Q 2 9 s d W 1 u M i w x f S Z x d W 9 0 O y w m c X V v d D t T Z W N 0 a W 9 u M S 9 s c C 0 1 N T Q 1 N C 9 D a G F u Z 2 V k I F R 5 c G U u e 0 N v b H V t b j M s M n 0 m c X V v d D s s J n F 1 b 3 Q 7 U 2 V j d G l v b j E v b H A t N T U 0 N T Q v Q 2 h h b m d l Z C B U e X B l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x w L T U 1 N D U 0 L 0 N o Y W 5 n Z W Q g V H l w Z S 5 7 Q 2 9 s d W 1 u M S w w f S Z x d W 9 0 O y w m c X V v d D t T Z W N 0 a W 9 u M S 9 s c C 0 1 N T Q 1 N C 9 D a G F u Z 2 V k I F R 5 c G U u e 0 N v b H V t b j I s M X 0 m c X V v d D s s J n F 1 b 3 Q 7 U 2 V j d G l v b j E v b H A t N T U 0 N T Q v Q 2 h h b m d l Z C B U e X B l L n t D b 2 x 1 b W 4 z L D J 9 J n F 1 b 3 Q 7 L C Z x d W 9 0 O 1 N l Y 3 R p b 2 4 x L 2 x w L T U 1 N D U 0 L 0 N o Y W 5 n Z W Q g V H l w Z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H A t N T U 0 N T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H A t N T U 0 N T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c C 0 1 N T Q 1 N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O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T R U M T k 6 M T U 6 M D Y u O T g w N z k z M V o i I C 8 + P E V u d H J 5 I F R 5 c G U 9 I k Z p b G x D b 2 x 1 b W 5 U e X B l c y I g V m F s d W U 9 I n N C Z 1 l H Q l E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H A t N T U 0 N T Q g K D I p L 0 N o Y W 5 n Z S B U e X B l L n t D b 2 x 1 b W 4 x L D B 9 J n F 1 b 3 Q 7 L C Z x d W 9 0 O 1 N l Y 3 R p b 2 4 x L 2 x w L T U 1 N D U 0 I C g y K S 9 D a G F u Z 2 U g V H l w Z S 5 7 Q 2 9 s d W 1 u M i w x f S Z x d W 9 0 O y w m c X V v d D t T Z W N 0 a W 9 u M S 9 s c C 0 1 N T Q 1 N C A o M i k v Q 2 h h b m d l I F R 5 c G U u e 0 N v b H V t b j M s M n 0 m c X V v d D s s J n F 1 b 3 Q 7 U 2 V j d G l v b j E v b H A t N T U 0 N T Q g K D I p L 0 N o Y W 5 n Z S B U e X B l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2 x w L T U 1 N D U 0 I C g y K S 9 D a G F u Z 2 U g V H l w Z S 5 7 Q 2 9 s d W 1 u M S w w f S Z x d W 9 0 O y w m c X V v d D t T Z W N 0 a W 9 u M S 9 s c C 0 1 N T Q 1 N C A o M i k v Q 2 h h b m d l I F R 5 c G U u e 0 N v b H V t b j I s M X 0 m c X V v d D s s J n F 1 b 3 Q 7 U 2 V j d G l v b j E v b H A t N T U 0 N T Q g K D I p L 0 N o Y W 5 n Z S B U e X B l L n t D b 2 x 1 b W 4 z L D J 9 J n F 1 b 3 Q 7 L C Z x d W 9 0 O 1 N l Y 3 R p b 2 4 x L 2 x w L T U 1 N D U 0 I C g y K S 9 D a G F u Z 2 U g V H l w Z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H A t N T U 0 N T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H A t N T U 0 N T Q l M j A o M i k v Q 2 h h b m d l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0 b b X V p H 7 h S 5 y g W 6 X k 6 B x L A A A A A A I A A A A A A A N m A A D A A A A A E A A A A N X 4 m a X P V D / B q o M 8 n N P b 1 Z c A A A A A B I A A A K A A A A A Q A A A A S x G 9 s K L Z d 1 O 0 0 6 x Z 6 o 9 J s V A A A A A g 5 5 7 E T f I c N v + z v U k 8 9 j Q 7 f d 2 g K T n f 8 V r k z 0 f Q R x X M k w Q s y + 0 u q f V l i U Q g V f a e / o z V 5 j 3 s e k x D C z 3 Z 8 8 U u u R e G m w V E j m G H w G G l 6 b g X i 2 r 6 7 x Q A A A A 7 s T n U l P U S Q b 9 S L J U w 4 m c 4 o v 1 / u Q = = < / D a t a M a s h u p > 
</file>

<file path=customXml/itemProps1.xml><?xml version="1.0" encoding="utf-8"?>
<ds:datastoreItem xmlns:ds="http://schemas.openxmlformats.org/officeDocument/2006/customXml" ds:itemID="{DE4A7F19-D798-4787-A31E-F096FDACEA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Response 1A</vt:lpstr>
      <vt:lpstr>'Response 1A'!lp_60884</vt:lpstr>
      <vt:lpstr>'Response 1A'!Print_Titles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Jennie Phelps</cp:lastModifiedBy>
  <cp:lastPrinted>2025-04-09T19:48:05Z</cp:lastPrinted>
  <dcterms:created xsi:type="dcterms:W3CDTF">2017-01-13T21:23:33Z</dcterms:created>
  <dcterms:modified xsi:type="dcterms:W3CDTF">2025-04-09T19:52:56Z</dcterms:modified>
</cp:coreProperties>
</file>