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ase No 2025-xxxxx FUTURE RATE CASE\Application\"/>
    </mc:Choice>
  </mc:AlternateContent>
  <xr:revisionPtr revIDLastSave="0" documentId="13_ncr:1_{380FF86E-3BFA-4E48-9A1A-383E30A5CF7E}" xr6:coauthVersionLast="36" xr6:coauthVersionMax="47" xr10:uidLastSave="{00000000-0000-0000-0000-000000000000}"/>
  <bookViews>
    <workbookView xWindow="28680" yWindow="-120" windowWidth="29040" windowHeight="15720" xr2:uid="{ADF44084-2A99-4C9A-B0DB-2A73C30AE003}"/>
  </bookViews>
  <sheets>
    <sheet name="12 MONTH STMT OPER" sheetId="1" r:id="rId1"/>
  </sheets>
  <definedNames>
    <definedName name="_xlnm.Print_Area" localSheetId="0">'12 MONTH STMT OPER'!$B$6:$O$37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C26" i="1" l="1"/>
  <c r="C18" i="1"/>
  <c r="O34" i="1" l="1"/>
  <c r="O33" i="1"/>
  <c r="O32" i="1"/>
  <c r="O29" i="1"/>
  <c r="O24" i="1"/>
  <c r="O23" i="1"/>
  <c r="O22" i="1"/>
  <c r="O21" i="1"/>
  <c r="O20" i="1"/>
  <c r="O19" i="1"/>
  <c r="O16" i="1"/>
  <c r="O15" i="1"/>
  <c r="O14" i="1"/>
  <c r="O12" i="1"/>
  <c r="O10" i="1"/>
  <c r="O8" i="1"/>
  <c r="O31" i="1"/>
  <c r="D18" i="1"/>
  <c r="D26" i="1" s="1"/>
  <c r="F18" i="1" l="1"/>
  <c r="G18" i="1"/>
  <c r="E18" i="1"/>
  <c r="E26" i="1" s="1"/>
  <c r="E27" i="1" s="1"/>
  <c r="D27" i="1"/>
  <c r="F26" i="1" l="1"/>
  <c r="F27" i="1" s="1"/>
  <c r="F35" i="1" s="1"/>
  <c r="C27" i="1"/>
  <c r="E35" i="1"/>
  <c r="D35" i="1"/>
  <c r="O25" i="1" l="1"/>
  <c r="H18" i="1"/>
  <c r="H26" i="1" s="1"/>
  <c r="H27" i="1" s="1"/>
  <c r="H35" i="1" s="1"/>
  <c r="I18" i="1"/>
  <c r="J18" i="1"/>
  <c r="G26" i="1"/>
  <c r="G27" i="1" s="1"/>
  <c r="G35" i="1" s="1"/>
  <c r="C35" i="1"/>
  <c r="O17" i="1" l="1"/>
  <c r="I26" i="1"/>
  <c r="I27" i="1" s="1"/>
  <c r="I35" i="1" s="1"/>
  <c r="K18" i="1"/>
  <c r="K26" i="1" s="1"/>
  <c r="K27" i="1" s="1"/>
  <c r="J26" i="1"/>
  <c r="J27" i="1" s="1"/>
  <c r="J35" i="1" l="1"/>
  <c r="K35" i="1"/>
  <c r="L18" i="1"/>
  <c r="L26" i="1" s="1"/>
  <c r="M18" i="1" l="1"/>
  <c r="L27" i="1"/>
  <c r="M26" i="1" l="1"/>
  <c r="L35" i="1"/>
  <c r="N18" i="1"/>
  <c r="O13" i="1"/>
  <c r="O30" i="1" l="1"/>
  <c r="N26" i="1"/>
  <c r="N27" i="1" s="1"/>
  <c r="O18" i="1"/>
  <c r="M27" i="1"/>
  <c r="M35" i="1" s="1"/>
  <c r="O26" i="1" l="1"/>
  <c r="N35" i="1"/>
  <c r="O35" i="1" s="1"/>
  <c r="O27" i="1"/>
</calcChain>
</file>

<file path=xl/sharedStrings.xml><?xml version="1.0" encoding="utf-8"?>
<sst xmlns="http://schemas.openxmlformats.org/spreadsheetml/2006/main" count="33" uniqueCount="33">
  <si>
    <t>TOTAL</t>
  </si>
  <si>
    <t>COST OF PURCHASED POWER</t>
  </si>
  <si>
    <t>DISTRIBUTION EXPENSE - OPERATION</t>
  </si>
  <si>
    <t>DISTRIBUTION EXPENSE - MAINTENANCE</t>
  </si>
  <si>
    <t>CUSTOMER ACCOUNTS EXPENSE</t>
  </si>
  <si>
    <t>SALES EXPENSE</t>
  </si>
  <si>
    <t>ADMINISTRATIVE AND GENERAL EXPENSE</t>
  </si>
  <si>
    <t>TOTAL OPERATION &amp; MAINTENANCE EXPENSE</t>
  </si>
  <si>
    <t>DEPRECIATION AND AMORTIZATION EXPENSE</t>
  </si>
  <si>
    <t>TAX EXPENSE - PROPERTY AND GROSS RECEIPTS</t>
  </si>
  <si>
    <t>TAX EXPENSE - OTHER</t>
  </si>
  <si>
    <t>INTEREST ON LONG-TERM DEBT</t>
  </si>
  <si>
    <t>INTEREST CHARGED TO CONSTRUCTION - CREDIT</t>
  </si>
  <si>
    <t>INTEREST EXPENSE - OTHER</t>
  </si>
  <si>
    <t>OTHER DEDUCTIONS</t>
  </si>
  <si>
    <t>TOTAL COST OF ELECTRIC SERVICE</t>
  </si>
  <si>
    <t>PATRONAGE CAPITAL &amp; OPERATING MARGINS</t>
  </si>
  <si>
    <t>NON-OPERATING MARGINS - INTEREST</t>
  </si>
  <si>
    <t>ALLOW. FOR FDS USED DURING CONST.</t>
  </si>
  <si>
    <t>INCOME(LOSS) FROM EQUITY INVESTMENTS</t>
  </si>
  <si>
    <t>NON-OPERATING MARGINS - OTHER</t>
  </si>
  <si>
    <t>G &amp; T CAPITAL CREDITS</t>
  </si>
  <si>
    <t>OTHER CAP. CREDITS &amp; PATRONAGE DIVIDENDS</t>
  </si>
  <si>
    <t>EXTRAORDINARY ITEMS</t>
  </si>
  <si>
    <t>PATRONAGE CAPITAL OR MARGINS</t>
  </si>
  <si>
    <t>Exhibit 29</t>
  </si>
  <si>
    <t>OPERATING REVENUE AND PATRONAGE CAPITAL</t>
  </si>
  <si>
    <t>CUSTOMER SERVICE &amp; INFORMATION EXPENSE</t>
  </si>
  <si>
    <t>Farmers RECC</t>
  </si>
  <si>
    <t>Operating Budget for Test Period (Jan - Dec 2024)</t>
  </si>
  <si>
    <t>Case No. 2025-00107</t>
  </si>
  <si>
    <t>Witness: Jennie Phelps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</si>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</sst>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0"/>
      <name val="Times New Roman"/>
      <family val="1"/>
    </font>
    <font>
      <sz val="10"/>
      <color rgb="FFFF0000"/>
      <name val="Times New Roman"/>
      <family val="1"/>
    </font>
    <font>
      <b/>
      <i/>
      <sz val="10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37" fontId="3" fillId="0" borderId="0" xfId="0" applyNumberFormat="1" applyFont="1"/>
    <xf numFmtId="37" fontId="4" fillId="0" borderId="0" xfId="0" applyNumberFormat="1" applyFont="1"/>
    <xf numFmtId="164" fontId="3" fillId="0" borderId="0" xfId="2" applyNumberFormat="1" applyFont="1"/>
    <xf numFmtId="164" fontId="3" fillId="0" borderId="0" xfId="2" applyNumberFormat="1" applyFont="1" applyFill="1"/>
    <xf numFmtId="0" fontId="5" fillId="0" borderId="0" xfId="0" applyFont="1"/>
    <xf numFmtId="0" fontId="6" fillId="0" borderId="0" xfId="0" applyFont="1"/>
    <xf numFmtId="3" fontId="3" fillId="0" borderId="0" xfId="0" applyNumberFormat="1" applyFont="1"/>
    <xf numFmtId="17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right"/>
    </xf>
    <xf numFmtId="3" fontId="3" fillId="0" borderId="0" xfId="0" quotePrefix="1" applyNumberFormat="1" applyFont="1"/>
    <xf numFmtId="10" fontId="3" fillId="0" borderId="0" xfId="1" applyNumberFormat="1" applyFont="1" applyAlignment="1"/>
    <xf numFmtId="10" fontId="3" fillId="0" borderId="0" xfId="1" quotePrefix="1" applyNumberFormat="1" applyFont="1"/>
    <xf numFmtId="37" fontId="8" fillId="0" borderId="0" xfId="0" applyNumberFormat="1" applyFont="1"/>
    <xf numFmtId="3" fontId="6" fillId="0" borderId="0" xfId="0" applyNumberFormat="1" applyFont="1"/>
    <xf numFmtId="3" fontId="9" fillId="0" borderId="0" xfId="0" applyNumberFormat="1" applyFont="1"/>
    <xf numFmtId="3" fontId="10" fillId="0" borderId="0" xfId="0" applyNumberFormat="1" applyFont="1"/>
    <xf numFmtId="164" fontId="3" fillId="0" borderId="1" xfId="2" applyNumberFormat="1" applyFont="1" applyBorder="1"/>
    <xf numFmtId="164" fontId="3" fillId="0" borderId="1" xfId="2" applyNumberFormat="1" applyFont="1" applyFill="1" applyBorder="1"/>
    <xf numFmtId="164" fontId="4" fillId="0" borderId="3" xfId="2" applyNumberFormat="1" applyFont="1" applyFill="1" applyBorder="1"/>
    <xf numFmtId="165" fontId="3" fillId="0" borderId="0" xfId="3" applyNumberFormat="1" applyFont="1"/>
    <xf numFmtId="165" fontId="3" fillId="0" borderId="0" xfId="3" applyNumberFormat="1" applyFont="1" applyFill="1" applyAlignment="1"/>
    <xf numFmtId="165" fontId="4" fillId="0" borderId="2" xfId="3" applyNumberFormat="1" applyFont="1" applyFill="1" applyBorder="1"/>
    <xf numFmtId="4" fontId="3" fillId="0" borderId="0" xfId="0" applyNumberFormat="1" applyFont="1"/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60271-D349-4648-A7B2-2DFB1952BDD2}">
  <sheetPr>
    <pageSetUpPr fitToPage="1"/>
  </sheetPr>
  <dimension ref="A1:U78"/>
  <sheetViews>
    <sheetView tabSelected="1" zoomScale="110" zoomScaleNormal="110" workbookViewId="0">
      <selection activeCell="O5" sqref="O5"/>
    </sheetView>
  </sheetViews>
  <sheetFormatPr defaultColWidth="12.5703125" defaultRowHeight="15.75" x14ac:dyDescent="0.25"/>
  <cols>
    <col min="1" max="1" width="3.140625" style="6" customWidth="1"/>
    <col min="2" max="2" width="47.7109375" style="6" bestFit="1" customWidth="1"/>
    <col min="3" max="14" width="11.28515625" style="6" customWidth="1"/>
    <col min="15" max="16" width="12.5703125" style="6" customWidth="1"/>
    <col min="17" max="20" width="12.5703125" style="6"/>
    <col min="21" max="21" width="14.28515625" style="6" bestFit="1" customWidth="1"/>
    <col min="22" max="134" width="12.5703125" style="6"/>
    <col min="135" max="135" width="2.5703125" style="6" customWidth="1"/>
    <col min="136" max="136" width="43.28515625" style="6" customWidth="1"/>
    <col min="137" max="252" width="0" style="6" hidden="1" customWidth="1"/>
    <col min="253" max="266" width="11.28515625" style="6" customWidth="1"/>
    <col min="267" max="267" width="12.5703125" style="6" customWidth="1"/>
    <col min="268" max="390" width="12.5703125" style="6"/>
    <col min="391" max="391" width="2.5703125" style="6" customWidth="1"/>
    <col min="392" max="392" width="43.28515625" style="6" customWidth="1"/>
    <col min="393" max="508" width="0" style="6" hidden="1" customWidth="1"/>
    <col min="509" max="522" width="11.28515625" style="6" customWidth="1"/>
    <col min="523" max="523" width="12.5703125" style="6" customWidth="1"/>
    <col min="524" max="646" width="12.5703125" style="6"/>
    <col min="647" max="647" width="2.5703125" style="6" customWidth="1"/>
    <col min="648" max="648" width="43.28515625" style="6" customWidth="1"/>
    <col min="649" max="764" width="0" style="6" hidden="1" customWidth="1"/>
    <col min="765" max="778" width="11.28515625" style="6" customWidth="1"/>
    <col min="779" max="779" width="12.5703125" style="6" customWidth="1"/>
    <col min="780" max="902" width="12.5703125" style="6"/>
    <col min="903" max="903" width="2.5703125" style="6" customWidth="1"/>
    <col min="904" max="904" width="43.28515625" style="6" customWidth="1"/>
    <col min="905" max="1020" width="0" style="6" hidden="1" customWidth="1"/>
    <col min="1021" max="1034" width="11.28515625" style="6" customWidth="1"/>
    <col min="1035" max="1035" width="12.5703125" style="6" customWidth="1"/>
    <col min="1036" max="1158" width="12.5703125" style="6"/>
    <col min="1159" max="1159" width="2.5703125" style="6" customWidth="1"/>
    <col min="1160" max="1160" width="43.28515625" style="6" customWidth="1"/>
    <col min="1161" max="1276" width="0" style="6" hidden="1" customWidth="1"/>
    <col min="1277" max="1290" width="11.28515625" style="6" customWidth="1"/>
    <col min="1291" max="1291" width="12.5703125" style="6" customWidth="1"/>
    <col min="1292" max="1414" width="12.5703125" style="6"/>
    <col min="1415" max="1415" width="2.5703125" style="6" customWidth="1"/>
    <col min="1416" max="1416" width="43.28515625" style="6" customWidth="1"/>
    <col min="1417" max="1532" width="0" style="6" hidden="1" customWidth="1"/>
    <col min="1533" max="1546" width="11.28515625" style="6" customWidth="1"/>
    <col min="1547" max="1547" width="12.5703125" style="6" customWidth="1"/>
    <col min="1548" max="1670" width="12.5703125" style="6"/>
    <col min="1671" max="1671" width="2.5703125" style="6" customWidth="1"/>
    <col min="1672" max="1672" width="43.28515625" style="6" customWidth="1"/>
    <col min="1673" max="1788" width="0" style="6" hidden="1" customWidth="1"/>
    <col min="1789" max="1802" width="11.28515625" style="6" customWidth="1"/>
    <col min="1803" max="1803" width="12.5703125" style="6" customWidth="1"/>
    <col min="1804" max="1926" width="12.5703125" style="6"/>
    <col min="1927" max="1927" width="2.5703125" style="6" customWidth="1"/>
    <col min="1928" max="1928" width="43.28515625" style="6" customWidth="1"/>
    <col min="1929" max="2044" width="0" style="6" hidden="1" customWidth="1"/>
    <col min="2045" max="2058" width="11.28515625" style="6" customWidth="1"/>
    <col min="2059" max="2059" width="12.5703125" style="6" customWidth="1"/>
    <col min="2060" max="2182" width="12.5703125" style="6"/>
    <col min="2183" max="2183" width="2.5703125" style="6" customWidth="1"/>
    <col min="2184" max="2184" width="43.28515625" style="6" customWidth="1"/>
    <col min="2185" max="2300" width="0" style="6" hidden="1" customWidth="1"/>
    <col min="2301" max="2314" width="11.28515625" style="6" customWidth="1"/>
    <col min="2315" max="2315" width="12.5703125" style="6" customWidth="1"/>
    <col min="2316" max="2438" width="12.5703125" style="6"/>
    <col min="2439" max="2439" width="2.5703125" style="6" customWidth="1"/>
    <col min="2440" max="2440" width="43.28515625" style="6" customWidth="1"/>
    <col min="2441" max="2556" width="0" style="6" hidden="1" customWidth="1"/>
    <col min="2557" max="2570" width="11.28515625" style="6" customWidth="1"/>
    <col min="2571" max="2571" width="12.5703125" style="6" customWidth="1"/>
    <col min="2572" max="2694" width="12.5703125" style="6"/>
    <col min="2695" max="2695" width="2.5703125" style="6" customWidth="1"/>
    <col min="2696" max="2696" width="43.28515625" style="6" customWidth="1"/>
    <col min="2697" max="2812" width="0" style="6" hidden="1" customWidth="1"/>
    <col min="2813" max="2826" width="11.28515625" style="6" customWidth="1"/>
    <col min="2827" max="2827" width="12.5703125" style="6" customWidth="1"/>
    <col min="2828" max="2950" width="12.5703125" style="6"/>
    <col min="2951" max="2951" width="2.5703125" style="6" customWidth="1"/>
    <col min="2952" max="2952" width="43.28515625" style="6" customWidth="1"/>
    <col min="2953" max="3068" width="0" style="6" hidden="1" customWidth="1"/>
    <col min="3069" max="3082" width="11.28515625" style="6" customWidth="1"/>
    <col min="3083" max="3083" width="12.5703125" style="6" customWidth="1"/>
    <col min="3084" max="3206" width="12.5703125" style="6"/>
    <col min="3207" max="3207" width="2.5703125" style="6" customWidth="1"/>
    <col min="3208" max="3208" width="43.28515625" style="6" customWidth="1"/>
    <col min="3209" max="3324" width="0" style="6" hidden="1" customWidth="1"/>
    <col min="3325" max="3338" width="11.28515625" style="6" customWidth="1"/>
    <col min="3339" max="3339" width="12.5703125" style="6" customWidth="1"/>
    <col min="3340" max="3462" width="12.5703125" style="6"/>
    <col min="3463" max="3463" width="2.5703125" style="6" customWidth="1"/>
    <col min="3464" max="3464" width="43.28515625" style="6" customWidth="1"/>
    <col min="3465" max="3580" width="0" style="6" hidden="1" customWidth="1"/>
    <col min="3581" max="3594" width="11.28515625" style="6" customWidth="1"/>
    <col min="3595" max="3595" width="12.5703125" style="6" customWidth="1"/>
    <col min="3596" max="3718" width="12.5703125" style="6"/>
    <col min="3719" max="3719" width="2.5703125" style="6" customWidth="1"/>
    <col min="3720" max="3720" width="43.28515625" style="6" customWidth="1"/>
    <col min="3721" max="3836" width="0" style="6" hidden="1" customWidth="1"/>
    <col min="3837" max="3850" width="11.28515625" style="6" customWidth="1"/>
    <col min="3851" max="3851" width="12.5703125" style="6" customWidth="1"/>
    <col min="3852" max="3974" width="12.5703125" style="6"/>
    <col min="3975" max="3975" width="2.5703125" style="6" customWidth="1"/>
    <col min="3976" max="3976" width="43.28515625" style="6" customWidth="1"/>
    <col min="3977" max="4092" width="0" style="6" hidden="1" customWidth="1"/>
    <col min="4093" max="4106" width="11.28515625" style="6" customWidth="1"/>
    <col min="4107" max="4107" width="12.5703125" style="6" customWidth="1"/>
    <col min="4108" max="4230" width="12.5703125" style="6"/>
    <col min="4231" max="4231" width="2.5703125" style="6" customWidth="1"/>
    <col min="4232" max="4232" width="43.28515625" style="6" customWidth="1"/>
    <col min="4233" max="4348" width="0" style="6" hidden="1" customWidth="1"/>
    <col min="4349" max="4362" width="11.28515625" style="6" customWidth="1"/>
    <col min="4363" max="4363" width="12.5703125" style="6" customWidth="1"/>
    <col min="4364" max="4486" width="12.5703125" style="6"/>
    <col min="4487" max="4487" width="2.5703125" style="6" customWidth="1"/>
    <col min="4488" max="4488" width="43.28515625" style="6" customWidth="1"/>
    <col min="4489" max="4604" width="0" style="6" hidden="1" customWidth="1"/>
    <col min="4605" max="4618" width="11.28515625" style="6" customWidth="1"/>
    <col min="4619" max="4619" width="12.5703125" style="6" customWidth="1"/>
    <col min="4620" max="4742" width="12.5703125" style="6"/>
    <col min="4743" max="4743" width="2.5703125" style="6" customWidth="1"/>
    <col min="4744" max="4744" width="43.28515625" style="6" customWidth="1"/>
    <col min="4745" max="4860" width="0" style="6" hidden="1" customWidth="1"/>
    <col min="4861" max="4874" width="11.28515625" style="6" customWidth="1"/>
    <col min="4875" max="4875" width="12.5703125" style="6" customWidth="1"/>
    <col min="4876" max="4998" width="12.5703125" style="6"/>
    <col min="4999" max="4999" width="2.5703125" style="6" customWidth="1"/>
    <col min="5000" max="5000" width="43.28515625" style="6" customWidth="1"/>
    <col min="5001" max="5116" width="0" style="6" hidden="1" customWidth="1"/>
    <col min="5117" max="5130" width="11.28515625" style="6" customWidth="1"/>
    <col min="5131" max="5131" width="12.5703125" style="6" customWidth="1"/>
    <col min="5132" max="5254" width="12.5703125" style="6"/>
    <col min="5255" max="5255" width="2.5703125" style="6" customWidth="1"/>
    <col min="5256" max="5256" width="43.28515625" style="6" customWidth="1"/>
    <col min="5257" max="5372" width="0" style="6" hidden="1" customWidth="1"/>
    <col min="5373" max="5386" width="11.28515625" style="6" customWidth="1"/>
    <col min="5387" max="5387" width="12.5703125" style="6" customWidth="1"/>
    <col min="5388" max="5510" width="12.5703125" style="6"/>
    <col min="5511" max="5511" width="2.5703125" style="6" customWidth="1"/>
    <col min="5512" max="5512" width="43.28515625" style="6" customWidth="1"/>
    <col min="5513" max="5628" width="0" style="6" hidden="1" customWidth="1"/>
    <col min="5629" max="5642" width="11.28515625" style="6" customWidth="1"/>
    <col min="5643" max="5643" width="12.5703125" style="6" customWidth="1"/>
    <col min="5644" max="5766" width="12.5703125" style="6"/>
    <col min="5767" max="5767" width="2.5703125" style="6" customWidth="1"/>
    <col min="5768" max="5768" width="43.28515625" style="6" customWidth="1"/>
    <col min="5769" max="5884" width="0" style="6" hidden="1" customWidth="1"/>
    <col min="5885" max="5898" width="11.28515625" style="6" customWidth="1"/>
    <col min="5899" max="5899" width="12.5703125" style="6" customWidth="1"/>
    <col min="5900" max="6022" width="12.5703125" style="6"/>
    <col min="6023" max="6023" width="2.5703125" style="6" customWidth="1"/>
    <col min="6024" max="6024" width="43.28515625" style="6" customWidth="1"/>
    <col min="6025" max="6140" width="0" style="6" hidden="1" customWidth="1"/>
    <col min="6141" max="6154" width="11.28515625" style="6" customWidth="1"/>
    <col min="6155" max="6155" width="12.5703125" style="6" customWidth="1"/>
    <col min="6156" max="6278" width="12.5703125" style="6"/>
    <col min="6279" max="6279" width="2.5703125" style="6" customWidth="1"/>
    <col min="6280" max="6280" width="43.28515625" style="6" customWidth="1"/>
    <col min="6281" max="6396" width="0" style="6" hidden="1" customWidth="1"/>
    <col min="6397" max="6410" width="11.28515625" style="6" customWidth="1"/>
    <col min="6411" max="6411" width="12.5703125" style="6" customWidth="1"/>
    <col min="6412" max="6534" width="12.5703125" style="6"/>
    <col min="6535" max="6535" width="2.5703125" style="6" customWidth="1"/>
    <col min="6536" max="6536" width="43.28515625" style="6" customWidth="1"/>
    <col min="6537" max="6652" width="0" style="6" hidden="1" customWidth="1"/>
    <col min="6653" max="6666" width="11.28515625" style="6" customWidth="1"/>
    <col min="6667" max="6667" width="12.5703125" style="6" customWidth="1"/>
    <col min="6668" max="6790" width="12.5703125" style="6"/>
    <col min="6791" max="6791" width="2.5703125" style="6" customWidth="1"/>
    <col min="6792" max="6792" width="43.28515625" style="6" customWidth="1"/>
    <col min="6793" max="6908" width="0" style="6" hidden="1" customWidth="1"/>
    <col min="6909" max="6922" width="11.28515625" style="6" customWidth="1"/>
    <col min="6923" max="6923" width="12.5703125" style="6" customWidth="1"/>
    <col min="6924" max="7046" width="12.5703125" style="6"/>
    <col min="7047" max="7047" width="2.5703125" style="6" customWidth="1"/>
    <col min="7048" max="7048" width="43.28515625" style="6" customWidth="1"/>
    <col min="7049" max="7164" width="0" style="6" hidden="1" customWidth="1"/>
    <col min="7165" max="7178" width="11.28515625" style="6" customWidth="1"/>
    <col min="7179" max="7179" width="12.5703125" style="6" customWidth="1"/>
    <col min="7180" max="7302" width="12.5703125" style="6"/>
    <col min="7303" max="7303" width="2.5703125" style="6" customWidth="1"/>
    <col min="7304" max="7304" width="43.28515625" style="6" customWidth="1"/>
    <col min="7305" max="7420" width="0" style="6" hidden="1" customWidth="1"/>
    <col min="7421" max="7434" width="11.28515625" style="6" customWidth="1"/>
    <col min="7435" max="7435" width="12.5703125" style="6" customWidth="1"/>
    <col min="7436" max="7558" width="12.5703125" style="6"/>
    <col min="7559" max="7559" width="2.5703125" style="6" customWidth="1"/>
    <col min="7560" max="7560" width="43.28515625" style="6" customWidth="1"/>
    <col min="7561" max="7676" width="0" style="6" hidden="1" customWidth="1"/>
    <col min="7677" max="7690" width="11.28515625" style="6" customWidth="1"/>
    <col min="7691" max="7691" width="12.5703125" style="6" customWidth="1"/>
    <col min="7692" max="7814" width="12.5703125" style="6"/>
    <col min="7815" max="7815" width="2.5703125" style="6" customWidth="1"/>
    <col min="7816" max="7816" width="43.28515625" style="6" customWidth="1"/>
    <col min="7817" max="7932" width="0" style="6" hidden="1" customWidth="1"/>
    <col min="7933" max="7946" width="11.28515625" style="6" customWidth="1"/>
    <col min="7947" max="7947" width="12.5703125" style="6" customWidth="1"/>
    <col min="7948" max="8070" width="12.5703125" style="6"/>
    <col min="8071" max="8071" width="2.5703125" style="6" customWidth="1"/>
    <col min="8072" max="8072" width="43.28515625" style="6" customWidth="1"/>
    <col min="8073" max="8188" width="0" style="6" hidden="1" customWidth="1"/>
    <col min="8189" max="8202" width="11.28515625" style="6" customWidth="1"/>
    <col min="8203" max="8203" width="12.5703125" style="6" customWidth="1"/>
    <col min="8204" max="8326" width="12.5703125" style="6"/>
    <col min="8327" max="8327" width="2.5703125" style="6" customWidth="1"/>
    <col min="8328" max="8328" width="43.28515625" style="6" customWidth="1"/>
    <col min="8329" max="8444" width="0" style="6" hidden="1" customWidth="1"/>
    <col min="8445" max="8458" width="11.28515625" style="6" customWidth="1"/>
    <col min="8459" max="8459" width="12.5703125" style="6" customWidth="1"/>
    <col min="8460" max="8582" width="12.5703125" style="6"/>
    <col min="8583" max="8583" width="2.5703125" style="6" customWidth="1"/>
    <col min="8584" max="8584" width="43.28515625" style="6" customWidth="1"/>
    <col min="8585" max="8700" width="0" style="6" hidden="1" customWidth="1"/>
    <col min="8701" max="8714" width="11.28515625" style="6" customWidth="1"/>
    <col min="8715" max="8715" width="12.5703125" style="6" customWidth="1"/>
    <col min="8716" max="8838" width="12.5703125" style="6"/>
    <col min="8839" max="8839" width="2.5703125" style="6" customWidth="1"/>
    <col min="8840" max="8840" width="43.28515625" style="6" customWidth="1"/>
    <col min="8841" max="8956" width="0" style="6" hidden="1" customWidth="1"/>
    <col min="8957" max="8970" width="11.28515625" style="6" customWidth="1"/>
    <col min="8971" max="8971" width="12.5703125" style="6" customWidth="1"/>
    <col min="8972" max="9094" width="12.5703125" style="6"/>
    <col min="9095" max="9095" width="2.5703125" style="6" customWidth="1"/>
    <col min="9096" max="9096" width="43.28515625" style="6" customWidth="1"/>
    <col min="9097" max="9212" width="0" style="6" hidden="1" customWidth="1"/>
    <col min="9213" max="9226" width="11.28515625" style="6" customWidth="1"/>
    <col min="9227" max="9227" width="12.5703125" style="6" customWidth="1"/>
    <col min="9228" max="9350" width="12.5703125" style="6"/>
    <col min="9351" max="9351" width="2.5703125" style="6" customWidth="1"/>
    <col min="9352" max="9352" width="43.28515625" style="6" customWidth="1"/>
    <col min="9353" max="9468" width="0" style="6" hidden="1" customWidth="1"/>
    <col min="9469" max="9482" width="11.28515625" style="6" customWidth="1"/>
    <col min="9483" max="9483" width="12.5703125" style="6" customWidth="1"/>
    <col min="9484" max="9606" width="12.5703125" style="6"/>
    <col min="9607" max="9607" width="2.5703125" style="6" customWidth="1"/>
    <col min="9608" max="9608" width="43.28515625" style="6" customWidth="1"/>
    <col min="9609" max="9724" width="0" style="6" hidden="1" customWidth="1"/>
    <col min="9725" max="9738" width="11.28515625" style="6" customWidth="1"/>
    <col min="9739" max="9739" width="12.5703125" style="6" customWidth="1"/>
    <col min="9740" max="9862" width="12.5703125" style="6"/>
    <col min="9863" max="9863" width="2.5703125" style="6" customWidth="1"/>
    <col min="9864" max="9864" width="43.28515625" style="6" customWidth="1"/>
    <col min="9865" max="9980" width="0" style="6" hidden="1" customWidth="1"/>
    <col min="9981" max="9994" width="11.28515625" style="6" customWidth="1"/>
    <col min="9995" max="9995" width="12.5703125" style="6" customWidth="1"/>
    <col min="9996" max="10118" width="12.5703125" style="6"/>
    <col min="10119" max="10119" width="2.5703125" style="6" customWidth="1"/>
    <col min="10120" max="10120" width="43.28515625" style="6" customWidth="1"/>
    <col min="10121" max="10236" width="0" style="6" hidden="1" customWidth="1"/>
    <col min="10237" max="10250" width="11.28515625" style="6" customWidth="1"/>
    <col min="10251" max="10251" width="12.5703125" style="6" customWidth="1"/>
    <col min="10252" max="10374" width="12.5703125" style="6"/>
    <col min="10375" max="10375" width="2.5703125" style="6" customWidth="1"/>
    <col min="10376" max="10376" width="43.28515625" style="6" customWidth="1"/>
    <col min="10377" max="10492" width="0" style="6" hidden="1" customWidth="1"/>
    <col min="10493" max="10506" width="11.28515625" style="6" customWidth="1"/>
    <col min="10507" max="10507" width="12.5703125" style="6" customWidth="1"/>
    <col min="10508" max="10630" width="12.5703125" style="6"/>
    <col min="10631" max="10631" width="2.5703125" style="6" customWidth="1"/>
    <col min="10632" max="10632" width="43.28515625" style="6" customWidth="1"/>
    <col min="10633" max="10748" width="0" style="6" hidden="1" customWidth="1"/>
    <col min="10749" max="10762" width="11.28515625" style="6" customWidth="1"/>
    <col min="10763" max="10763" width="12.5703125" style="6" customWidth="1"/>
    <col min="10764" max="10886" width="12.5703125" style="6"/>
    <col min="10887" max="10887" width="2.5703125" style="6" customWidth="1"/>
    <col min="10888" max="10888" width="43.28515625" style="6" customWidth="1"/>
    <col min="10889" max="11004" width="0" style="6" hidden="1" customWidth="1"/>
    <col min="11005" max="11018" width="11.28515625" style="6" customWidth="1"/>
    <col min="11019" max="11019" width="12.5703125" style="6" customWidth="1"/>
    <col min="11020" max="11142" width="12.5703125" style="6"/>
    <col min="11143" max="11143" width="2.5703125" style="6" customWidth="1"/>
    <col min="11144" max="11144" width="43.28515625" style="6" customWidth="1"/>
    <col min="11145" max="11260" width="0" style="6" hidden="1" customWidth="1"/>
    <col min="11261" max="11274" width="11.28515625" style="6" customWidth="1"/>
    <col min="11275" max="11275" width="12.5703125" style="6" customWidth="1"/>
    <col min="11276" max="11398" width="12.5703125" style="6"/>
    <col min="11399" max="11399" width="2.5703125" style="6" customWidth="1"/>
    <col min="11400" max="11400" width="43.28515625" style="6" customWidth="1"/>
    <col min="11401" max="11516" width="0" style="6" hidden="1" customWidth="1"/>
    <col min="11517" max="11530" width="11.28515625" style="6" customWidth="1"/>
    <col min="11531" max="11531" width="12.5703125" style="6" customWidth="1"/>
    <col min="11532" max="11654" width="12.5703125" style="6"/>
    <col min="11655" max="11655" width="2.5703125" style="6" customWidth="1"/>
    <col min="11656" max="11656" width="43.28515625" style="6" customWidth="1"/>
    <col min="11657" max="11772" width="0" style="6" hidden="1" customWidth="1"/>
    <col min="11773" max="11786" width="11.28515625" style="6" customWidth="1"/>
    <col min="11787" max="11787" width="12.5703125" style="6" customWidth="1"/>
    <col min="11788" max="11910" width="12.5703125" style="6"/>
    <col min="11911" max="11911" width="2.5703125" style="6" customWidth="1"/>
    <col min="11912" max="11912" width="43.28515625" style="6" customWidth="1"/>
    <col min="11913" max="12028" width="0" style="6" hidden="1" customWidth="1"/>
    <col min="12029" max="12042" width="11.28515625" style="6" customWidth="1"/>
    <col min="12043" max="12043" width="12.5703125" style="6" customWidth="1"/>
    <col min="12044" max="12166" width="12.5703125" style="6"/>
    <col min="12167" max="12167" width="2.5703125" style="6" customWidth="1"/>
    <col min="12168" max="12168" width="43.28515625" style="6" customWidth="1"/>
    <col min="12169" max="12284" width="0" style="6" hidden="1" customWidth="1"/>
    <col min="12285" max="12298" width="11.28515625" style="6" customWidth="1"/>
    <col min="12299" max="12299" width="12.5703125" style="6" customWidth="1"/>
    <col min="12300" max="12422" width="12.5703125" style="6"/>
    <col min="12423" max="12423" width="2.5703125" style="6" customWidth="1"/>
    <col min="12424" max="12424" width="43.28515625" style="6" customWidth="1"/>
    <col min="12425" max="12540" width="0" style="6" hidden="1" customWidth="1"/>
    <col min="12541" max="12554" width="11.28515625" style="6" customWidth="1"/>
    <col min="12555" max="12555" width="12.5703125" style="6" customWidth="1"/>
    <col min="12556" max="12678" width="12.5703125" style="6"/>
    <col min="12679" max="12679" width="2.5703125" style="6" customWidth="1"/>
    <col min="12680" max="12680" width="43.28515625" style="6" customWidth="1"/>
    <col min="12681" max="12796" width="0" style="6" hidden="1" customWidth="1"/>
    <col min="12797" max="12810" width="11.28515625" style="6" customWidth="1"/>
    <col min="12811" max="12811" width="12.5703125" style="6" customWidth="1"/>
    <col min="12812" max="12934" width="12.5703125" style="6"/>
    <col min="12935" max="12935" width="2.5703125" style="6" customWidth="1"/>
    <col min="12936" max="12936" width="43.28515625" style="6" customWidth="1"/>
    <col min="12937" max="13052" width="0" style="6" hidden="1" customWidth="1"/>
    <col min="13053" max="13066" width="11.28515625" style="6" customWidth="1"/>
    <col min="13067" max="13067" width="12.5703125" style="6" customWidth="1"/>
    <col min="13068" max="13190" width="12.5703125" style="6"/>
    <col min="13191" max="13191" width="2.5703125" style="6" customWidth="1"/>
    <col min="13192" max="13192" width="43.28515625" style="6" customWidth="1"/>
    <col min="13193" max="13308" width="0" style="6" hidden="1" customWidth="1"/>
    <col min="13309" max="13322" width="11.28515625" style="6" customWidth="1"/>
    <col min="13323" max="13323" width="12.5703125" style="6" customWidth="1"/>
    <col min="13324" max="13446" width="12.5703125" style="6"/>
    <col min="13447" max="13447" width="2.5703125" style="6" customWidth="1"/>
    <col min="13448" max="13448" width="43.28515625" style="6" customWidth="1"/>
    <col min="13449" max="13564" width="0" style="6" hidden="1" customWidth="1"/>
    <col min="13565" max="13578" width="11.28515625" style="6" customWidth="1"/>
    <col min="13579" max="13579" width="12.5703125" style="6" customWidth="1"/>
    <col min="13580" max="13702" width="12.5703125" style="6"/>
    <col min="13703" max="13703" width="2.5703125" style="6" customWidth="1"/>
    <col min="13704" max="13704" width="43.28515625" style="6" customWidth="1"/>
    <col min="13705" max="13820" width="0" style="6" hidden="1" customWidth="1"/>
    <col min="13821" max="13834" width="11.28515625" style="6" customWidth="1"/>
    <col min="13835" max="13835" width="12.5703125" style="6" customWidth="1"/>
    <col min="13836" max="13958" width="12.5703125" style="6"/>
    <col min="13959" max="13959" width="2.5703125" style="6" customWidth="1"/>
    <col min="13960" max="13960" width="43.28515625" style="6" customWidth="1"/>
    <col min="13961" max="14076" width="0" style="6" hidden="1" customWidth="1"/>
    <col min="14077" max="14090" width="11.28515625" style="6" customWidth="1"/>
    <col min="14091" max="14091" width="12.5703125" style="6" customWidth="1"/>
    <col min="14092" max="14214" width="12.5703125" style="6"/>
    <col min="14215" max="14215" width="2.5703125" style="6" customWidth="1"/>
    <col min="14216" max="14216" width="43.28515625" style="6" customWidth="1"/>
    <col min="14217" max="14332" width="0" style="6" hidden="1" customWidth="1"/>
    <col min="14333" max="14346" width="11.28515625" style="6" customWidth="1"/>
    <col min="14347" max="14347" width="12.5703125" style="6" customWidth="1"/>
    <col min="14348" max="14470" width="12.5703125" style="6"/>
    <col min="14471" max="14471" width="2.5703125" style="6" customWidth="1"/>
    <col min="14472" max="14472" width="43.28515625" style="6" customWidth="1"/>
    <col min="14473" max="14588" width="0" style="6" hidden="1" customWidth="1"/>
    <col min="14589" max="14602" width="11.28515625" style="6" customWidth="1"/>
    <col min="14603" max="14603" width="12.5703125" style="6" customWidth="1"/>
    <col min="14604" max="14726" width="12.5703125" style="6"/>
    <col min="14727" max="14727" width="2.5703125" style="6" customWidth="1"/>
    <col min="14728" max="14728" width="43.28515625" style="6" customWidth="1"/>
    <col min="14729" max="14844" width="0" style="6" hidden="1" customWidth="1"/>
    <col min="14845" max="14858" width="11.28515625" style="6" customWidth="1"/>
    <col min="14859" max="14859" width="12.5703125" style="6" customWidth="1"/>
    <col min="14860" max="14982" width="12.5703125" style="6"/>
    <col min="14983" max="14983" width="2.5703125" style="6" customWidth="1"/>
    <col min="14984" max="14984" width="43.28515625" style="6" customWidth="1"/>
    <col min="14985" max="15100" width="0" style="6" hidden="1" customWidth="1"/>
    <col min="15101" max="15114" width="11.28515625" style="6" customWidth="1"/>
    <col min="15115" max="15115" width="12.5703125" style="6" customWidth="1"/>
    <col min="15116" max="15238" width="12.5703125" style="6"/>
    <col min="15239" max="15239" width="2.5703125" style="6" customWidth="1"/>
    <col min="15240" max="15240" width="43.28515625" style="6" customWidth="1"/>
    <col min="15241" max="15356" width="0" style="6" hidden="1" customWidth="1"/>
    <col min="15357" max="15370" width="11.28515625" style="6" customWidth="1"/>
    <col min="15371" max="15371" width="12.5703125" style="6" customWidth="1"/>
    <col min="15372" max="15494" width="12.5703125" style="6"/>
    <col min="15495" max="15495" width="2.5703125" style="6" customWidth="1"/>
    <col min="15496" max="15496" width="43.28515625" style="6" customWidth="1"/>
    <col min="15497" max="15612" width="0" style="6" hidden="1" customWidth="1"/>
    <col min="15613" max="15626" width="11.28515625" style="6" customWidth="1"/>
    <col min="15627" max="15627" width="12.5703125" style="6" customWidth="1"/>
    <col min="15628" max="15750" width="12.5703125" style="6"/>
    <col min="15751" max="15751" width="2.5703125" style="6" customWidth="1"/>
    <col min="15752" max="15752" width="43.28515625" style="6" customWidth="1"/>
    <col min="15753" max="15868" width="0" style="6" hidden="1" customWidth="1"/>
    <col min="15869" max="15882" width="11.28515625" style="6" customWidth="1"/>
    <col min="15883" max="15883" width="12.5703125" style="6" customWidth="1"/>
    <col min="15884" max="16006" width="12.5703125" style="6"/>
    <col min="16007" max="16007" width="2.5703125" style="6" customWidth="1"/>
    <col min="16008" max="16008" width="43.28515625" style="6" customWidth="1"/>
    <col min="16009" max="16124" width="0" style="6" hidden="1" customWidth="1"/>
    <col min="16125" max="16138" width="11.28515625" style="6" customWidth="1"/>
    <col min="16139" max="16139" width="12.5703125" style="6" customWidth="1"/>
    <col min="16140" max="16384" width="12.5703125" style="6"/>
  </cols>
  <sheetData>
    <row r="1" spans="1:21" x14ac:dyDescent="0.25">
      <c r="A1" s="5" t="s">
        <v>28</v>
      </c>
      <c r="O1" s="25" t="s">
        <v>30</v>
      </c>
    </row>
    <row r="2" spans="1:21" x14ac:dyDescent="0.25">
      <c r="A2" s="5" t="s">
        <v>29</v>
      </c>
      <c r="O2" s="26" t="s">
        <v>25</v>
      </c>
    </row>
    <row r="3" spans="1:21" x14ac:dyDescent="0.25">
      <c r="O3" s="26" t="s">
        <v>31</v>
      </c>
    </row>
    <row r="4" spans="1:21" x14ac:dyDescent="0.25">
      <c r="O4" s="26" t="s">
        <v>32</v>
      </c>
    </row>
    <row r="6" spans="1:21" x14ac:dyDescent="0.25">
      <c r="A6" s="7"/>
      <c r="B6" s="7"/>
      <c r="C6" s="8">
        <v>45292</v>
      </c>
      <c r="D6" s="8">
        <v>45323</v>
      </c>
      <c r="E6" s="8">
        <v>45352</v>
      </c>
      <c r="F6" s="8">
        <v>45383</v>
      </c>
      <c r="G6" s="8">
        <v>45413</v>
      </c>
      <c r="H6" s="8">
        <v>45444</v>
      </c>
      <c r="I6" s="8">
        <v>45474</v>
      </c>
      <c r="J6" s="8">
        <v>45505</v>
      </c>
      <c r="K6" s="8">
        <v>45536</v>
      </c>
      <c r="L6" s="8">
        <v>45566</v>
      </c>
      <c r="M6" s="8">
        <v>45597</v>
      </c>
      <c r="N6" s="8">
        <v>45627</v>
      </c>
      <c r="O6" s="9" t="s">
        <v>0</v>
      </c>
      <c r="P6" s="10"/>
      <c r="Q6" s="7"/>
      <c r="R6" s="7"/>
      <c r="S6" s="7"/>
      <c r="T6" s="7"/>
    </row>
    <row r="7" spans="1:2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1" x14ac:dyDescent="0.25">
      <c r="A8" s="7">
        <v>1</v>
      </c>
      <c r="B8" s="7" t="s">
        <v>26</v>
      </c>
      <c r="C8" s="21">
        <v>6254781</v>
      </c>
      <c r="D8" s="22">
        <v>5567072</v>
      </c>
      <c r="E8" s="22">
        <v>5024069</v>
      </c>
      <c r="F8" s="22">
        <v>4229576</v>
      </c>
      <c r="G8" s="22">
        <v>4519745</v>
      </c>
      <c r="H8" s="22">
        <v>5097826</v>
      </c>
      <c r="I8" s="22">
        <v>5933889</v>
      </c>
      <c r="J8" s="22">
        <v>5736110</v>
      </c>
      <c r="K8" s="22">
        <v>4846192</v>
      </c>
      <c r="L8" s="22">
        <v>4394992</v>
      </c>
      <c r="M8" s="22">
        <v>5092455</v>
      </c>
      <c r="N8" s="22">
        <v>5735431</v>
      </c>
      <c r="O8" s="21">
        <f>SUM(C8:N8)</f>
        <v>62432138</v>
      </c>
      <c r="P8" s="11"/>
      <c r="Q8" s="12"/>
      <c r="R8" s="12"/>
      <c r="S8" s="12"/>
      <c r="T8" s="12"/>
      <c r="U8" s="12"/>
    </row>
    <row r="9" spans="1:21" x14ac:dyDescent="0.25">
      <c r="A9" s="7">
        <v>2</v>
      </c>
      <c r="B9" s="7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7"/>
      <c r="Q9" s="7"/>
      <c r="R9" s="7"/>
      <c r="S9" s="7"/>
      <c r="T9" s="7"/>
    </row>
    <row r="10" spans="1:21" x14ac:dyDescent="0.25">
      <c r="A10" s="7">
        <v>3</v>
      </c>
      <c r="B10" s="7" t="s">
        <v>1</v>
      </c>
      <c r="C10" s="3">
        <v>4530131</v>
      </c>
      <c r="D10" s="3">
        <v>3990165</v>
      </c>
      <c r="E10" s="3">
        <v>3573238</v>
      </c>
      <c r="F10" s="3">
        <v>2936513</v>
      </c>
      <c r="G10" s="3">
        <v>3173023</v>
      </c>
      <c r="H10" s="3">
        <v>3627399</v>
      </c>
      <c r="I10" s="3">
        <v>4276508</v>
      </c>
      <c r="J10" s="3">
        <v>4132765</v>
      </c>
      <c r="K10" s="3">
        <v>3432707</v>
      </c>
      <c r="L10" s="3">
        <v>3079809</v>
      </c>
      <c r="M10" s="3">
        <v>3609093</v>
      </c>
      <c r="N10" s="3">
        <v>4102702</v>
      </c>
      <c r="O10" s="3">
        <f>SUM(C10:N10)</f>
        <v>44464053</v>
      </c>
      <c r="P10" s="13"/>
      <c r="Q10" s="7"/>
      <c r="R10" s="7"/>
      <c r="S10" s="7"/>
      <c r="T10" s="7"/>
    </row>
    <row r="11" spans="1:21" x14ac:dyDescent="0.25">
      <c r="A11" s="7">
        <v>4</v>
      </c>
      <c r="B11" s="7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"/>
      <c r="Q11" s="7"/>
      <c r="R11" s="7"/>
      <c r="S11" s="7"/>
      <c r="T11" s="7"/>
    </row>
    <row r="12" spans="1:21" x14ac:dyDescent="0.25">
      <c r="A12" s="7">
        <v>5</v>
      </c>
      <c r="B12" s="7" t="s">
        <v>2</v>
      </c>
      <c r="C12" s="3">
        <v>131750</v>
      </c>
      <c r="D12" s="3">
        <v>132014</v>
      </c>
      <c r="E12" s="3">
        <v>130984</v>
      </c>
      <c r="F12" s="3">
        <v>130452</v>
      </c>
      <c r="G12" s="3">
        <v>130868</v>
      </c>
      <c r="H12" s="3">
        <v>123825</v>
      </c>
      <c r="I12" s="3">
        <v>133073</v>
      </c>
      <c r="J12" s="3">
        <v>129312</v>
      </c>
      <c r="K12" s="3">
        <v>126996</v>
      </c>
      <c r="L12" s="3">
        <v>132093</v>
      </c>
      <c r="M12" s="3">
        <v>131566</v>
      </c>
      <c r="N12" s="3">
        <v>135239</v>
      </c>
      <c r="O12" s="3">
        <f>SUM(C12:N12)</f>
        <v>1568172</v>
      </c>
      <c r="P12" s="1"/>
      <c r="Q12" s="7"/>
      <c r="R12" s="7"/>
      <c r="S12" s="7"/>
      <c r="T12" s="7"/>
      <c r="U12" s="7"/>
    </row>
    <row r="13" spans="1:21" x14ac:dyDescent="0.25">
      <c r="A13" s="7">
        <v>6</v>
      </c>
      <c r="B13" s="7" t="s">
        <v>3</v>
      </c>
      <c r="C13" s="3">
        <v>345215</v>
      </c>
      <c r="D13" s="3">
        <v>336337</v>
      </c>
      <c r="E13" s="3">
        <v>337430</v>
      </c>
      <c r="F13" s="3">
        <v>349023</v>
      </c>
      <c r="G13" s="3">
        <v>387745</v>
      </c>
      <c r="H13" s="3">
        <v>377805</v>
      </c>
      <c r="I13" s="3">
        <v>391883</v>
      </c>
      <c r="J13" s="3">
        <v>381784</v>
      </c>
      <c r="K13" s="3">
        <v>372146</v>
      </c>
      <c r="L13" s="3">
        <v>345452</v>
      </c>
      <c r="M13" s="3">
        <v>337042</v>
      </c>
      <c r="N13" s="3">
        <v>341532</v>
      </c>
      <c r="O13" s="3">
        <f t="shared" ref="O13:O17" si="0">SUM(C13:N13)</f>
        <v>4303394</v>
      </c>
      <c r="P13" s="14"/>
      <c r="Q13" s="7"/>
      <c r="R13" s="7"/>
      <c r="S13" s="7"/>
      <c r="T13" s="7"/>
      <c r="U13" s="7"/>
    </row>
    <row r="14" spans="1:21" x14ac:dyDescent="0.25">
      <c r="A14" s="7">
        <v>7</v>
      </c>
      <c r="B14" s="7" t="s">
        <v>4</v>
      </c>
      <c r="C14" s="3">
        <v>132927</v>
      </c>
      <c r="D14" s="3">
        <v>127021</v>
      </c>
      <c r="E14" s="3">
        <v>126023</v>
      </c>
      <c r="F14" s="3">
        <v>128371</v>
      </c>
      <c r="G14" s="3">
        <v>130819</v>
      </c>
      <c r="H14" s="3">
        <v>122777</v>
      </c>
      <c r="I14" s="3">
        <v>130520</v>
      </c>
      <c r="J14" s="3">
        <v>127986</v>
      </c>
      <c r="K14" s="3">
        <v>125399</v>
      </c>
      <c r="L14" s="3">
        <v>131561</v>
      </c>
      <c r="M14" s="3">
        <v>127846</v>
      </c>
      <c r="N14" s="3">
        <v>130281</v>
      </c>
      <c r="O14" s="3">
        <f t="shared" si="0"/>
        <v>1541531</v>
      </c>
      <c r="P14" s="1"/>
      <c r="Q14" s="7"/>
      <c r="R14" s="7"/>
      <c r="S14" s="7"/>
      <c r="T14" s="7"/>
      <c r="U14" s="7"/>
    </row>
    <row r="15" spans="1:21" x14ac:dyDescent="0.25">
      <c r="A15" s="7">
        <v>8</v>
      </c>
      <c r="B15" s="7" t="s">
        <v>27</v>
      </c>
      <c r="C15" s="3">
        <v>11412</v>
      </c>
      <c r="D15" s="3">
        <v>15226</v>
      </c>
      <c r="E15" s="3">
        <v>15208</v>
      </c>
      <c r="F15" s="3">
        <v>15649</v>
      </c>
      <c r="G15" s="3">
        <v>16072</v>
      </c>
      <c r="H15" s="3">
        <v>14692</v>
      </c>
      <c r="I15" s="3">
        <v>16510</v>
      </c>
      <c r="J15" s="3">
        <v>16054</v>
      </c>
      <c r="K15" s="3">
        <v>15798</v>
      </c>
      <c r="L15" s="3">
        <v>16610</v>
      </c>
      <c r="M15" s="3">
        <v>15499</v>
      </c>
      <c r="N15" s="3">
        <v>15966</v>
      </c>
      <c r="O15" s="3">
        <f t="shared" si="0"/>
        <v>184696</v>
      </c>
      <c r="P15" s="1"/>
      <c r="Q15" s="7"/>
      <c r="R15" s="7"/>
      <c r="S15" s="7"/>
      <c r="T15" s="7"/>
      <c r="U15" s="7"/>
    </row>
    <row r="16" spans="1:21" x14ac:dyDescent="0.25">
      <c r="A16" s="7">
        <v>9</v>
      </c>
      <c r="B16" s="7" t="s">
        <v>5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f t="shared" si="0"/>
        <v>0</v>
      </c>
      <c r="P16" s="1"/>
      <c r="Q16" s="7"/>
      <c r="R16" s="7"/>
      <c r="S16" s="7"/>
      <c r="T16" s="7"/>
    </row>
    <row r="17" spans="1:21" x14ac:dyDescent="0.25">
      <c r="A17" s="7">
        <v>10</v>
      </c>
      <c r="B17" s="7" t="s">
        <v>6</v>
      </c>
      <c r="C17" s="18">
        <v>191796</v>
      </c>
      <c r="D17" s="18">
        <v>190323</v>
      </c>
      <c r="E17" s="18">
        <v>199682</v>
      </c>
      <c r="F17" s="18">
        <v>190237</v>
      </c>
      <c r="G17" s="18">
        <v>196067</v>
      </c>
      <c r="H17" s="18">
        <v>189114</v>
      </c>
      <c r="I17" s="18">
        <v>201511</v>
      </c>
      <c r="J17" s="18">
        <v>192495</v>
      </c>
      <c r="K17" s="18">
        <v>196367</v>
      </c>
      <c r="L17" s="18">
        <v>196821</v>
      </c>
      <c r="M17" s="18">
        <v>194271</v>
      </c>
      <c r="N17" s="18">
        <v>185399</v>
      </c>
      <c r="O17" s="18">
        <f t="shared" si="0"/>
        <v>2324083</v>
      </c>
      <c r="P17" s="1"/>
      <c r="Q17" s="7"/>
      <c r="R17" s="7"/>
      <c r="S17" s="7"/>
      <c r="T17" s="7"/>
      <c r="U17" s="15"/>
    </row>
    <row r="18" spans="1:21" x14ac:dyDescent="0.25">
      <c r="A18" s="7">
        <v>11</v>
      </c>
      <c r="B18" s="7" t="s">
        <v>7</v>
      </c>
      <c r="C18" s="3">
        <f>SUM(C12:C17)</f>
        <v>813100</v>
      </c>
      <c r="D18" s="3">
        <f t="shared" ref="D18:N18" si="1">SUM(D12:D17)</f>
        <v>800921</v>
      </c>
      <c r="E18" s="3">
        <f t="shared" si="1"/>
        <v>809327</v>
      </c>
      <c r="F18" s="3">
        <f t="shared" si="1"/>
        <v>813732</v>
      </c>
      <c r="G18" s="3">
        <f t="shared" si="1"/>
        <v>861571</v>
      </c>
      <c r="H18" s="3">
        <f t="shared" si="1"/>
        <v>828213</v>
      </c>
      <c r="I18" s="3">
        <f t="shared" si="1"/>
        <v>873497</v>
      </c>
      <c r="J18" s="3">
        <f t="shared" si="1"/>
        <v>847631</v>
      </c>
      <c r="K18" s="3">
        <f t="shared" si="1"/>
        <v>836706</v>
      </c>
      <c r="L18" s="3">
        <f t="shared" si="1"/>
        <v>822537</v>
      </c>
      <c r="M18" s="3">
        <f t="shared" si="1"/>
        <v>806224</v>
      </c>
      <c r="N18" s="3">
        <f t="shared" si="1"/>
        <v>808417</v>
      </c>
      <c r="O18" s="3">
        <f>SUM(C18:N18)</f>
        <v>9921876</v>
      </c>
      <c r="P18" s="2"/>
      <c r="Q18" s="7"/>
      <c r="R18" s="7"/>
      <c r="S18" s="7"/>
      <c r="T18" s="7"/>
    </row>
    <row r="19" spans="1:21" x14ac:dyDescent="0.25">
      <c r="A19" s="7">
        <v>12</v>
      </c>
      <c r="B19" s="7" t="s">
        <v>8</v>
      </c>
      <c r="C19" s="3">
        <v>329795</v>
      </c>
      <c r="D19" s="3">
        <v>330216</v>
      </c>
      <c r="E19" s="3">
        <v>332377</v>
      </c>
      <c r="F19" s="3">
        <v>334553</v>
      </c>
      <c r="G19" s="3">
        <v>336751</v>
      </c>
      <c r="H19" s="3">
        <v>338959</v>
      </c>
      <c r="I19" s="3">
        <v>341173</v>
      </c>
      <c r="J19" s="3">
        <v>343377</v>
      </c>
      <c r="K19" s="3">
        <v>345553</v>
      </c>
      <c r="L19" s="3">
        <v>347727</v>
      </c>
      <c r="M19" s="3">
        <v>349891</v>
      </c>
      <c r="N19" s="3">
        <v>352061</v>
      </c>
      <c r="O19" s="3">
        <f>SUM(C19:N19)</f>
        <v>4082433</v>
      </c>
      <c r="P19" s="1"/>
      <c r="Q19" s="7"/>
      <c r="R19" s="7"/>
      <c r="S19" s="7"/>
      <c r="T19" s="7"/>
    </row>
    <row r="20" spans="1:21" x14ac:dyDescent="0.25">
      <c r="A20" s="7">
        <v>13</v>
      </c>
      <c r="B20" s="7" t="s">
        <v>9</v>
      </c>
      <c r="C20" s="3">
        <v>71250</v>
      </c>
      <c r="D20" s="3">
        <v>71250</v>
      </c>
      <c r="E20" s="3">
        <v>71250</v>
      </c>
      <c r="F20" s="3">
        <v>71250</v>
      </c>
      <c r="G20" s="3">
        <v>71250</v>
      </c>
      <c r="H20" s="3">
        <v>71250</v>
      </c>
      <c r="I20" s="3">
        <v>71250</v>
      </c>
      <c r="J20" s="3">
        <v>71250</v>
      </c>
      <c r="K20" s="3">
        <v>71250</v>
      </c>
      <c r="L20" s="3">
        <v>71250</v>
      </c>
      <c r="M20" s="3">
        <v>71250</v>
      </c>
      <c r="N20" s="3">
        <v>71250</v>
      </c>
      <c r="O20" s="3">
        <f t="shared" ref="O20:O25" si="2">SUM(C20:N20)</f>
        <v>855000</v>
      </c>
      <c r="P20" s="1"/>
      <c r="Q20" s="7"/>
      <c r="R20" s="7"/>
      <c r="S20" s="7"/>
      <c r="T20" s="7"/>
    </row>
    <row r="21" spans="1:21" x14ac:dyDescent="0.25">
      <c r="A21" s="7">
        <v>14</v>
      </c>
      <c r="B21" s="7" t="s">
        <v>10</v>
      </c>
      <c r="C21" s="3">
        <v>4190</v>
      </c>
      <c r="D21" s="3">
        <v>4190</v>
      </c>
      <c r="E21" s="3">
        <v>4190</v>
      </c>
      <c r="F21" s="3">
        <v>4190</v>
      </c>
      <c r="G21" s="3">
        <v>4190</v>
      </c>
      <c r="H21" s="3">
        <v>4190</v>
      </c>
      <c r="I21" s="3">
        <v>3500</v>
      </c>
      <c r="J21" s="3">
        <v>3500</v>
      </c>
      <c r="K21" s="3">
        <v>3500</v>
      </c>
      <c r="L21" s="3">
        <v>3500</v>
      </c>
      <c r="M21" s="3">
        <v>3500</v>
      </c>
      <c r="N21" s="3">
        <v>3500</v>
      </c>
      <c r="O21" s="3">
        <f t="shared" si="2"/>
        <v>46140</v>
      </c>
      <c r="P21" s="1"/>
      <c r="Q21" s="7"/>
      <c r="R21" s="7"/>
      <c r="S21" s="7"/>
      <c r="T21" s="7"/>
    </row>
    <row r="22" spans="1:21" x14ac:dyDescent="0.25">
      <c r="A22" s="7">
        <v>15</v>
      </c>
      <c r="B22" s="7" t="s">
        <v>11</v>
      </c>
      <c r="C22" s="3">
        <v>201166</v>
      </c>
      <c r="D22" s="3">
        <v>203959</v>
      </c>
      <c r="E22" s="3">
        <v>205295</v>
      </c>
      <c r="F22" s="3">
        <v>206889</v>
      </c>
      <c r="G22" s="3">
        <v>206631</v>
      </c>
      <c r="H22" s="3">
        <v>206443</v>
      </c>
      <c r="I22" s="3">
        <v>206511</v>
      </c>
      <c r="J22" s="3">
        <v>207779</v>
      </c>
      <c r="K22" s="3">
        <v>208353</v>
      </c>
      <c r="L22" s="3">
        <v>207659</v>
      </c>
      <c r="M22" s="3">
        <v>208174</v>
      </c>
      <c r="N22" s="3">
        <v>207993</v>
      </c>
      <c r="O22" s="3">
        <f t="shared" si="2"/>
        <v>2476852</v>
      </c>
      <c r="P22" s="1"/>
      <c r="Q22" s="7"/>
      <c r="R22" s="7"/>
      <c r="S22" s="7"/>
      <c r="T22" s="7"/>
    </row>
    <row r="23" spans="1:21" x14ac:dyDescent="0.25">
      <c r="A23" s="7">
        <v>16</v>
      </c>
      <c r="B23" s="7" t="s">
        <v>12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f t="shared" si="2"/>
        <v>0</v>
      </c>
      <c r="P23" s="1"/>
      <c r="Q23" s="7"/>
      <c r="R23" s="7"/>
      <c r="S23" s="7"/>
      <c r="T23" s="7"/>
    </row>
    <row r="24" spans="1:21" x14ac:dyDescent="0.25">
      <c r="A24" s="7">
        <v>17</v>
      </c>
      <c r="B24" s="7" t="s">
        <v>13</v>
      </c>
      <c r="C24" s="3">
        <v>7102</v>
      </c>
      <c r="D24" s="3">
        <v>7102</v>
      </c>
      <c r="E24" s="3">
        <v>7102</v>
      </c>
      <c r="F24" s="3">
        <v>7102</v>
      </c>
      <c r="G24" s="3">
        <v>7102</v>
      </c>
      <c r="H24" s="3">
        <v>7102</v>
      </c>
      <c r="I24" s="3">
        <v>7102</v>
      </c>
      <c r="J24" s="3">
        <v>7102</v>
      </c>
      <c r="K24" s="3">
        <v>7102</v>
      </c>
      <c r="L24" s="3">
        <v>7102</v>
      </c>
      <c r="M24" s="3">
        <v>7102</v>
      </c>
      <c r="N24" s="3">
        <v>7105</v>
      </c>
      <c r="O24" s="3">
        <f t="shared" si="2"/>
        <v>85227</v>
      </c>
      <c r="P24" s="1"/>
      <c r="Q24" s="7"/>
      <c r="R24" s="7"/>
      <c r="S24" s="7"/>
      <c r="T24" s="7"/>
    </row>
    <row r="25" spans="1:21" x14ac:dyDescent="0.25">
      <c r="A25" s="7">
        <v>18</v>
      </c>
      <c r="B25" s="7" t="s">
        <v>14</v>
      </c>
      <c r="C25" s="19">
        <v>1000</v>
      </c>
      <c r="D25" s="19">
        <v>350</v>
      </c>
      <c r="E25" s="19">
        <v>350</v>
      </c>
      <c r="F25" s="19">
        <v>350</v>
      </c>
      <c r="G25" s="19">
        <v>350</v>
      </c>
      <c r="H25" s="19">
        <v>350</v>
      </c>
      <c r="I25" s="19">
        <v>350</v>
      </c>
      <c r="J25" s="19">
        <v>350</v>
      </c>
      <c r="K25" s="19">
        <v>350</v>
      </c>
      <c r="L25" s="19">
        <v>350</v>
      </c>
      <c r="M25" s="19">
        <v>350</v>
      </c>
      <c r="N25" s="19">
        <v>850</v>
      </c>
      <c r="O25" s="19">
        <f t="shared" si="2"/>
        <v>5350</v>
      </c>
      <c r="P25" s="1"/>
      <c r="Q25" s="7"/>
      <c r="R25" s="7"/>
      <c r="S25" s="7"/>
      <c r="T25" s="7"/>
    </row>
    <row r="26" spans="1:21" x14ac:dyDescent="0.25">
      <c r="A26" s="7">
        <v>19</v>
      </c>
      <c r="B26" s="7" t="s">
        <v>15</v>
      </c>
      <c r="C26" s="4">
        <f>SUM(C19:C25)+C18+C10</f>
        <v>5957734</v>
      </c>
      <c r="D26" s="4">
        <f t="shared" ref="D26:N26" si="3">SUM(D19:D25)+D18+D10</f>
        <v>5408153</v>
      </c>
      <c r="E26" s="4">
        <f t="shared" si="3"/>
        <v>5003129</v>
      </c>
      <c r="F26" s="4">
        <f t="shared" si="3"/>
        <v>4374579</v>
      </c>
      <c r="G26" s="4">
        <f t="shared" si="3"/>
        <v>4660868</v>
      </c>
      <c r="H26" s="4">
        <f t="shared" si="3"/>
        <v>5083906</v>
      </c>
      <c r="I26" s="4">
        <f t="shared" si="3"/>
        <v>5779891</v>
      </c>
      <c r="J26" s="4">
        <f t="shared" si="3"/>
        <v>5613754</v>
      </c>
      <c r="K26" s="4">
        <f t="shared" si="3"/>
        <v>4905521</v>
      </c>
      <c r="L26" s="4">
        <f t="shared" si="3"/>
        <v>4539934</v>
      </c>
      <c r="M26" s="4">
        <f t="shared" si="3"/>
        <v>5055584</v>
      </c>
      <c r="N26" s="4">
        <f t="shared" si="3"/>
        <v>5553878</v>
      </c>
      <c r="O26" s="4">
        <f>SUM(C26:N26)</f>
        <v>61936931</v>
      </c>
      <c r="P26" s="2"/>
      <c r="Q26" s="7"/>
      <c r="R26" s="7"/>
      <c r="S26" s="7"/>
      <c r="T26" s="7"/>
    </row>
    <row r="27" spans="1:21" x14ac:dyDescent="0.25">
      <c r="A27" s="7">
        <v>20</v>
      </c>
      <c r="B27" s="7" t="s">
        <v>16</v>
      </c>
      <c r="C27" s="20">
        <f t="shared" ref="C27:N27" si="4">C8-C26</f>
        <v>297047</v>
      </c>
      <c r="D27" s="20">
        <f t="shared" si="4"/>
        <v>158919</v>
      </c>
      <c r="E27" s="20">
        <f t="shared" si="4"/>
        <v>20940</v>
      </c>
      <c r="F27" s="20">
        <f t="shared" si="4"/>
        <v>-145003</v>
      </c>
      <c r="G27" s="20">
        <f t="shared" si="4"/>
        <v>-141123</v>
      </c>
      <c r="H27" s="20">
        <f t="shared" si="4"/>
        <v>13920</v>
      </c>
      <c r="I27" s="20">
        <f t="shared" si="4"/>
        <v>153998</v>
      </c>
      <c r="J27" s="20">
        <f t="shared" si="4"/>
        <v>122356</v>
      </c>
      <c r="K27" s="20">
        <f t="shared" si="4"/>
        <v>-59329</v>
      </c>
      <c r="L27" s="20">
        <f t="shared" si="4"/>
        <v>-144942</v>
      </c>
      <c r="M27" s="20">
        <f t="shared" si="4"/>
        <v>36871</v>
      </c>
      <c r="N27" s="20">
        <f t="shared" si="4"/>
        <v>181553</v>
      </c>
      <c r="O27" s="20">
        <f>SUM(C27:N27)</f>
        <v>495207</v>
      </c>
      <c r="P27" s="2"/>
      <c r="Q27" s="24"/>
      <c r="R27" s="7"/>
      <c r="S27" s="7"/>
      <c r="T27" s="7"/>
    </row>
    <row r="28" spans="1:21" x14ac:dyDescent="0.25">
      <c r="A28" s="7">
        <v>21</v>
      </c>
      <c r="B28" s="7" t="s">
        <v>17</v>
      </c>
      <c r="C28" s="4">
        <v>2275</v>
      </c>
      <c r="D28" s="4">
        <v>2275</v>
      </c>
      <c r="E28" s="4">
        <v>2275</v>
      </c>
      <c r="F28" s="4">
        <v>22275</v>
      </c>
      <c r="G28" s="4">
        <v>2275</v>
      </c>
      <c r="H28" s="4">
        <v>2275</v>
      </c>
      <c r="I28" s="4">
        <v>2275</v>
      </c>
      <c r="J28" s="4">
        <v>2275</v>
      </c>
      <c r="K28" s="4">
        <v>2275</v>
      </c>
      <c r="L28" s="4">
        <v>22275</v>
      </c>
      <c r="M28" s="4">
        <v>2275</v>
      </c>
      <c r="N28" s="4">
        <v>2275</v>
      </c>
      <c r="O28" s="4">
        <f>SUM(C28:N28)</f>
        <v>67300</v>
      </c>
      <c r="P28" s="1"/>
      <c r="Q28" s="7"/>
      <c r="R28" s="7"/>
      <c r="S28" s="7"/>
      <c r="T28" s="7"/>
    </row>
    <row r="29" spans="1:21" x14ac:dyDescent="0.25">
      <c r="A29" s="7">
        <v>22</v>
      </c>
      <c r="B29" s="7" t="s">
        <v>18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f t="shared" ref="O29:O34" si="5">SUM(C29:N29)</f>
        <v>0</v>
      </c>
      <c r="P29" s="1"/>
      <c r="Q29" s="7"/>
      <c r="R29" s="7"/>
      <c r="S29" s="7"/>
      <c r="T29" s="7"/>
    </row>
    <row r="30" spans="1:21" x14ac:dyDescent="0.25">
      <c r="A30" s="7">
        <v>23</v>
      </c>
      <c r="B30" s="7" t="s">
        <v>19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475000</v>
      </c>
      <c r="O30" s="4">
        <f t="shared" si="5"/>
        <v>475000</v>
      </c>
      <c r="P30" s="1"/>
      <c r="Q30" s="7"/>
      <c r="R30" s="7"/>
      <c r="S30" s="7"/>
      <c r="T30" s="7"/>
    </row>
    <row r="31" spans="1:21" x14ac:dyDescent="0.25">
      <c r="A31" s="7">
        <v>24</v>
      </c>
      <c r="B31" s="7" t="s">
        <v>20</v>
      </c>
      <c r="C31" s="4">
        <v>0</v>
      </c>
      <c r="D31" s="4">
        <v>0</v>
      </c>
      <c r="E31" s="4">
        <v>12500</v>
      </c>
      <c r="F31" s="4">
        <v>12500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12500</v>
      </c>
      <c r="M31" s="4">
        <v>0</v>
      </c>
      <c r="N31" s="4">
        <v>12500</v>
      </c>
      <c r="O31" s="4">
        <f t="shared" si="5"/>
        <v>50000</v>
      </c>
      <c r="P31" s="1"/>
      <c r="Q31" s="7"/>
      <c r="R31" s="7"/>
      <c r="S31" s="7"/>
      <c r="T31" s="7"/>
    </row>
    <row r="32" spans="1:21" x14ac:dyDescent="0.25">
      <c r="A32" s="7">
        <v>25</v>
      </c>
      <c r="B32" s="7" t="s">
        <v>21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1350000</v>
      </c>
      <c r="O32" s="4">
        <f t="shared" si="5"/>
        <v>1350000</v>
      </c>
      <c r="P32" s="1"/>
      <c r="Q32" s="7"/>
      <c r="R32" s="7"/>
      <c r="S32" s="7"/>
      <c r="T32" s="7"/>
    </row>
    <row r="33" spans="1:20" x14ac:dyDescent="0.25">
      <c r="A33" s="7">
        <v>26</v>
      </c>
      <c r="B33" s="7" t="s">
        <v>22</v>
      </c>
      <c r="C33" s="4">
        <v>0</v>
      </c>
      <c r="D33" s="4">
        <v>0</v>
      </c>
      <c r="E33" s="4">
        <v>80000</v>
      </c>
      <c r="F33" s="4">
        <v>0</v>
      </c>
      <c r="G33" s="4">
        <v>0</v>
      </c>
      <c r="H33" s="4">
        <v>0</v>
      </c>
      <c r="I33" s="4">
        <v>0</v>
      </c>
      <c r="J33" s="4">
        <v>55000</v>
      </c>
      <c r="K33" s="4">
        <v>12500</v>
      </c>
      <c r="L33" s="4">
        <v>5000</v>
      </c>
      <c r="M33" s="4">
        <v>10500</v>
      </c>
      <c r="N33" s="4">
        <v>7000</v>
      </c>
      <c r="O33" s="4">
        <f t="shared" si="5"/>
        <v>170000</v>
      </c>
      <c r="P33" s="1"/>
      <c r="Q33" s="7"/>
      <c r="R33" s="7"/>
      <c r="S33" s="7"/>
      <c r="T33" s="7"/>
    </row>
    <row r="34" spans="1:20" x14ac:dyDescent="0.25">
      <c r="A34" s="7">
        <v>27</v>
      </c>
      <c r="B34" s="7" t="s">
        <v>23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f t="shared" si="5"/>
        <v>0</v>
      </c>
      <c r="P34" s="1"/>
      <c r="Q34" s="7"/>
      <c r="R34" s="7"/>
      <c r="S34" s="7"/>
      <c r="T34" s="7"/>
    </row>
    <row r="35" spans="1:20" ht="16.5" thickBot="1" x14ac:dyDescent="0.3">
      <c r="A35" s="7">
        <v>28</v>
      </c>
      <c r="B35" s="7" t="s">
        <v>24</v>
      </c>
      <c r="C35" s="23">
        <f t="shared" ref="C35:N35" si="6">SUM(C27:C34)</f>
        <v>299322</v>
      </c>
      <c r="D35" s="23">
        <f t="shared" si="6"/>
        <v>161194</v>
      </c>
      <c r="E35" s="23">
        <f t="shared" si="6"/>
        <v>115715</v>
      </c>
      <c r="F35" s="23">
        <f t="shared" si="6"/>
        <v>-110228</v>
      </c>
      <c r="G35" s="23">
        <f t="shared" si="6"/>
        <v>-138848</v>
      </c>
      <c r="H35" s="23">
        <f t="shared" si="6"/>
        <v>16195</v>
      </c>
      <c r="I35" s="23">
        <f t="shared" si="6"/>
        <v>156273</v>
      </c>
      <c r="J35" s="23">
        <f t="shared" si="6"/>
        <v>179631</v>
      </c>
      <c r="K35" s="23">
        <f t="shared" si="6"/>
        <v>-44554</v>
      </c>
      <c r="L35" s="23">
        <f t="shared" si="6"/>
        <v>-105167</v>
      </c>
      <c r="M35" s="23">
        <f t="shared" si="6"/>
        <v>49646</v>
      </c>
      <c r="N35" s="23">
        <f t="shared" si="6"/>
        <v>2028328</v>
      </c>
      <c r="O35" s="23">
        <f>SUM(C35:N35)</f>
        <v>2607507</v>
      </c>
      <c r="P35" s="2"/>
      <c r="Q35" s="7"/>
      <c r="R35" s="7"/>
      <c r="S35" s="7"/>
      <c r="T35" s="7"/>
    </row>
    <row r="36" spans="1:20" ht="16.5" thickTop="1" x14ac:dyDescent="0.25">
      <c r="A36" s="7"/>
      <c r="B36" s="1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7"/>
      <c r="R36" s="7"/>
      <c r="S36" s="7"/>
      <c r="T36" s="7"/>
    </row>
    <row r="37" spans="1:20" x14ac:dyDescent="0.25">
      <c r="A37" s="7"/>
      <c r="B37" s="7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7"/>
      <c r="R37" s="7"/>
      <c r="S37" s="7"/>
      <c r="T37" s="7"/>
    </row>
    <row r="38" spans="1:20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0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0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0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0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0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1:20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0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1:20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1:20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1:20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1:20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1:20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spans="1:20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1:20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</row>
    <row r="70" spans="1:20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</row>
    <row r="71" spans="1:20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</row>
    <row r="73" spans="1:20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0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5" spans="1:20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</row>
    <row r="76" spans="1:20" x14ac:dyDescent="0.25">
      <c r="A76" s="7"/>
      <c r="B76" s="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7"/>
      <c r="Q76" s="7"/>
      <c r="R76" s="7"/>
      <c r="S76" s="7"/>
      <c r="T76" s="7"/>
    </row>
    <row r="77" spans="1:20" x14ac:dyDescent="0.25">
      <c r="B77" s="17"/>
      <c r="P77" s="17"/>
      <c r="Q77" s="7"/>
      <c r="R77" s="7"/>
      <c r="S77" s="7"/>
      <c r="T77" s="7"/>
    </row>
    <row r="78" spans="1:20" x14ac:dyDescent="0.25">
      <c r="Q78" s="17"/>
      <c r="R78" s="17"/>
      <c r="S78" s="17"/>
      <c r="T78" s="17"/>
    </row>
  </sheetData>
  <phoneticPr fontId="2" type="noConversion"/>
  <pageMargins left="0.7" right="0.7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 MONTH STMT OPER</vt:lpstr>
      <vt:lpstr>'12 MONTH STMT OPER'!Print_Area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Cole</dc:creator>
  <cp:lastModifiedBy>Jennie Phelps</cp:lastModifiedBy>
  <cp:lastPrinted>2025-04-01T15:10:25Z</cp:lastPrinted>
  <dcterms:created xsi:type="dcterms:W3CDTF">2018-08-02T19:02:42Z</dcterms:created>
  <dcterms:modified xsi:type="dcterms:W3CDTF">2025-04-01T15:10:27Z</dcterms:modified>
</cp:coreProperties>
</file>