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 Hartline\Navitas Utility Dropbox\Thomas Hartline\Accounting\PGA\Kentucky\KY PGA\2025 - PSC Suppied Excel\"/>
    </mc:Choice>
  </mc:AlternateContent>
  <xr:revisionPtr revIDLastSave="0" documentId="13_ncr:1_{68A7E735-D21A-47E9-9A6D-35FE86685512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over Sheet" sheetId="11" r:id="rId1"/>
    <sheet name="Schedule I" sheetId="1" r:id="rId2"/>
    <sheet name="Schedule II" sheetId="2" r:id="rId3"/>
    <sheet name="Schedule III" sheetId="7" r:id="rId4"/>
    <sheet name="Schedule IV" sheetId="3" r:id="rId5"/>
    <sheet name="Schedule V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W.O.R.K.B.O.O.K..C.O.N.T.E.N.T.S____">'[1]Workbook Contents'!$A$1</definedName>
    <definedName name="_Fill" hidden="1">#REF!</definedName>
    <definedName name="ACT_BEGIN_DATE">'[1]1. MAIN INPUTS'!$F$24</definedName>
    <definedName name="ACT_END_DATE">'[1]1. MAIN INPUTS'!$F$23</definedName>
    <definedName name="AREA">#REF!</definedName>
    <definedName name="BORROW_TEX">#REF!</definedName>
    <definedName name="CarriageTran">'[1]gca T4'!$B$8:$E$98</definedName>
    <definedName name="CASE_CUR">'[1]1. MAIN INPUTS'!$Q$5</definedName>
    <definedName name="CASE_CURRENT">'[1]1. MAIN INPUTS'!$F$5</definedName>
    <definedName name="CASE_PRE">'[1]1. MAIN INPUTS'!$Q$19</definedName>
    <definedName name="CASE_PREVIOUS">'[1]1. MAIN INPUTS'!$J$5</definedName>
    <definedName name="CasePre">'[1]1. MAIN INPUTS'!$F$7</definedName>
    <definedName name="CASH_MON_LABEL">'[1]1. MAIN INPUTS'!$N$20</definedName>
    <definedName name="CASH_OUT_RP">'[1]C.13'!$A$1:$K$37</definedName>
    <definedName name="CASH_YEAR_LABEL">'[1]1. MAIN INPUTS'!$N$22</definedName>
    <definedName name="Cashout">'[2]Pipeline Cashout'!$A$9:$C$140</definedName>
    <definedName name="Cashouts">'[3]tbl Texas'!$A$8:$E$52</definedName>
    <definedName name="CF_Month_1">#REF!</definedName>
    <definedName name="CF_Month_2">#REF!</definedName>
    <definedName name="CF_Month_3">#REF!</definedName>
    <definedName name="CF_SALES">[1]CF!$A$8:$C$97</definedName>
    <definedName name="CONT_2385">'[1]Cont. 2385'!$A$9:$T$10</definedName>
    <definedName name="CONT_2546">'[1]Cont. 2546'!$A$10:$T$13</definedName>
    <definedName name="CONT_2546.1">'[1]Cont. 2546.1'!$A$10:$T$13</definedName>
    <definedName name="CONT_2548">'[1]Cont. 2548'!$A$9:$T$12</definedName>
    <definedName name="CONT_2548.1">'[1]Cont. 2548.1'!$A$9:$T$12</definedName>
    <definedName name="CONT_2550">'[1]Cont. 2550'!$A$9:$T$12</definedName>
    <definedName name="CONT_2550.1">'[1]Cont. 2550.1'!$A$9:$T$12</definedName>
    <definedName name="CONT_2551">'[1]Cont. 2551'!$A$9:$T$12</definedName>
    <definedName name="CONT_2551.1">'[1]Cont. 2551.1'!$A$9:$T$12</definedName>
    <definedName name="CONT_3355">'[1]Cont.3355'!$A$9:$AF$12</definedName>
    <definedName name="CONT_3355.1">'[1]Cont. 3355.1'!$A$9:$AF$11</definedName>
    <definedName name="CONT_3770">'[1]Cont. 3770'!$A$9:$AF$10</definedName>
    <definedName name="CONT_3817">'[1]Cont. 3817'!$A$9:$AF$10</definedName>
    <definedName name="CONT_3819">'[1]Cont. 3819'!$A$9:$AF$10</definedName>
    <definedName name="CONT_NO210">'[1]Cont. NO210'!$A$9:$AF$10</definedName>
    <definedName name="CONT_NO340">'[1]Cont. NO340'!$A$9:$AF$10</definedName>
    <definedName name="CONT_NO410">'[1]Cont. NO435'!$A$9:$AF$10</definedName>
    <definedName name="Cont014573">'[1]Cont. 014573'!$A$10:$T$18</definedName>
    <definedName name="Cont9213">'[1]Cont.9213'!$A$9:$AF$10</definedName>
    <definedName name="content_rp">#REF!</definedName>
    <definedName name="CRIT_SALES_DB">#REF!</definedName>
    <definedName name="CRIT_STORAGE_DB">#REF!</definedName>
    <definedName name="CRIT_TRANS_DB">#REF!</definedName>
    <definedName name="Database_PBR_Savings">#REF!</definedName>
    <definedName name="DatabaseStats">#REF!</definedName>
    <definedName name="DatabaseUsd">#REF!</definedName>
    <definedName name="DATE_ACTUALS">'[1]1. MAIN INPUTS'!$F$23</definedName>
    <definedName name="DATE_CASHOUT">'[1]1. MAIN INPUTS'!$F$18</definedName>
    <definedName name="DATE_CASHOUT_ST">'[1]1. MAIN INPUTS'!$F$21</definedName>
    <definedName name="DATE_CASHOUTS">'[1]1. MAIN INPUTS'!$F$18</definedName>
    <definedName name="DATE_GCA">'[1]1. MAIN INPUTS'!$F$9</definedName>
    <definedName name="DATE_GCA_DAY">'[1]1. MAIN INPUTS'!$R$21</definedName>
    <definedName name="DATE_GCA_LABEL">'[1]1. MAIN INPUTS'!$F$11</definedName>
    <definedName name="DATE_GCA_MONTH">'[1]1. MAIN INPUTS'!$Q$21</definedName>
    <definedName name="DATE_GCA_YEAR">'[1]1. MAIN INPUTS'!$S$21</definedName>
    <definedName name="Date_Issued">'[1]1. MAIN INPUTS'!$F$1</definedName>
    <definedName name="DATE_MON_LABEL">'[1]1. MAIN INPUTS'!$Q$21</definedName>
    <definedName name="DATE_PREVIOUS">'[1]1. MAIN INPUTS'!$J$9</definedName>
    <definedName name="DATE_PROJECTION">'[1]1. MAIN INPUTS'!$F$27</definedName>
    <definedName name="DateEffective">[4]Macros!$D$9</definedName>
    <definedName name="DB_C\T3">'[1]gca T3'!$A$7:$E$11</definedName>
    <definedName name="DB_C\T4">'[1]gca T4'!$A$7:$E$11</definedName>
    <definedName name="DB_G1">'[1]gca G1'!$A$7:$K$11</definedName>
    <definedName name="DB_G2">'[1]gca G2'!$A$7:$K$11</definedName>
    <definedName name="DB_HLF\G1">'[1]gca G1 HLF'!$A$7:$L$11</definedName>
    <definedName name="DB_SALES">#REF!</definedName>
    <definedName name="DB_STORAGE">#REF!</definedName>
    <definedName name="DB_STORAGE_RP">#REF!</definedName>
    <definedName name="DB_T2\G1">'[1]gca T2 G1'!$A$7:$G$11</definedName>
    <definedName name="DB_T2\G2">'[1]gca T2 G2'!$A$7:$G$11</definedName>
    <definedName name="DB_T2\HLF">'[1]gca T2 G1 HLF'!$A$7:$H$11</definedName>
    <definedName name="DB_TRANSPORT">#REF!</definedName>
    <definedName name="DB_TRANSPORT_RP">#REF!</definedName>
    <definedName name="DEMAND_FIRM">[1]B.8!$H$19</definedName>
    <definedName name="DEMAND_HLF">[1]B.8!$J$19</definedName>
    <definedName name="DEMAND_INTER">[1]B.8!$I$19</definedName>
    <definedName name="DolFirm">'[1]gca G1'!$B$8:$K$94</definedName>
    <definedName name="DolInt">'[1]gca G2'!$B$8:$K$98</definedName>
    <definedName name="DolIntTran">'[1]gca T2 G2'!$B$8:$G$98</definedName>
    <definedName name="EffectiveDate">#REF!</definedName>
    <definedName name="EWACOG">'[5]Backup Page'!$J$17</definedName>
    <definedName name="EXHIBIT_A1_RP">[1]A.1!$A$1:$M$63</definedName>
    <definedName name="EXHIBIT_A2_RP">[1]A.2!$A$1:$M$33</definedName>
    <definedName name="EXHIBIT_A3_RP">[1]A.3!$A$1:$L$49</definedName>
    <definedName name="EXHIBIT_A4_RP">[1]A.4!$A$1:$L$26</definedName>
    <definedName name="EXHIBIT_A5_RP">[1]A.5!$A$1:$L$41</definedName>
    <definedName name="EXHIBIT_B1_RP">[1]B.1!$A$1:$K$77</definedName>
    <definedName name="EXHIBIT_B2_RP">[1]B.3!$A$1:$K$38</definedName>
    <definedName name="EXHIBIT_B3_RP">[1]B.4!$A$1:$K$56</definedName>
    <definedName name="EXHIBIT_B4_RP">[1]B.5!$A$1:$I$36</definedName>
    <definedName name="EXHIBIT_B5_RP">[1]B.6!$A$1:$J$48</definedName>
    <definedName name="EXHIBIT_B6_RP">[1]B.8!$A$1:$J$57</definedName>
    <definedName name="EXHIBIT_B7_RP">[1]B.9!$A$1:$J$51</definedName>
    <definedName name="EXHIBIT_B8_RP">[1]B.10!$A$1:$H$48</definedName>
    <definedName name="FirmDemRefFactor">#REF!</definedName>
    <definedName name="FirmRefFactor">#REF!</definedName>
    <definedName name="FirstCell">#REF!</definedName>
    <definedName name="GCA\G2">'[1]gca G2'!$A$8:$K$16</definedName>
    <definedName name="GCA\LVS1">'[1]gca LVS1'!$B$8:$E$13</definedName>
    <definedName name="GCA\LVS2">'[1]gca LVS2'!$B$8:$F$13</definedName>
    <definedName name="GCA_CF_SALES">[1]CF!$B$8:$C$97</definedName>
    <definedName name="GCA_COMMODITY">[1]B.10!$G$50</definedName>
    <definedName name="GCA_DATE">'[1]1. MAIN INPUTS'!$F$9</definedName>
    <definedName name="GCA_DEM_FIRM">[1]B.8!$H$19</definedName>
    <definedName name="GCA_DEM_HLF_MDQ">[1]B.8!$F$57</definedName>
    <definedName name="GCA_DEM_INTER">[1]B.8!$I$19</definedName>
    <definedName name="GCA_DEMAND_FIRM">[1]B.8!$H$19</definedName>
    <definedName name="gca_effect_adate">'[1]1. MAIN INPUTS'!$F$12</definedName>
    <definedName name="GCA_EFFECTIVE">'[1]1. MAIN INPUTS'!$F$9</definedName>
    <definedName name="GCA_G1">'[1]gca G1'!$A$8:$Q$98</definedName>
    <definedName name="GCA_G1_HLF">'[1]gca G1 HLF'!$A$8:$S$98</definedName>
    <definedName name="GCA_G2">'[1]gca G2'!$A$8:$Q$98</definedName>
    <definedName name="gca_lvs1">'[1]gca LVS1'!$A$8:$E$88</definedName>
    <definedName name="GCA_LVS1_HLF">'[1]gca LVS1 HLF'!$A$8:$F$88</definedName>
    <definedName name="gca_lvs2">'[1]gca LVS2'!$A$8:$E$88</definedName>
    <definedName name="GCA_PBRRF">[1]PBRRF!$B$8:$C$52</definedName>
    <definedName name="GCA_REF_SALES">[1]R_Sales!$A$8:$K$108</definedName>
    <definedName name="GCA_REF_TRANSPORT">[1]R_Transport!$A$8:$K$108</definedName>
    <definedName name="GCA_T2_G1">'[1]gca T2 G1'!$A$8:$G$98</definedName>
    <definedName name="GCA_T2_G1_HLF">'[1]gca T2 G1 HLF'!$A$8:$H$98</definedName>
    <definedName name="GCA_T2_G2">'[1]gca T2 G2'!$A$8:$G$98</definedName>
    <definedName name="GCA_T3">'[1]gca T3'!$A$8:$E$98</definedName>
    <definedName name="gca_t4">'[1]gca T4'!$A$8:$E$98</definedName>
    <definedName name="GCA_TOP">[1]B.9!$G$17</definedName>
    <definedName name="GCA_TRANSITION">[1]B.9!$G$18</definedName>
    <definedName name="GCA_YEAR_LABEL">'[1]1. MAIN INPUTS'!$T$21</definedName>
    <definedName name="History">[5]History!$A$12:$N$145</definedName>
    <definedName name="HLF">'[1]gca G1 HLF'!$B$8:$L$98</definedName>
    <definedName name="int_rate">#REF!</definedName>
    <definedName name="InterDemRefFactor">#REF!</definedName>
    <definedName name="InterRefFactor">#REF!</definedName>
    <definedName name="LABEL_12MONTHS">'[1]1. MAIN INPUTS'!$S$23</definedName>
    <definedName name="LABEL_MONTH">'[1]1. MAIN INPUTS'!$S$23</definedName>
    <definedName name="LABEL_YEAR">'[1]1. MAIN INPUTS'!$T$23</definedName>
    <definedName name="LVS_COG">#REF!</definedName>
    <definedName name="LVS_COG_FINAL">#REF!</definedName>
    <definedName name="LVS_COG_PRELIM">#REF!</definedName>
    <definedName name="LVS_EFFECTIVE">'[1]1. MAIN INPUTS'!$J$18</definedName>
    <definedName name="LVS_HLF_NON_COMMODITY">'[1]gca T2 G1 HLF'!$B$8:$H$98</definedName>
    <definedName name="LVS_Non_Commodity">'[1]gca T2 G1'!$B$8:$G$98</definedName>
    <definedName name="LVS2_NON_COMMODITY">'[1]gca T2 G2'!$B$8:$G$98</definedName>
    <definedName name="MarketAdjusted">'[6]C.2'!#REF!</definedName>
    <definedName name="MarketPrice">'[6]C.2'!#REF!</definedName>
    <definedName name="MONTH_1">'[1]1. MAIN INPUTS'!$H$185</definedName>
    <definedName name="MONTH_10">'[1]1. MAIN INPUTS'!$H$194</definedName>
    <definedName name="MONTH_11">'[1]1. MAIN INPUTS'!$H$195</definedName>
    <definedName name="MONTH_12">'[1]1. MAIN INPUTS'!$H$196</definedName>
    <definedName name="MONTH_2">'[1]1. MAIN INPUTS'!$H$186</definedName>
    <definedName name="MONTH_3">'[1]1. MAIN INPUTS'!$H$187</definedName>
    <definedName name="MONTH_4">'[1]1. MAIN INPUTS'!$H$188</definedName>
    <definedName name="MONTH_5">'[1]1. MAIN INPUTS'!$H$189</definedName>
    <definedName name="MONTH_6">'[1]1. MAIN INPUTS'!$H$190</definedName>
    <definedName name="MONTH_7">'[1]1. MAIN INPUTS'!$H$191</definedName>
    <definedName name="MONTH_8">'[1]1. MAIN INPUTS'!$H$192</definedName>
    <definedName name="MONTH_9">'[1]1. MAIN INPUTS'!$H$193</definedName>
    <definedName name="MONTH_NO">'[1]1. MAIN INPUTS'!$Q$23</definedName>
    <definedName name="Month1">#REF!</definedName>
    <definedName name="Month2">#REF!</definedName>
    <definedName name="Month3">#REF!</definedName>
    <definedName name="NA">'[7]Main Inputs'!$C$5</definedName>
    <definedName name="NumberTrueUp">'[5]Additional Backup'!$J$1</definedName>
    <definedName name="OVERVIEW_RP">#REF!</definedName>
    <definedName name="PBRRF">[1]PBRRF!$A$8:$C$52</definedName>
    <definedName name="PriceCommodity">'[6]C.2'!#REF!</definedName>
    <definedName name="PriceCommodityAdjusted">'[6]C.2'!#REF!</definedName>
    <definedName name="_xlnm.Print_Area" localSheetId="1">'Schedule I'!$B$1:$J$48</definedName>
    <definedName name="_xlnm.Print_Area" localSheetId="2">'Schedule II'!$A$1:$J$41</definedName>
    <definedName name="_xlnm.Print_Area" localSheetId="3">'Schedule III'!$B$1:$E$20</definedName>
    <definedName name="_xlnm.Print_Area" localSheetId="4">'Schedule IV'!$A$1:$M$32</definedName>
    <definedName name="Print_Total">#REF!</definedName>
    <definedName name="SALES_DB">#REF!</definedName>
    <definedName name="SEASON">'[1]1. MAIN INPUTS'!$F$13</definedName>
    <definedName name="SecondEffectiveDate">'[5]Additional Backup'!$B$1</definedName>
    <definedName name="SecondTrueUp">'[5]Additional Backup'!$F$35</definedName>
    <definedName name="StatusDraft">'[1]1. MAIN INPUTS'!$F$2</definedName>
    <definedName name="TABLE_SEASON">'[1]1. MAIN INPUTS'!$J$185:$K$196</definedName>
    <definedName name="TB_G1">'[1]G 1'!$A$8:$L$11</definedName>
    <definedName name="TB_G1\HLF">[1]G1_HLF!$A$8:$L$11</definedName>
    <definedName name="TB_G2">'[1]G 2'!$A$8:$L$10</definedName>
    <definedName name="TB_NNS_DEM_2">'[1]NNS demand'!$A$8:$I$48</definedName>
    <definedName name="TB_T2\G1">[1]T2_G1!$A$8:$L$33</definedName>
    <definedName name="TB_T2\G1\HLF">[1]T2_G1_HLF!$A$8:$L$31</definedName>
    <definedName name="TB_T2\G2">[1]T2_G2!$A$8:$L$31</definedName>
    <definedName name="TB_T3">[1]T3!$A$8:$L$32</definedName>
    <definedName name="TB_T4">[1]T4!$A$8:$L$32</definedName>
    <definedName name="tbl_Month">#REF!</definedName>
    <definedName name="tbl_Nymex">#REF!</definedName>
    <definedName name="tbl_TariffRevisions">#REF!</definedName>
    <definedName name="TEN_CASH">'[1]Ten Cash'!$A$9:$B$48</definedName>
    <definedName name="TEN_EST_PUR">'[1]Purchases Ten'!$A$10:$AC$101</definedName>
    <definedName name="TEN_FT_G">'[1]FT G'!$A$9:$P$19</definedName>
    <definedName name="TEN_FT_GS">'[1]FT GS'!$A$8:$V$19</definedName>
    <definedName name="ten_fta">'[1]FT A'!$A$9:$E$22</definedName>
    <definedName name="TEN_FTG">'[1]FT G'!$A$10:$P$27</definedName>
    <definedName name="TEN_FTG_COMMOD">'[1]FT G C'!$A$9:$L$25</definedName>
    <definedName name="TEN_FTG_DEMAND">'[1]FT G'!$A$10:$P$27</definedName>
    <definedName name="TEN_FTGS">'[1]FT GS'!$A$9:$V$29</definedName>
    <definedName name="ten_fuel">[1]Fuel_tenn!$A$10:$F$18</definedName>
    <definedName name="TEN_RES_FEE">#REF!</definedName>
    <definedName name="TEN_SS">'[1]S S'!$A$10:$L$22</definedName>
    <definedName name="TEN_STORAGE">#REF!</definedName>
    <definedName name="TEN_TRANSITION">#REF!</definedName>
    <definedName name="Tenn">[2]Tenn!$A$8:$F$22</definedName>
    <definedName name="test">'[1]gca G1'!$H$1:$I$2</definedName>
    <definedName name="tex_borrow">#REF!</definedName>
    <definedName name="TEX_CASH">'[1]Tex Cash'!$A$10:$B$136</definedName>
    <definedName name="TEX_EST_PUR">'[1]Purchases Tex'!$A$9:$T$100</definedName>
    <definedName name="TEX_FT_COMMOD">'[1]FT commodity'!$A$10:$AF$31</definedName>
    <definedName name="TEX_FT_DEMAND">'[1]FT demand'!$A$10:$AJ$36</definedName>
    <definedName name="TEX_FUEL">[1]Fuel!$A$10:$O$23</definedName>
    <definedName name="TEX_NNS_COMMOD">'[1]NNS commodity'!$A$9:$U$37</definedName>
    <definedName name="TEX_NNS_DEM">'[1]NNS demand'!$A$8:$AA$9</definedName>
    <definedName name="TEX_NNS_DEMAND">'[1]NNS demand'!$A$9:$AA$38</definedName>
    <definedName name="TEX_RES_FEE">'[1]Tex Res'!$A$8:$B$11</definedName>
    <definedName name="TEX_TRANSITION">'[1]Cont. T13687'!#REF!</definedName>
    <definedName name="Texas">[2]Texas!$A$7:$E$37</definedName>
    <definedName name="TexasGasNNS">'[6]C.2'!#REF!</definedName>
    <definedName name="TexasGasNoticePayback">#REF!</definedName>
    <definedName name="TGX_2">[1]B.1!$B$11:$K$21</definedName>
    <definedName name="ThirdEffectiveDate">'[5]Additional Backup'!$B$39</definedName>
    <definedName name="ThirdTrueUp">'[5]Additional Backup'!$F$73</definedName>
    <definedName name="TrueUp">'[5]Backup Page'!$F$31</definedName>
    <definedName name="Trunkline">'[1]Trunk Res Fee'!$A$8:$Q$11</definedName>
    <definedName name="TrunklineCommodity">'[1]Trunk Rates'!$A$9:$F$23</definedName>
    <definedName name="TrunklineGas">'[1]7. Trunkline Gas'!$A$1</definedName>
    <definedName name="TrunklinePurchase">'[1]Purchases Trk'!$A$10:$D$90</definedName>
    <definedName name="TrunkRates">'[1]Trunk Rates'!$A$1</definedName>
    <definedName name="WKG_G1">'[1]G 1'!$B$9:$N$12</definedName>
    <definedName name="WKG_G1\HLF">[1]G1_HLF!$B$9:$N$12</definedName>
    <definedName name="WKG_G2">'[1]G 2'!$B$9:$N$11</definedName>
    <definedName name="WKG_LVS1">'[1]LVS 1'!$B$9:$L$12</definedName>
    <definedName name="WKG_LVS2">'[1]LVS 2'!$B$9:$L$11</definedName>
    <definedName name="WKG_REF_SALES">[1]R_Sales!$A$8:$I$26</definedName>
    <definedName name="WKG_STORAGE">#REF!</definedName>
    <definedName name="WKG_T2\G1">[1]T2_G1!$B$9:$L$12</definedName>
    <definedName name="WKG_T2\G1\HLF">[1]T2_G1_HLF!$B$9:$L$12</definedName>
    <definedName name="WKG_T2\G2">[1]T2_G2!$B$9:$N$11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21" i="2"/>
  <c r="E27" i="2"/>
  <c r="F19" i="2"/>
  <c r="F15" i="2"/>
  <c r="L19" i="3"/>
  <c r="L13" i="3"/>
  <c r="L27" i="3" l="1"/>
  <c r="E14" i="7" l="1"/>
  <c r="G24" i="2"/>
  <c r="G25" i="2"/>
  <c r="G36" i="2"/>
  <c r="J41" i="8"/>
  <c r="J43" i="8" s="1"/>
  <c r="J30" i="8"/>
  <c r="J32" i="8" s="1"/>
  <c r="J19" i="8"/>
  <c r="J21" i="8" s="1"/>
  <c r="G17" i="2"/>
  <c r="G20" i="2"/>
  <c r="E12" i="7"/>
  <c r="G15" i="3"/>
  <c r="H15" i="3"/>
  <c r="H16" i="3" s="1"/>
  <c r="H18" i="3" s="1"/>
  <c r="H20" i="3" s="1"/>
  <c r="I15" i="3"/>
  <c r="I16" i="3" s="1"/>
  <c r="I18" i="3" s="1"/>
  <c r="I20" i="3" s="1"/>
  <c r="J23" i="1"/>
  <c r="G16" i="3" l="1"/>
  <c r="G18" i="3" s="1"/>
  <c r="G20" i="3" s="1"/>
  <c r="G27" i="3"/>
  <c r="J28" i="1"/>
  <c r="J32" i="1" s="1"/>
  <c r="J11" i="1" s="1"/>
  <c r="I23" i="3"/>
  <c r="I25" i="3" s="1"/>
  <c r="J36" i="1" s="1"/>
  <c r="J40" i="1" s="1"/>
  <c r="J12" i="1" s="1"/>
  <c r="G27" i="2"/>
  <c r="G33" i="2" s="1"/>
  <c r="J45" i="8"/>
  <c r="J49" i="8" s="1"/>
  <c r="J44" i="1" s="1"/>
  <c r="J48" i="1" s="1"/>
  <c r="J13" i="1" s="1"/>
  <c r="E30" i="2"/>
  <c r="G34" i="2"/>
  <c r="G35" i="2" l="1"/>
  <c r="G37" i="2" s="1"/>
  <c r="J22" i="1" s="1"/>
  <c r="J24" i="1" l="1"/>
  <c r="J10" i="1" s="1"/>
  <c r="J14" i="1" l="1"/>
</calcChain>
</file>

<file path=xl/sharedStrings.xml><?xml version="1.0" encoding="utf-8"?>
<sst xmlns="http://schemas.openxmlformats.org/spreadsheetml/2006/main" count="197" uniqueCount="141">
  <si>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</si>
  <si>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</si>
  <si>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</si>
  <si>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</si>
  <si>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</si>
  <si>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</si>
  <si>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</si>
  <si>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</si>
  <si>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</si>
  <si>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</si>
  <si>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</si>
  <si>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</si>
  <si>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</si>
  <si>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</si>
  <si>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</si>
  <si>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</si>
  <si>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</si>
  <si>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</si>
  <si>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</si>
  <si>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</si>
  <si>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</si>
  <si>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</si>
  <si>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</si>
  <si>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</si>
  <si>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</si>
  <si>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</si>
  <si>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</si>
  <si>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</si>
  <si>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</si>
  <si>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</si>
  <si>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</si>
  <si>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</si>
  <si>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</si>
  <si>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</si>
  <si>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</si>
  <si>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</si>
  <si>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</si>
  <si>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</si>
  <si>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</si>
  <si>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</si>
  <si>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</si>
  <si>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</si>
  <si>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(4) x (5)</t>
  </si>
  <si>
    <t>Supplier</t>
  </si>
  <si>
    <t>Dth</t>
  </si>
  <si>
    <t>Conversion Factor</t>
  </si>
  <si>
    <t>Mcf</t>
  </si>
  <si>
    <t>Rate</t>
  </si>
  <si>
    <t>Cost</t>
  </si>
  <si>
    <t>Totals</t>
  </si>
  <si>
    <t xml:space="preserve">Line loss for 12 months ended </t>
  </si>
  <si>
    <t>is based on purchases of</t>
  </si>
  <si>
    <t>and sales of</t>
  </si>
  <si>
    <t>Mcf.</t>
  </si>
  <si>
    <t>Total Expected Cost of Purchases (6)</t>
  </si>
  <si>
    <t>/ Mcf Purchases (4)</t>
  </si>
  <si>
    <t>= Average Expected Cost Per Mcf Purchased</t>
  </si>
  <si>
    <t>x Allowable Mcf Purchases (must not exceed Mcf sales / .95)</t>
  </si>
  <si>
    <t>= Total Expected Gas Cost (to Schedule IA)</t>
  </si>
  <si>
    <t>SCHEDULE IV</t>
  </si>
  <si>
    <t>ACTUAL ADJUSTMENT</t>
  </si>
  <si>
    <t>Particulars</t>
  </si>
  <si>
    <t>Total Supply Volumes Purchased</t>
  </si>
  <si>
    <t>Total Cost of Volumes Purchased</t>
  </si>
  <si>
    <t>$</t>
  </si>
  <si>
    <t>/ Total Sales *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</si>
  <si>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</si>
  <si>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</si>
  <si>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</si>
  <si>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</si>
  <si>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</si>
  <si>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</si>
  <si>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</si>
  <si>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* May not be less than 95% of supply volume</t>
  </si>
  <si>
    <t>SUPPLIER REFUND ADJUSTMENT</t>
  </si>
  <si>
    <t>Description</t>
  </si>
  <si>
    <t>Supplier Refunds Received during 2 Month Period</t>
  </si>
  <si>
    <t>Interest Factor (90 Day Commercial Paper Rate)</t>
  </si>
  <si>
    <t>Refunds Including Interest</t>
  </si>
  <si>
    <t>Divided by 12 Month Projected Sales Ended</t>
  </si>
  <si>
    <t>Current Supplier Refund Adjustment</t>
  </si>
  <si>
    <t>SCHEDULE III</t>
  </si>
  <si>
    <t>For the 12 month period ended</t>
  </si>
  <si>
    <t xml:space="preserve">/ Sales for 12 months ended </t>
  </si>
  <si>
    <t>/Sales for the 12 months ended</t>
  </si>
  <si>
    <t>Expected Gas Cost (EGC)</t>
  </si>
  <si>
    <t>Schedule V</t>
  </si>
  <si>
    <t>BALANCE ADJUSTMENT</t>
  </si>
  <si>
    <t>For the 3 month period ended:</t>
  </si>
  <si>
    <t>Total cost difference used to compute AA of the GCR effective</t>
  </si>
  <si>
    <t>4 quarters prior to the effective date of the currently effective GCR</t>
  </si>
  <si>
    <t>Less:  Dollar amount resulting from the AA of</t>
  </si>
  <si>
    <t>per Mcf as used to compute the GCR in effect</t>
  </si>
  <si>
    <t>4 quarters prior to the effective date of the</t>
  </si>
  <si>
    <t>currently effective GCR times the sales of</t>
  </si>
  <si>
    <t>Mcf during the 12 month period the AA was in effect</t>
  </si>
  <si>
    <t>Equals:  Balance Adjustment of the AA</t>
  </si>
  <si>
    <t>Total supplier refund adjustment including interest used to compute</t>
  </si>
  <si>
    <t>RA of the GCR effective 4 quarters prior to the effective date of the</t>
  </si>
  <si>
    <t>currently effective GCR</t>
  </si>
  <si>
    <t>Less:  Dollar amount resulting from the RA of</t>
  </si>
  <si>
    <t>per Mcf as used to compute the GCR in effect 4 quarters prior to the</t>
  </si>
  <si>
    <t>effective date of the currently effective GCR times the sales of</t>
  </si>
  <si>
    <t>Mcf during the 12 month period the RA was in effect</t>
  </si>
  <si>
    <t>Equals:  Balance Adjustment of the RA</t>
  </si>
  <si>
    <t>Total balance adjustment used to compute BA of the GCR effective</t>
  </si>
  <si>
    <t>Less: Dollar amount resulting from the BA of</t>
  </si>
  <si>
    <t>Mcf during the 12 month period the BA was in effect</t>
  </si>
  <si>
    <t>Equals:  Balance Adjustment of the BA</t>
  </si>
  <si>
    <t>Total Balance Adjustment Amount (1) + (2) + (3)</t>
  </si>
  <si>
    <t>Equals:  Balance Adjustment for the reporting period</t>
  </si>
  <si>
    <t>(to Schedule I, part D)</t>
  </si>
  <si>
    <t>Divide:  Mcf Sales for 12 months ended</t>
  </si>
  <si>
    <t>Rates to be effective for service rendered from</t>
  </si>
  <si>
    <t>Month 1</t>
  </si>
  <si>
    <t>Month 2</t>
  </si>
  <si>
    <t>Month 3</t>
  </si>
  <si>
    <t>QUARTERLY REPORT OF GAS COST</t>
  </si>
  <si>
    <t>RECOVERY RATE CALCULATION</t>
  </si>
  <si>
    <t>Date Filed:</t>
  </si>
  <si>
    <t>Date Rates to be Effective:</t>
  </si>
  <si>
    <t xml:space="preserve">  </t>
  </si>
  <si>
    <t>Reporting Period is Calendar Quarter Ended:</t>
  </si>
  <si>
    <t>Total</t>
  </si>
  <si>
    <t>*Note - there appears to be a meter reading timing issue whereby for the three month period we're in compliance</t>
  </si>
  <si>
    <t>Note - this AA was suspended in 2023-00428 and has not beem reviewed.</t>
  </si>
  <si>
    <t xml:space="preserve"> but in the Month 1 gas is lost and in Month 2 &amp; 3 gas is made.</t>
  </si>
  <si>
    <t>Will the KYPSC be willing to discuss this matter and offer insights as to how other companies manage the issue?</t>
  </si>
  <si>
    <t>Petrol/Sparta/Enbridge et al</t>
  </si>
  <si>
    <t>Enbridge/B&amp;W transport</t>
  </si>
  <si>
    <t>Diversified</t>
  </si>
  <si>
    <t>Petrol</t>
  </si>
  <si>
    <t>Floyd County</t>
  </si>
  <si>
    <t>Johnson County</t>
  </si>
  <si>
    <t>Navitas KYNG, LLC</t>
  </si>
  <si>
    <t>Clinton County*</t>
  </si>
  <si>
    <t>*Note - in the presence the line loss limitation calculation, it may be that a TN/KY allocation need not be made,</t>
  </si>
  <si>
    <t>rather, post up the entire amount, then let the line loss limitation allocate it.</t>
  </si>
  <si>
    <t>Special Note</t>
  </si>
  <si>
    <t xml:space="preserve">It is anticipated that by the next GCR the past GCR Rider from 2023-00109 </t>
  </si>
  <si>
    <t xml:space="preserve"> will be completed in Clinton County and ready for closeout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</si>
</sst>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00_);\(&quot;$&quot;#,##0.0000\)"/>
    <numFmt numFmtId="170" formatCode="[$-409]mmmm\ d\,\ yyyy;@"/>
    <numFmt numFmtId="171" formatCode="0.0%"/>
    <numFmt numFmtId="172" formatCode="[$-409]dd\-mmm\-yy;@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.5"/>
      <name val="Arial Narrow"/>
      <family val="2"/>
    </font>
    <font>
      <sz val="11.5"/>
      <name val="ZapfCalligr BT"/>
      <family val="1"/>
    </font>
    <font>
      <b/>
      <sz val="11.5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ZapfCalligr BT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164" fontId="4" fillId="0" borderId="0" xfId="0" applyNumberFormat="1" applyFont="1"/>
    <xf numFmtId="0" fontId="4" fillId="0" borderId="1" xfId="0" applyFont="1" applyBorder="1"/>
    <xf numFmtId="0" fontId="4" fillId="0" borderId="1" xfId="0" quotePrefix="1" applyFont="1" applyBorder="1" applyAlignment="1">
      <alignment horizontal="center"/>
    </xf>
    <xf numFmtId="164" fontId="4" fillId="0" borderId="1" xfId="0" applyNumberFormat="1" applyFont="1" applyBorder="1"/>
    <xf numFmtId="0" fontId="4" fillId="0" borderId="2" xfId="0" applyFont="1" applyBorder="1"/>
    <xf numFmtId="8" fontId="4" fillId="0" borderId="0" xfId="0" applyNumberFormat="1" applyFont="1"/>
    <xf numFmtId="0" fontId="4" fillId="0" borderId="1" xfId="0" quotePrefix="1" applyFont="1" applyBorder="1"/>
    <xf numFmtId="43" fontId="4" fillId="0" borderId="1" xfId="1" applyFont="1" applyBorder="1"/>
    <xf numFmtId="0" fontId="4" fillId="0" borderId="0" xfId="0" quotePrefix="1" applyFont="1"/>
    <xf numFmtId="166" fontId="4" fillId="0" borderId="0" xfId="1" applyNumberFormat="1" applyFont="1"/>
    <xf numFmtId="166" fontId="4" fillId="0" borderId="1" xfId="1" applyNumberFormat="1" applyFont="1" applyBorder="1"/>
    <xf numFmtId="10" fontId="4" fillId="0" borderId="0" xfId="2" applyNumberFormat="1" applyFont="1"/>
    <xf numFmtId="166" fontId="4" fillId="0" borderId="1" xfId="0" applyNumberFormat="1" applyFont="1" applyBorder="1"/>
    <xf numFmtId="17" fontId="5" fillId="0" borderId="0" xfId="0" applyNumberFormat="1" applyFont="1" applyAlignment="1">
      <alignment horizontal="center"/>
    </xf>
    <xf numFmtId="167" fontId="4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/>
    <xf numFmtId="40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0" fontId="4" fillId="2" borderId="0" xfId="0" applyFont="1" applyFill="1"/>
    <xf numFmtId="166" fontId="4" fillId="2" borderId="0" xfId="1" applyNumberFormat="1" applyFont="1" applyFill="1"/>
    <xf numFmtId="8" fontId="4" fillId="2" borderId="0" xfId="0" applyNumberFormat="1" applyFont="1" applyFill="1"/>
    <xf numFmtId="164" fontId="4" fillId="2" borderId="0" xfId="0" applyNumberFormat="1" applyFont="1" applyFill="1"/>
    <xf numFmtId="43" fontId="4" fillId="2" borderId="0" xfId="0" applyNumberFormat="1" applyFont="1" applyFill="1"/>
    <xf numFmtId="43" fontId="4" fillId="2" borderId="0" xfId="1" applyFont="1" applyFill="1"/>
    <xf numFmtId="14" fontId="4" fillId="2" borderId="1" xfId="0" applyNumberFormat="1" applyFont="1" applyFill="1" applyBorder="1"/>
    <xf numFmtId="8" fontId="0" fillId="2" borderId="0" xfId="0" applyNumberFormat="1" applyFill="1"/>
    <xf numFmtId="167" fontId="4" fillId="2" borderId="1" xfId="1" applyNumberFormat="1" applyFont="1" applyFill="1" applyBorder="1"/>
    <xf numFmtId="164" fontId="4" fillId="2" borderId="1" xfId="0" applyNumberFormat="1" applyFont="1" applyFill="1" applyBorder="1"/>
    <xf numFmtId="165" fontId="4" fillId="2" borderId="1" xfId="0" quotePrefix="1" applyNumberFormat="1" applyFont="1" applyFill="1" applyBorder="1"/>
    <xf numFmtId="0" fontId="0" fillId="0" borderId="1" xfId="0" applyBorder="1"/>
    <xf numFmtId="49" fontId="0" fillId="0" borderId="0" xfId="0" applyNumberFormat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/>
    <xf numFmtId="170" fontId="4" fillId="2" borderId="0" xfId="0" applyNumberFormat="1" applyFont="1" applyFill="1"/>
    <xf numFmtId="17" fontId="4" fillId="0" borderId="0" xfId="0" applyNumberFormat="1" applyFont="1"/>
    <xf numFmtId="167" fontId="4" fillId="0" borderId="0" xfId="1" applyNumberFormat="1" applyFont="1" applyFill="1" applyBorder="1"/>
    <xf numFmtId="167" fontId="4" fillId="0" borderId="0" xfId="1" applyNumberFormat="1" applyFont="1" applyBorder="1"/>
    <xf numFmtId="17" fontId="4" fillId="3" borderId="1" xfId="0" applyNumberFormat="1" applyFont="1" applyFill="1" applyBorder="1" applyAlignment="1">
      <alignment horizontal="center" wrapText="1"/>
    </xf>
    <xf numFmtId="0" fontId="4" fillId="3" borderId="0" xfId="0" applyFont="1" applyFill="1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5" fontId="10" fillId="0" borderId="0" xfId="0" applyNumberFormat="1" applyFont="1" applyAlignment="1">
      <alignment horizontal="center"/>
    </xf>
    <xf numFmtId="0" fontId="11" fillId="0" borderId="0" xfId="0" applyFont="1"/>
    <xf numFmtId="14" fontId="7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5" fontId="6" fillId="0" borderId="0" xfId="0" applyNumberFormat="1" applyFont="1"/>
    <xf numFmtId="166" fontId="4" fillId="3" borderId="0" xfId="1" applyNumberFormat="1" applyFont="1" applyFill="1"/>
    <xf numFmtId="15" fontId="0" fillId="0" borderId="0" xfId="0" applyNumberFormat="1"/>
    <xf numFmtId="43" fontId="4" fillId="0" borderId="0" xfId="0" applyNumberFormat="1" applyFont="1"/>
    <xf numFmtId="171" fontId="4" fillId="0" borderId="0" xfId="2" applyNumberFormat="1" applyFont="1"/>
    <xf numFmtId="17" fontId="4" fillId="0" borderId="1" xfId="0" applyNumberFormat="1" applyFont="1" applyBorder="1" applyAlignment="1">
      <alignment horizontal="center"/>
    </xf>
    <xf numFmtId="41" fontId="0" fillId="2" borderId="1" xfId="0" applyNumberFormat="1" applyFill="1" applyBorder="1"/>
    <xf numFmtId="172" fontId="0" fillId="2" borderId="1" xfId="0" applyNumberFormat="1" applyFill="1" applyBorder="1"/>
    <xf numFmtId="0" fontId="12" fillId="0" borderId="0" xfId="0" applyFont="1"/>
    <xf numFmtId="166" fontId="4" fillId="2" borderId="4" xfId="1" applyNumberFormat="1" applyFont="1" applyFill="1" applyBorder="1"/>
    <xf numFmtId="169" fontId="4" fillId="3" borderId="0" xfId="0" applyNumberFormat="1" applyFont="1" applyFill="1"/>
    <xf numFmtId="0" fontId="8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quotePrefix="1" applyFont="1"/>
    <xf numFmtId="0" fontId="13" fillId="0" borderId="0" xfId="0" applyFont="1"/>
  </cellXfs>
  <cellStyles count="6">
    <cellStyle name="Comma" xfId="1" builtinId="3"/>
    <cellStyle name="Comma 2" xfId="3" xr:uid="{FB0E5B1F-25F2-4EB2-BE77-053C2345B9CD}"/>
    <cellStyle name="Currency 2" xfId="4" xr:uid="{9474C7EE-6C96-45A7-A894-FA09F5F09B09}"/>
    <cellStyle name="Normal" xfId="0" builtinId="0"/>
    <cellStyle name="Normal 2" xfId="5" xr:uid="{F5FBAF4B-F704-42B0-83F7-F482F38DAC3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Qtrly%20Filings\2007-05%20GCA%20Filing\K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Cashout%20Develop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5-Jurisdictional%20Files\Kentucky\Cashouts\2008%20Cashouts\2008-11%20Cashou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C%20(Rates%20used%20in%20the%20Expected%20Gas%20Cost%20EGC%20Calcul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LVS%20Tariffs\LVS%20Development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.1%20FA%20Files%20and%20Forms\0.0-FA%20Case%20files\0.1%20PGAs%20(Purchased%20Gas%20Adjustments)\Atmos\2024-00299\Atmos_Kentucky_GCA_Filing_2024.11_for_PSC.xlsx" TargetMode="External"/><Relationship Id="rId1" Type="http://schemas.openxmlformats.org/officeDocument/2006/relationships/externalLinkPath" Target="https://kymsoffice-my.sharepoint.com/personal/mitchell_pollard_ky_gov/Documents/Desktop/Atmos/2024-00299/Atmos_Kentucky_GCA_Filing_2024.11_for_PS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D%20(Correction%20Factor%20CF%20Calculation)%20incl%20Oct-10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Documentation"/>
      <sheetName val="Filing Package"/>
      <sheetName val="1. MAIN INPUTS"/>
      <sheetName val="tbl Tariff Revisions"/>
      <sheetName val="2. VOLUMES"/>
      <sheetName val="Purchases Tex"/>
      <sheetName val="Purchases Ten"/>
      <sheetName val="Purchases Trk"/>
      <sheetName val="Cont. NO210"/>
      <sheetName val="Cont. NO340"/>
      <sheetName val="Cont. NO435"/>
      <sheetName val="Cont. 3770"/>
      <sheetName val="Cont. 3817"/>
      <sheetName val="Cont.3355"/>
      <sheetName val="Cont. 3355.1"/>
      <sheetName val="Cont. 3819"/>
      <sheetName val="Cont.9213"/>
      <sheetName val="Tex Res"/>
      <sheetName val="Cont. T13687"/>
      <sheetName val="Cont. 2546"/>
      <sheetName val="Cont. 2546.1"/>
      <sheetName val="Cont. 2548"/>
      <sheetName val="Cont. 2548.1"/>
      <sheetName val="Cont. 2550"/>
      <sheetName val="Cont. 2550.1"/>
      <sheetName val="Cont. 2551"/>
      <sheetName val="Cont. 2551.1"/>
      <sheetName val="Cont. 2385"/>
      <sheetName val="7. Trunkline Gas"/>
      <sheetName val="Cont. 014573"/>
      <sheetName val="Trunk Res Fee"/>
      <sheetName val="Trunk Supp Res Fee"/>
      <sheetName val="Trunk Rates"/>
      <sheetName val="3. GCA HISTORY"/>
      <sheetName val="gca G1"/>
      <sheetName val="gca G1 HLF"/>
      <sheetName val="gca LVS1"/>
      <sheetName val="gca LVS1 HLF"/>
      <sheetName val="gca G2"/>
      <sheetName val="gca LVS2"/>
      <sheetName val="gca T2 G1"/>
      <sheetName val="gca T2 G1 HLF"/>
      <sheetName val="gca T4"/>
      <sheetName val="gca T2 G2"/>
      <sheetName val="gca T3"/>
      <sheetName val="4. REFUNDS"/>
      <sheetName val="R_Sales"/>
      <sheetName val="R_Transport"/>
      <sheetName val="CF"/>
      <sheetName val="PBRRF"/>
      <sheetName val="5.RATES_WKG"/>
      <sheetName val="G 1"/>
      <sheetName val="G1_HLF"/>
      <sheetName val="LVS 1"/>
      <sheetName val="LVS 1_HLF"/>
      <sheetName val="G 2"/>
      <sheetName val="LVS 2"/>
      <sheetName val="T2_G1"/>
      <sheetName val="T2_G1_HLF"/>
      <sheetName val="T4"/>
      <sheetName val="T2_G2"/>
      <sheetName val="T3"/>
      <sheetName val="6. RATES_TEXAS"/>
      <sheetName val="NNS demand"/>
      <sheetName val="NNS commodity"/>
      <sheetName val="FT demand"/>
      <sheetName val="FT commodity"/>
      <sheetName val="Fuel"/>
      <sheetName val="Tex Cash"/>
      <sheetName val="7. RATES_TENN"/>
      <sheetName val="FT GS"/>
      <sheetName val="FT A"/>
      <sheetName val="FT G"/>
      <sheetName val="FT G C"/>
      <sheetName val="S S"/>
      <sheetName val="Fuel_tenn"/>
      <sheetName val="Ten Cash"/>
      <sheetName val="8. EXHIBITS"/>
      <sheetName val="Sheet 4"/>
      <sheetName val="Sheet 5"/>
      <sheetName val="Sheet 6"/>
      <sheetName val="A.1"/>
      <sheetName val="A.2"/>
      <sheetName val="A.3"/>
      <sheetName val="A.4"/>
      <sheetName val="A.5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C.12"/>
      <sheetName val="C.13"/>
      <sheetName val="E.1(PBR or Refund)"/>
      <sheetName val="E.1 Certificate"/>
      <sheetName val="F.1"/>
      <sheetName val="F.2"/>
      <sheetName val="Module1"/>
      <sheetName val="Module2"/>
      <sheetName val="Module3"/>
      <sheetName val="Module4"/>
    </sheetNames>
    <sheetDataSet>
      <sheetData sheetId="0">
        <row r="1">
          <cell r="A1" t="str">
            <v>Contents</v>
          </cell>
        </row>
      </sheetData>
      <sheetData sheetId="1"/>
      <sheetData sheetId="2"/>
      <sheetData sheetId="3"/>
      <sheetData sheetId="4">
        <row r="1">
          <cell r="F1">
            <v>39091</v>
          </cell>
        </row>
        <row r="2">
          <cell r="F2" t="str">
            <v>Draft</v>
          </cell>
        </row>
        <row r="5">
          <cell r="F5" t="str">
            <v>2006-00000</v>
          </cell>
          <cell r="J5" t="str">
            <v>2006-00428</v>
          </cell>
          <cell r="Q5" t="str">
            <v>2006-0</v>
          </cell>
        </row>
        <row r="7">
          <cell r="F7" t="str">
            <v>2006-00428</v>
          </cell>
        </row>
        <row r="9">
          <cell r="F9">
            <v>39114</v>
          </cell>
          <cell r="J9">
            <v>39022</v>
          </cell>
        </row>
        <row r="11">
          <cell r="F11" t="str">
            <v>For Month of February, 2007</v>
          </cell>
        </row>
        <row r="12">
          <cell r="F12" t="str">
            <v>February 1, 2007</v>
          </cell>
        </row>
        <row r="13">
          <cell r="F13" t="str">
            <v>Winter</v>
          </cell>
        </row>
        <row r="18">
          <cell r="F18">
            <v>39022</v>
          </cell>
          <cell r="J18">
            <v>39022</v>
          </cell>
        </row>
        <row r="19">
          <cell r="Q19" t="str">
            <v>2006-0</v>
          </cell>
        </row>
        <row r="21">
          <cell r="F21" t="str">
            <v>February 2004</v>
          </cell>
          <cell r="Q21" t="str">
            <v>February</v>
          </cell>
          <cell r="R21">
            <v>1</v>
          </cell>
          <cell r="S21">
            <v>107</v>
          </cell>
          <cell r="T21" t="str">
            <v>107</v>
          </cell>
        </row>
        <row r="22">
          <cell r="N22" t="str">
            <v>6</v>
          </cell>
        </row>
        <row r="23">
          <cell r="F23">
            <v>35004</v>
          </cell>
          <cell r="Q23">
            <v>10</v>
          </cell>
          <cell r="S23" t="str">
            <v>October</v>
          </cell>
          <cell r="T23" t="str">
            <v>95</v>
          </cell>
        </row>
        <row r="24">
          <cell r="F24">
            <v>34639</v>
          </cell>
        </row>
        <row r="27">
          <cell r="F27">
            <v>39479</v>
          </cell>
        </row>
        <row r="185">
          <cell r="H185" t="str">
            <v>January</v>
          </cell>
          <cell r="J185">
            <v>1</v>
          </cell>
          <cell r="K185" t="str">
            <v>Winter</v>
          </cell>
        </row>
        <row r="186">
          <cell r="H186" t="str">
            <v>February</v>
          </cell>
          <cell r="J186">
            <v>2</v>
          </cell>
          <cell r="K186" t="str">
            <v>Winter</v>
          </cell>
        </row>
        <row r="187">
          <cell r="H187" t="str">
            <v>March</v>
          </cell>
          <cell r="J187">
            <v>3</v>
          </cell>
          <cell r="K187" t="str">
            <v>Winter</v>
          </cell>
        </row>
        <row r="188">
          <cell r="H188" t="str">
            <v>April</v>
          </cell>
          <cell r="J188">
            <v>4</v>
          </cell>
          <cell r="K188" t="str">
            <v>Summer</v>
          </cell>
        </row>
        <row r="189">
          <cell r="H189" t="str">
            <v>May</v>
          </cell>
          <cell r="J189">
            <v>5</v>
          </cell>
          <cell r="K189" t="str">
            <v>Summer</v>
          </cell>
        </row>
        <row r="190">
          <cell r="H190" t="str">
            <v>June</v>
          </cell>
          <cell r="J190">
            <v>6</v>
          </cell>
          <cell r="K190" t="str">
            <v>Summer</v>
          </cell>
        </row>
        <row r="191">
          <cell r="H191" t="str">
            <v>July</v>
          </cell>
          <cell r="J191">
            <v>7</v>
          </cell>
          <cell r="K191" t="str">
            <v>Summer</v>
          </cell>
        </row>
        <row r="192">
          <cell r="H192" t="str">
            <v>August</v>
          </cell>
          <cell r="J192">
            <v>8</v>
          </cell>
          <cell r="K192" t="str">
            <v>Summer</v>
          </cell>
        </row>
        <row r="193">
          <cell r="H193" t="str">
            <v>September</v>
          </cell>
          <cell r="J193">
            <v>9</v>
          </cell>
          <cell r="K193" t="str">
            <v>Summer</v>
          </cell>
        </row>
        <row r="194">
          <cell r="H194" t="str">
            <v>October</v>
          </cell>
          <cell r="J194">
            <v>10</v>
          </cell>
          <cell r="K194" t="str">
            <v>Summer</v>
          </cell>
        </row>
        <row r="195">
          <cell r="H195" t="str">
            <v>November</v>
          </cell>
          <cell r="J195">
            <v>11</v>
          </cell>
          <cell r="K195" t="str">
            <v>Winter</v>
          </cell>
        </row>
        <row r="196">
          <cell r="H196" t="str">
            <v>December</v>
          </cell>
          <cell r="J196">
            <v>12</v>
          </cell>
          <cell r="K196" t="str">
            <v>Winter</v>
          </cell>
        </row>
      </sheetData>
      <sheetData sheetId="5">
        <row r="3">
          <cell r="A3" t="str">
            <v>Month</v>
          </cell>
        </row>
      </sheetData>
      <sheetData sheetId="6"/>
      <sheetData sheetId="7">
        <row r="9">
          <cell r="A9">
            <v>35065</v>
          </cell>
          <cell r="B9">
            <v>2742500</v>
          </cell>
          <cell r="C9">
            <v>741000</v>
          </cell>
          <cell r="D9">
            <v>40000</v>
          </cell>
          <cell r="E9">
            <v>3523500</v>
          </cell>
          <cell r="G9">
            <v>950000</v>
          </cell>
          <cell r="H9">
            <v>-20000</v>
          </cell>
          <cell r="I9">
            <v>930000</v>
          </cell>
          <cell r="K9">
            <v>-20000</v>
          </cell>
          <cell r="L9">
            <v>1100000</v>
          </cell>
          <cell r="M9">
            <v>1080000</v>
          </cell>
          <cell r="O9">
            <v>46400</v>
          </cell>
          <cell r="Q9">
            <v>5579900</v>
          </cell>
          <cell r="S9">
            <v>2</v>
          </cell>
          <cell r="T9">
            <v>1.0249999999999999</v>
          </cell>
        </row>
        <row r="10">
          <cell r="A10">
            <v>35096</v>
          </cell>
          <cell r="B10">
            <v>2728450</v>
          </cell>
          <cell r="C10">
            <v>693900</v>
          </cell>
          <cell r="D10">
            <v>10000</v>
          </cell>
          <cell r="E10">
            <v>3432350</v>
          </cell>
          <cell r="G10">
            <v>850000</v>
          </cell>
          <cell r="H10">
            <v>-10000</v>
          </cell>
          <cell r="I10">
            <v>840000</v>
          </cell>
          <cell r="K10">
            <v>0</v>
          </cell>
          <cell r="L10">
            <v>1000000</v>
          </cell>
          <cell r="M10">
            <v>1000000</v>
          </cell>
          <cell r="O10">
            <v>46400</v>
          </cell>
          <cell r="Q10">
            <v>5318750</v>
          </cell>
          <cell r="S10">
            <v>2.5</v>
          </cell>
          <cell r="T10">
            <v>1.0249999999999999</v>
          </cell>
        </row>
        <row r="11">
          <cell r="A11">
            <v>35125</v>
          </cell>
          <cell r="B11">
            <v>1844500</v>
          </cell>
          <cell r="C11">
            <v>682000</v>
          </cell>
          <cell r="D11">
            <v>0</v>
          </cell>
          <cell r="E11">
            <v>2526500</v>
          </cell>
          <cell r="G11">
            <v>334860</v>
          </cell>
          <cell r="H11">
            <v>0</v>
          </cell>
          <cell r="I11">
            <v>334860</v>
          </cell>
          <cell r="K11">
            <v>0</v>
          </cell>
          <cell r="L11">
            <v>500000</v>
          </cell>
          <cell r="M11">
            <v>500000</v>
          </cell>
          <cell r="O11">
            <v>25500</v>
          </cell>
          <cell r="Q11">
            <v>3386860</v>
          </cell>
          <cell r="S11">
            <v>2</v>
          </cell>
          <cell r="T11">
            <v>1.0249999999999999</v>
          </cell>
        </row>
        <row r="12">
          <cell r="A12">
            <v>35156</v>
          </cell>
          <cell r="B12">
            <v>852500</v>
          </cell>
          <cell r="C12">
            <v>465000</v>
          </cell>
          <cell r="D12">
            <v>750000</v>
          </cell>
          <cell r="E12">
            <v>2067500</v>
          </cell>
          <cell r="G12">
            <v>0</v>
          </cell>
          <cell r="H12">
            <v>-300000</v>
          </cell>
          <cell r="I12">
            <v>-300000</v>
          </cell>
          <cell r="K12">
            <v>-450000</v>
          </cell>
          <cell r="L12">
            <v>0</v>
          </cell>
          <cell r="M12">
            <v>-450000</v>
          </cell>
          <cell r="O12">
            <v>50000</v>
          </cell>
          <cell r="Q12">
            <v>1367500</v>
          </cell>
          <cell r="S12">
            <v>2.4</v>
          </cell>
          <cell r="T12">
            <v>1.0249999999999999</v>
          </cell>
        </row>
        <row r="13">
          <cell r="A13">
            <v>35186</v>
          </cell>
          <cell r="B13">
            <v>759500</v>
          </cell>
          <cell r="C13">
            <v>356500</v>
          </cell>
          <cell r="D13">
            <v>1200000</v>
          </cell>
          <cell r="E13">
            <v>2316000</v>
          </cell>
          <cell r="G13">
            <v>0</v>
          </cell>
          <cell r="H13">
            <v>-700000</v>
          </cell>
          <cell r="I13">
            <v>-700000</v>
          </cell>
          <cell r="K13">
            <v>-500000</v>
          </cell>
          <cell r="L13">
            <v>0</v>
          </cell>
          <cell r="M13">
            <v>-500000</v>
          </cell>
          <cell r="O13">
            <v>50000</v>
          </cell>
          <cell r="Q13">
            <v>1166000</v>
          </cell>
          <cell r="S13">
            <v>2.5</v>
          </cell>
          <cell r="T13">
            <v>1.0249999999999999</v>
          </cell>
        </row>
        <row r="14">
          <cell r="A14">
            <v>35217</v>
          </cell>
          <cell r="B14">
            <v>935000</v>
          </cell>
          <cell r="C14">
            <v>950000</v>
          </cell>
          <cell r="D14">
            <v>1350000</v>
          </cell>
          <cell r="E14">
            <v>3235000</v>
          </cell>
          <cell r="G14">
            <v>0</v>
          </cell>
          <cell r="H14">
            <v>-550000</v>
          </cell>
          <cell r="I14">
            <v>-550000</v>
          </cell>
          <cell r="K14">
            <v>-800000</v>
          </cell>
          <cell r="L14">
            <v>0</v>
          </cell>
          <cell r="M14">
            <v>-800000</v>
          </cell>
          <cell r="O14">
            <v>40000</v>
          </cell>
          <cell r="Q14">
            <v>1925000</v>
          </cell>
          <cell r="S14">
            <v>2.4500000000000002</v>
          </cell>
          <cell r="T14">
            <v>1.0249999999999999</v>
          </cell>
        </row>
        <row r="15">
          <cell r="A15">
            <v>35247</v>
          </cell>
          <cell r="B15">
            <v>595000</v>
          </cell>
          <cell r="C15">
            <v>155000</v>
          </cell>
          <cell r="D15">
            <v>180000</v>
          </cell>
          <cell r="E15">
            <v>930000</v>
          </cell>
          <cell r="G15">
            <v>0</v>
          </cell>
          <cell r="H15">
            <v>-180000</v>
          </cell>
          <cell r="I15">
            <v>-180000</v>
          </cell>
          <cell r="K15">
            <v>0</v>
          </cell>
          <cell r="L15">
            <v>0</v>
          </cell>
          <cell r="M15">
            <v>0</v>
          </cell>
          <cell r="O15">
            <v>40000</v>
          </cell>
          <cell r="Q15">
            <v>790000</v>
          </cell>
          <cell r="S15">
            <v>2.2999999999999998</v>
          </cell>
          <cell r="T15">
            <v>1.0249999999999999</v>
          </cell>
        </row>
        <row r="16">
          <cell r="A16">
            <v>35278</v>
          </cell>
          <cell r="B16">
            <v>329760</v>
          </cell>
          <cell r="C16">
            <v>155000</v>
          </cell>
          <cell r="D16">
            <v>1232000</v>
          </cell>
          <cell r="E16">
            <v>1716760</v>
          </cell>
          <cell r="G16">
            <v>0</v>
          </cell>
          <cell r="H16">
            <v>-669000</v>
          </cell>
          <cell r="I16">
            <v>-669000</v>
          </cell>
          <cell r="K16">
            <v>-563000</v>
          </cell>
          <cell r="L16">
            <v>0</v>
          </cell>
          <cell r="M16">
            <v>-563000</v>
          </cell>
          <cell r="O16">
            <v>40000</v>
          </cell>
          <cell r="Q16">
            <v>524760</v>
          </cell>
          <cell r="S16">
            <v>2.75</v>
          </cell>
          <cell r="T16">
            <v>1.0249999999999999</v>
          </cell>
        </row>
        <row r="17">
          <cell r="A17">
            <v>35309</v>
          </cell>
          <cell r="B17">
            <v>600000</v>
          </cell>
          <cell r="C17">
            <v>150000</v>
          </cell>
          <cell r="D17">
            <v>950000</v>
          </cell>
          <cell r="E17">
            <v>1700000</v>
          </cell>
          <cell r="G17">
            <v>0</v>
          </cell>
          <cell r="H17">
            <v>-354000</v>
          </cell>
          <cell r="I17">
            <v>-354000</v>
          </cell>
          <cell r="K17">
            <v>-596000</v>
          </cell>
          <cell r="L17">
            <v>0</v>
          </cell>
          <cell r="M17">
            <v>-596000</v>
          </cell>
          <cell r="O17">
            <v>40000</v>
          </cell>
          <cell r="Q17">
            <v>790000</v>
          </cell>
          <cell r="S17">
            <v>2.35</v>
          </cell>
          <cell r="T17">
            <v>1.0249999999999999</v>
          </cell>
        </row>
        <row r="18">
          <cell r="A18">
            <v>35339</v>
          </cell>
          <cell r="B18">
            <v>840000</v>
          </cell>
          <cell r="C18">
            <v>155000</v>
          </cell>
          <cell r="D18">
            <v>500000</v>
          </cell>
          <cell r="E18">
            <v>1495000</v>
          </cell>
          <cell r="G18">
            <v>0</v>
          </cell>
          <cell r="H18">
            <v>-200000</v>
          </cell>
          <cell r="I18">
            <v>-200000</v>
          </cell>
          <cell r="K18">
            <v>-300000</v>
          </cell>
          <cell r="L18">
            <v>0</v>
          </cell>
          <cell r="M18">
            <v>-300000</v>
          </cell>
          <cell r="O18">
            <v>40000</v>
          </cell>
          <cell r="Q18">
            <v>1035000</v>
          </cell>
          <cell r="S18">
            <v>2.15</v>
          </cell>
          <cell r="T18">
            <v>1.0249999999999999</v>
          </cell>
        </row>
        <row r="19">
          <cell r="A19">
            <v>35370</v>
          </cell>
          <cell r="B19">
            <v>796500</v>
          </cell>
          <cell r="C19">
            <v>150000</v>
          </cell>
          <cell r="D19">
            <v>125000</v>
          </cell>
          <cell r="E19">
            <v>1071500</v>
          </cell>
          <cell r="G19">
            <v>600000</v>
          </cell>
          <cell r="H19">
            <v>0</v>
          </cell>
          <cell r="I19">
            <v>600000</v>
          </cell>
          <cell r="K19">
            <v>-125000</v>
          </cell>
          <cell r="L19">
            <v>400000</v>
          </cell>
          <cell r="M19">
            <v>275000</v>
          </cell>
          <cell r="O19">
            <v>70000</v>
          </cell>
          <cell r="Q19">
            <v>2016500</v>
          </cell>
          <cell r="S19">
            <v>2.2999999999999998</v>
          </cell>
          <cell r="T19">
            <v>1.0249999999999999</v>
          </cell>
        </row>
        <row r="20">
          <cell r="A20">
            <v>35400</v>
          </cell>
          <cell r="B20">
            <v>1213000</v>
          </cell>
          <cell r="C20">
            <v>372000</v>
          </cell>
          <cell r="D20">
            <v>0</v>
          </cell>
          <cell r="E20">
            <v>1585000</v>
          </cell>
          <cell r="G20">
            <v>350000</v>
          </cell>
          <cell r="H20">
            <v>0</v>
          </cell>
          <cell r="I20">
            <v>350000</v>
          </cell>
          <cell r="K20">
            <v>0</v>
          </cell>
          <cell r="L20">
            <v>850000</v>
          </cell>
          <cell r="M20">
            <v>850000</v>
          </cell>
          <cell r="O20">
            <v>75000</v>
          </cell>
          <cell r="Q20">
            <v>2860000</v>
          </cell>
          <cell r="S20">
            <v>2.85</v>
          </cell>
          <cell r="T20">
            <v>1.0249999999999999</v>
          </cell>
        </row>
        <row r="21">
          <cell r="A21">
            <v>35431</v>
          </cell>
          <cell r="B21">
            <v>2068500</v>
          </cell>
          <cell r="C21">
            <v>573500</v>
          </cell>
          <cell r="D21">
            <v>0</v>
          </cell>
          <cell r="E21">
            <v>2642000</v>
          </cell>
          <cell r="G21">
            <v>1225000</v>
          </cell>
          <cell r="H21">
            <v>0</v>
          </cell>
          <cell r="I21">
            <v>1225000</v>
          </cell>
          <cell r="K21">
            <v>0</v>
          </cell>
          <cell r="L21">
            <v>850000</v>
          </cell>
          <cell r="M21">
            <v>850000</v>
          </cell>
          <cell r="O21">
            <v>0</v>
          </cell>
          <cell r="Q21">
            <v>4717000</v>
          </cell>
          <cell r="S21">
            <v>3.15</v>
          </cell>
          <cell r="T21">
            <v>1.0249999999999999</v>
          </cell>
        </row>
        <row r="22">
          <cell r="A22">
            <v>35462</v>
          </cell>
          <cell r="B22">
            <v>1410000</v>
          </cell>
          <cell r="C22">
            <v>686000</v>
          </cell>
          <cell r="D22">
            <v>0</v>
          </cell>
          <cell r="E22">
            <v>2096000</v>
          </cell>
          <cell r="G22">
            <v>798000</v>
          </cell>
          <cell r="H22">
            <v>0</v>
          </cell>
          <cell r="I22">
            <v>798000</v>
          </cell>
          <cell r="K22">
            <v>0</v>
          </cell>
          <cell r="L22">
            <v>980000</v>
          </cell>
          <cell r="M22">
            <v>980000</v>
          </cell>
          <cell r="O22">
            <v>55000</v>
          </cell>
          <cell r="Q22">
            <v>3929000</v>
          </cell>
          <cell r="S22">
            <v>3.3</v>
          </cell>
          <cell r="T22">
            <v>1.0249999999999999</v>
          </cell>
        </row>
        <row r="23">
          <cell r="A23">
            <v>35490</v>
          </cell>
          <cell r="B23">
            <v>1340000</v>
          </cell>
          <cell r="C23">
            <v>555000</v>
          </cell>
          <cell r="D23">
            <v>5000</v>
          </cell>
          <cell r="E23">
            <v>1900000</v>
          </cell>
          <cell r="G23">
            <v>410000</v>
          </cell>
          <cell r="H23">
            <v>0</v>
          </cell>
          <cell r="I23">
            <v>410000</v>
          </cell>
          <cell r="K23">
            <v>-5000</v>
          </cell>
          <cell r="L23">
            <v>495000</v>
          </cell>
          <cell r="M23">
            <v>490000</v>
          </cell>
          <cell r="O23">
            <v>0</v>
          </cell>
          <cell r="Q23">
            <v>2800000</v>
          </cell>
          <cell r="S23">
            <v>2.6</v>
          </cell>
          <cell r="T23">
            <v>1.0249999999999999</v>
          </cell>
        </row>
        <row r="24">
          <cell r="A24">
            <v>35521</v>
          </cell>
          <cell r="B24">
            <v>1150000</v>
          </cell>
          <cell r="C24">
            <v>550000</v>
          </cell>
          <cell r="D24">
            <v>150000</v>
          </cell>
          <cell r="E24">
            <v>1850000</v>
          </cell>
          <cell r="G24">
            <v>100000</v>
          </cell>
          <cell r="H24">
            <v>-100000</v>
          </cell>
          <cell r="I24">
            <v>0</v>
          </cell>
          <cell r="K24">
            <v>-150000</v>
          </cell>
          <cell r="L24">
            <v>100000</v>
          </cell>
          <cell r="M24">
            <v>-50000</v>
          </cell>
          <cell r="O24">
            <v>50000</v>
          </cell>
          <cell r="Q24">
            <v>1850000</v>
          </cell>
          <cell r="S24">
            <v>1.9</v>
          </cell>
          <cell r="T24">
            <v>1.0249999999999999</v>
          </cell>
        </row>
        <row r="25">
          <cell r="A25">
            <v>35551</v>
          </cell>
          <cell r="B25">
            <v>1200000</v>
          </cell>
          <cell r="C25">
            <v>425000</v>
          </cell>
          <cell r="D25">
            <v>1000000</v>
          </cell>
          <cell r="E25">
            <v>2625000</v>
          </cell>
          <cell r="G25">
            <v>0</v>
          </cell>
          <cell r="H25">
            <v>-650000</v>
          </cell>
          <cell r="I25">
            <v>-650000</v>
          </cell>
          <cell r="K25">
            <v>-350000</v>
          </cell>
          <cell r="L25">
            <v>0</v>
          </cell>
          <cell r="M25">
            <v>-350000</v>
          </cell>
          <cell r="O25">
            <v>10000</v>
          </cell>
          <cell r="Q25">
            <v>1635000</v>
          </cell>
          <cell r="S25">
            <v>1.75</v>
          </cell>
          <cell r="T25">
            <v>1.0249999999999999</v>
          </cell>
        </row>
        <row r="26">
          <cell r="A26">
            <v>35582</v>
          </cell>
          <cell r="B26">
            <v>1200000</v>
          </cell>
          <cell r="C26">
            <v>425000</v>
          </cell>
          <cell r="D26">
            <v>1090000</v>
          </cell>
          <cell r="E26">
            <v>2715000</v>
          </cell>
          <cell r="G26">
            <v>0</v>
          </cell>
          <cell r="H26">
            <v>-700000</v>
          </cell>
          <cell r="I26">
            <v>-700000</v>
          </cell>
          <cell r="K26">
            <v>-390000</v>
          </cell>
          <cell r="L26">
            <v>0</v>
          </cell>
          <cell r="M26">
            <v>-390000</v>
          </cell>
          <cell r="O26">
            <v>35000</v>
          </cell>
          <cell r="Q26">
            <v>1660000</v>
          </cell>
          <cell r="S26">
            <v>2</v>
          </cell>
          <cell r="T26">
            <v>1.0249999999999999</v>
          </cell>
        </row>
        <row r="27">
          <cell r="A27">
            <v>35612</v>
          </cell>
          <cell r="B27">
            <v>1375000</v>
          </cell>
          <cell r="C27">
            <v>350000</v>
          </cell>
          <cell r="D27">
            <v>1154000</v>
          </cell>
          <cell r="E27">
            <v>2879000</v>
          </cell>
          <cell r="G27">
            <v>0</v>
          </cell>
          <cell r="H27">
            <v>-630000</v>
          </cell>
          <cell r="I27">
            <v>-630000</v>
          </cell>
          <cell r="K27">
            <v>-524000</v>
          </cell>
          <cell r="L27">
            <v>0</v>
          </cell>
          <cell r="M27">
            <v>-524000</v>
          </cell>
          <cell r="O27">
            <v>0</v>
          </cell>
          <cell r="Q27">
            <v>1725000</v>
          </cell>
          <cell r="S27">
            <v>2.15</v>
          </cell>
          <cell r="T27">
            <v>1.0249999999999999</v>
          </cell>
        </row>
        <row r="28">
          <cell r="A28">
            <v>35643</v>
          </cell>
          <cell r="B28">
            <v>1465000</v>
          </cell>
          <cell r="C28">
            <v>365000</v>
          </cell>
          <cell r="D28">
            <v>1035000</v>
          </cell>
          <cell r="E28">
            <v>2865000</v>
          </cell>
          <cell r="G28">
            <v>0</v>
          </cell>
          <cell r="H28">
            <v>-535000</v>
          </cell>
          <cell r="I28">
            <v>-535000</v>
          </cell>
          <cell r="K28">
            <v>-500000</v>
          </cell>
          <cell r="L28">
            <v>0</v>
          </cell>
          <cell r="M28">
            <v>-500000</v>
          </cell>
          <cell r="O28">
            <v>0</v>
          </cell>
          <cell r="Q28">
            <v>1830000</v>
          </cell>
          <cell r="S28">
            <v>2.35</v>
          </cell>
          <cell r="T28">
            <v>1.0249999999999999</v>
          </cell>
        </row>
        <row r="29">
          <cell r="A29">
            <v>35674</v>
          </cell>
          <cell r="B29">
            <v>1555000</v>
          </cell>
          <cell r="C29">
            <v>365000</v>
          </cell>
          <cell r="D29">
            <v>800000</v>
          </cell>
          <cell r="E29">
            <v>2720000</v>
          </cell>
          <cell r="G29">
            <v>0</v>
          </cell>
          <cell r="H29">
            <v>-270000</v>
          </cell>
          <cell r="I29">
            <v>-270000</v>
          </cell>
          <cell r="K29">
            <v>-530000</v>
          </cell>
          <cell r="L29">
            <v>0</v>
          </cell>
          <cell r="M29">
            <v>-530000</v>
          </cell>
          <cell r="O29">
            <v>45000</v>
          </cell>
          <cell r="Q29">
            <v>1965000</v>
          </cell>
          <cell r="S29">
            <v>2.35</v>
          </cell>
          <cell r="T29">
            <v>1.0249999999999999</v>
          </cell>
        </row>
        <row r="30">
          <cell r="A30">
            <v>35704</v>
          </cell>
          <cell r="B30">
            <v>1670000</v>
          </cell>
          <cell r="C30">
            <v>365000</v>
          </cell>
          <cell r="D30">
            <v>773000</v>
          </cell>
          <cell r="E30">
            <v>2808000</v>
          </cell>
          <cell r="G30">
            <v>0</v>
          </cell>
          <cell r="H30">
            <v>-273000</v>
          </cell>
          <cell r="I30">
            <v>-273000</v>
          </cell>
          <cell r="K30">
            <v>-500000</v>
          </cell>
          <cell r="L30">
            <v>0</v>
          </cell>
          <cell r="M30">
            <v>-500000</v>
          </cell>
          <cell r="O30">
            <v>40000</v>
          </cell>
          <cell r="Q30">
            <v>2075000</v>
          </cell>
          <cell r="S30">
            <v>2.5499999999999998</v>
          </cell>
          <cell r="T30">
            <v>1.0249999999999999</v>
          </cell>
        </row>
        <row r="31">
          <cell r="A31">
            <v>35735</v>
          </cell>
          <cell r="B31">
            <v>1770000</v>
          </cell>
          <cell r="C31">
            <v>400000</v>
          </cell>
          <cell r="D31">
            <v>150000</v>
          </cell>
          <cell r="E31">
            <v>2320000</v>
          </cell>
          <cell r="G31">
            <v>90000</v>
          </cell>
          <cell r="H31">
            <v>0</v>
          </cell>
          <cell r="I31">
            <v>90000</v>
          </cell>
          <cell r="K31">
            <v>-150000</v>
          </cell>
          <cell r="L31">
            <v>100000</v>
          </cell>
          <cell r="M31">
            <v>-50000</v>
          </cell>
          <cell r="O31">
            <v>40000</v>
          </cell>
          <cell r="Q31">
            <v>2400000</v>
          </cell>
          <cell r="S31">
            <v>3.65</v>
          </cell>
          <cell r="T31">
            <v>1.0249999999999999</v>
          </cell>
        </row>
        <row r="32">
          <cell r="A32">
            <v>35765</v>
          </cell>
          <cell r="B32">
            <v>1015000</v>
          </cell>
          <cell r="C32">
            <v>400000</v>
          </cell>
          <cell r="D32">
            <v>0</v>
          </cell>
          <cell r="E32">
            <v>1415000</v>
          </cell>
          <cell r="G32">
            <v>1240000</v>
          </cell>
          <cell r="H32">
            <v>0</v>
          </cell>
          <cell r="I32">
            <v>1240000</v>
          </cell>
          <cell r="K32">
            <v>0</v>
          </cell>
          <cell r="L32">
            <v>625000</v>
          </cell>
          <cell r="M32">
            <v>625000</v>
          </cell>
          <cell r="O32">
            <v>40000</v>
          </cell>
          <cell r="Q32">
            <v>3320000</v>
          </cell>
          <cell r="S32">
            <v>3.98</v>
          </cell>
          <cell r="T32">
            <v>1.0249999999999999</v>
          </cell>
        </row>
        <row r="33">
          <cell r="A33">
            <v>35796</v>
          </cell>
          <cell r="B33">
            <v>1578000</v>
          </cell>
          <cell r="C33">
            <v>573500</v>
          </cell>
          <cell r="D33">
            <v>0</v>
          </cell>
          <cell r="E33">
            <v>2151500</v>
          </cell>
          <cell r="G33">
            <v>1137000</v>
          </cell>
          <cell r="H33">
            <v>0</v>
          </cell>
          <cell r="I33">
            <v>1137000</v>
          </cell>
          <cell r="K33">
            <v>0</v>
          </cell>
          <cell r="L33">
            <v>1297000</v>
          </cell>
          <cell r="M33">
            <v>1297000</v>
          </cell>
          <cell r="O33">
            <v>0</v>
          </cell>
          <cell r="Q33">
            <v>4585500</v>
          </cell>
          <cell r="S33">
            <v>3.48</v>
          </cell>
          <cell r="T33">
            <v>1.0249999999999999</v>
          </cell>
        </row>
        <row r="34">
          <cell r="A34">
            <v>35827</v>
          </cell>
          <cell r="B34">
            <v>1539000</v>
          </cell>
          <cell r="C34">
            <v>518000</v>
          </cell>
          <cell r="D34">
            <v>0</v>
          </cell>
          <cell r="E34">
            <v>2057000</v>
          </cell>
          <cell r="G34">
            <v>803475</v>
          </cell>
          <cell r="H34">
            <v>0</v>
          </cell>
          <cell r="I34">
            <v>803475</v>
          </cell>
          <cell r="K34">
            <v>0</v>
          </cell>
          <cell r="L34">
            <v>1100000</v>
          </cell>
          <cell r="M34">
            <v>1100000</v>
          </cell>
          <cell r="O34">
            <v>36000</v>
          </cell>
          <cell r="Q34">
            <v>3996475</v>
          </cell>
          <cell r="S34">
            <v>2.5</v>
          </cell>
          <cell r="T34">
            <v>1.0249999999999999</v>
          </cell>
        </row>
        <row r="35">
          <cell r="A35">
            <v>35855</v>
          </cell>
          <cell r="B35">
            <v>1250000</v>
          </cell>
          <cell r="C35">
            <v>418500</v>
          </cell>
          <cell r="D35">
            <v>0</v>
          </cell>
          <cell r="E35">
            <v>1668500</v>
          </cell>
          <cell r="G35">
            <v>284000</v>
          </cell>
          <cell r="H35">
            <v>0</v>
          </cell>
          <cell r="I35">
            <v>284000</v>
          </cell>
          <cell r="K35">
            <v>0</v>
          </cell>
          <cell r="L35">
            <v>800000</v>
          </cell>
          <cell r="M35">
            <v>800000</v>
          </cell>
          <cell r="O35">
            <v>39000</v>
          </cell>
          <cell r="Q35">
            <v>2791500</v>
          </cell>
          <cell r="S35">
            <v>2.23</v>
          </cell>
          <cell r="T35">
            <v>1.0249999999999999</v>
          </cell>
        </row>
        <row r="36">
          <cell r="A36">
            <v>35886</v>
          </cell>
          <cell r="B36">
            <v>810000</v>
          </cell>
          <cell r="C36">
            <v>330000</v>
          </cell>
          <cell r="D36">
            <v>446000</v>
          </cell>
          <cell r="E36">
            <v>1586000</v>
          </cell>
          <cell r="G36">
            <v>0</v>
          </cell>
          <cell r="H36">
            <v>-156000</v>
          </cell>
          <cell r="I36">
            <v>-156000</v>
          </cell>
          <cell r="K36">
            <v>-290000</v>
          </cell>
          <cell r="L36">
            <v>0</v>
          </cell>
          <cell r="M36">
            <v>-290000</v>
          </cell>
          <cell r="O36">
            <v>41000</v>
          </cell>
          <cell r="Q36">
            <v>1181000</v>
          </cell>
          <cell r="S36">
            <v>2.2599999999999998</v>
          </cell>
          <cell r="T36">
            <v>1.0249999999999999</v>
          </cell>
        </row>
        <row r="37">
          <cell r="A37">
            <v>35916</v>
          </cell>
          <cell r="B37">
            <v>488375</v>
          </cell>
          <cell r="C37">
            <v>116000</v>
          </cell>
          <cell r="D37">
            <v>1085000</v>
          </cell>
          <cell r="E37">
            <v>1689375</v>
          </cell>
          <cell r="G37">
            <v>0</v>
          </cell>
          <cell r="H37">
            <v>-575000</v>
          </cell>
          <cell r="I37">
            <v>-575000</v>
          </cell>
          <cell r="K37">
            <v>-510000</v>
          </cell>
          <cell r="L37">
            <v>0</v>
          </cell>
          <cell r="M37">
            <v>-510000</v>
          </cell>
          <cell r="O37">
            <v>37000</v>
          </cell>
          <cell r="Q37">
            <v>641375</v>
          </cell>
          <cell r="S37">
            <v>2.41</v>
          </cell>
          <cell r="T37">
            <v>1.0249999999999999</v>
          </cell>
        </row>
        <row r="38">
          <cell r="A38">
            <v>35947</v>
          </cell>
          <cell r="B38">
            <v>23853</v>
          </cell>
          <cell r="C38">
            <v>153120</v>
          </cell>
          <cell r="D38">
            <v>1407210</v>
          </cell>
          <cell r="E38">
            <v>1584183</v>
          </cell>
          <cell r="G38">
            <v>0</v>
          </cell>
          <cell r="H38">
            <v>-597210</v>
          </cell>
          <cell r="I38">
            <v>-597210</v>
          </cell>
          <cell r="K38">
            <v>-810000</v>
          </cell>
          <cell r="L38">
            <v>0</v>
          </cell>
          <cell r="M38">
            <v>-810000</v>
          </cell>
          <cell r="O38">
            <v>40000</v>
          </cell>
          <cell r="Q38">
            <v>216973</v>
          </cell>
          <cell r="S38">
            <v>2.4</v>
          </cell>
          <cell r="T38">
            <v>1.0249999999999999</v>
          </cell>
        </row>
        <row r="39">
          <cell r="A39">
            <v>35977</v>
          </cell>
          <cell r="B39">
            <v>0</v>
          </cell>
          <cell r="C39">
            <v>81617</v>
          </cell>
          <cell r="D39">
            <v>1157412</v>
          </cell>
          <cell r="E39">
            <v>1239029</v>
          </cell>
          <cell r="G39">
            <v>0</v>
          </cell>
          <cell r="H39">
            <v>-633800</v>
          </cell>
          <cell r="I39">
            <v>-633800</v>
          </cell>
          <cell r="K39">
            <v>-523612</v>
          </cell>
          <cell r="L39">
            <v>0</v>
          </cell>
          <cell r="M39">
            <v>-523612</v>
          </cell>
          <cell r="O39">
            <v>40000</v>
          </cell>
          <cell r="Q39">
            <v>121617</v>
          </cell>
          <cell r="S39">
            <v>2.2999999999999998</v>
          </cell>
          <cell r="T39">
            <v>1.0249999999999999</v>
          </cell>
        </row>
        <row r="40">
          <cell r="A40">
            <v>36008</v>
          </cell>
          <cell r="B40">
            <v>282638</v>
          </cell>
          <cell r="C40">
            <v>263500</v>
          </cell>
          <cell r="D40">
            <v>1148606</v>
          </cell>
          <cell r="E40">
            <v>1694744</v>
          </cell>
          <cell r="G40">
            <v>0</v>
          </cell>
          <cell r="H40">
            <v>-644006</v>
          </cell>
          <cell r="I40">
            <v>-644006</v>
          </cell>
          <cell r="K40">
            <v>-504600</v>
          </cell>
          <cell r="L40">
            <v>0</v>
          </cell>
          <cell r="M40">
            <v>-504600</v>
          </cell>
          <cell r="O40">
            <v>41600</v>
          </cell>
          <cell r="Q40">
            <v>587738</v>
          </cell>
          <cell r="S40">
            <v>2.4500000000000002</v>
          </cell>
          <cell r="T40">
            <v>1.0249999999999999</v>
          </cell>
        </row>
        <row r="41">
          <cell r="A41">
            <v>36039</v>
          </cell>
          <cell r="B41">
            <v>323133</v>
          </cell>
          <cell r="C41">
            <v>255000</v>
          </cell>
          <cell r="D41">
            <v>710559</v>
          </cell>
          <cell r="E41">
            <v>1288692</v>
          </cell>
          <cell r="G41">
            <v>0</v>
          </cell>
          <cell r="H41">
            <v>-342359</v>
          </cell>
          <cell r="I41">
            <v>-342359</v>
          </cell>
          <cell r="K41">
            <v>-368200</v>
          </cell>
          <cell r="L41">
            <v>0</v>
          </cell>
          <cell r="M41">
            <v>-368200</v>
          </cell>
          <cell r="O41">
            <v>35000</v>
          </cell>
          <cell r="Q41">
            <v>613133</v>
          </cell>
          <cell r="S41">
            <v>2.15</v>
          </cell>
          <cell r="T41">
            <v>1.0249999999999999</v>
          </cell>
        </row>
        <row r="42">
          <cell r="A42">
            <v>36069</v>
          </cell>
          <cell r="B42">
            <v>1036843</v>
          </cell>
          <cell r="C42">
            <v>258500</v>
          </cell>
          <cell r="D42">
            <v>434000</v>
          </cell>
          <cell r="E42">
            <v>1729343</v>
          </cell>
          <cell r="G42">
            <v>0</v>
          </cell>
          <cell r="H42">
            <v>-303000</v>
          </cell>
          <cell r="I42">
            <v>-303000</v>
          </cell>
          <cell r="K42">
            <v>-131000</v>
          </cell>
          <cell r="L42">
            <v>0</v>
          </cell>
          <cell r="M42">
            <v>-131000</v>
          </cell>
          <cell r="O42">
            <v>35000</v>
          </cell>
          <cell r="Q42">
            <v>1330343</v>
          </cell>
          <cell r="S42">
            <v>2.15</v>
          </cell>
          <cell r="T42">
            <v>1.0249999999999999</v>
          </cell>
        </row>
        <row r="43">
          <cell r="A43">
            <v>36100</v>
          </cell>
          <cell r="B43">
            <v>2196500</v>
          </cell>
          <cell r="C43">
            <v>258500</v>
          </cell>
          <cell r="D43">
            <v>-750000</v>
          </cell>
          <cell r="E43">
            <v>1705000</v>
          </cell>
          <cell r="G43">
            <v>450000</v>
          </cell>
          <cell r="H43">
            <v>0</v>
          </cell>
          <cell r="I43">
            <v>450000</v>
          </cell>
          <cell r="K43">
            <v>0</v>
          </cell>
          <cell r="L43">
            <v>300000</v>
          </cell>
          <cell r="M43">
            <v>300000</v>
          </cell>
          <cell r="O43">
            <v>35000</v>
          </cell>
          <cell r="Q43">
            <v>2490000</v>
          </cell>
          <cell r="S43">
            <v>2.5099999999999998</v>
          </cell>
          <cell r="T43">
            <v>1.0249999999999999</v>
          </cell>
        </row>
        <row r="44">
          <cell r="A44">
            <v>36130</v>
          </cell>
          <cell r="B44">
            <v>2817726</v>
          </cell>
          <cell r="C44">
            <v>258500</v>
          </cell>
          <cell r="D44">
            <v>-1900000</v>
          </cell>
          <cell r="E44">
            <v>1176226</v>
          </cell>
          <cell r="G44">
            <v>1000000</v>
          </cell>
          <cell r="H44">
            <v>0</v>
          </cell>
          <cell r="I44">
            <v>1000000</v>
          </cell>
          <cell r="K44">
            <v>0</v>
          </cell>
          <cell r="L44">
            <v>900000</v>
          </cell>
          <cell r="M44">
            <v>900000</v>
          </cell>
          <cell r="O44">
            <v>35000</v>
          </cell>
          <cell r="Q44">
            <v>3111226</v>
          </cell>
          <cell r="S44">
            <v>2.37</v>
          </cell>
          <cell r="T44">
            <v>1.0249999999999999</v>
          </cell>
        </row>
        <row r="45">
          <cell r="A45">
            <v>36161</v>
          </cell>
          <cell r="B45">
            <v>4145720</v>
          </cell>
          <cell r="C45">
            <v>258500</v>
          </cell>
          <cell r="D45">
            <v>-1900000</v>
          </cell>
          <cell r="E45">
            <v>2504220</v>
          </cell>
          <cell r="G45">
            <v>1000000</v>
          </cell>
          <cell r="H45">
            <v>0</v>
          </cell>
          <cell r="I45">
            <v>1000000</v>
          </cell>
          <cell r="K45">
            <v>0</v>
          </cell>
          <cell r="L45">
            <v>900000</v>
          </cell>
          <cell r="M45">
            <v>900000</v>
          </cell>
          <cell r="O45">
            <v>35000</v>
          </cell>
          <cell r="Q45">
            <v>4439220</v>
          </cell>
          <cell r="S45">
            <v>2.25</v>
          </cell>
          <cell r="T45">
            <v>1.0249999999999999</v>
          </cell>
        </row>
        <row r="46">
          <cell r="A46">
            <v>36192</v>
          </cell>
          <cell r="B46">
            <v>3410080</v>
          </cell>
          <cell r="C46">
            <v>258500</v>
          </cell>
          <cell r="D46">
            <v>-1650000</v>
          </cell>
          <cell r="E46">
            <v>2018580</v>
          </cell>
          <cell r="G46">
            <v>850000</v>
          </cell>
          <cell r="H46">
            <v>0</v>
          </cell>
          <cell r="I46">
            <v>850000</v>
          </cell>
          <cell r="K46">
            <v>0</v>
          </cell>
          <cell r="L46">
            <v>800000</v>
          </cell>
          <cell r="M46">
            <v>800000</v>
          </cell>
          <cell r="O46">
            <v>35000</v>
          </cell>
          <cell r="Q46">
            <v>3703580</v>
          </cell>
          <cell r="S46">
            <v>1.81</v>
          </cell>
          <cell r="T46">
            <v>1.0249999999999999</v>
          </cell>
        </row>
        <row r="47">
          <cell r="A47">
            <v>36220</v>
          </cell>
          <cell r="B47">
            <v>2624216</v>
          </cell>
          <cell r="C47">
            <v>263500</v>
          </cell>
          <cell r="D47">
            <v>-862500</v>
          </cell>
          <cell r="E47">
            <v>2025216</v>
          </cell>
          <cell r="G47">
            <v>425500</v>
          </cell>
          <cell r="H47">
            <v>0</v>
          </cell>
          <cell r="I47">
            <v>425500</v>
          </cell>
          <cell r="K47">
            <v>0</v>
          </cell>
          <cell r="L47">
            <v>437000</v>
          </cell>
          <cell r="M47">
            <v>437000</v>
          </cell>
          <cell r="O47">
            <v>22500</v>
          </cell>
          <cell r="Q47">
            <v>2910216</v>
          </cell>
          <cell r="S47">
            <v>1.77</v>
          </cell>
          <cell r="T47">
            <v>1.0249999999999999</v>
          </cell>
        </row>
        <row r="48">
          <cell r="A48">
            <v>36251</v>
          </cell>
          <cell r="B48">
            <v>1384213</v>
          </cell>
          <cell r="C48">
            <v>258500</v>
          </cell>
          <cell r="D48">
            <v>446000</v>
          </cell>
          <cell r="E48">
            <v>2088713</v>
          </cell>
          <cell r="G48">
            <v>0</v>
          </cell>
          <cell r="H48">
            <v>-156000</v>
          </cell>
          <cell r="I48">
            <v>-156000</v>
          </cell>
          <cell r="K48">
            <v>-290000</v>
          </cell>
          <cell r="L48">
            <v>0</v>
          </cell>
          <cell r="M48">
            <v>-290000</v>
          </cell>
          <cell r="O48">
            <v>21000</v>
          </cell>
          <cell r="Q48">
            <v>1663713</v>
          </cell>
          <cell r="S48">
            <v>1.75</v>
          </cell>
          <cell r="T48">
            <v>1.0249999999999999</v>
          </cell>
        </row>
        <row r="49">
          <cell r="A49">
            <v>36281</v>
          </cell>
          <cell r="B49">
            <v>735665</v>
          </cell>
          <cell r="C49">
            <v>258500</v>
          </cell>
          <cell r="D49">
            <v>1229000</v>
          </cell>
          <cell r="E49">
            <v>2223165</v>
          </cell>
          <cell r="G49">
            <v>0</v>
          </cell>
          <cell r="H49">
            <v>-657000</v>
          </cell>
          <cell r="I49">
            <v>-657000</v>
          </cell>
          <cell r="K49">
            <v>-572000</v>
          </cell>
          <cell r="L49">
            <v>0</v>
          </cell>
          <cell r="M49">
            <v>-572000</v>
          </cell>
          <cell r="O49">
            <v>21000</v>
          </cell>
          <cell r="Q49">
            <v>1015165</v>
          </cell>
          <cell r="S49">
            <v>1.66</v>
          </cell>
          <cell r="T49">
            <v>1.0249999999999999</v>
          </cell>
        </row>
        <row r="50">
          <cell r="A50">
            <v>36312</v>
          </cell>
          <cell r="B50">
            <v>559048</v>
          </cell>
          <cell r="C50">
            <v>255000</v>
          </cell>
          <cell r="D50">
            <v>1306000</v>
          </cell>
          <cell r="E50">
            <v>2120048</v>
          </cell>
          <cell r="G50">
            <v>0</v>
          </cell>
          <cell r="H50">
            <v>-708000</v>
          </cell>
          <cell r="I50">
            <v>-708000</v>
          </cell>
          <cell r="K50">
            <v>-598000</v>
          </cell>
          <cell r="L50">
            <v>0</v>
          </cell>
          <cell r="M50">
            <v>-598000</v>
          </cell>
          <cell r="O50">
            <v>20000</v>
          </cell>
          <cell r="Q50">
            <v>834048</v>
          </cell>
          <cell r="S50">
            <v>2.0499999999999998</v>
          </cell>
          <cell r="T50">
            <v>1.0249999999999999</v>
          </cell>
        </row>
        <row r="51">
          <cell r="A51">
            <v>36342</v>
          </cell>
          <cell r="B51">
            <v>420527</v>
          </cell>
          <cell r="C51">
            <v>263500</v>
          </cell>
          <cell r="D51">
            <v>1313000</v>
          </cell>
          <cell r="E51">
            <v>1997027</v>
          </cell>
          <cell r="G51">
            <v>0</v>
          </cell>
          <cell r="H51">
            <v>-719000</v>
          </cell>
          <cell r="I51">
            <v>-719000</v>
          </cell>
          <cell r="K51">
            <v>-594000</v>
          </cell>
          <cell r="L51">
            <v>0</v>
          </cell>
          <cell r="M51">
            <v>-594000</v>
          </cell>
          <cell r="O51">
            <v>19000</v>
          </cell>
          <cell r="Q51">
            <v>703027</v>
          </cell>
          <cell r="S51">
            <v>2.34</v>
          </cell>
          <cell r="T51">
            <v>1.0249999999999999</v>
          </cell>
        </row>
        <row r="52">
          <cell r="A52">
            <v>36373</v>
          </cell>
          <cell r="B52">
            <v>403116</v>
          </cell>
          <cell r="C52">
            <v>263500</v>
          </cell>
          <cell r="D52">
            <v>1174000</v>
          </cell>
          <cell r="E52">
            <v>1840616</v>
          </cell>
          <cell r="G52">
            <v>0</v>
          </cell>
          <cell r="H52">
            <v>-606000</v>
          </cell>
          <cell r="I52">
            <v>-606000</v>
          </cell>
          <cell r="K52">
            <v>-568000</v>
          </cell>
          <cell r="L52">
            <v>0</v>
          </cell>
          <cell r="M52">
            <v>-568000</v>
          </cell>
          <cell r="O52">
            <v>18000</v>
          </cell>
          <cell r="Q52">
            <v>684616</v>
          </cell>
          <cell r="S52">
            <v>2.1500000000000004</v>
          </cell>
          <cell r="T52">
            <v>1.0249999999999999</v>
          </cell>
        </row>
        <row r="53">
          <cell r="A53">
            <v>36404</v>
          </cell>
          <cell r="B53">
            <v>511029</v>
          </cell>
          <cell r="C53">
            <v>263500</v>
          </cell>
          <cell r="D53">
            <v>905000</v>
          </cell>
          <cell r="E53">
            <v>1679529</v>
          </cell>
          <cell r="G53">
            <v>0</v>
          </cell>
          <cell r="H53">
            <v>-303000</v>
          </cell>
          <cell r="I53">
            <v>-303000</v>
          </cell>
          <cell r="K53">
            <v>-602000</v>
          </cell>
          <cell r="L53">
            <v>0</v>
          </cell>
          <cell r="M53">
            <v>-602000</v>
          </cell>
          <cell r="O53">
            <v>20000</v>
          </cell>
          <cell r="Q53">
            <v>794529</v>
          </cell>
          <cell r="S53">
            <v>2.1500000000000004</v>
          </cell>
          <cell r="T53">
            <v>1.0249999999999999</v>
          </cell>
        </row>
        <row r="54">
          <cell r="A54">
            <v>36434</v>
          </cell>
          <cell r="B54">
            <v>1052461</v>
          </cell>
          <cell r="C54">
            <v>263500</v>
          </cell>
          <cell r="D54">
            <v>435000</v>
          </cell>
          <cell r="E54">
            <v>1750961</v>
          </cell>
          <cell r="G54">
            <v>0</v>
          </cell>
          <cell r="H54">
            <v>-303000</v>
          </cell>
          <cell r="I54">
            <v>-303000</v>
          </cell>
          <cell r="K54">
            <v>-132000</v>
          </cell>
          <cell r="L54">
            <v>0</v>
          </cell>
          <cell r="M54">
            <v>-132000</v>
          </cell>
          <cell r="O54">
            <v>25000</v>
          </cell>
          <cell r="Q54">
            <v>1340961</v>
          </cell>
          <cell r="S54">
            <v>2.4</v>
          </cell>
          <cell r="T54">
            <v>1.0249999999999999</v>
          </cell>
        </row>
        <row r="55">
          <cell r="A55">
            <v>36465</v>
          </cell>
          <cell r="B55">
            <v>1375000</v>
          </cell>
          <cell r="C55">
            <v>1015000</v>
          </cell>
          <cell r="D55">
            <v>-1000000</v>
          </cell>
          <cell r="E55">
            <v>1390000</v>
          </cell>
          <cell r="G55">
            <v>600000</v>
          </cell>
          <cell r="H55">
            <v>0</v>
          </cell>
          <cell r="I55">
            <v>600000</v>
          </cell>
          <cell r="K55">
            <v>0</v>
          </cell>
          <cell r="L55">
            <v>400000</v>
          </cell>
          <cell r="M55">
            <v>400000</v>
          </cell>
          <cell r="O55">
            <v>20000</v>
          </cell>
          <cell r="Q55">
            <v>2410000</v>
          </cell>
          <cell r="S55">
            <v>2.75</v>
          </cell>
          <cell r="T55">
            <v>1.0249999999999999</v>
          </cell>
        </row>
        <row r="56">
          <cell r="A56">
            <v>36495</v>
          </cell>
          <cell r="B56">
            <v>2358500</v>
          </cell>
          <cell r="C56">
            <v>1355500</v>
          </cell>
          <cell r="D56">
            <v>-1800000</v>
          </cell>
          <cell r="E56">
            <v>1914000</v>
          </cell>
          <cell r="G56">
            <v>1080000</v>
          </cell>
          <cell r="H56">
            <v>0</v>
          </cell>
          <cell r="I56">
            <v>1080000</v>
          </cell>
          <cell r="K56">
            <v>0</v>
          </cell>
          <cell r="L56">
            <v>720000</v>
          </cell>
          <cell r="M56">
            <v>720000</v>
          </cell>
          <cell r="O56">
            <v>20000</v>
          </cell>
          <cell r="Q56">
            <v>3734000</v>
          </cell>
          <cell r="S56">
            <v>2.75</v>
          </cell>
          <cell r="T56">
            <v>1.0249999999999999</v>
          </cell>
        </row>
        <row r="57">
          <cell r="A57">
            <v>36526</v>
          </cell>
          <cell r="B57">
            <v>3018500</v>
          </cell>
          <cell r="C57">
            <v>1355500</v>
          </cell>
          <cell r="D57">
            <v>-1800000</v>
          </cell>
          <cell r="E57">
            <v>2574000</v>
          </cell>
          <cell r="G57">
            <v>1080000</v>
          </cell>
          <cell r="H57">
            <v>0</v>
          </cell>
          <cell r="I57">
            <v>1080000</v>
          </cell>
          <cell r="K57">
            <v>0</v>
          </cell>
          <cell r="L57">
            <v>720000</v>
          </cell>
          <cell r="M57">
            <v>720000</v>
          </cell>
          <cell r="O57">
            <v>35000</v>
          </cell>
          <cell r="Q57">
            <v>4409000</v>
          </cell>
          <cell r="S57">
            <v>2.5750000000000002</v>
          </cell>
          <cell r="T57">
            <v>1.0249999999999999</v>
          </cell>
        </row>
        <row r="58">
          <cell r="A58">
            <v>36557</v>
          </cell>
          <cell r="B58">
            <v>2311500</v>
          </cell>
          <cell r="C58">
            <v>1314500</v>
          </cell>
          <cell r="D58">
            <v>-1800000</v>
          </cell>
          <cell r="E58">
            <v>1826000</v>
          </cell>
          <cell r="G58">
            <v>1080000</v>
          </cell>
          <cell r="H58">
            <v>0</v>
          </cell>
          <cell r="I58">
            <v>1080000</v>
          </cell>
          <cell r="K58">
            <v>0</v>
          </cell>
          <cell r="L58">
            <v>720000</v>
          </cell>
          <cell r="M58">
            <v>720000</v>
          </cell>
          <cell r="O58">
            <v>35000</v>
          </cell>
          <cell r="Q58">
            <v>3661000</v>
          </cell>
          <cell r="S58">
            <v>2.75</v>
          </cell>
          <cell r="T58">
            <v>1.0249999999999999</v>
          </cell>
        </row>
        <row r="59">
          <cell r="A59">
            <v>36586</v>
          </cell>
          <cell r="B59">
            <v>930500</v>
          </cell>
          <cell r="C59">
            <v>1295500</v>
          </cell>
          <cell r="D59">
            <v>-1100000</v>
          </cell>
          <cell r="E59">
            <v>1126000</v>
          </cell>
          <cell r="G59">
            <v>660000</v>
          </cell>
          <cell r="H59">
            <v>0</v>
          </cell>
          <cell r="I59">
            <v>660000</v>
          </cell>
          <cell r="K59">
            <v>0</v>
          </cell>
          <cell r="L59">
            <v>440000</v>
          </cell>
          <cell r="M59">
            <v>440000</v>
          </cell>
          <cell r="O59">
            <v>22500</v>
          </cell>
          <cell r="Q59">
            <v>2248500</v>
          </cell>
          <cell r="S59">
            <v>2.75</v>
          </cell>
          <cell r="T59">
            <v>1.0249999999999999</v>
          </cell>
        </row>
        <row r="60">
          <cell r="A60">
            <v>36617</v>
          </cell>
          <cell r="B60">
            <v>1235000</v>
          </cell>
          <cell r="C60">
            <v>915000</v>
          </cell>
          <cell r="D60">
            <v>-600000</v>
          </cell>
          <cell r="E60">
            <v>1550000</v>
          </cell>
          <cell r="G60">
            <v>300000</v>
          </cell>
          <cell r="H60">
            <v>0</v>
          </cell>
          <cell r="I60">
            <v>300000</v>
          </cell>
          <cell r="K60">
            <v>0</v>
          </cell>
          <cell r="L60">
            <v>300000</v>
          </cell>
          <cell r="M60">
            <v>300000</v>
          </cell>
          <cell r="O60">
            <v>21000</v>
          </cell>
          <cell r="Q60">
            <v>2171000</v>
          </cell>
          <cell r="S60">
            <v>2.75</v>
          </cell>
          <cell r="T60">
            <v>1.0249999999999999</v>
          </cell>
        </row>
        <row r="61">
          <cell r="A61">
            <v>36647</v>
          </cell>
          <cell r="B61">
            <v>1914500</v>
          </cell>
          <cell r="C61">
            <v>1285500</v>
          </cell>
          <cell r="D61">
            <v>-1250000</v>
          </cell>
          <cell r="E61">
            <v>1950000</v>
          </cell>
          <cell r="G61">
            <v>600000</v>
          </cell>
          <cell r="H61">
            <v>0</v>
          </cell>
          <cell r="I61">
            <v>600000</v>
          </cell>
          <cell r="K61">
            <v>0</v>
          </cell>
          <cell r="L61">
            <v>650000</v>
          </cell>
          <cell r="M61">
            <v>650000</v>
          </cell>
          <cell r="O61">
            <v>21000</v>
          </cell>
          <cell r="Q61">
            <v>3221000</v>
          </cell>
          <cell r="S61">
            <v>2.84</v>
          </cell>
          <cell r="T61">
            <v>1.0249999999999999</v>
          </cell>
        </row>
        <row r="62">
          <cell r="A62">
            <v>36678</v>
          </cell>
          <cell r="B62">
            <v>1162000</v>
          </cell>
          <cell r="C62">
            <v>615000</v>
          </cell>
          <cell r="D62">
            <v>-1300000</v>
          </cell>
          <cell r="E62">
            <v>477000</v>
          </cell>
          <cell r="G62">
            <v>600000</v>
          </cell>
          <cell r="H62">
            <v>0</v>
          </cell>
          <cell r="I62">
            <v>600000</v>
          </cell>
          <cell r="K62">
            <v>0</v>
          </cell>
          <cell r="L62">
            <v>700000</v>
          </cell>
          <cell r="M62">
            <v>700000</v>
          </cell>
          <cell r="O62">
            <v>20000</v>
          </cell>
          <cell r="Q62">
            <v>1797000</v>
          </cell>
          <cell r="S62">
            <v>2.84</v>
          </cell>
          <cell r="T62">
            <v>1.0249999999999999</v>
          </cell>
        </row>
        <row r="63">
          <cell r="A63">
            <v>36708</v>
          </cell>
          <cell r="B63">
            <v>1053500</v>
          </cell>
          <cell r="C63">
            <v>635500</v>
          </cell>
          <cell r="D63">
            <v>-1300000</v>
          </cell>
          <cell r="E63">
            <v>389000</v>
          </cell>
          <cell r="G63">
            <v>600000</v>
          </cell>
          <cell r="H63">
            <v>0</v>
          </cell>
          <cell r="I63">
            <v>600000</v>
          </cell>
          <cell r="K63">
            <v>0</v>
          </cell>
          <cell r="L63">
            <v>700000</v>
          </cell>
          <cell r="M63">
            <v>700000</v>
          </cell>
          <cell r="O63">
            <v>19000</v>
          </cell>
          <cell r="Q63">
            <v>1708000</v>
          </cell>
          <cell r="S63">
            <v>3.27</v>
          </cell>
          <cell r="T63">
            <v>1.0249999999999999</v>
          </cell>
        </row>
        <row r="64">
          <cell r="A64">
            <v>36739</v>
          </cell>
          <cell r="B64">
            <v>1239500</v>
          </cell>
          <cell r="C64">
            <v>635500</v>
          </cell>
          <cell r="D64">
            <v>1300000</v>
          </cell>
          <cell r="E64">
            <v>3175000</v>
          </cell>
          <cell r="G64">
            <v>0</v>
          </cell>
          <cell r="H64">
            <v>-600000</v>
          </cell>
          <cell r="I64">
            <v>-600000</v>
          </cell>
          <cell r="K64">
            <v>-700000</v>
          </cell>
          <cell r="L64">
            <v>0</v>
          </cell>
          <cell r="M64">
            <v>-700000</v>
          </cell>
          <cell r="O64">
            <v>18000</v>
          </cell>
          <cell r="Q64">
            <v>1893000</v>
          </cell>
          <cell r="S64">
            <v>4.2300000000000004</v>
          </cell>
          <cell r="T64">
            <v>1.0249999999999999</v>
          </cell>
        </row>
        <row r="65">
          <cell r="A65">
            <v>36770</v>
          </cell>
          <cell r="B65">
            <v>845000</v>
          </cell>
          <cell r="C65">
            <v>615000</v>
          </cell>
          <cell r="D65">
            <v>1000000</v>
          </cell>
          <cell r="E65">
            <v>2460000</v>
          </cell>
          <cell r="G65">
            <v>0</v>
          </cell>
          <cell r="H65">
            <v>-600000</v>
          </cell>
          <cell r="I65">
            <v>-600000</v>
          </cell>
          <cell r="K65">
            <v>-400000</v>
          </cell>
          <cell r="L65">
            <v>0</v>
          </cell>
          <cell r="M65">
            <v>-400000</v>
          </cell>
          <cell r="O65">
            <v>20000</v>
          </cell>
          <cell r="Q65">
            <v>1480000</v>
          </cell>
          <cell r="S65">
            <v>4.2300000000000004</v>
          </cell>
          <cell r="T65">
            <v>1.0249999999999999</v>
          </cell>
        </row>
        <row r="66">
          <cell r="A66">
            <v>36800</v>
          </cell>
          <cell r="B66">
            <v>804500</v>
          </cell>
          <cell r="C66">
            <v>635500</v>
          </cell>
          <cell r="D66">
            <v>550000</v>
          </cell>
          <cell r="E66">
            <v>1990000</v>
          </cell>
          <cell r="G66">
            <v>0</v>
          </cell>
          <cell r="H66">
            <v>-300000</v>
          </cell>
          <cell r="I66">
            <v>-300000</v>
          </cell>
          <cell r="K66">
            <v>-250000</v>
          </cell>
          <cell r="L66">
            <v>0</v>
          </cell>
          <cell r="M66">
            <v>-250000</v>
          </cell>
          <cell r="O66">
            <v>25000</v>
          </cell>
          <cell r="Q66">
            <v>1465000</v>
          </cell>
          <cell r="S66">
            <v>4.8</v>
          </cell>
          <cell r="T66">
            <v>1.0249999999999999</v>
          </cell>
        </row>
        <row r="67">
          <cell r="A67">
            <v>36831</v>
          </cell>
          <cell r="B67">
            <v>1375000</v>
          </cell>
          <cell r="C67">
            <v>1015000</v>
          </cell>
          <cell r="D67">
            <v>-1000000</v>
          </cell>
          <cell r="E67">
            <v>1390000</v>
          </cell>
          <cell r="G67">
            <v>600000</v>
          </cell>
          <cell r="H67">
            <v>0</v>
          </cell>
          <cell r="I67">
            <v>600000</v>
          </cell>
          <cell r="K67">
            <v>0</v>
          </cell>
          <cell r="L67">
            <v>400000</v>
          </cell>
          <cell r="M67">
            <v>400000</v>
          </cell>
          <cell r="O67">
            <v>20000</v>
          </cell>
          <cell r="Q67">
            <v>2410000</v>
          </cell>
          <cell r="S67">
            <v>5.4</v>
          </cell>
          <cell r="T67">
            <v>1.0249999999999999</v>
          </cell>
        </row>
        <row r="68">
          <cell r="A68">
            <v>36861</v>
          </cell>
          <cell r="B68">
            <v>2163500</v>
          </cell>
          <cell r="C68">
            <v>1550500</v>
          </cell>
          <cell r="D68">
            <v>-1800000</v>
          </cell>
          <cell r="E68">
            <v>1914000</v>
          </cell>
          <cell r="G68">
            <v>885000</v>
          </cell>
          <cell r="H68">
            <v>0</v>
          </cell>
          <cell r="I68">
            <v>885000</v>
          </cell>
          <cell r="K68">
            <v>0</v>
          </cell>
          <cell r="L68">
            <v>915000</v>
          </cell>
          <cell r="M68">
            <v>915000</v>
          </cell>
          <cell r="O68">
            <v>20000</v>
          </cell>
          <cell r="Q68">
            <v>3734000</v>
          </cell>
          <cell r="S68">
            <v>5.4</v>
          </cell>
          <cell r="T68">
            <v>1.0249999999999999</v>
          </cell>
        </row>
        <row r="69">
          <cell r="A69">
            <v>36892</v>
          </cell>
          <cell r="B69">
            <v>2703500</v>
          </cell>
          <cell r="C69">
            <v>1670500</v>
          </cell>
          <cell r="D69">
            <v>-1800000</v>
          </cell>
          <cell r="E69">
            <v>2574000</v>
          </cell>
          <cell r="G69">
            <v>765000</v>
          </cell>
          <cell r="H69">
            <v>0</v>
          </cell>
          <cell r="I69">
            <v>765000</v>
          </cell>
          <cell r="K69">
            <v>0</v>
          </cell>
          <cell r="L69">
            <v>1035000</v>
          </cell>
          <cell r="M69">
            <v>1035000</v>
          </cell>
          <cell r="O69">
            <v>35000</v>
          </cell>
          <cell r="Q69">
            <v>4409000</v>
          </cell>
          <cell r="S69">
            <v>5.4</v>
          </cell>
          <cell r="T69">
            <v>1.0249999999999999</v>
          </cell>
        </row>
        <row r="70">
          <cell r="A70">
            <v>36923</v>
          </cell>
          <cell r="B70">
            <v>2052000</v>
          </cell>
          <cell r="C70">
            <v>1574000</v>
          </cell>
          <cell r="D70">
            <v>-1800000</v>
          </cell>
          <cell r="E70">
            <v>1826000</v>
          </cell>
          <cell r="G70">
            <v>800000</v>
          </cell>
          <cell r="H70">
            <v>0</v>
          </cell>
          <cell r="I70">
            <v>800000</v>
          </cell>
          <cell r="K70">
            <v>0</v>
          </cell>
          <cell r="L70">
            <v>1000000</v>
          </cell>
          <cell r="M70">
            <v>1000000</v>
          </cell>
          <cell r="O70">
            <v>35000</v>
          </cell>
          <cell r="Q70">
            <v>3661000</v>
          </cell>
          <cell r="S70">
            <v>7.42</v>
          </cell>
          <cell r="T70">
            <v>1.0249999999999999</v>
          </cell>
        </row>
        <row r="71">
          <cell r="A71">
            <v>36951</v>
          </cell>
          <cell r="B71">
            <v>1140500</v>
          </cell>
          <cell r="C71">
            <v>1085500</v>
          </cell>
          <cell r="D71">
            <v>-1100000</v>
          </cell>
          <cell r="E71">
            <v>1126000</v>
          </cell>
          <cell r="G71">
            <v>650000</v>
          </cell>
          <cell r="H71">
            <v>0</v>
          </cell>
          <cell r="I71">
            <v>650000</v>
          </cell>
          <cell r="K71">
            <v>0</v>
          </cell>
          <cell r="L71">
            <v>450000</v>
          </cell>
          <cell r="M71">
            <v>450000</v>
          </cell>
          <cell r="O71">
            <v>22500</v>
          </cell>
          <cell r="Q71">
            <v>2248500</v>
          </cell>
          <cell r="S71">
            <v>6</v>
          </cell>
          <cell r="T71">
            <v>1.0249999999999999</v>
          </cell>
        </row>
        <row r="72">
          <cell r="A72">
            <v>36982</v>
          </cell>
          <cell r="B72">
            <v>135000</v>
          </cell>
          <cell r="C72">
            <v>140000</v>
          </cell>
          <cell r="D72">
            <v>600000</v>
          </cell>
          <cell r="E72">
            <v>875000</v>
          </cell>
          <cell r="G72">
            <v>0</v>
          </cell>
          <cell r="H72">
            <v>-300000</v>
          </cell>
          <cell r="I72">
            <v>-300000</v>
          </cell>
          <cell r="K72">
            <v>-300000</v>
          </cell>
          <cell r="L72">
            <v>0</v>
          </cell>
          <cell r="M72">
            <v>-300000</v>
          </cell>
          <cell r="O72">
            <v>21000</v>
          </cell>
          <cell r="Q72">
            <v>296000</v>
          </cell>
          <cell r="S72">
            <v>5.41</v>
          </cell>
          <cell r="T72">
            <v>1.0249999999999999</v>
          </cell>
        </row>
        <row r="73">
          <cell r="A73">
            <v>37012</v>
          </cell>
          <cell r="B73">
            <v>464500</v>
          </cell>
          <cell r="C73">
            <v>360500</v>
          </cell>
          <cell r="D73">
            <v>600000</v>
          </cell>
          <cell r="E73">
            <v>1425000</v>
          </cell>
          <cell r="G73">
            <v>0</v>
          </cell>
          <cell r="H73">
            <v>-600000</v>
          </cell>
          <cell r="I73">
            <v>-600000</v>
          </cell>
          <cell r="K73">
            <v>-700000</v>
          </cell>
          <cell r="L73">
            <v>0</v>
          </cell>
          <cell r="M73">
            <v>-700000</v>
          </cell>
          <cell r="O73">
            <v>21000</v>
          </cell>
          <cell r="Q73">
            <v>146000</v>
          </cell>
          <cell r="S73">
            <v>5.24</v>
          </cell>
          <cell r="T73">
            <v>1.0249999999999999</v>
          </cell>
        </row>
        <row r="74">
          <cell r="A74">
            <v>37043</v>
          </cell>
          <cell r="B74">
            <v>362000</v>
          </cell>
          <cell r="C74">
            <v>440000</v>
          </cell>
          <cell r="D74">
            <v>600000</v>
          </cell>
          <cell r="E74">
            <v>1402000</v>
          </cell>
          <cell r="G74">
            <v>0</v>
          </cell>
          <cell r="H74">
            <v>-600000</v>
          </cell>
          <cell r="I74">
            <v>-600000</v>
          </cell>
          <cell r="K74">
            <v>-700000</v>
          </cell>
          <cell r="L74">
            <v>0</v>
          </cell>
          <cell r="M74">
            <v>-700000</v>
          </cell>
          <cell r="O74">
            <v>20000</v>
          </cell>
          <cell r="Q74">
            <v>122000</v>
          </cell>
          <cell r="S74">
            <v>5.09</v>
          </cell>
          <cell r="T74">
            <v>1.0249999999999999</v>
          </cell>
        </row>
        <row r="75">
          <cell r="A75">
            <v>37073</v>
          </cell>
          <cell r="B75">
            <v>243500</v>
          </cell>
          <cell r="C75">
            <v>420500</v>
          </cell>
          <cell r="D75">
            <v>700000</v>
          </cell>
          <cell r="E75">
            <v>1364000</v>
          </cell>
          <cell r="G75">
            <v>0</v>
          </cell>
          <cell r="H75">
            <v>-700000</v>
          </cell>
          <cell r="I75">
            <v>-700000</v>
          </cell>
          <cell r="K75">
            <v>-700000</v>
          </cell>
          <cell r="L75">
            <v>0</v>
          </cell>
          <cell r="M75">
            <v>-700000</v>
          </cell>
          <cell r="O75">
            <v>20000</v>
          </cell>
          <cell r="Q75">
            <v>-16000</v>
          </cell>
          <cell r="S75">
            <v>4.0599999999999996</v>
          </cell>
          <cell r="T75">
            <v>1.0249999999999999</v>
          </cell>
        </row>
        <row r="76">
          <cell r="A76">
            <v>37104</v>
          </cell>
          <cell r="B76">
            <v>439500</v>
          </cell>
          <cell r="C76">
            <v>435500</v>
          </cell>
          <cell r="D76">
            <v>600000</v>
          </cell>
          <cell r="E76">
            <v>1475000</v>
          </cell>
          <cell r="G76">
            <v>0</v>
          </cell>
          <cell r="H76">
            <v>-600000</v>
          </cell>
          <cell r="I76">
            <v>-600000</v>
          </cell>
          <cell r="K76">
            <v>-700000</v>
          </cell>
          <cell r="L76">
            <v>0</v>
          </cell>
          <cell r="M76">
            <v>-700000</v>
          </cell>
          <cell r="O76">
            <v>20000</v>
          </cell>
          <cell r="Q76">
            <v>195000</v>
          </cell>
          <cell r="S76">
            <v>3.89</v>
          </cell>
          <cell r="T76">
            <v>1.0249999999999999</v>
          </cell>
        </row>
        <row r="77">
          <cell r="A77">
            <v>37196</v>
          </cell>
          <cell r="B77">
            <v>744100</v>
          </cell>
          <cell r="C77">
            <v>1886000</v>
          </cell>
          <cell r="D77">
            <v>2296000</v>
          </cell>
          <cell r="E77">
            <v>4926100</v>
          </cell>
          <cell r="G77">
            <v>2296000</v>
          </cell>
          <cell r="H77">
            <v>0</v>
          </cell>
          <cell r="I77">
            <v>2296000</v>
          </cell>
          <cell r="K77">
            <v>0</v>
          </cell>
          <cell r="L77">
            <v>1920000</v>
          </cell>
          <cell r="M77">
            <v>1920000</v>
          </cell>
          <cell r="O77">
            <v>75000</v>
          </cell>
          <cell r="Q77">
            <v>9217100</v>
          </cell>
          <cell r="S77">
            <v>3.23</v>
          </cell>
          <cell r="T77">
            <v>1.0249999999999999</v>
          </cell>
        </row>
        <row r="78">
          <cell r="A78">
            <v>37288</v>
          </cell>
          <cell r="B78">
            <v>1027900</v>
          </cell>
          <cell r="C78">
            <v>1824500</v>
          </cell>
          <cell r="D78">
            <v>1737000</v>
          </cell>
          <cell r="E78">
            <v>4589400</v>
          </cell>
          <cell r="G78">
            <v>1737000</v>
          </cell>
          <cell r="H78">
            <v>0</v>
          </cell>
          <cell r="I78">
            <v>1737000</v>
          </cell>
          <cell r="K78">
            <v>0</v>
          </cell>
          <cell r="L78">
            <v>1720000</v>
          </cell>
          <cell r="M78">
            <v>1720000</v>
          </cell>
          <cell r="O78">
            <v>78500</v>
          </cell>
          <cell r="Q78">
            <v>8124900</v>
          </cell>
          <cell r="S78">
            <v>3</v>
          </cell>
          <cell r="T78">
            <v>1.0249999999999999</v>
          </cell>
        </row>
        <row r="79">
          <cell r="A79">
            <v>37377</v>
          </cell>
          <cell r="B79">
            <v>357750</v>
          </cell>
          <cell r="C79">
            <v>1886000</v>
          </cell>
          <cell r="D79">
            <v>1594500</v>
          </cell>
          <cell r="E79">
            <v>3838250</v>
          </cell>
          <cell r="H79">
            <v>-996500</v>
          </cell>
          <cell r="I79">
            <v>-996500</v>
          </cell>
          <cell r="K79">
            <v>-598000</v>
          </cell>
          <cell r="M79">
            <v>-598000</v>
          </cell>
          <cell r="O79">
            <v>61000</v>
          </cell>
          <cell r="Q79">
            <v>2304750</v>
          </cell>
          <cell r="S79">
            <v>3.3090000000000002</v>
          </cell>
          <cell r="T79">
            <v>1.0249999999999999</v>
          </cell>
        </row>
        <row r="80">
          <cell r="A80">
            <v>37469</v>
          </cell>
          <cell r="B80">
            <v>494300</v>
          </cell>
          <cell r="C80">
            <v>1886000</v>
          </cell>
          <cell r="D80">
            <v>1594500</v>
          </cell>
          <cell r="E80">
            <v>3974800</v>
          </cell>
          <cell r="H80">
            <v>-996500</v>
          </cell>
          <cell r="I80">
            <v>-996500</v>
          </cell>
          <cell r="K80">
            <v>-598000</v>
          </cell>
          <cell r="M80">
            <v>-598000</v>
          </cell>
          <cell r="O80">
            <v>61000</v>
          </cell>
          <cell r="Q80">
            <v>2441300</v>
          </cell>
          <cell r="S80">
            <v>3.28</v>
          </cell>
          <cell r="T80">
            <v>1.0249999999999999</v>
          </cell>
        </row>
        <row r="81">
          <cell r="A81">
            <v>37561</v>
          </cell>
          <cell r="B81">
            <v>8305065</v>
          </cell>
          <cell r="C81">
            <v>1886000</v>
          </cell>
          <cell r="D81">
            <v>-4756000</v>
          </cell>
          <cell r="E81">
            <v>5435065</v>
          </cell>
          <cell r="G81">
            <v>2296000</v>
          </cell>
          <cell r="I81">
            <v>2296000</v>
          </cell>
          <cell r="L81">
            <v>2460000</v>
          </cell>
          <cell r="M81">
            <v>2460000</v>
          </cell>
          <cell r="O81">
            <v>61000</v>
          </cell>
          <cell r="Q81">
            <v>10252065</v>
          </cell>
          <cell r="S81">
            <v>3.7610000000000001</v>
          </cell>
          <cell r="T81">
            <v>1.0249999999999999</v>
          </cell>
        </row>
        <row r="82">
          <cell r="A82">
            <v>37653</v>
          </cell>
          <cell r="B82">
            <v>4664065</v>
          </cell>
          <cell r="C82">
            <v>1824500</v>
          </cell>
          <cell r="D82">
            <v>-2921000</v>
          </cell>
          <cell r="E82">
            <v>3567565</v>
          </cell>
          <cell r="G82">
            <v>1701000</v>
          </cell>
          <cell r="I82">
            <v>1701000</v>
          </cell>
          <cell r="L82">
            <v>1220000</v>
          </cell>
          <cell r="M82">
            <v>1220000</v>
          </cell>
          <cell r="O82">
            <v>61000</v>
          </cell>
          <cell r="Q82">
            <v>6549565</v>
          </cell>
          <cell r="S82">
            <v>4.1559999999999997</v>
          </cell>
          <cell r="T82">
            <v>1.0249999999999999</v>
          </cell>
        </row>
        <row r="83">
          <cell r="A83">
            <v>37712</v>
          </cell>
          <cell r="B83">
            <v>201000</v>
          </cell>
          <cell r="C83">
            <v>615000</v>
          </cell>
          <cell r="D83">
            <v>264000</v>
          </cell>
          <cell r="E83">
            <v>1080000</v>
          </cell>
          <cell r="H83">
            <v>-264000</v>
          </cell>
          <cell r="I83">
            <v>-264000</v>
          </cell>
          <cell r="M83">
            <v>0</v>
          </cell>
          <cell r="O83">
            <v>61000</v>
          </cell>
          <cell r="Q83">
            <v>877000</v>
          </cell>
          <cell r="S83">
            <v>6.0359999999999996</v>
          </cell>
          <cell r="T83">
            <v>1.0249999999999999</v>
          </cell>
        </row>
        <row r="84">
          <cell r="A84">
            <v>37742</v>
          </cell>
          <cell r="B84">
            <v>551300</v>
          </cell>
          <cell r="C84">
            <v>1886000</v>
          </cell>
          <cell r="D84">
            <v>3284000</v>
          </cell>
          <cell r="E84">
            <v>5721300</v>
          </cell>
          <cell r="H84">
            <v>-1567000</v>
          </cell>
          <cell r="I84">
            <v>-1567000</v>
          </cell>
          <cell r="K84">
            <v>-1717000</v>
          </cell>
          <cell r="M84">
            <v>-1717000</v>
          </cell>
          <cell r="O84">
            <v>61000</v>
          </cell>
          <cell r="Q84">
            <v>2498300</v>
          </cell>
          <cell r="S84">
            <v>5.0979999999999999</v>
          </cell>
          <cell r="T84">
            <v>1.0249999999999999</v>
          </cell>
        </row>
        <row r="85">
          <cell r="A85">
            <v>37834</v>
          </cell>
          <cell r="B85">
            <v>346000</v>
          </cell>
          <cell r="C85">
            <v>1312500</v>
          </cell>
          <cell r="D85">
            <v>3290000</v>
          </cell>
          <cell r="E85">
            <v>4948500</v>
          </cell>
          <cell r="H85">
            <v>-1573000</v>
          </cell>
          <cell r="I85">
            <v>-1573000</v>
          </cell>
          <cell r="K85">
            <v>-1717000</v>
          </cell>
          <cell r="M85">
            <v>-1717000</v>
          </cell>
          <cell r="O85">
            <v>61000</v>
          </cell>
          <cell r="Q85">
            <v>1719500</v>
          </cell>
          <cell r="S85">
            <v>5.7990000000000004</v>
          </cell>
          <cell r="T85">
            <v>1.0249999999999999</v>
          </cell>
        </row>
        <row r="86">
          <cell r="A86">
            <v>37926</v>
          </cell>
          <cell r="B86">
            <v>6484000</v>
          </cell>
          <cell r="C86">
            <v>1886000</v>
          </cell>
          <cell r="D86">
            <v>-5000000</v>
          </cell>
          <cell r="E86">
            <v>3370000</v>
          </cell>
          <cell r="G86">
            <v>2300000</v>
          </cell>
          <cell r="H86">
            <v>0</v>
          </cell>
          <cell r="I86">
            <v>2300000</v>
          </cell>
          <cell r="K86">
            <v>0</v>
          </cell>
          <cell r="L86">
            <v>2700000</v>
          </cell>
          <cell r="M86">
            <v>2700000</v>
          </cell>
          <cell r="O86">
            <v>61000</v>
          </cell>
          <cell r="Q86">
            <v>8431000</v>
          </cell>
          <cell r="S86">
            <v>5.234</v>
          </cell>
          <cell r="T86">
            <v>1.0249999999999999</v>
          </cell>
        </row>
        <row r="87">
          <cell r="A87">
            <v>38018</v>
          </cell>
          <cell r="B87">
            <v>4059600</v>
          </cell>
          <cell r="C87">
            <v>1845000</v>
          </cell>
          <cell r="D87">
            <v>-1786600</v>
          </cell>
          <cell r="E87">
            <v>4118000</v>
          </cell>
          <cell r="G87">
            <v>1349100</v>
          </cell>
          <cell r="H87">
            <v>-513000</v>
          </cell>
          <cell r="I87">
            <v>836100</v>
          </cell>
          <cell r="K87">
            <v>-570000</v>
          </cell>
          <cell r="L87">
            <v>1520500</v>
          </cell>
          <cell r="M87">
            <v>950500</v>
          </cell>
          <cell r="O87">
            <v>61000</v>
          </cell>
          <cell r="Q87">
            <v>5965600</v>
          </cell>
          <cell r="S87">
            <v>5.5650000000000004</v>
          </cell>
          <cell r="T87">
            <v>1.0249999999999999</v>
          </cell>
        </row>
        <row r="88">
          <cell r="A88">
            <v>38108</v>
          </cell>
          <cell r="B88">
            <v>1511000</v>
          </cell>
          <cell r="C88">
            <v>92000</v>
          </cell>
          <cell r="D88">
            <v>3164000</v>
          </cell>
          <cell r="E88">
            <v>4767000</v>
          </cell>
          <cell r="G88">
            <v>0</v>
          </cell>
          <cell r="H88">
            <v>-1582000</v>
          </cell>
          <cell r="I88">
            <v>-1582000</v>
          </cell>
          <cell r="K88">
            <v>-1582000</v>
          </cell>
          <cell r="L88">
            <v>0</v>
          </cell>
          <cell r="M88">
            <v>-1582000</v>
          </cell>
          <cell r="O88">
            <v>61000</v>
          </cell>
          <cell r="Q88">
            <v>1664000</v>
          </cell>
          <cell r="S88">
            <v>5.5229999999999997</v>
          </cell>
          <cell r="T88">
            <v>1.0249999999999999</v>
          </cell>
        </row>
        <row r="89">
          <cell r="A89">
            <v>38200</v>
          </cell>
          <cell r="B89">
            <v>1686000</v>
          </cell>
          <cell r="C89">
            <v>92000</v>
          </cell>
          <cell r="D89">
            <v>4196000</v>
          </cell>
          <cell r="E89">
            <v>5974000</v>
          </cell>
          <cell r="G89">
            <v>0</v>
          </cell>
          <cell r="H89">
            <v>-1573000</v>
          </cell>
          <cell r="I89">
            <v>-1573000</v>
          </cell>
          <cell r="K89">
            <v>-2623000</v>
          </cell>
          <cell r="M89">
            <v>-2623000</v>
          </cell>
          <cell r="O89">
            <v>61000</v>
          </cell>
          <cell r="Q89">
            <v>1839000</v>
          </cell>
          <cell r="S89">
            <v>6.4210000000000003</v>
          </cell>
          <cell r="T89">
            <v>1.0249999999999999</v>
          </cell>
        </row>
        <row r="90">
          <cell r="A90">
            <v>38292</v>
          </cell>
          <cell r="B90">
            <v>7989900</v>
          </cell>
          <cell r="C90">
            <v>92000</v>
          </cell>
          <cell r="D90">
            <v>-6064000</v>
          </cell>
          <cell r="E90">
            <v>2017900</v>
          </cell>
          <cell r="G90">
            <v>2300000</v>
          </cell>
          <cell r="H90">
            <v>0</v>
          </cell>
          <cell r="I90">
            <v>2300000</v>
          </cell>
          <cell r="K90">
            <v>0</v>
          </cell>
          <cell r="L90">
            <v>3764000</v>
          </cell>
          <cell r="M90">
            <v>3764000</v>
          </cell>
          <cell r="O90">
            <v>61000</v>
          </cell>
          <cell r="Q90">
            <v>8142900</v>
          </cell>
          <cell r="S90">
            <v>6.3070000000000004</v>
          </cell>
          <cell r="T90">
            <v>1.0249999999999999</v>
          </cell>
        </row>
        <row r="91">
          <cell r="A91">
            <v>38384</v>
          </cell>
          <cell r="B91">
            <v>5224800</v>
          </cell>
          <cell r="C91">
            <v>89000</v>
          </cell>
          <cell r="D91">
            <v>-2478100</v>
          </cell>
          <cell r="E91">
            <v>2835700</v>
          </cell>
          <cell r="G91">
            <v>1349100</v>
          </cell>
          <cell r="H91">
            <v>-495000</v>
          </cell>
          <cell r="I91">
            <v>854100</v>
          </cell>
          <cell r="K91">
            <v>-495000</v>
          </cell>
          <cell r="L91">
            <v>2119000</v>
          </cell>
          <cell r="M91">
            <v>1624000</v>
          </cell>
          <cell r="O91">
            <v>61000</v>
          </cell>
          <cell r="Q91">
            <v>5374800</v>
          </cell>
          <cell r="S91">
            <v>6.3168629726635404</v>
          </cell>
          <cell r="T91">
            <v>1.0249999999999999</v>
          </cell>
        </row>
        <row r="92">
          <cell r="A92">
            <v>38473</v>
          </cell>
          <cell r="B92">
            <v>1291100.0000000005</v>
          </cell>
          <cell r="C92">
            <v>92000</v>
          </cell>
          <cell r="D92">
            <v>4560968.6500000004</v>
          </cell>
          <cell r="E92">
            <v>5944068.6500000004</v>
          </cell>
          <cell r="H92">
            <v>-2224546.25</v>
          </cell>
          <cell r="I92">
            <v>-2224546.25</v>
          </cell>
          <cell r="K92">
            <v>-2336422.4</v>
          </cell>
          <cell r="M92">
            <v>-2336422.4</v>
          </cell>
          <cell r="O92">
            <v>61000</v>
          </cell>
          <cell r="Q92">
            <v>1444100.0000000005</v>
          </cell>
          <cell r="S92">
            <v>7.391</v>
          </cell>
          <cell r="T92">
            <v>1.0249999999999999</v>
          </cell>
        </row>
        <row r="93">
          <cell r="A93">
            <v>38565</v>
          </cell>
          <cell r="B93">
            <v>1320401</v>
          </cell>
          <cell r="C93">
            <v>92000</v>
          </cell>
          <cell r="D93">
            <v>3573658</v>
          </cell>
          <cell r="E93">
            <v>4986059</v>
          </cell>
          <cell r="F93">
            <v>0</v>
          </cell>
          <cell r="G93">
            <v>0</v>
          </cell>
          <cell r="H93">
            <v>-1902589</v>
          </cell>
          <cell r="I93">
            <v>-1902589</v>
          </cell>
          <cell r="J93">
            <v>0</v>
          </cell>
          <cell r="K93">
            <v>-1671069</v>
          </cell>
          <cell r="L93">
            <v>0</v>
          </cell>
          <cell r="M93">
            <v>-1671069</v>
          </cell>
          <cell r="N93">
            <v>0</v>
          </cell>
          <cell r="O93">
            <v>61000</v>
          </cell>
          <cell r="P93">
            <v>0</v>
          </cell>
          <cell r="Q93">
            <v>1473401</v>
          </cell>
          <cell r="R93">
            <v>0</v>
          </cell>
          <cell r="S93">
            <v>7.6529999999999996</v>
          </cell>
          <cell r="T93">
            <v>1.0249999999999999</v>
          </cell>
        </row>
        <row r="94">
          <cell r="A94">
            <v>38657</v>
          </cell>
          <cell r="B94">
            <v>7522200</v>
          </cell>
          <cell r="C94">
            <v>92000</v>
          </cell>
          <cell r="D94">
            <v>-6072000</v>
          </cell>
          <cell r="E94">
            <v>1542200</v>
          </cell>
          <cell r="G94">
            <v>2300000</v>
          </cell>
          <cell r="H94">
            <v>0</v>
          </cell>
          <cell r="I94">
            <v>2300000</v>
          </cell>
          <cell r="K94">
            <v>0</v>
          </cell>
          <cell r="L94">
            <v>3772000</v>
          </cell>
          <cell r="M94">
            <v>-3772000</v>
          </cell>
          <cell r="O94">
            <v>61000</v>
          </cell>
          <cell r="Q94">
            <v>131200</v>
          </cell>
          <cell r="S94">
            <v>9.5749999999999993</v>
          </cell>
          <cell r="T94">
            <v>1.0249999999999999</v>
          </cell>
        </row>
        <row r="95">
          <cell r="A95">
            <v>38749</v>
          </cell>
          <cell r="B95">
            <v>5178200</v>
          </cell>
          <cell r="C95">
            <v>91000</v>
          </cell>
          <cell r="D95">
            <v>-2574100</v>
          </cell>
          <cell r="E95">
            <v>2695100</v>
          </cell>
          <cell r="G95">
            <v>1349100</v>
          </cell>
          <cell r="H95">
            <v>-444909</v>
          </cell>
          <cell r="I95">
            <v>854100</v>
          </cell>
          <cell r="K95">
            <v>-467284</v>
          </cell>
          <cell r="L95">
            <v>2215000</v>
          </cell>
          <cell r="M95">
            <v>1747716</v>
          </cell>
          <cell r="O95">
            <v>61000</v>
          </cell>
          <cell r="Q95">
            <v>5357916</v>
          </cell>
          <cell r="S95">
            <v>12.723000000000001</v>
          </cell>
          <cell r="T95">
            <v>1.0249999999999999</v>
          </cell>
        </row>
        <row r="96">
          <cell r="A96">
            <v>38838</v>
          </cell>
          <cell r="B96">
            <v>695100</v>
          </cell>
          <cell r="C96">
            <v>91000</v>
          </cell>
          <cell r="D96">
            <v>5361000</v>
          </cell>
          <cell r="E96">
            <v>6147100</v>
          </cell>
          <cell r="H96">
            <v>-3025257</v>
          </cell>
          <cell r="I96">
            <v>-3025257</v>
          </cell>
          <cell r="K96">
            <v>-2335743</v>
          </cell>
          <cell r="M96">
            <v>-2335743</v>
          </cell>
          <cell r="O96">
            <v>61000</v>
          </cell>
          <cell r="Q96">
            <v>847100</v>
          </cell>
          <cell r="S96">
            <v>7.194</v>
          </cell>
          <cell r="T96">
            <v>1.0249999999999999</v>
          </cell>
        </row>
        <row r="97">
          <cell r="A97">
            <v>38930</v>
          </cell>
          <cell r="B97">
            <v>1507500</v>
          </cell>
          <cell r="C97">
            <v>91000</v>
          </cell>
          <cell r="D97">
            <v>1786997</v>
          </cell>
          <cell r="E97">
            <v>3385497</v>
          </cell>
          <cell r="H97">
            <v>-1008417</v>
          </cell>
          <cell r="I97">
            <v>-1008417</v>
          </cell>
          <cell r="K97">
            <v>-778580</v>
          </cell>
          <cell r="M97">
            <v>-778580</v>
          </cell>
          <cell r="O97">
            <v>61000</v>
          </cell>
          <cell r="Q97">
            <v>1659500</v>
          </cell>
          <cell r="S97">
            <v>7.218</v>
          </cell>
          <cell r="T97">
            <v>1.0249999999999999</v>
          </cell>
        </row>
        <row r="98">
          <cell r="A98">
            <v>39022</v>
          </cell>
          <cell r="B98">
            <v>7741200</v>
          </cell>
          <cell r="C98">
            <v>91000</v>
          </cell>
          <cell r="D98">
            <v>-6072000</v>
          </cell>
          <cell r="E98">
            <v>1760200</v>
          </cell>
          <cell r="G98">
            <v>340681</v>
          </cell>
          <cell r="I98">
            <v>340681</v>
          </cell>
          <cell r="L98">
            <v>1436419</v>
          </cell>
          <cell r="M98">
            <v>1436419</v>
          </cell>
          <cell r="O98">
            <v>61000</v>
          </cell>
          <cell r="Q98">
            <v>3598300</v>
          </cell>
          <cell r="S98">
            <v>8.5809999999999995</v>
          </cell>
          <cell r="T98">
            <v>1.0249999999999999</v>
          </cell>
        </row>
        <row r="99">
          <cell r="A99">
            <v>39114</v>
          </cell>
          <cell r="B99">
            <v>5238800</v>
          </cell>
          <cell r="C99">
            <v>91000</v>
          </cell>
          <cell r="D99">
            <v>-1787000</v>
          </cell>
          <cell r="E99">
            <v>3552700</v>
          </cell>
          <cell r="G99">
            <v>1349100</v>
          </cell>
          <cell r="H99">
            <v>-1008419</v>
          </cell>
          <cell r="I99">
            <v>340681</v>
          </cell>
          <cell r="K99">
            <v>-778581</v>
          </cell>
          <cell r="L99">
            <v>2215000</v>
          </cell>
          <cell r="M99">
            <v>1436419</v>
          </cell>
          <cell r="O99">
            <v>61000</v>
          </cell>
          <cell r="Q99">
            <v>5390800</v>
          </cell>
          <cell r="S99">
            <v>6.5910000000000002</v>
          </cell>
          <cell r="T99">
            <v>1.0249999999999999</v>
          </cell>
        </row>
        <row r="100">
          <cell r="A100">
            <v>54789</v>
          </cell>
          <cell r="C100" t="str">
            <v>.</v>
          </cell>
        </row>
      </sheetData>
      <sheetData sheetId="8">
        <row r="10">
          <cell r="A10">
            <v>35065</v>
          </cell>
          <cell r="B10">
            <v>452500</v>
          </cell>
          <cell r="C10">
            <v>75500</v>
          </cell>
          <cell r="D10">
            <v>6500</v>
          </cell>
          <cell r="E10">
            <v>534500</v>
          </cell>
          <cell r="G10">
            <v>-5000</v>
          </cell>
          <cell r="H10">
            <v>0</v>
          </cell>
          <cell r="I10">
            <v>-5000</v>
          </cell>
          <cell r="K10">
            <v>-1500</v>
          </cell>
          <cell r="L10">
            <v>0</v>
          </cell>
          <cell r="M10">
            <v>-1500</v>
          </cell>
          <cell r="O10">
            <v>-6500</v>
          </cell>
          <cell r="Q10">
            <v>240660</v>
          </cell>
          <cell r="R10">
            <v>0</v>
          </cell>
          <cell r="S10">
            <v>240660</v>
          </cell>
          <cell r="U10">
            <v>45840</v>
          </cell>
          <cell r="V10">
            <v>0</v>
          </cell>
          <cell r="W10">
            <v>45840</v>
          </cell>
          <cell r="Y10">
            <v>286500</v>
          </cell>
          <cell r="Z10">
            <v>280000</v>
          </cell>
          <cell r="AA10">
            <v>814500</v>
          </cell>
          <cell r="AB10">
            <v>2</v>
          </cell>
          <cell r="AC10">
            <v>1.04</v>
          </cell>
        </row>
        <row r="11">
          <cell r="A11">
            <v>35096</v>
          </cell>
          <cell r="B11">
            <v>477000</v>
          </cell>
          <cell r="C11">
            <v>66200</v>
          </cell>
          <cell r="D11">
            <v>10000</v>
          </cell>
          <cell r="E11">
            <v>553200</v>
          </cell>
          <cell r="G11">
            <v>-3000</v>
          </cell>
          <cell r="H11">
            <v>0</v>
          </cell>
          <cell r="I11">
            <v>-3000</v>
          </cell>
          <cell r="K11">
            <v>-7000</v>
          </cell>
          <cell r="L11">
            <v>0</v>
          </cell>
          <cell r="M11">
            <v>-7000</v>
          </cell>
          <cell r="O11">
            <v>-10000</v>
          </cell>
          <cell r="Q11">
            <v>285000</v>
          </cell>
          <cell r="R11">
            <v>0</v>
          </cell>
          <cell r="S11">
            <v>285000</v>
          </cell>
          <cell r="U11">
            <v>5000</v>
          </cell>
          <cell r="V11">
            <v>0</v>
          </cell>
          <cell r="W11">
            <v>5000</v>
          </cell>
          <cell r="Y11">
            <v>290000</v>
          </cell>
          <cell r="Z11">
            <v>280000</v>
          </cell>
          <cell r="AA11">
            <v>833200</v>
          </cell>
          <cell r="AB11">
            <v>2.5</v>
          </cell>
          <cell r="AC11">
            <v>1.04</v>
          </cell>
        </row>
        <row r="12">
          <cell r="A12">
            <v>35125</v>
          </cell>
          <cell r="B12">
            <v>403000</v>
          </cell>
          <cell r="C12">
            <v>68200</v>
          </cell>
          <cell r="D12">
            <v>2500</v>
          </cell>
          <cell r="E12">
            <v>473700</v>
          </cell>
          <cell r="G12">
            <v>-1000</v>
          </cell>
          <cell r="H12">
            <v>0</v>
          </cell>
          <cell r="I12">
            <v>-1000</v>
          </cell>
          <cell r="K12">
            <v>-1500</v>
          </cell>
          <cell r="L12">
            <v>0</v>
          </cell>
          <cell r="M12">
            <v>-1500</v>
          </cell>
          <cell r="O12">
            <v>-2500</v>
          </cell>
          <cell r="Q12">
            <v>15500</v>
          </cell>
          <cell r="R12">
            <v>0</v>
          </cell>
          <cell r="S12">
            <v>15500</v>
          </cell>
          <cell r="U12">
            <v>62000</v>
          </cell>
          <cell r="V12">
            <v>0</v>
          </cell>
          <cell r="W12">
            <v>62000</v>
          </cell>
          <cell r="Y12">
            <v>77500</v>
          </cell>
          <cell r="Z12">
            <v>75000</v>
          </cell>
          <cell r="AA12">
            <v>548700</v>
          </cell>
          <cell r="AB12">
            <v>2</v>
          </cell>
          <cell r="AC12">
            <v>1.04</v>
          </cell>
        </row>
        <row r="13">
          <cell r="A13">
            <v>35156</v>
          </cell>
          <cell r="B13">
            <v>194215</v>
          </cell>
          <cell r="C13">
            <v>32550</v>
          </cell>
          <cell r="D13">
            <v>124000</v>
          </cell>
          <cell r="E13">
            <v>350765</v>
          </cell>
          <cell r="G13">
            <v>-49600</v>
          </cell>
          <cell r="H13">
            <v>0</v>
          </cell>
          <cell r="I13">
            <v>-49600</v>
          </cell>
          <cell r="K13">
            <v>-74400</v>
          </cell>
          <cell r="L13">
            <v>0</v>
          </cell>
          <cell r="M13">
            <v>-74400</v>
          </cell>
          <cell r="O13">
            <v>-124000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-124000</v>
          </cell>
          <cell r="AA13">
            <v>226765</v>
          </cell>
          <cell r="AB13">
            <v>2.4</v>
          </cell>
          <cell r="AC13">
            <v>1.04</v>
          </cell>
        </row>
        <row r="14">
          <cell r="A14">
            <v>35186</v>
          </cell>
          <cell r="B14">
            <v>131130</v>
          </cell>
          <cell r="C14">
            <v>27683</v>
          </cell>
          <cell r="D14">
            <v>200000</v>
          </cell>
          <cell r="E14">
            <v>358813</v>
          </cell>
          <cell r="G14">
            <v>-80000</v>
          </cell>
          <cell r="H14">
            <v>0</v>
          </cell>
          <cell r="I14">
            <v>-80000</v>
          </cell>
          <cell r="K14">
            <v>-120000</v>
          </cell>
          <cell r="L14">
            <v>0</v>
          </cell>
          <cell r="M14">
            <v>-120000</v>
          </cell>
          <cell r="O14">
            <v>-200000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  <cell r="Z14">
            <v>-200000</v>
          </cell>
          <cell r="AA14">
            <v>158813</v>
          </cell>
          <cell r="AB14">
            <v>2.5</v>
          </cell>
          <cell r="AC14">
            <v>1.04</v>
          </cell>
        </row>
        <row r="15">
          <cell r="A15">
            <v>35217</v>
          </cell>
          <cell r="B15">
            <v>192000</v>
          </cell>
          <cell r="C15">
            <v>16500</v>
          </cell>
          <cell r="D15">
            <v>200000</v>
          </cell>
          <cell r="E15">
            <v>408500</v>
          </cell>
          <cell r="G15">
            <v>-180000</v>
          </cell>
          <cell r="H15">
            <v>0</v>
          </cell>
          <cell r="I15">
            <v>-180000</v>
          </cell>
          <cell r="K15">
            <v>-20000</v>
          </cell>
          <cell r="L15">
            <v>0</v>
          </cell>
          <cell r="M15">
            <v>-20000</v>
          </cell>
          <cell r="O15">
            <v>-200000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  <cell r="Z15">
            <v>-200000</v>
          </cell>
          <cell r="AA15">
            <v>208500</v>
          </cell>
          <cell r="AB15">
            <v>2.4500000000000002</v>
          </cell>
          <cell r="AC15">
            <v>1.04</v>
          </cell>
        </row>
        <row r="16">
          <cell r="A16">
            <v>35247</v>
          </cell>
          <cell r="B16">
            <v>136400</v>
          </cell>
          <cell r="C16">
            <v>18600</v>
          </cell>
          <cell r="D16">
            <v>238000</v>
          </cell>
          <cell r="E16">
            <v>393000</v>
          </cell>
          <cell r="G16">
            <v>-190400</v>
          </cell>
          <cell r="H16">
            <v>0</v>
          </cell>
          <cell r="I16">
            <v>-190400</v>
          </cell>
          <cell r="K16">
            <v>-47600</v>
          </cell>
          <cell r="L16">
            <v>0</v>
          </cell>
          <cell r="M16">
            <v>-47600</v>
          </cell>
          <cell r="O16">
            <v>-238000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  <cell r="Z16">
            <v>-238000</v>
          </cell>
          <cell r="AA16">
            <v>155000</v>
          </cell>
          <cell r="AB16">
            <v>2.2999999999999998</v>
          </cell>
          <cell r="AC16">
            <v>1.04</v>
          </cell>
        </row>
        <row r="17">
          <cell r="A17">
            <v>35278</v>
          </cell>
          <cell r="B17">
            <v>240000</v>
          </cell>
          <cell r="C17">
            <v>10075</v>
          </cell>
          <cell r="D17">
            <v>166000</v>
          </cell>
          <cell r="E17">
            <v>416075</v>
          </cell>
          <cell r="G17">
            <v>-132800</v>
          </cell>
          <cell r="H17">
            <v>0</v>
          </cell>
          <cell r="I17">
            <v>-132800</v>
          </cell>
          <cell r="K17">
            <v>-33200</v>
          </cell>
          <cell r="L17">
            <v>0</v>
          </cell>
          <cell r="M17">
            <v>-33200</v>
          </cell>
          <cell r="O17">
            <v>-166000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Z17">
            <v>-166000</v>
          </cell>
          <cell r="AA17">
            <v>250075</v>
          </cell>
          <cell r="AB17">
            <v>2.75</v>
          </cell>
          <cell r="AC17">
            <v>1.04</v>
          </cell>
        </row>
        <row r="18">
          <cell r="A18">
            <v>35309</v>
          </cell>
          <cell r="B18">
            <v>112500</v>
          </cell>
          <cell r="C18">
            <v>5100</v>
          </cell>
          <cell r="D18">
            <v>120000</v>
          </cell>
          <cell r="E18">
            <v>237600</v>
          </cell>
          <cell r="G18">
            <v>-96000</v>
          </cell>
          <cell r="H18">
            <v>0</v>
          </cell>
          <cell r="I18">
            <v>-96000</v>
          </cell>
          <cell r="K18">
            <v>-24000</v>
          </cell>
          <cell r="L18">
            <v>0</v>
          </cell>
          <cell r="M18">
            <v>-24000</v>
          </cell>
          <cell r="O18">
            <v>-120000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-120000</v>
          </cell>
          <cell r="AA18">
            <v>117600</v>
          </cell>
          <cell r="AB18">
            <v>2.35</v>
          </cell>
          <cell r="AC18">
            <v>1.04</v>
          </cell>
        </row>
        <row r="19">
          <cell r="A19">
            <v>35339</v>
          </cell>
          <cell r="B19">
            <v>110700</v>
          </cell>
          <cell r="C19">
            <v>5400</v>
          </cell>
          <cell r="D19">
            <v>50000</v>
          </cell>
          <cell r="E19">
            <v>166100</v>
          </cell>
          <cell r="G19">
            <v>-32000</v>
          </cell>
          <cell r="H19">
            <v>0</v>
          </cell>
          <cell r="I19">
            <v>-32000</v>
          </cell>
          <cell r="K19">
            <v>-18000</v>
          </cell>
          <cell r="L19">
            <v>0</v>
          </cell>
          <cell r="M19">
            <v>-18000</v>
          </cell>
          <cell r="O19">
            <v>-50000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Y19">
            <v>0</v>
          </cell>
          <cell r="Z19">
            <v>-50000</v>
          </cell>
          <cell r="AA19">
            <v>116100</v>
          </cell>
          <cell r="AB19">
            <v>2.15</v>
          </cell>
          <cell r="AC19">
            <v>1.04</v>
          </cell>
        </row>
        <row r="20">
          <cell r="A20">
            <v>35370</v>
          </cell>
          <cell r="B20">
            <v>240000</v>
          </cell>
          <cell r="C20">
            <v>33000</v>
          </cell>
          <cell r="D20">
            <v>0</v>
          </cell>
          <cell r="E20">
            <v>273000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Q20">
            <v>153000</v>
          </cell>
          <cell r="R20">
            <v>0</v>
          </cell>
          <cell r="S20">
            <v>153000</v>
          </cell>
          <cell r="U20">
            <v>10000</v>
          </cell>
          <cell r="V20">
            <v>0</v>
          </cell>
          <cell r="W20">
            <v>10000</v>
          </cell>
          <cell r="Y20">
            <v>163000</v>
          </cell>
          <cell r="Z20">
            <v>163000</v>
          </cell>
          <cell r="AA20">
            <v>436000</v>
          </cell>
          <cell r="AB20">
            <v>2.2999999999999998</v>
          </cell>
          <cell r="AC20">
            <v>1.04</v>
          </cell>
        </row>
        <row r="21">
          <cell r="A21">
            <v>35400</v>
          </cell>
          <cell r="B21">
            <v>450000</v>
          </cell>
          <cell r="C21">
            <v>60000</v>
          </cell>
          <cell r="D21">
            <v>0</v>
          </cell>
          <cell r="E21">
            <v>510000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Q21">
            <v>150000</v>
          </cell>
          <cell r="R21">
            <v>0</v>
          </cell>
          <cell r="S21">
            <v>150000</v>
          </cell>
          <cell r="U21">
            <v>50000</v>
          </cell>
          <cell r="V21">
            <v>0</v>
          </cell>
          <cell r="W21">
            <v>50000</v>
          </cell>
          <cell r="Y21">
            <v>200000</v>
          </cell>
          <cell r="Z21">
            <v>200000</v>
          </cell>
          <cell r="AA21">
            <v>710000</v>
          </cell>
          <cell r="AB21">
            <v>2.85</v>
          </cell>
          <cell r="AC21">
            <v>1.04</v>
          </cell>
        </row>
        <row r="22">
          <cell r="A22">
            <v>35431</v>
          </cell>
          <cell r="B22">
            <v>377000</v>
          </cell>
          <cell r="C22">
            <v>52000</v>
          </cell>
          <cell r="D22">
            <v>0</v>
          </cell>
          <cell r="E22">
            <v>429000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Q22">
            <v>262000</v>
          </cell>
          <cell r="R22">
            <v>0</v>
          </cell>
          <cell r="S22">
            <v>262000</v>
          </cell>
          <cell r="U22">
            <v>76000</v>
          </cell>
          <cell r="V22">
            <v>0</v>
          </cell>
          <cell r="W22">
            <v>76000</v>
          </cell>
          <cell r="Y22">
            <v>338000</v>
          </cell>
          <cell r="Z22">
            <v>338000</v>
          </cell>
          <cell r="AA22">
            <v>767000</v>
          </cell>
          <cell r="AB22">
            <v>3.15</v>
          </cell>
          <cell r="AC22">
            <v>1.04</v>
          </cell>
        </row>
        <row r="23">
          <cell r="A23">
            <v>35462</v>
          </cell>
          <cell r="B23">
            <v>313000</v>
          </cell>
          <cell r="C23">
            <v>50000</v>
          </cell>
          <cell r="D23">
            <v>0</v>
          </cell>
          <cell r="E23">
            <v>363000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Q23">
            <v>217000</v>
          </cell>
          <cell r="R23">
            <v>0</v>
          </cell>
          <cell r="S23">
            <v>217000</v>
          </cell>
          <cell r="U23">
            <v>60000</v>
          </cell>
          <cell r="V23">
            <v>0</v>
          </cell>
          <cell r="W23">
            <v>60000</v>
          </cell>
          <cell r="Y23">
            <v>277000</v>
          </cell>
          <cell r="Z23">
            <v>277000</v>
          </cell>
          <cell r="AA23">
            <v>640000</v>
          </cell>
          <cell r="AB23">
            <v>3.3</v>
          </cell>
          <cell r="AC23">
            <v>1.04</v>
          </cell>
        </row>
        <row r="24">
          <cell r="A24">
            <v>35490</v>
          </cell>
          <cell r="B24">
            <v>275000</v>
          </cell>
          <cell r="C24">
            <v>35000</v>
          </cell>
          <cell r="D24">
            <v>0</v>
          </cell>
          <cell r="E24">
            <v>310000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Q24">
            <v>75000</v>
          </cell>
          <cell r="R24">
            <v>0</v>
          </cell>
          <cell r="S24">
            <v>75000</v>
          </cell>
          <cell r="U24">
            <v>50000</v>
          </cell>
          <cell r="V24">
            <v>0</v>
          </cell>
          <cell r="W24">
            <v>50000</v>
          </cell>
          <cell r="Y24">
            <v>125000</v>
          </cell>
          <cell r="Z24">
            <v>125000</v>
          </cell>
          <cell r="AA24">
            <v>435000</v>
          </cell>
          <cell r="AB24">
            <v>2.6</v>
          </cell>
          <cell r="AC24">
            <v>1.04</v>
          </cell>
        </row>
        <row r="25">
          <cell r="A25">
            <v>35521</v>
          </cell>
          <cell r="B25">
            <v>230000</v>
          </cell>
          <cell r="C25">
            <v>50000</v>
          </cell>
          <cell r="D25">
            <v>40000</v>
          </cell>
          <cell r="E25">
            <v>320000</v>
          </cell>
          <cell r="G25">
            <v>-30000</v>
          </cell>
          <cell r="H25">
            <v>0</v>
          </cell>
          <cell r="I25">
            <v>-30000</v>
          </cell>
          <cell r="K25">
            <v>-10000</v>
          </cell>
          <cell r="L25">
            <v>0</v>
          </cell>
          <cell r="M25">
            <v>-10000</v>
          </cell>
          <cell r="O25">
            <v>-40000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Z25">
            <v>-40000</v>
          </cell>
          <cell r="AA25">
            <v>280000</v>
          </cell>
          <cell r="AB25">
            <v>1.9</v>
          </cell>
          <cell r="AC25">
            <v>1.04</v>
          </cell>
        </row>
        <row r="26">
          <cell r="A26">
            <v>35551</v>
          </cell>
          <cell r="B26">
            <v>200000</v>
          </cell>
          <cell r="C26">
            <v>26000</v>
          </cell>
          <cell r="D26">
            <v>170000</v>
          </cell>
          <cell r="E26">
            <v>396000</v>
          </cell>
          <cell r="G26">
            <v>-135000</v>
          </cell>
          <cell r="H26">
            <v>0</v>
          </cell>
          <cell r="I26">
            <v>-135000</v>
          </cell>
          <cell r="K26">
            <v>-35000</v>
          </cell>
          <cell r="L26">
            <v>0</v>
          </cell>
          <cell r="M26">
            <v>-35000</v>
          </cell>
          <cell r="O26">
            <v>-170000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-170000</v>
          </cell>
          <cell r="AA26">
            <v>226000</v>
          </cell>
          <cell r="AB26">
            <v>1.75</v>
          </cell>
          <cell r="AC26">
            <v>1.04</v>
          </cell>
        </row>
        <row r="27">
          <cell r="A27">
            <v>35582</v>
          </cell>
          <cell r="B27">
            <v>245000</v>
          </cell>
          <cell r="C27">
            <v>45000</v>
          </cell>
          <cell r="D27">
            <v>245000</v>
          </cell>
          <cell r="E27">
            <v>535000</v>
          </cell>
          <cell r="G27">
            <v>-200000</v>
          </cell>
          <cell r="H27">
            <v>0</v>
          </cell>
          <cell r="I27">
            <v>-200000</v>
          </cell>
          <cell r="K27">
            <v>-45000</v>
          </cell>
          <cell r="L27">
            <v>0</v>
          </cell>
          <cell r="M27">
            <v>-45000</v>
          </cell>
          <cell r="O27">
            <v>-245000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Y27">
            <v>0</v>
          </cell>
          <cell r="Z27">
            <v>-245000</v>
          </cell>
          <cell r="AA27">
            <v>290000</v>
          </cell>
          <cell r="AB27">
            <v>2</v>
          </cell>
          <cell r="AC27">
            <v>1.04</v>
          </cell>
        </row>
        <row r="28">
          <cell r="A28">
            <v>35612</v>
          </cell>
          <cell r="B28">
            <v>230000</v>
          </cell>
          <cell r="C28">
            <v>45000</v>
          </cell>
          <cell r="D28">
            <v>255000</v>
          </cell>
          <cell r="E28">
            <v>530000</v>
          </cell>
          <cell r="G28">
            <v>-215000</v>
          </cell>
          <cell r="H28">
            <v>0</v>
          </cell>
          <cell r="I28">
            <v>-215000</v>
          </cell>
          <cell r="K28">
            <v>-40000</v>
          </cell>
          <cell r="L28">
            <v>0</v>
          </cell>
          <cell r="M28">
            <v>-40000</v>
          </cell>
          <cell r="O28">
            <v>-255000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Y28">
            <v>0</v>
          </cell>
          <cell r="Z28">
            <v>-255000</v>
          </cell>
          <cell r="AA28">
            <v>275000</v>
          </cell>
          <cell r="AB28">
            <v>2.15</v>
          </cell>
          <cell r="AC28">
            <v>1.04</v>
          </cell>
        </row>
        <row r="29">
          <cell r="A29">
            <v>35643</v>
          </cell>
          <cell r="B29">
            <v>255000</v>
          </cell>
          <cell r="C29">
            <v>45000</v>
          </cell>
          <cell r="D29">
            <v>195000</v>
          </cell>
          <cell r="E29">
            <v>495000</v>
          </cell>
          <cell r="G29">
            <v>-150000</v>
          </cell>
          <cell r="H29">
            <v>0</v>
          </cell>
          <cell r="I29">
            <v>-150000</v>
          </cell>
          <cell r="K29">
            <v>-45000</v>
          </cell>
          <cell r="L29">
            <v>0</v>
          </cell>
          <cell r="M29">
            <v>-45000</v>
          </cell>
          <cell r="O29">
            <v>-195000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-195000</v>
          </cell>
          <cell r="AA29">
            <v>300000</v>
          </cell>
          <cell r="AB29">
            <v>2.35</v>
          </cell>
          <cell r="AC29">
            <v>1.04</v>
          </cell>
        </row>
        <row r="30">
          <cell r="A30">
            <v>35674</v>
          </cell>
          <cell r="B30">
            <v>265000</v>
          </cell>
          <cell r="C30">
            <v>45000</v>
          </cell>
          <cell r="D30">
            <v>150000</v>
          </cell>
          <cell r="E30">
            <v>460000</v>
          </cell>
          <cell r="G30">
            <v>-110000</v>
          </cell>
          <cell r="H30">
            <v>0</v>
          </cell>
          <cell r="I30">
            <v>-110000</v>
          </cell>
          <cell r="K30">
            <v>-40000</v>
          </cell>
          <cell r="L30">
            <v>0</v>
          </cell>
          <cell r="M30">
            <v>-40000</v>
          </cell>
          <cell r="O30">
            <v>-150000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>
            <v>-150000</v>
          </cell>
          <cell r="AA30">
            <v>310000</v>
          </cell>
          <cell r="AB30">
            <v>2.35</v>
          </cell>
          <cell r="AC30">
            <v>1.04</v>
          </cell>
        </row>
        <row r="31">
          <cell r="A31">
            <v>35704</v>
          </cell>
          <cell r="B31">
            <v>225000</v>
          </cell>
          <cell r="C31">
            <v>40000</v>
          </cell>
          <cell r="D31">
            <v>96500</v>
          </cell>
          <cell r="E31">
            <v>361500</v>
          </cell>
          <cell r="G31">
            <v>-90000</v>
          </cell>
          <cell r="H31">
            <v>0</v>
          </cell>
          <cell r="I31">
            <v>-90000</v>
          </cell>
          <cell r="K31">
            <v>-6500</v>
          </cell>
          <cell r="L31">
            <v>0</v>
          </cell>
          <cell r="M31">
            <v>-6500</v>
          </cell>
          <cell r="O31">
            <v>-96500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-96500</v>
          </cell>
          <cell r="AA31">
            <v>265000</v>
          </cell>
          <cell r="AB31">
            <v>2.5499999999999998</v>
          </cell>
          <cell r="AC31">
            <v>1.04</v>
          </cell>
        </row>
        <row r="32">
          <cell r="A32">
            <v>35735</v>
          </cell>
          <cell r="B32">
            <v>235000</v>
          </cell>
          <cell r="C32">
            <v>45000</v>
          </cell>
          <cell r="D32">
            <v>0</v>
          </cell>
          <cell r="E32">
            <v>280000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20000</v>
          </cell>
          <cell r="R32">
            <v>0</v>
          </cell>
          <cell r="S32">
            <v>20000</v>
          </cell>
          <cell r="U32">
            <v>10000</v>
          </cell>
          <cell r="V32">
            <v>0</v>
          </cell>
          <cell r="W32">
            <v>10000</v>
          </cell>
          <cell r="Y32">
            <v>30000</v>
          </cell>
          <cell r="Z32">
            <v>30000</v>
          </cell>
          <cell r="AA32">
            <v>310000</v>
          </cell>
          <cell r="AB32">
            <v>3.65</v>
          </cell>
          <cell r="AC32">
            <v>1.04</v>
          </cell>
        </row>
        <row r="33">
          <cell r="A33">
            <v>35765</v>
          </cell>
          <cell r="B33">
            <v>300000</v>
          </cell>
          <cell r="C33">
            <v>35000</v>
          </cell>
          <cell r="D33">
            <v>0</v>
          </cell>
          <cell r="E33">
            <v>335000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Q33">
            <v>150000</v>
          </cell>
          <cell r="R33">
            <v>0</v>
          </cell>
          <cell r="S33">
            <v>150000</v>
          </cell>
          <cell r="U33">
            <v>55000</v>
          </cell>
          <cell r="V33">
            <v>0</v>
          </cell>
          <cell r="W33">
            <v>55000</v>
          </cell>
          <cell r="Y33">
            <v>205000</v>
          </cell>
          <cell r="Z33">
            <v>205000</v>
          </cell>
          <cell r="AA33">
            <v>540000</v>
          </cell>
          <cell r="AB33">
            <v>3.98</v>
          </cell>
          <cell r="AC33">
            <v>1.04</v>
          </cell>
        </row>
        <row r="34">
          <cell r="A34">
            <v>35796</v>
          </cell>
          <cell r="B34">
            <v>353000</v>
          </cell>
          <cell r="C34">
            <v>49000</v>
          </cell>
          <cell r="D34">
            <v>0</v>
          </cell>
          <cell r="E34">
            <v>402000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Q34">
            <v>262000</v>
          </cell>
          <cell r="R34">
            <v>0</v>
          </cell>
          <cell r="S34">
            <v>262000</v>
          </cell>
          <cell r="U34">
            <v>76000</v>
          </cell>
          <cell r="V34">
            <v>0</v>
          </cell>
          <cell r="W34">
            <v>76000</v>
          </cell>
          <cell r="Y34">
            <v>338000</v>
          </cell>
          <cell r="Z34">
            <v>338000</v>
          </cell>
          <cell r="AA34">
            <v>740000</v>
          </cell>
          <cell r="AB34">
            <v>3.48</v>
          </cell>
          <cell r="AC34">
            <v>1.04</v>
          </cell>
        </row>
        <row r="35">
          <cell r="A35">
            <v>35827</v>
          </cell>
          <cell r="B35">
            <v>615341</v>
          </cell>
          <cell r="C35">
            <v>99637</v>
          </cell>
          <cell r="D35">
            <v>0</v>
          </cell>
          <cell r="E35">
            <v>714978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Q35">
            <v>193750</v>
          </cell>
          <cell r="R35">
            <v>0</v>
          </cell>
          <cell r="S35">
            <v>193750</v>
          </cell>
          <cell r="U35">
            <v>56250</v>
          </cell>
          <cell r="V35">
            <v>0</v>
          </cell>
          <cell r="W35">
            <v>56250</v>
          </cell>
          <cell r="Y35">
            <v>250000</v>
          </cell>
          <cell r="Z35">
            <v>250000</v>
          </cell>
          <cell r="AA35">
            <v>964978</v>
          </cell>
          <cell r="AB35">
            <v>2.5</v>
          </cell>
          <cell r="AC35">
            <v>1.04</v>
          </cell>
        </row>
        <row r="36">
          <cell r="A36">
            <v>35855</v>
          </cell>
          <cell r="B36">
            <v>532617</v>
          </cell>
          <cell r="C36">
            <v>78158</v>
          </cell>
          <cell r="D36">
            <v>0</v>
          </cell>
          <cell r="E36">
            <v>610775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116250</v>
          </cell>
          <cell r="R36">
            <v>0</v>
          </cell>
          <cell r="S36">
            <v>116250</v>
          </cell>
          <cell r="U36">
            <v>33750</v>
          </cell>
          <cell r="V36">
            <v>0</v>
          </cell>
          <cell r="W36">
            <v>33750</v>
          </cell>
          <cell r="Y36">
            <v>150000</v>
          </cell>
          <cell r="Z36">
            <v>150000</v>
          </cell>
          <cell r="AA36">
            <v>760775</v>
          </cell>
          <cell r="AB36">
            <v>2.23</v>
          </cell>
          <cell r="AC36">
            <v>1.04</v>
          </cell>
        </row>
        <row r="37">
          <cell r="A37">
            <v>35886</v>
          </cell>
          <cell r="B37">
            <v>326274</v>
          </cell>
          <cell r="C37">
            <v>38318</v>
          </cell>
          <cell r="D37">
            <v>130000</v>
          </cell>
          <cell r="E37">
            <v>494592</v>
          </cell>
          <cell r="G37">
            <v>-100750</v>
          </cell>
          <cell r="H37">
            <v>0</v>
          </cell>
          <cell r="I37">
            <v>-100750</v>
          </cell>
          <cell r="K37">
            <v>-29250</v>
          </cell>
          <cell r="L37">
            <v>0</v>
          </cell>
          <cell r="M37">
            <v>-29250</v>
          </cell>
          <cell r="O37">
            <v>-130000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Z37">
            <v>-130000</v>
          </cell>
          <cell r="AA37">
            <v>364592</v>
          </cell>
          <cell r="AB37">
            <v>2.2599999999999998</v>
          </cell>
          <cell r="AC37">
            <v>1.04</v>
          </cell>
        </row>
        <row r="38">
          <cell r="A38">
            <v>35916</v>
          </cell>
          <cell r="B38">
            <v>74907</v>
          </cell>
          <cell r="C38">
            <v>17003</v>
          </cell>
          <cell r="D38">
            <v>134323</v>
          </cell>
          <cell r="E38">
            <v>226233</v>
          </cell>
          <cell r="G38">
            <v>-119257</v>
          </cell>
          <cell r="H38">
            <v>0</v>
          </cell>
          <cell r="I38">
            <v>-119257</v>
          </cell>
          <cell r="K38">
            <v>-15066</v>
          </cell>
          <cell r="L38">
            <v>0</v>
          </cell>
          <cell r="M38">
            <v>-15066</v>
          </cell>
          <cell r="O38">
            <v>-134323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>
            <v>-134323</v>
          </cell>
          <cell r="AA38">
            <v>91910</v>
          </cell>
          <cell r="AB38">
            <v>2.41</v>
          </cell>
          <cell r="AC38">
            <v>1.04</v>
          </cell>
        </row>
        <row r="39">
          <cell r="A39">
            <v>35947</v>
          </cell>
          <cell r="B39">
            <v>67363</v>
          </cell>
          <cell r="C39">
            <v>15291</v>
          </cell>
          <cell r="D39">
            <v>129990</v>
          </cell>
          <cell r="E39">
            <v>212644</v>
          </cell>
          <cell r="G39">
            <v>-106020</v>
          </cell>
          <cell r="H39">
            <v>0</v>
          </cell>
          <cell r="I39">
            <v>-106020</v>
          </cell>
          <cell r="K39">
            <v>-23970</v>
          </cell>
          <cell r="L39">
            <v>0</v>
          </cell>
          <cell r="M39">
            <v>-23970</v>
          </cell>
          <cell r="O39">
            <v>-129990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-129990</v>
          </cell>
          <cell r="AA39">
            <v>82654</v>
          </cell>
          <cell r="AB39">
            <v>2.4</v>
          </cell>
          <cell r="AC39">
            <v>1.04</v>
          </cell>
        </row>
        <row r="40">
          <cell r="A40">
            <v>35977</v>
          </cell>
          <cell r="B40">
            <v>5665</v>
          </cell>
          <cell r="C40">
            <v>1286</v>
          </cell>
          <cell r="D40">
            <v>216850</v>
          </cell>
          <cell r="E40">
            <v>223801</v>
          </cell>
          <cell r="G40">
            <v>-168059</v>
          </cell>
          <cell r="H40">
            <v>0</v>
          </cell>
          <cell r="I40">
            <v>-168059</v>
          </cell>
          <cell r="K40">
            <v>-48791</v>
          </cell>
          <cell r="L40">
            <v>0</v>
          </cell>
          <cell r="M40">
            <v>-48791</v>
          </cell>
          <cell r="O40">
            <v>-216850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Y40">
            <v>0</v>
          </cell>
          <cell r="Z40">
            <v>-216850</v>
          </cell>
          <cell r="AA40">
            <v>6951</v>
          </cell>
          <cell r="AB40">
            <v>2.2999999999999998</v>
          </cell>
          <cell r="AC40">
            <v>1.04</v>
          </cell>
        </row>
        <row r="41">
          <cell r="A41">
            <v>36008</v>
          </cell>
          <cell r="B41">
            <v>28198</v>
          </cell>
          <cell r="C41">
            <v>6401</v>
          </cell>
          <cell r="D41">
            <v>172600</v>
          </cell>
          <cell r="E41">
            <v>207199</v>
          </cell>
          <cell r="G41">
            <v>-133765</v>
          </cell>
          <cell r="H41">
            <v>0</v>
          </cell>
          <cell r="I41">
            <v>-133765</v>
          </cell>
          <cell r="K41">
            <v>-38835</v>
          </cell>
          <cell r="L41">
            <v>0</v>
          </cell>
          <cell r="M41">
            <v>-38835</v>
          </cell>
          <cell r="O41">
            <v>-172600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Y41">
            <v>0</v>
          </cell>
          <cell r="Z41">
            <v>-172600</v>
          </cell>
          <cell r="AA41">
            <v>34599</v>
          </cell>
          <cell r="AB41">
            <v>2.4500000000000002</v>
          </cell>
          <cell r="AC41">
            <v>1.04</v>
          </cell>
        </row>
        <row r="42">
          <cell r="A42">
            <v>36039</v>
          </cell>
          <cell r="B42">
            <v>72864</v>
          </cell>
          <cell r="C42">
            <v>16540</v>
          </cell>
          <cell r="D42">
            <v>120150</v>
          </cell>
          <cell r="E42">
            <v>209554</v>
          </cell>
          <cell r="G42">
            <v>-93116</v>
          </cell>
          <cell r="H42">
            <v>0</v>
          </cell>
          <cell r="I42">
            <v>-93116</v>
          </cell>
          <cell r="K42">
            <v>-27034</v>
          </cell>
          <cell r="L42">
            <v>0</v>
          </cell>
          <cell r="M42">
            <v>-27034</v>
          </cell>
          <cell r="O42">
            <v>-120150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Y42">
            <v>0</v>
          </cell>
          <cell r="Z42">
            <v>-120150</v>
          </cell>
          <cell r="AA42">
            <v>89404</v>
          </cell>
          <cell r="AB42">
            <v>2.15</v>
          </cell>
          <cell r="AC42">
            <v>1.04</v>
          </cell>
        </row>
        <row r="43">
          <cell r="A43">
            <v>36069</v>
          </cell>
          <cell r="B43">
            <v>188430</v>
          </cell>
          <cell r="C43">
            <v>42772</v>
          </cell>
          <cell r="D43">
            <v>98000</v>
          </cell>
          <cell r="E43">
            <v>329202</v>
          </cell>
          <cell r="G43">
            <v>-75950</v>
          </cell>
          <cell r="H43">
            <v>0</v>
          </cell>
          <cell r="I43">
            <v>-75950</v>
          </cell>
          <cell r="K43">
            <v>-22050</v>
          </cell>
          <cell r="L43">
            <v>0</v>
          </cell>
          <cell r="M43">
            <v>-22050</v>
          </cell>
          <cell r="O43">
            <v>-98000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>
            <v>-98000</v>
          </cell>
          <cell r="AA43">
            <v>231202</v>
          </cell>
          <cell r="AB43">
            <v>2.15</v>
          </cell>
          <cell r="AC43">
            <v>1.04</v>
          </cell>
        </row>
        <row r="44">
          <cell r="A44">
            <v>36100</v>
          </cell>
          <cell r="B44">
            <v>369849</v>
          </cell>
          <cell r="C44">
            <v>83954</v>
          </cell>
          <cell r="D44">
            <v>-150000</v>
          </cell>
          <cell r="E44">
            <v>303803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  <cell r="Q44">
            <v>116250</v>
          </cell>
          <cell r="R44">
            <v>0</v>
          </cell>
          <cell r="S44">
            <v>116250</v>
          </cell>
          <cell r="U44">
            <v>33750</v>
          </cell>
          <cell r="V44">
            <v>0</v>
          </cell>
          <cell r="W44">
            <v>33750</v>
          </cell>
          <cell r="Y44">
            <v>150000</v>
          </cell>
          <cell r="Z44">
            <v>150000</v>
          </cell>
          <cell r="AA44">
            <v>453803</v>
          </cell>
          <cell r="AB44">
            <v>2.5099999999999998</v>
          </cell>
          <cell r="AC44">
            <v>1.04</v>
          </cell>
        </row>
        <row r="45">
          <cell r="A45">
            <v>36130</v>
          </cell>
          <cell r="B45">
            <v>496359</v>
          </cell>
          <cell r="C45">
            <v>112670</v>
          </cell>
          <cell r="D45">
            <v>-300000</v>
          </cell>
          <cell r="E45">
            <v>309029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Q45">
            <v>232500</v>
          </cell>
          <cell r="R45">
            <v>0</v>
          </cell>
          <cell r="S45">
            <v>232500</v>
          </cell>
          <cell r="U45">
            <v>67500</v>
          </cell>
          <cell r="V45">
            <v>0</v>
          </cell>
          <cell r="W45">
            <v>67500</v>
          </cell>
          <cell r="Y45">
            <v>300000</v>
          </cell>
          <cell r="Z45">
            <v>300000</v>
          </cell>
          <cell r="AA45">
            <v>609029</v>
          </cell>
          <cell r="AB45">
            <v>2.37</v>
          </cell>
          <cell r="AC45">
            <v>1.04</v>
          </cell>
        </row>
        <row r="46">
          <cell r="A46">
            <v>36161</v>
          </cell>
          <cell r="B46">
            <v>593925</v>
          </cell>
          <cell r="C46">
            <v>134817</v>
          </cell>
          <cell r="D46">
            <v>-350000</v>
          </cell>
          <cell r="E46">
            <v>378742</v>
          </cell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Q46">
            <v>271250</v>
          </cell>
          <cell r="R46">
            <v>0</v>
          </cell>
          <cell r="S46">
            <v>271250</v>
          </cell>
          <cell r="U46">
            <v>78750</v>
          </cell>
          <cell r="V46">
            <v>0</v>
          </cell>
          <cell r="W46">
            <v>78750</v>
          </cell>
          <cell r="Y46">
            <v>350000</v>
          </cell>
          <cell r="Z46">
            <v>350000</v>
          </cell>
          <cell r="AA46">
            <v>728742</v>
          </cell>
          <cell r="AB46">
            <v>2.25</v>
          </cell>
          <cell r="AC46">
            <v>1.04</v>
          </cell>
        </row>
        <row r="47">
          <cell r="A47">
            <v>36192</v>
          </cell>
          <cell r="B47">
            <v>469686</v>
          </cell>
          <cell r="C47">
            <v>106616</v>
          </cell>
          <cell r="D47">
            <v>-300000</v>
          </cell>
          <cell r="E47">
            <v>276302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Q47">
            <v>232500</v>
          </cell>
          <cell r="R47">
            <v>0</v>
          </cell>
          <cell r="S47">
            <v>232500</v>
          </cell>
          <cell r="U47">
            <v>67500</v>
          </cell>
          <cell r="V47">
            <v>0</v>
          </cell>
          <cell r="W47">
            <v>67500</v>
          </cell>
          <cell r="Y47">
            <v>300000</v>
          </cell>
          <cell r="Z47">
            <v>300000</v>
          </cell>
          <cell r="AA47">
            <v>576302</v>
          </cell>
          <cell r="AB47">
            <v>1.81</v>
          </cell>
          <cell r="AC47">
            <v>1.04</v>
          </cell>
        </row>
        <row r="48">
          <cell r="A48">
            <v>36220</v>
          </cell>
          <cell r="B48">
            <v>384217</v>
          </cell>
          <cell r="C48">
            <v>87215</v>
          </cell>
          <cell r="D48">
            <v>-138000</v>
          </cell>
          <cell r="E48">
            <v>333432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Q48">
            <v>106950</v>
          </cell>
          <cell r="R48">
            <v>0</v>
          </cell>
          <cell r="S48">
            <v>106950</v>
          </cell>
          <cell r="U48">
            <v>31050</v>
          </cell>
          <cell r="V48">
            <v>0</v>
          </cell>
          <cell r="W48">
            <v>31050</v>
          </cell>
          <cell r="Y48">
            <v>138000</v>
          </cell>
          <cell r="Z48">
            <v>138000</v>
          </cell>
          <cell r="AA48">
            <v>471432</v>
          </cell>
          <cell r="AB48">
            <v>1.77</v>
          </cell>
          <cell r="AC48">
            <v>1.04</v>
          </cell>
        </row>
        <row r="49">
          <cell r="A49">
            <v>36251</v>
          </cell>
          <cell r="B49">
            <v>209378</v>
          </cell>
          <cell r="C49">
            <v>47528</v>
          </cell>
          <cell r="D49">
            <v>130000</v>
          </cell>
          <cell r="E49">
            <v>386906</v>
          </cell>
          <cell r="G49">
            <v>-100750</v>
          </cell>
          <cell r="H49">
            <v>0</v>
          </cell>
          <cell r="I49">
            <v>-100750</v>
          </cell>
          <cell r="K49">
            <v>-29250</v>
          </cell>
          <cell r="L49">
            <v>0</v>
          </cell>
          <cell r="M49">
            <v>-29250</v>
          </cell>
          <cell r="O49">
            <v>-130000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Z49">
            <v>-130000</v>
          </cell>
          <cell r="AA49">
            <v>256906</v>
          </cell>
          <cell r="AB49">
            <v>1.75</v>
          </cell>
          <cell r="AC49">
            <v>1.04</v>
          </cell>
        </row>
        <row r="50">
          <cell r="A50">
            <v>36281</v>
          </cell>
          <cell r="B50">
            <v>111137</v>
          </cell>
          <cell r="C50">
            <v>25227</v>
          </cell>
          <cell r="D50">
            <v>173000</v>
          </cell>
          <cell r="E50">
            <v>309364</v>
          </cell>
          <cell r="G50">
            <v>-134075</v>
          </cell>
          <cell r="H50">
            <v>0</v>
          </cell>
          <cell r="I50">
            <v>-134075</v>
          </cell>
          <cell r="K50">
            <v>-38925</v>
          </cell>
          <cell r="L50">
            <v>0</v>
          </cell>
          <cell r="M50">
            <v>-38925</v>
          </cell>
          <cell r="O50">
            <v>-173000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-173000</v>
          </cell>
          <cell r="AA50">
            <v>136364</v>
          </cell>
          <cell r="AB50">
            <v>1.66</v>
          </cell>
          <cell r="AC50">
            <v>1.04</v>
          </cell>
        </row>
        <row r="51">
          <cell r="A51">
            <v>36312</v>
          </cell>
          <cell r="B51">
            <v>77216</v>
          </cell>
          <cell r="C51">
            <v>17527</v>
          </cell>
          <cell r="D51">
            <v>246000</v>
          </cell>
          <cell r="E51">
            <v>340743</v>
          </cell>
          <cell r="G51">
            <v>-190650</v>
          </cell>
          <cell r="H51">
            <v>0</v>
          </cell>
          <cell r="I51">
            <v>-190650</v>
          </cell>
          <cell r="K51">
            <v>-55350</v>
          </cell>
          <cell r="L51">
            <v>0</v>
          </cell>
          <cell r="M51">
            <v>-55350</v>
          </cell>
          <cell r="O51">
            <v>-246000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>
            <v>-246000</v>
          </cell>
          <cell r="AA51">
            <v>94743</v>
          </cell>
          <cell r="AB51">
            <v>2.0499999999999998</v>
          </cell>
          <cell r="AC51">
            <v>1.04</v>
          </cell>
        </row>
        <row r="52">
          <cell r="A52">
            <v>36342</v>
          </cell>
          <cell r="B52">
            <v>79460</v>
          </cell>
          <cell r="C52">
            <v>18037</v>
          </cell>
          <cell r="D52">
            <v>246000</v>
          </cell>
          <cell r="E52">
            <v>343497</v>
          </cell>
          <cell r="G52">
            <v>-190650</v>
          </cell>
          <cell r="H52">
            <v>0</v>
          </cell>
          <cell r="I52">
            <v>-190650</v>
          </cell>
          <cell r="K52">
            <v>-55350</v>
          </cell>
          <cell r="L52">
            <v>0</v>
          </cell>
          <cell r="M52">
            <v>-55350</v>
          </cell>
          <cell r="O52">
            <v>-246000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Z52">
            <v>-246000</v>
          </cell>
          <cell r="AA52">
            <v>97497</v>
          </cell>
          <cell r="AB52">
            <v>2.34</v>
          </cell>
          <cell r="AC52">
            <v>1.04</v>
          </cell>
        </row>
        <row r="53">
          <cell r="A53">
            <v>36373</v>
          </cell>
          <cell r="B53">
            <v>69256</v>
          </cell>
          <cell r="C53">
            <v>15721</v>
          </cell>
          <cell r="D53">
            <v>166000</v>
          </cell>
          <cell r="E53">
            <v>250977</v>
          </cell>
          <cell r="G53">
            <v>-128650</v>
          </cell>
          <cell r="H53">
            <v>0</v>
          </cell>
          <cell r="I53">
            <v>-128650</v>
          </cell>
          <cell r="K53">
            <v>-37350</v>
          </cell>
          <cell r="L53">
            <v>0</v>
          </cell>
          <cell r="M53">
            <v>-37350</v>
          </cell>
          <cell r="O53">
            <v>-166000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Z53">
            <v>-166000</v>
          </cell>
          <cell r="AA53">
            <v>84977</v>
          </cell>
          <cell r="AB53">
            <v>2.1500000000000004</v>
          </cell>
          <cell r="AC53">
            <v>1.04</v>
          </cell>
        </row>
        <row r="54">
          <cell r="A54">
            <v>36404</v>
          </cell>
          <cell r="B54">
            <v>52543</v>
          </cell>
          <cell r="C54">
            <v>11927</v>
          </cell>
          <cell r="D54">
            <v>123000</v>
          </cell>
          <cell r="E54">
            <v>187470</v>
          </cell>
          <cell r="G54">
            <v>-95325</v>
          </cell>
          <cell r="H54">
            <v>0</v>
          </cell>
          <cell r="I54">
            <v>-95325</v>
          </cell>
          <cell r="K54">
            <v>-27675</v>
          </cell>
          <cell r="L54">
            <v>0</v>
          </cell>
          <cell r="M54">
            <v>-27675</v>
          </cell>
          <cell r="O54">
            <v>-123000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Y54">
            <v>0</v>
          </cell>
          <cell r="Z54">
            <v>-123000</v>
          </cell>
          <cell r="AA54">
            <v>64470</v>
          </cell>
          <cell r="AB54">
            <v>2.1500000000000004</v>
          </cell>
          <cell r="AC54">
            <v>1.04</v>
          </cell>
        </row>
        <row r="55">
          <cell r="A55">
            <v>36434</v>
          </cell>
          <cell r="B55">
            <v>171626</v>
          </cell>
          <cell r="C55">
            <v>38958</v>
          </cell>
          <cell r="D55">
            <v>98000</v>
          </cell>
          <cell r="E55">
            <v>308584</v>
          </cell>
          <cell r="G55">
            <v>-75950</v>
          </cell>
          <cell r="H55">
            <v>0</v>
          </cell>
          <cell r="I55">
            <v>-75950</v>
          </cell>
          <cell r="K55">
            <v>-22050</v>
          </cell>
          <cell r="L55">
            <v>0</v>
          </cell>
          <cell r="M55">
            <v>-22050</v>
          </cell>
          <cell r="O55">
            <v>-98000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-98000</v>
          </cell>
          <cell r="AA55">
            <v>210584</v>
          </cell>
          <cell r="AB55">
            <v>2.4</v>
          </cell>
          <cell r="AC55">
            <v>1.04</v>
          </cell>
        </row>
        <row r="56">
          <cell r="A56">
            <v>36465</v>
          </cell>
          <cell r="B56">
            <v>382000</v>
          </cell>
          <cell r="C56">
            <v>78000</v>
          </cell>
          <cell r="D56">
            <v>-130000</v>
          </cell>
          <cell r="E56">
            <v>330000</v>
          </cell>
          <cell r="G56">
            <v>108000</v>
          </cell>
          <cell r="H56">
            <v>0</v>
          </cell>
          <cell r="I56">
            <v>108000</v>
          </cell>
          <cell r="K56">
            <v>22000</v>
          </cell>
          <cell r="L56">
            <v>0</v>
          </cell>
          <cell r="M56">
            <v>22000</v>
          </cell>
          <cell r="O56">
            <v>130000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130000</v>
          </cell>
          <cell r="AA56">
            <v>460000</v>
          </cell>
          <cell r="AB56">
            <v>2.75</v>
          </cell>
          <cell r="AC56">
            <v>1.04</v>
          </cell>
        </row>
        <row r="57">
          <cell r="A57">
            <v>36495</v>
          </cell>
          <cell r="B57">
            <v>531200</v>
          </cell>
          <cell r="C57">
            <v>108800</v>
          </cell>
          <cell r="D57">
            <v>-300000</v>
          </cell>
          <cell r="E57">
            <v>340000</v>
          </cell>
          <cell r="G57">
            <v>249000</v>
          </cell>
          <cell r="H57">
            <v>0</v>
          </cell>
          <cell r="I57">
            <v>249000</v>
          </cell>
          <cell r="K57">
            <v>51000</v>
          </cell>
          <cell r="L57">
            <v>0</v>
          </cell>
          <cell r="M57">
            <v>51000</v>
          </cell>
          <cell r="O57">
            <v>300000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Y57">
            <v>0</v>
          </cell>
          <cell r="Z57">
            <v>300000</v>
          </cell>
          <cell r="AA57">
            <v>640000</v>
          </cell>
          <cell r="AB57">
            <v>2.75</v>
          </cell>
          <cell r="AC57">
            <v>1.04</v>
          </cell>
        </row>
        <row r="58">
          <cell r="A58">
            <v>36526</v>
          </cell>
          <cell r="B58">
            <v>564400</v>
          </cell>
          <cell r="C58">
            <v>115600</v>
          </cell>
          <cell r="D58">
            <v>-300000</v>
          </cell>
          <cell r="E58">
            <v>380000</v>
          </cell>
          <cell r="G58">
            <v>249000</v>
          </cell>
          <cell r="H58">
            <v>0</v>
          </cell>
          <cell r="I58">
            <v>249000</v>
          </cell>
          <cell r="K58">
            <v>51000</v>
          </cell>
          <cell r="L58">
            <v>0</v>
          </cell>
          <cell r="M58">
            <v>51000</v>
          </cell>
          <cell r="O58">
            <v>300000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Z58">
            <v>300000</v>
          </cell>
          <cell r="AA58">
            <v>680000</v>
          </cell>
          <cell r="AB58">
            <v>2.5750000000000002</v>
          </cell>
          <cell r="AC58">
            <v>1.04</v>
          </cell>
        </row>
        <row r="59">
          <cell r="A59">
            <v>36557</v>
          </cell>
          <cell r="B59">
            <v>464800</v>
          </cell>
          <cell r="C59">
            <v>95200</v>
          </cell>
          <cell r="D59">
            <v>-300000</v>
          </cell>
          <cell r="E59">
            <v>260000</v>
          </cell>
          <cell r="G59">
            <v>249000</v>
          </cell>
          <cell r="H59">
            <v>0</v>
          </cell>
          <cell r="I59">
            <v>249000</v>
          </cell>
          <cell r="K59">
            <v>51000</v>
          </cell>
          <cell r="L59">
            <v>0</v>
          </cell>
          <cell r="M59">
            <v>51000</v>
          </cell>
          <cell r="O59">
            <v>300000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Z59">
            <v>300000</v>
          </cell>
          <cell r="AA59">
            <v>560000</v>
          </cell>
          <cell r="AB59">
            <v>2.75</v>
          </cell>
          <cell r="AC59">
            <v>1.04</v>
          </cell>
        </row>
        <row r="60">
          <cell r="A60">
            <v>36586</v>
          </cell>
          <cell r="B60">
            <v>431600</v>
          </cell>
          <cell r="C60">
            <v>88400</v>
          </cell>
          <cell r="D60">
            <v>-140000</v>
          </cell>
          <cell r="E60">
            <v>380000</v>
          </cell>
          <cell r="G60">
            <v>116200</v>
          </cell>
          <cell r="H60">
            <v>0</v>
          </cell>
          <cell r="I60">
            <v>116200</v>
          </cell>
          <cell r="K60">
            <v>23800</v>
          </cell>
          <cell r="L60">
            <v>0</v>
          </cell>
          <cell r="M60">
            <v>23800</v>
          </cell>
          <cell r="O60">
            <v>140000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Z60">
            <v>140000</v>
          </cell>
          <cell r="AA60">
            <v>520000</v>
          </cell>
          <cell r="AB60">
            <v>2.75</v>
          </cell>
          <cell r="AC60">
            <v>1.04</v>
          </cell>
        </row>
        <row r="61">
          <cell r="A61">
            <v>36617</v>
          </cell>
          <cell r="B61">
            <v>407837</v>
          </cell>
          <cell r="C61">
            <v>86163</v>
          </cell>
          <cell r="D61">
            <v>-150000</v>
          </cell>
          <cell r="E61">
            <v>344000</v>
          </cell>
          <cell r="G61">
            <v>123837</v>
          </cell>
          <cell r="H61">
            <v>0</v>
          </cell>
          <cell r="I61">
            <v>123837</v>
          </cell>
          <cell r="K61">
            <v>26163</v>
          </cell>
          <cell r="L61">
            <v>0</v>
          </cell>
          <cell r="M61">
            <v>26163</v>
          </cell>
          <cell r="O61">
            <v>150000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Y61">
            <v>0</v>
          </cell>
          <cell r="Z61">
            <v>150000</v>
          </cell>
          <cell r="AA61">
            <v>494000</v>
          </cell>
          <cell r="AB61">
            <v>2.75</v>
          </cell>
          <cell r="AC61">
            <v>1.04</v>
          </cell>
        </row>
        <row r="62">
          <cell r="A62">
            <v>36647</v>
          </cell>
          <cell r="B62">
            <v>413901</v>
          </cell>
          <cell r="C62">
            <v>88099</v>
          </cell>
          <cell r="D62">
            <v>-200000</v>
          </cell>
          <cell r="E62">
            <v>302000</v>
          </cell>
          <cell r="G62">
            <v>164901</v>
          </cell>
          <cell r="H62">
            <v>0</v>
          </cell>
          <cell r="I62">
            <v>164901</v>
          </cell>
          <cell r="K62">
            <v>35099</v>
          </cell>
          <cell r="L62">
            <v>0</v>
          </cell>
          <cell r="M62">
            <v>35099</v>
          </cell>
          <cell r="O62">
            <v>200000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  <cell r="Y62">
            <v>0</v>
          </cell>
          <cell r="Z62">
            <v>200000</v>
          </cell>
          <cell r="AA62">
            <v>502000</v>
          </cell>
          <cell r="AB62">
            <v>2.84</v>
          </cell>
          <cell r="AC62">
            <v>1.04</v>
          </cell>
        </row>
        <row r="63">
          <cell r="A63">
            <v>36678</v>
          </cell>
          <cell r="B63">
            <v>252000</v>
          </cell>
          <cell r="C63">
            <v>51000</v>
          </cell>
          <cell r="D63">
            <v>-215000</v>
          </cell>
          <cell r="E63">
            <v>88000</v>
          </cell>
          <cell r="G63">
            <v>178815</v>
          </cell>
          <cell r="H63">
            <v>0</v>
          </cell>
          <cell r="I63">
            <v>178815</v>
          </cell>
          <cell r="K63">
            <v>36185</v>
          </cell>
          <cell r="L63">
            <v>0</v>
          </cell>
          <cell r="M63">
            <v>36185</v>
          </cell>
          <cell r="O63">
            <v>215000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>
            <v>215000</v>
          </cell>
          <cell r="AA63">
            <v>303000</v>
          </cell>
          <cell r="AB63">
            <v>2.84</v>
          </cell>
          <cell r="AC63">
            <v>1.04</v>
          </cell>
        </row>
        <row r="64">
          <cell r="A64">
            <v>36708</v>
          </cell>
          <cell r="B64">
            <v>245000</v>
          </cell>
          <cell r="C64">
            <v>50000</v>
          </cell>
          <cell r="D64">
            <v>-210000</v>
          </cell>
          <cell r="E64">
            <v>85000</v>
          </cell>
          <cell r="G64">
            <v>174405</v>
          </cell>
          <cell r="H64">
            <v>0</v>
          </cell>
          <cell r="I64">
            <v>174405</v>
          </cell>
          <cell r="K64">
            <v>35595</v>
          </cell>
          <cell r="L64">
            <v>0</v>
          </cell>
          <cell r="M64">
            <v>35595</v>
          </cell>
          <cell r="O64">
            <v>210000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Y64">
            <v>0</v>
          </cell>
          <cell r="Z64">
            <v>210000</v>
          </cell>
          <cell r="AA64">
            <v>295000</v>
          </cell>
          <cell r="AB64">
            <v>3.27</v>
          </cell>
          <cell r="AC64">
            <v>1.04</v>
          </cell>
        </row>
        <row r="65">
          <cell r="A65">
            <v>36739</v>
          </cell>
          <cell r="B65">
            <v>252000</v>
          </cell>
          <cell r="C65">
            <v>49000</v>
          </cell>
          <cell r="D65">
            <v>200000</v>
          </cell>
          <cell r="E65">
            <v>501000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Q65">
            <v>-167400</v>
          </cell>
          <cell r="R65">
            <v>0</v>
          </cell>
          <cell r="S65">
            <v>-167400</v>
          </cell>
          <cell r="U65">
            <v>-32600</v>
          </cell>
          <cell r="V65">
            <v>0</v>
          </cell>
          <cell r="W65">
            <v>-32600</v>
          </cell>
          <cell r="Y65">
            <v>-200000</v>
          </cell>
          <cell r="Z65">
            <v>-200000</v>
          </cell>
          <cell r="AA65">
            <v>301000</v>
          </cell>
          <cell r="AB65">
            <v>4.2300000000000004</v>
          </cell>
          <cell r="AC65">
            <v>1.04</v>
          </cell>
        </row>
        <row r="66">
          <cell r="A66">
            <v>36770</v>
          </cell>
          <cell r="B66">
            <v>189000</v>
          </cell>
          <cell r="C66">
            <v>37000</v>
          </cell>
          <cell r="D66">
            <v>125000</v>
          </cell>
          <cell r="E66">
            <v>351000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Q66">
            <v>-104537</v>
          </cell>
          <cell r="R66">
            <v>0</v>
          </cell>
          <cell r="S66">
            <v>-104537</v>
          </cell>
          <cell r="U66">
            <v>-20463</v>
          </cell>
          <cell r="V66">
            <v>0</v>
          </cell>
          <cell r="W66">
            <v>-20463</v>
          </cell>
          <cell r="Y66">
            <v>-125000</v>
          </cell>
          <cell r="Z66">
            <v>-125000</v>
          </cell>
          <cell r="AA66">
            <v>226000</v>
          </cell>
          <cell r="AB66">
            <v>4.2300000000000004</v>
          </cell>
          <cell r="AC66">
            <v>1.04</v>
          </cell>
        </row>
        <row r="67">
          <cell r="A67">
            <v>36800</v>
          </cell>
          <cell r="B67">
            <v>245000</v>
          </cell>
          <cell r="C67">
            <v>51000</v>
          </cell>
          <cell r="D67">
            <v>100000</v>
          </cell>
          <cell r="E67">
            <v>396000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Q67">
            <v>-82770</v>
          </cell>
          <cell r="R67">
            <v>0</v>
          </cell>
          <cell r="S67">
            <v>-82770</v>
          </cell>
          <cell r="U67">
            <v>-17230</v>
          </cell>
          <cell r="V67">
            <v>0</v>
          </cell>
          <cell r="W67">
            <v>-17230</v>
          </cell>
          <cell r="Y67">
            <v>-100000</v>
          </cell>
          <cell r="Z67">
            <v>-100000</v>
          </cell>
          <cell r="AA67">
            <v>296000</v>
          </cell>
          <cell r="AB67">
            <v>4.8</v>
          </cell>
          <cell r="AC67">
            <v>1.04</v>
          </cell>
        </row>
        <row r="68">
          <cell r="A68">
            <v>36831</v>
          </cell>
          <cell r="B68">
            <v>381939</v>
          </cell>
          <cell r="C68">
            <v>78061</v>
          </cell>
          <cell r="D68">
            <v>-130000</v>
          </cell>
          <cell r="E68">
            <v>330000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107939</v>
          </cell>
          <cell r="S68">
            <v>107939</v>
          </cell>
          <cell r="U68">
            <v>0</v>
          </cell>
          <cell r="V68">
            <v>22061</v>
          </cell>
          <cell r="W68">
            <v>22061</v>
          </cell>
          <cell r="Y68">
            <v>130000</v>
          </cell>
          <cell r="Z68">
            <v>130000</v>
          </cell>
          <cell r="AA68">
            <v>460000</v>
          </cell>
          <cell r="AB68">
            <v>5.4</v>
          </cell>
          <cell r="AC68">
            <v>1.04</v>
          </cell>
        </row>
        <row r="69">
          <cell r="A69">
            <v>36861</v>
          </cell>
          <cell r="B69">
            <v>531200</v>
          </cell>
          <cell r="C69">
            <v>108800</v>
          </cell>
          <cell r="D69">
            <v>-300000</v>
          </cell>
          <cell r="E69">
            <v>340000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249000</v>
          </cell>
          <cell r="S69">
            <v>249000</v>
          </cell>
          <cell r="U69">
            <v>0</v>
          </cell>
          <cell r="V69">
            <v>51000</v>
          </cell>
          <cell r="W69">
            <v>51000</v>
          </cell>
          <cell r="Y69">
            <v>300000</v>
          </cell>
          <cell r="Z69">
            <v>300000</v>
          </cell>
          <cell r="AA69">
            <v>640000</v>
          </cell>
          <cell r="AB69">
            <v>5.4</v>
          </cell>
          <cell r="AC69">
            <v>1.04</v>
          </cell>
        </row>
        <row r="70">
          <cell r="A70">
            <v>36892</v>
          </cell>
          <cell r="B70">
            <v>564400</v>
          </cell>
          <cell r="C70">
            <v>115600</v>
          </cell>
          <cell r="D70">
            <v>-300000</v>
          </cell>
          <cell r="E70">
            <v>380000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249000</v>
          </cell>
          <cell r="S70">
            <v>249000</v>
          </cell>
          <cell r="U70">
            <v>0</v>
          </cell>
          <cell r="V70">
            <v>51000</v>
          </cell>
          <cell r="W70">
            <v>51000</v>
          </cell>
          <cell r="Y70">
            <v>300000</v>
          </cell>
          <cell r="Z70">
            <v>300000</v>
          </cell>
          <cell r="AA70">
            <v>680000</v>
          </cell>
          <cell r="AB70">
            <v>5.4</v>
          </cell>
          <cell r="AC70">
            <v>1.04</v>
          </cell>
        </row>
        <row r="71">
          <cell r="A71">
            <v>36923</v>
          </cell>
          <cell r="B71">
            <v>464800</v>
          </cell>
          <cell r="C71">
            <v>95200</v>
          </cell>
          <cell r="D71">
            <v>-300000</v>
          </cell>
          <cell r="E71">
            <v>260000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249000</v>
          </cell>
          <cell r="S71">
            <v>249000</v>
          </cell>
          <cell r="U71">
            <v>0</v>
          </cell>
          <cell r="V71">
            <v>51000</v>
          </cell>
          <cell r="W71">
            <v>51000</v>
          </cell>
          <cell r="Y71">
            <v>300000</v>
          </cell>
          <cell r="Z71">
            <v>300000</v>
          </cell>
          <cell r="AA71">
            <v>560000</v>
          </cell>
          <cell r="AB71">
            <v>7.42</v>
          </cell>
          <cell r="AC71">
            <v>1.04</v>
          </cell>
        </row>
        <row r="72">
          <cell r="A72">
            <v>36951</v>
          </cell>
          <cell r="B72">
            <v>431600</v>
          </cell>
          <cell r="C72">
            <v>88400</v>
          </cell>
          <cell r="D72">
            <v>-140000</v>
          </cell>
          <cell r="E72">
            <v>380000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R72">
            <v>116200</v>
          </cell>
          <cell r="S72">
            <v>116200</v>
          </cell>
          <cell r="U72">
            <v>0</v>
          </cell>
          <cell r="V72">
            <v>23800</v>
          </cell>
          <cell r="W72">
            <v>23800</v>
          </cell>
          <cell r="Y72">
            <v>140000</v>
          </cell>
          <cell r="Z72">
            <v>140000</v>
          </cell>
          <cell r="AA72">
            <v>520000</v>
          </cell>
          <cell r="AB72">
            <v>6</v>
          </cell>
          <cell r="AC72">
            <v>1.04</v>
          </cell>
        </row>
        <row r="73">
          <cell r="A73">
            <v>36982</v>
          </cell>
          <cell r="B73">
            <v>259000</v>
          </cell>
          <cell r="C73">
            <v>60000</v>
          </cell>
          <cell r="D73">
            <v>150000</v>
          </cell>
          <cell r="E73">
            <v>469000</v>
          </cell>
          <cell r="G73">
            <v>-123837</v>
          </cell>
          <cell r="H73">
            <v>0</v>
          </cell>
          <cell r="I73">
            <v>-123837</v>
          </cell>
          <cell r="K73">
            <v>-26163</v>
          </cell>
          <cell r="L73">
            <v>0</v>
          </cell>
          <cell r="M73">
            <v>-26163</v>
          </cell>
          <cell r="O73">
            <v>-150000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Y73">
            <v>0</v>
          </cell>
          <cell r="Z73">
            <v>-150000</v>
          </cell>
          <cell r="AA73">
            <v>319000</v>
          </cell>
          <cell r="AB73">
            <v>5.41</v>
          </cell>
          <cell r="AC73">
            <v>1.04</v>
          </cell>
        </row>
        <row r="74">
          <cell r="A74">
            <v>37012</v>
          </cell>
          <cell r="B74">
            <v>84100</v>
          </cell>
          <cell r="C74">
            <v>17900</v>
          </cell>
          <cell r="D74">
            <v>200000</v>
          </cell>
          <cell r="E74">
            <v>302000</v>
          </cell>
          <cell r="G74">
            <v>-164900</v>
          </cell>
          <cell r="H74">
            <v>0</v>
          </cell>
          <cell r="I74">
            <v>-164900</v>
          </cell>
          <cell r="K74">
            <v>-35100</v>
          </cell>
          <cell r="L74">
            <v>0</v>
          </cell>
          <cell r="M74">
            <v>-35100</v>
          </cell>
          <cell r="O74">
            <v>-200000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Y74">
            <v>0</v>
          </cell>
          <cell r="Z74">
            <v>-200000</v>
          </cell>
          <cell r="AA74">
            <v>102000</v>
          </cell>
          <cell r="AB74">
            <v>5.24</v>
          </cell>
          <cell r="AC74">
            <v>1.04</v>
          </cell>
        </row>
        <row r="75">
          <cell r="A75">
            <v>37043</v>
          </cell>
          <cell r="B75">
            <v>73185</v>
          </cell>
          <cell r="C75">
            <v>14815</v>
          </cell>
          <cell r="D75">
            <v>215000</v>
          </cell>
          <cell r="E75">
            <v>303000</v>
          </cell>
          <cell r="G75">
            <v>-178815</v>
          </cell>
          <cell r="H75">
            <v>0</v>
          </cell>
          <cell r="I75">
            <v>-178815</v>
          </cell>
          <cell r="K75">
            <v>-36185</v>
          </cell>
          <cell r="L75">
            <v>0</v>
          </cell>
          <cell r="M75">
            <v>-36185</v>
          </cell>
          <cell r="O75">
            <v>-215000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  <cell r="Z75">
            <v>-215000</v>
          </cell>
          <cell r="AA75">
            <v>88000</v>
          </cell>
          <cell r="AB75">
            <v>5.09</v>
          </cell>
          <cell r="AC75">
            <v>1.04</v>
          </cell>
        </row>
        <row r="76">
          <cell r="A76">
            <v>37073</v>
          </cell>
          <cell r="B76">
            <v>70595</v>
          </cell>
          <cell r="C76">
            <v>14405</v>
          </cell>
          <cell r="D76">
            <v>210000</v>
          </cell>
          <cell r="E76">
            <v>295000</v>
          </cell>
          <cell r="G76">
            <v>-174405</v>
          </cell>
          <cell r="H76">
            <v>0</v>
          </cell>
          <cell r="I76">
            <v>-174405</v>
          </cell>
          <cell r="K76">
            <v>-35595</v>
          </cell>
          <cell r="L76">
            <v>0</v>
          </cell>
          <cell r="M76">
            <v>-35595</v>
          </cell>
          <cell r="O76">
            <v>-210000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  <cell r="Z76">
            <v>-210000</v>
          </cell>
          <cell r="AA76">
            <v>85000</v>
          </cell>
          <cell r="AB76">
            <v>4.0599999999999996</v>
          </cell>
          <cell r="AC76">
            <v>1.04</v>
          </cell>
        </row>
        <row r="77">
          <cell r="A77">
            <v>37104</v>
          </cell>
          <cell r="B77">
            <v>84560</v>
          </cell>
          <cell r="C77">
            <v>16440</v>
          </cell>
          <cell r="D77">
            <v>200000</v>
          </cell>
          <cell r="E77">
            <v>301000</v>
          </cell>
          <cell r="G77">
            <v>-167440</v>
          </cell>
          <cell r="H77">
            <v>0</v>
          </cell>
          <cell r="I77">
            <v>-167440</v>
          </cell>
          <cell r="K77">
            <v>-32560</v>
          </cell>
          <cell r="L77">
            <v>0</v>
          </cell>
          <cell r="M77">
            <v>-32560</v>
          </cell>
          <cell r="O77">
            <v>-200000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-200000</v>
          </cell>
          <cell r="AA77">
            <v>101000</v>
          </cell>
          <cell r="AB77">
            <v>3.89</v>
          </cell>
          <cell r="AC77">
            <v>1.04</v>
          </cell>
        </row>
        <row r="78">
          <cell r="A78">
            <v>37196</v>
          </cell>
          <cell r="B78">
            <v>1345960</v>
          </cell>
          <cell r="C78">
            <v>378915</v>
          </cell>
          <cell r="D78">
            <v>-760000</v>
          </cell>
          <cell r="E78">
            <v>964875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591885</v>
          </cell>
          <cell r="S78">
            <v>591885</v>
          </cell>
          <cell r="U78">
            <v>0</v>
          </cell>
          <cell r="V78">
            <v>168115</v>
          </cell>
          <cell r="W78">
            <v>168115</v>
          </cell>
          <cell r="Y78">
            <v>760000</v>
          </cell>
          <cell r="Z78">
            <v>760000</v>
          </cell>
          <cell r="AA78">
            <v>1724875</v>
          </cell>
          <cell r="AB78">
            <v>3.23</v>
          </cell>
          <cell r="AC78">
            <v>1.04</v>
          </cell>
        </row>
        <row r="79">
          <cell r="A79">
            <v>37288</v>
          </cell>
          <cell r="B79">
            <v>1569456</v>
          </cell>
          <cell r="C79">
            <v>296044</v>
          </cell>
          <cell r="D79">
            <v>-698000</v>
          </cell>
          <cell r="E79">
            <v>1167500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588536</v>
          </cell>
          <cell r="S79">
            <v>588536</v>
          </cell>
          <cell r="U79">
            <v>0</v>
          </cell>
          <cell r="V79">
            <v>109464</v>
          </cell>
          <cell r="W79">
            <v>109464</v>
          </cell>
          <cell r="Y79">
            <v>698000</v>
          </cell>
          <cell r="Z79">
            <v>698000</v>
          </cell>
          <cell r="AA79">
            <v>1865500</v>
          </cell>
          <cell r="AB79">
            <v>3</v>
          </cell>
          <cell r="AC79">
            <v>1.04</v>
          </cell>
        </row>
        <row r="80">
          <cell r="A80">
            <v>37377</v>
          </cell>
          <cell r="B80">
            <v>266172</v>
          </cell>
          <cell r="C80">
            <v>77038</v>
          </cell>
          <cell r="D80">
            <v>-216200</v>
          </cell>
          <cell r="E80">
            <v>127010</v>
          </cell>
          <cell r="G80">
            <v>-167528</v>
          </cell>
          <cell r="H80">
            <v>0</v>
          </cell>
          <cell r="I80">
            <v>-167528</v>
          </cell>
          <cell r="K80">
            <v>-48672</v>
          </cell>
          <cell r="L80">
            <v>0</v>
          </cell>
          <cell r="M80">
            <v>-48672</v>
          </cell>
          <cell r="O80">
            <v>-216200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Z80">
            <v>-216200</v>
          </cell>
          <cell r="AA80">
            <v>-89190</v>
          </cell>
          <cell r="AB80">
            <v>3.3209</v>
          </cell>
          <cell r="AC80">
            <v>1.04</v>
          </cell>
        </row>
        <row r="81">
          <cell r="A81">
            <v>37469</v>
          </cell>
          <cell r="B81">
            <v>336479</v>
          </cell>
          <cell r="C81">
            <v>99381</v>
          </cell>
          <cell r="D81">
            <v>-70500</v>
          </cell>
          <cell r="E81">
            <v>365360</v>
          </cell>
          <cell r="G81">
            <v>-166721</v>
          </cell>
          <cell r="H81">
            <v>0</v>
          </cell>
          <cell r="I81">
            <v>-166721</v>
          </cell>
          <cell r="K81">
            <v>-49479</v>
          </cell>
          <cell r="L81">
            <v>0</v>
          </cell>
          <cell r="M81">
            <v>-49479</v>
          </cell>
          <cell r="O81">
            <v>-216200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-216200</v>
          </cell>
          <cell r="AA81">
            <v>149160</v>
          </cell>
          <cell r="AB81">
            <v>3.28</v>
          </cell>
          <cell r="AC81">
            <v>1.04</v>
          </cell>
        </row>
        <row r="82">
          <cell r="A82">
            <v>37561</v>
          </cell>
          <cell r="B82">
            <v>1492668</v>
          </cell>
          <cell r="C82">
            <v>400282</v>
          </cell>
          <cell r="D82">
            <v>-730000</v>
          </cell>
          <cell r="E82">
            <v>1162950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Q82">
            <v>574243</v>
          </cell>
          <cell r="S82">
            <v>574243</v>
          </cell>
          <cell r="U82">
            <v>155757</v>
          </cell>
          <cell r="V82">
            <v>0</v>
          </cell>
          <cell r="W82">
            <v>155757</v>
          </cell>
          <cell r="Y82">
            <v>730000</v>
          </cell>
          <cell r="Z82">
            <v>730000</v>
          </cell>
          <cell r="AA82">
            <v>1892950</v>
          </cell>
          <cell r="AB82">
            <v>3.7610000000000001</v>
          </cell>
          <cell r="AC82">
            <v>1.04</v>
          </cell>
        </row>
        <row r="83">
          <cell r="A83">
            <v>37653</v>
          </cell>
          <cell r="B83">
            <v>1183994</v>
          </cell>
          <cell r="C83">
            <v>271006</v>
          </cell>
          <cell r="D83">
            <v>-410500</v>
          </cell>
          <cell r="E83">
            <v>1044500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Q83">
            <v>335144</v>
          </cell>
          <cell r="S83">
            <v>335144</v>
          </cell>
          <cell r="U83">
            <v>75356</v>
          </cell>
          <cell r="V83">
            <v>0</v>
          </cell>
          <cell r="W83">
            <v>75356</v>
          </cell>
          <cell r="Y83">
            <v>410500</v>
          </cell>
          <cell r="Z83">
            <v>410500</v>
          </cell>
          <cell r="AA83">
            <v>1455000</v>
          </cell>
          <cell r="AB83">
            <v>4.1559999999999997</v>
          </cell>
          <cell r="AC83">
            <v>1.04</v>
          </cell>
        </row>
        <row r="84">
          <cell r="A84">
            <v>37712</v>
          </cell>
          <cell r="B84">
            <v>227104</v>
          </cell>
          <cell r="C84">
            <v>74396</v>
          </cell>
          <cell r="D84">
            <v>-70500</v>
          </cell>
          <cell r="E84">
            <v>231000</v>
          </cell>
          <cell r="G84">
            <v>-53104</v>
          </cell>
          <cell r="H84">
            <v>0</v>
          </cell>
          <cell r="I84">
            <v>-53104</v>
          </cell>
          <cell r="K84">
            <v>-17396</v>
          </cell>
          <cell r="L84">
            <v>0</v>
          </cell>
          <cell r="M84">
            <v>-17396</v>
          </cell>
          <cell r="O84">
            <v>-70500</v>
          </cell>
          <cell r="S84">
            <v>0</v>
          </cell>
          <cell r="V84">
            <v>0</v>
          </cell>
          <cell r="W84">
            <v>0</v>
          </cell>
          <cell r="Y84">
            <v>0</v>
          </cell>
          <cell r="Z84">
            <v>-70500</v>
          </cell>
          <cell r="AA84">
            <v>160500</v>
          </cell>
          <cell r="AB84">
            <v>6.0359999999999996</v>
          </cell>
          <cell r="AC84">
            <v>1.04</v>
          </cell>
        </row>
        <row r="85">
          <cell r="A85">
            <v>37742</v>
          </cell>
          <cell r="B85">
            <v>266172</v>
          </cell>
          <cell r="C85">
            <v>77038</v>
          </cell>
          <cell r="D85">
            <v>-216200</v>
          </cell>
          <cell r="E85">
            <v>127010</v>
          </cell>
          <cell r="G85">
            <v>-167528</v>
          </cell>
          <cell r="H85">
            <v>0</v>
          </cell>
          <cell r="I85">
            <v>-167528</v>
          </cell>
          <cell r="K85">
            <v>-48672</v>
          </cell>
          <cell r="L85">
            <v>0</v>
          </cell>
          <cell r="M85">
            <v>-48672</v>
          </cell>
          <cell r="O85">
            <v>-216200</v>
          </cell>
          <cell r="S85">
            <v>0</v>
          </cell>
          <cell r="V85">
            <v>0</v>
          </cell>
          <cell r="W85">
            <v>0</v>
          </cell>
          <cell r="Y85">
            <v>0</v>
          </cell>
          <cell r="Z85">
            <v>-216200</v>
          </cell>
          <cell r="AA85">
            <v>-89190</v>
          </cell>
          <cell r="AB85">
            <v>5.0979999999999999</v>
          </cell>
          <cell r="AC85">
            <v>1.04</v>
          </cell>
        </row>
        <row r="86">
          <cell r="A86">
            <v>37834</v>
          </cell>
          <cell r="B86">
            <v>336479</v>
          </cell>
          <cell r="C86">
            <v>99381</v>
          </cell>
          <cell r="D86">
            <v>-216200</v>
          </cell>
          <cell r="E86">
            <v>219660</v>
          </cell>
          <cell r="G86">
            <v>-166721</v>
          </cell>
          <cell r="H86">
            <v>0</v>
          </cell>
          <cell r="I86">
            <v>-166721</v>
          </cell>
          <cell r="K86">
            <v>-49479</v>
          </cell>
          <cell r="L86">
            <v>0</v>
          </cell>
          <cell r="M86">
            <v>-49479</v>
          </cell>
          <cell r="O86">
            <v>-216200</v>
          </cell>
          <cell r="S86">
            <v>0</v>
          </cell>
          <cell r="V86">
            <v>0</v>
          </cell>
          <cell r="W86">
            <v>0</v>
          </cell>
          <cell r="Y86">
            <v>0</v>
          </cell>
          <cell r="Z86">
            <v>-216200</v>
          </cell>
          <cell r="AA86">
            <v>3460</v>
          </cell>
          <cell r="AB86">
            <v>5.7990000000000004</v>
          </cell>
          <cell r="AC86">
            <v>1.04</v>
          </cell>
        </row>
        <row r="87">
          <cell r="A87">
            <v>37926</v>
          </cell>
          <cell r="B87">
            <v>1385343</v>
          </cell>
          <cell r="C87">
            <v>274657</v>
          </cell>
          <cell r="D87">
            <v>-790000</v>
          </cell>
          <cell r="E87">
            <v>870000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Q87">
            <v>658343</v>
          </cell>
          <cell r="S87">
            <v>658343</v>
          </cell>
          <cell r="U87">
            <v>131657</v>
          </cell>
          <cell r="V87">
            <v>0</v>
          </cell>
          <cell r="W87">
            <v>131657</v>
          </cell>
          <cell r="Y87">
            <v>790000</v>
          </cell>
          <cell r="Z87">
            <v>790000</v>
          </cell>
          <cell r="AA87">
            <v>1660000</v>
          </cell>
          <cell r="AB87">
            <v>5.234</v>
          </cell>
          <cell r="AC87">
            <v>1.04</v>
          </cell>
        </row>
        <row r="88">
          <cell r="A88">
            <v>38018</v>
          </cell>
          <cell r="B88">
            <v>964648</v>
          </cell>
          <cell r="C88">
            <v>216852</v>
          </cell>
          <cell r="D88">
            <v>-389500</v>
          </cell>
          <cell r="E88">
            <v>792000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Q88">
            <v>438648</v>
          </cell>
          <cell r="S88">
            <v>438648</v>
          </cell>
          <cell r="U88">
            <v>91852</v>
          </cell>
          <cell r="V88">
            <v>0</v>
          </cell>
          <cell r="W88">
            <v>91852</v>
          </cell>
          <cell r="Y88">
            <v>530500</v>
          </cell>
          <cell r="Z88">
            <v>530500</v>
          </cell>
          <cell r="AA88">
            <v>1322500</v>
          </cell>
          <cell r="AB88">
            <v>5.5650000000000004</v>
          </cell>
          <cell r="AC88">
            <v>1.04</v>
          </cell>
        </row>
        <row r="89">
          <cell r="A89">
            <v>38108</v>
          </cell>
          <cell r="B89">
            <v>185000</v>
          </cell>
          <cell r="C89">
            <v>33000</v>
          </cell>
          <cell r="D89">
            <v>-570000</v>
          </cell>
          <cell r="E89">
            <v>-352000</v>
          </cell>
          <cell r="G89">
            <v>-483566</v>
          </cell>
          <cell r="H89">
            <v>0</v>
          </cell>
          <cell r="I89">
            <v>-483566</v>
          </cell>
          <cell r="K89">
            <v>-86434</v>
          </cell>
          <cell r="L89">
            <v>0</v>
          </cell>
          <cell r="M89">
            <v>-86434</v>
          </cell>
          <cell r="O89">
            <v>-570000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>
            <v>-570000</v>
          </cell>
          <cell r="AA89">
            <v>-922000</v>
          </cell>
          <cell r="AB89">
            <v>5.5229999999999997</v>
          </cell>
          <cell r="AC89">
            <v>1.04</v>
          </cell>
        </row>
        <row r="90">
          <cell r="A90">
            <v>38200</v>
          </cell>
          <cell r="B90">
            <v>201000</v>
          </cell>
          <cell r="C90">
            <v>36000</v>
          </cell>
          <cell r="D90">
            <v>530000</v>
          </cell>
          <cell r="E90">
            <v>767000</v>
          </cell>
          <cell r="G90">
            <v>-448989</v>
          </cell>
          <cell r="I90">
            <v>-448989</v>
          </cell>
          <cell r="K90">
            <v>-81011</v>
          </cell>
          <cell r="M90">
            <v>-81011</v>
          </cell>
          <cell r="O90">
            <v>-530000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>
            <v>-530000</v>
          </cell>
          <cell r="AA90">
            <v>237000</v>
          </cell>
          <cell r="AB90">
            <v>6.4210000000000003</v>
          </cell>
          <cell r="AC90">
            <v>1.04</v>
          </cell>
        </row>
        <row r="91">
          <cell r="A91">
            <v>38292</v>
          </cell>
          <cell r="B91">
            <v>1506475</v>
          </cell>
          <cell r="C91">
            <v>152925</v>
          </cell>
          <cell r="D91">
            <v>-790000</v>
          </cell>
          <cell r="E91">
            <v>869400</v>
          </cell>
          <cell r="G91">
            <v>0</v>
          </cell>
          <cell r="I91">
            <v>0</v>
          </cell>
          <cell r="K91">
            <v>0</v>
          </cell>
          <cell r="M91">
            <v>0</v>
          </cell>
          <cell r="O91">
            <v>0</v>
          </cell>
          <cell r="Q91">
            <v>717375</v>
          </cell>
          <cell r="S91">
            <v>717375</v>
          </cell>
          <cell r="U91">
            <v>72625</v>
          </cell>
          <cell r="V91">
            <v>0</v>
          </cell>
          <cell r="W91">
            <v>72625</v>
          </cell>
          <cell r="Y91">
            <v>790000</v>
          </cell>
          <cell r="Z91">
            <v>790000</v>
          </cell>
          <cell r="AA91">
            <v>1659400</v>
          </cell>
          <cell r="AB91">
            <v>6.3070000000000004</v>
          </cell>
          <cell r="AC91">
            <v>1.04</v>
          </cell>
        </row>
        <row r="92">
          <cell r="A92">
            <v>38384</v>
          </cell>
          <cell r="B92">
            <v>1073273</v>
          </cell>
          <cell r="C92">
            <v>129027</v>
          </cell>
          <cell r="D92">
            <v>-150000</v>
          </cell>
          <cell r="E92">
            <v>1052300</v>
          </cell>
          <cell r="G92">
            <v>-125460</v>
          </cell>
          <cell r="I92">
            <v>-125460</v>
          </cell>
          <cell r="K92">
            <v>-24540</v>
          </cell>
          <cell r="M92">
            <v>-24540</v>
          </cell>
          <cell r="O92">
            <v>-150000</v>
          </cell>
          <cell r="Q92">
            <v>432800</v>
          </cell>
          <cell r="S92">
            <v>432800</v>
          </cell>
          <cell r="U92">
            <v>43500</v>
          </cell>
          <cell r="V92">
            <v>0</v>
          </cell>
          <cell r="W92">
            <v>43500</v>
          </cell>
          <cell r="Y92">
            <v>476300</v>
          </cell>
          <cell r="Z92">
            <v>326300</v>
          </cell>
          <cell r="AA92">
            <v>1378600</v>
          </cell>
          <cell r="AB92">
            <v>6.3168629726635404</v>
          </cell>
          <cell r="AC92">
            <v>1.04</v>
          </cell>
        </row>
        <row r="93">
          <cell r="A93">
            <v>38473</v>
          </cell>
          <cell r="B93">
            <v>867301.83159283223</v>
          </cell>
          <cell r="C93">
            <v>76000.107407167758</v>
          </cell>
          <cell r="D93">
            <v>-436751.38500000001</v>
          </cell>
          <cell r="E93">
            <v>506550.554</v>
          </cell>
          <cell r="G93">
            <v>-366854.38500000001</v>
          </cell>
          <cell r="I93">
            <v>-366854.38500000001</v>
          </cell>
          <cell r="K93">
            <v>-69897</v>
          </cell>
          <cell r="M93">
            <v>-69897</v>
          </cell>
          <cell r="O93">
            <v>-436751.38500000001</v>
          </cell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Z93">
            <v>-436751.38500000001</v>
          </cell>
          <cell r="AA93">
            <v>69799.168999999994</v>
          </cell>
          <cell r="AB93">
            <v>7.391</v>
          </cell>
          <cell r="AC93">
            <v>1.04</v>
          </cell>
        </row>
        <row r="94">
          <cell r="A94">
            <v>38565</v>
          </cell>
          <cell r="B94">
            <v>842711.46471724217</v>
          </cell>
          <cell r="C94">
            <v>59829.643282757868</v>
          </cell>
          <cell r="D94">
            <v>-349401.10800000001</v>
          </cell>
          <cell r="E94">
            <v>553140</v>
          </cell>
          <cell r="G94">
            <v>-249796.96950000001</v>
          </cell>
          <cell r="H94">
            <v>0</v>
          </cell>
          <cell r="I94">
            <v>-249796.96950000001</v>
          </cell>
          <cell r="K94">
            <v>-55929</v>
          </cell>
          <cell r="L94">
            <v>0</v>
          </cell>
          <cell r="M94">
            <v>-55929</v>
          </cell>
          <cell r="O94">
            <v>-305725.96950000001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Y94">
            <v>0</v>
          </cell>
          <cell r="Z94">
            <v>-305725.96950000001</v>
          </cell>
          <cell r="AA94">
            <v>247414.03049999999</v>
          </cell>
          <cell r="AB94">
            <v>7.6529999999999996</v>
          </cell>
          <cell r="AC94">
            <v>1.04</v>
          </cell>
        </row>
        <row r="95">
          <cell r="A95">
            <v>38657</v>
          </cell>
          <cell r="B95">
            <v>1390721.3959300916</v>
          </cell>
          <cell r="C95">
            <v>206078.60406990841</v>
          </cell>
          <cell r="D95">
            <v>-810000</v>
          </cell>
          <cell r="E95">
            <v>786800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Q95">
            <v>723334</v>
          </cell>
          <cell r="R95">
            <v>0</v>
          </cell>
          <cell r="S95">
            <v>723334</v>
          </cell>
          <cell r="U95">
            <v>86666</v>
          </cell>
          <cell r="V95">
            <v>0</v>
          </cell>
          <cell r="W95">
            <v>86666</v>
          </cell>
          <cell r="Y95">
            <v>810000</v>
          </cell>
          <cell r="Z95">
            <v>810000</v>
          </cell>
          <cell r="AA95">
            <v>1596800</v>
          </cell>
          <cell r="AB95">
            <v>9.5749999999999993</v>
          </cell>
          <cell r="AC95">
            <v>1.04</v>
          </cell>
        </row>
        <row r="96">
          <cell r="A96">
            <v>38749</v>
          </cell>
          <cell r="B96">
            <v>994472.07237965171</v>
          </cell>
          <cell r="C96">
            <v>174127.92762034823</v>
          </cell>
          <cell r="D96">
            <v>-290000</v>
          </cell>
          <cell r="E96">
            <v>878600</v>
          </cell>
          <cell r="G96">
            <v>-73350</v>
          </cell>
          <cell r="H96">
            <v>0</v>
          </cell>
          <cell r="I96">
            <v>-73350</v>
          </cell>
          <cell r="K96">
            <v>-13980</v>
          </cell>
          <cell r="L96">
            <v>0</v>
          </cell>
          <cell r="M96">
            <v>-13980</v>
          </cell>
          <cell r="O96">
            <v>-87330</v>
          </cell>
          <cell r="Q96">
            <v>384166</v>
          </cell>
          <cell r="R96">
            <v>0</v>
          </cell>
          <cell r="S96">
            <v>384166</v>
          </cell>
          <cell r="U96">
            <v>55834</v>
          </cell>
          <cell r="V96">
            <v>0</v>
          </cell>
          <cell r="W96">
            <v>55834</v>
          </cell>
          <cell r="Y96">
            <v>440000</v>
          </cell>
          <cell r="Z96">
            <v>352670</v>
          </cell>
          <cell r="AA96">
            <v>1231270</v>
          </cell>
          <cell r="AB96">
            <v>12.723000000000001</v>
          </cell>
          <cell r="AC96">
            <v>1.04</v>
          </cell>
        </row>
        <row r="97">
          <cell r="A97">
            <v>38838</v>
          </cell>
          <cell r="B97">
            <v>186960</v>
          </cell>
          <cell r="C97">
            <v>28880</v>
          </cell>
          <cell r="D97">
            <v>673845</v>
          </cell>
          <cell r="E97">
            <v>889685</v>
          </cell>
          <cell r="G97">
            <v>-566031</v>
          </cell>
          <cell r="H97">
            <v>0</v>
          </cell>
          <cell r="I97">
            <v>-566031</v>
          </cell>
          <cell r="K97">
            <v>-107814</v>
          </cell>
          <cell r="L97">
            <v>0</v>
          </cell>
          <cell r="M97">
            <v>-107814</v>
          </cell>
          <cell r="O97">
            <v>-673845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Y97">
            <v>0</v>
          </cell>
          <cell r="Z97">
            <v>-673845</v>
          </cell>
          <cell r="AA97">
            <v>215840</v>
          </cell>
          <cell r="AB97">
            <v>7.194</v>
          </cell>
          <cell r="AC97">
            <v>1.04</v>
          </cell>
        </row>
        <row r="98">
          <cell r="A98">
            <v>38930</v>
          </cell>
          <cell r="B98">
            <v>217820</v>
          </cell>
          <cell r="C98">
            <v>35710</v>
          </cell>
          <cell r="D98">
            <v>224614</v>
          </cell>
          <cell r="E98">
            <v>478144</v>
          </cell>
          <cell r="G98">
            <v>-188675</v>
          </cell>
          <cell r="H98">
            <v>0</v>
          </cell>
          <cell r="I98">
            <v>-188675</v>
          </cell>
          <cell r="K98">
            <v>-35939</v>
          </cell>
          <cell r="L98">
            <v>0</v>
          </cell>
          <cell r="M98">
            <v>-35939</v>
          </cell>
          <cell r="O98">
            <v>-224614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>
            <v>-224614</v>
          </cell>
          <cell r="AA98">
            <v>253530</v>
          </cell>
          <cell r="AB98">
            <v>7.218</v>
          </cell>
          <cell r="AC98">
            <v>1.04</v>
          </cell>
        </row>
        <row r="99">
          <cell r="A99">
            <v>39022</v>
          </cell>
          <cell r="B99">
            <v>725420</v>
          </cell>
          <cell r="C99">
            <v>61380</v>
          </cell>
          <cell r="E99">
            <v>786800</v>
          </cell>
          <cell r="H99">
            <v>0</v>
          </cell>
          <cell r="I99">
            <v>0</v>
          </cell>
          <cell r="L99">
            <v>0</v>
          </cell>
          <cell r="M99">
            <v>0</v>
          </cell>
          <cell r="O99">
            <v>0</v>
          </cell>
          <cell r="Q99">
            <v>705821.39593009162</v>
          </cell>
          <cell r="R99">
            <v>0</v>
          </cell>
          <cell r="S99">
            <v>705821.39593009162</v>
          </cell>
          <cell r="U99">
            <v>104178.60406990841</v>
          </cell>
          <cell r="V99">
            <v>0</v>
          </cell>
          <cell r="W99">
            <v>104178.60406990841</v>
          </cell>
          <cell r="Y99">
            <v>810000</v>
          </cell>
          <cell r="Z99">
            <v>810000</v>
          </cell>
          <cell r="AA99">
            <v>1596800</v>
          </cell>
          <cell r="AB99">
            <v>8.5809999999999995</v>
          </cell>
          <cell r="AC99">
            <v>1.04</v>
          </cell>
        </row>
        <row r="100">
          <cell r="A100">
            <v>39114</v>
          </cell>
          <cell r="B100">
            <v>659675</v>
          </cell>
          <cell r="C100">
            <v>120440</v>
          </cell>
          <cell r="D100">
            <v>215385</v>
          </cell>
          <cell r="E100">
            <v>995500</v>
          </cell>
          <cell r="G100">
            <v>-188675</v>
          </cell>
          <cell r="H100">
            <v>0</v>
          </cell>
          <cell r="I100">
            <v>-188675</v>
          </cell>
          <cell r="K100">
            <v>-35940</v>
          </cell>
          <cell r="L100">
            <v>0</v>
          </cell>
          <cell r="M100">
            <v>-35940</v>
          </cell>
          <cell r="O100">
            <v>-224615</v>
          </cell>
          <cell r="Q100">
            <v>374632</v>
          </cell>
          <cell r="R100">
            <v>0</v>
          </cell>
          <cell r="S100">
            <v>374632</v>
          </cell>
          <cell r="U100">
            <v>65368</v>
          </cell>
          <cell r="V100">
            <v>0</v>
          </cell>
          <cell r="W100">
            <v>65368</v>
          </cell>
          <cell r="Y100">
            <v>440000</v>
          </cell>
          <cell r="Z100">
            <v>215385</v>
          </cell>
          <cell r="AA100">
            <v>995500</v>
          </cell>
          <cell r="AB100">
            <v>6.5910000000000002</v>
          </cell>
          <cell r="AC100">
            <v>1.04</v>
          </cell>
        </row>
        <row r="101">
          <cell r="A101">
            <v>54789</v>
          </cell>
        </row>
      </sheetData>
      <sheetData sheetId="9">
        <row r="10">
          <cell r="A10">
            <v>35370</v>
          </cell>
          <cell r="B10">
            <v>240000</v>
          </cell>
          <cell r="C10">
            <v>2.2999999999999998</v>
          </cell>
          <cell r="D10">
            <v>1.0349999999999999</v>
          </cell>
        </row>
        <row r="11">
          <cell r="A11">
            <v>35400</v>
          </cell>
          <cell r="B11">
            <v>240000</v>
          </cell>
          <cell r="C11">
            <v>2.85</v>
          </cell>
          <cell r="D11">
            <v>1.0349999999999999</v>
          </cell>
        </row>
        <row r="12">
          <cell r="A12">
            <v>35431</v>
          </cell>
          <cell r="B12">
            <v>248000</v>
          </cell>
          <cell r="C12">
            <v>3.15</v>
          </cell>
          <cell r="D12">
            <v>1.0349999999999999</v>
          </cell>
        </row>
        <row r="13">
          <cell r="A13">
            <v>35462</v>
          </cell>
          <cell r="B13">
            <v>224000</v>
          </cell>
          <cell r="C13">
            <v>3.3</v>
          </cell>
          <cell r="D13">
            <v>1.0349999999999999</v>
          </cell>
        </row>
        <row r="14">
          <cell r="A14">
            <v>35490</v>
          </cell>
          <cell r="B14">
            <v>250000</v>
          </cell>
          <cell r="C14">
            <v>2.6</v>
          </cell>
          <cell r="D14">
            <v>1.0349999999999999</v>
          </cell>
        </row>
        <row r="15">
          <cell r="A15">
            <v>35521</v>
          </cell>
          <cell r="B15">
            <v>0</v>
          </cell>
          <cell r="C15">
            <v>1.9</v>
          </cell>
          <cell r="D15">
            <v>1.0349999999999999</v>
          </cell>
        </row>
        <row r="16">
          <cell r="A16">
            <v>35551</v>
          </cell>
          <cell r="B16">
            <v>0</v>
          </cell>
          <cell r="C16">
            <v>1.75</v>
          </cell>
          <cell r="D16">
            <v>1.0349999999999999</v>
          </cell>
        </row>
        <row r="17">
          <cell r="A17">
            <v>35582</v>
          </cell>
          <cell r="B17">
            <v>0</v>
          </cell>
          <cell r="C17">
            <v>2</v>
          </cell>
          <cell r="D17">
            <v>1.0349999999999999</v>
          </cell>
        </row>
        <row r="18">
          <cell r="A18">
            <v>35612</v>
          </cell>
          <cell r="B18">
            <v>0</v>
          </cell>
          <cell r="C18">
            <v>2.15</v>
          </cell>
          <cell r="D18">
            <v>1.0349999999999999</v>
          </cell>
        </row>
        <row r="19">
          <cell r="A19">
            <v>35643</v>
          </cell>
          <cell r="B19">
            <v>60000</v>
          </cell>
          <cell r="C19">
            <v>2.35</v>
          </cell>
          <cell r="D19">
            <v>1.0349999999999999</v>
          </cell>
        </row>
        <row r="20">
          <cell r="A20">
            <v>35674</v>
          </cell>
          <cell r="B20">
            <v>60000</v>
          </cell>
          <cell r="C20">
            <v>2.35</v>
          </cell>
          <cell r="D20">
            <v>1.0349999999999999</v>
          </cell>
        </row>
        <row r="21">
          <cell r="A21">
            <v>35704</v>
          </cell>
          <cell r="B21">
            <v>60000</v>
          </cell>
          <cell r="C21">
            <v>2.5499999999999998</v>
          </cell>
          <cell r="D21">
            <v>1.0349999999999999</v>
          </cell>
        </row>
        <row r="22">
          <cell r="A22">
            <v>35735</v>
          </cell>
          <cell r="B22">
            <v>100000</v>
          </cell>
          <cell r="C22">
            <v>3.65</v>
          </cell>
          <cell r="D22">
            <v>1.0349999999999999</v>
          </cell>
        </row>
        <row r="23">
          <cell r="A23">
            <v>35765</v>
          </cell>
          <cell r="B23">
            <v>105000</v>
          </cell>
          <cell r="C23">
            <v>3.98</v>
          </cell>
          <cell r="D23">
            <v>1.0349999999999999</v>
          </cell>
        </row>
        <row r="24">
          <cell r="A24">
            <v>35796</v>
          </cell>
          <cell r="B24">
            <v>248000</v>
          </cell>
          <cell r="C24">
            <v>3.48</v>
          </cell>
          <cell r="D24">
            <v>1.0349999999999999</v>
          </cell>
        </row>
        <row r="25">
          <cell r="A25">
            <v>35827</v>
          </cell>
          <cell r="B25">
            <v>224000</v>
          </cell>
          <cell r="C25">
            <v>2.5</v>
          </cell>
          <cell r="D25">
            <v>1.0349999999999999</v>
          </cell>
        </row>
        <row r="26">
          <cell r="A26">
            <v>35855</v>
          </cell>
          <cell r="B26">
            <v>224000</v>
          </cell>
          <cell r="C26">
            <v>2.23</v>
          </cell>
          <cell r="D26">
            <v>1.0349999999999999</v>
          </cell>
        </row>
        <row r="27">
          <cell r="A27">
            <v>35886</v>
          </cell>
          <cell r="B27">
            <v>75000</v>
          </cell>
          <cell r="C27">
            <v>2.2599999999999998</v>
          </cell>
          <cell r="D27">
            <v>1.0349999999999999</v>
          </cell>
        </row>
        <row r="28">
          <cell r="A28">
            <v>35916</v>
          </cell>
          <cell r="B28">
            <v>62000</v>
          </cell>
          <cell r="C28">
            <v>2.41</v>
          </cell>
          <cell r="D28">
            <v>1.0349999999999999</v>
          </cell>
        </row>
        <row r="29">
          <cell r="A29">
            <v>35947</v>
          </cell>
          <cell r="B29">
            <v>66000</v>
          </cell>
          <cell r="C29">
            <v>2.4</v>
          </cell>
          <cell r="D29">
            <v>1.0349999999999999</v>
          </cell>
        </row>
        <row r="30">
          <cell r="A30">
            <v>35977</v>
          </cell>
          <cell r="B30">
            <v>62000</v>
          </cell>
          <cell r="C30">
            <v>2.2999999999999998</v>
          </cell>
          <cell r="D30">
            <v>1.0349999999999999</v>
          </cell>
        </row>
        <row r="31">
          <cell r="A31">
            <v>36008</v>
          </cell>
          <cell r="B31">
            <v>62000</v>
          </cell>
          <cell r="C31">
            <v>2.4500000000000002</v>
          </cell>
          <cell r="D31">
            <v>1.0349999999999999</v>
          </cell>
        </row>
        <row r="32">
          <cell r="A32">
            <v>36039</v>
          </cell>
          <cell r="B32">
            <v>60000</v>
          </cell>
          <cell r="C32">
            <v>2.15</v>
          </cell>
          <cell r="D32">
            <v>1.0349999999999999</v>
          </cell>
        </row>
        <row r="33">
          <cell r="A33">
            <v>36069</v>
          </cell>
          <cell r="B33">
            <v>59969</v>
          </cell>
          <cell r="C33">
            <v>2.15</v>
          </cell>
          <cell r="D33">
            <v>1.0349999999999999</v>
          </cell>
        </row>
        <row r="34">
          <cell r="A34">
            <v>36100</v>
          </cell>
          <cell r="B34">
            <v>111307</v>
          </cell>
          <cell r="C34">
            <v>2.5099999999999998</v>
          </cell>
          <cell r="D34">
            <v>1.0349999999999999</v>
          </cell>
        </row>
        <row r="35">
          <cell r="A35">
            <v>36130</v>
          </cell>
          <cell r="B35">
            <v>173260</v>
          </cell>
          <cell r="C35">
            <v>2.37</v>
          </cell>
          <cell r="D35">
            <v>1.0349999999999999</v>
          </cell>
        </row>
        <row r="36">
          <cell r="A36">
            <v>36161</v>
          </cell>
          <cell r="B36">
            <v>209000</v>
          </cell>
          <cell r="C36">
            <v>2.25</v>
          </cell>
          <cell r="D36">
            <v>1.0349999999999999</v>
          </cell>
        </row>
        <row r="37">
          <cell r="A37">
            <v>36192</v>
          </cell>
          <cell r="B37">
            <v>208368</v>
          </cell>
          <cell r="C37">
            <v>1.81</v>
          </cell>
          <cell r="D37">
            <v>1.0349999999999999</v>
          </cell>
        </row>
        <row r="38">
          <cell r="A38">
            <v>36220</v>
          </cell>
          <cell r="B38">
            <v>192832</v>
          </cell>
          <cell r="C38">
            <v>1.77</v>
          </cell>
          <cell r="D38">
            <v>1.0349999999999999</v>
          </cell>
        </row>
        <row r="39">
          <cell r="A39">
            <v>36251</v>
          </cell>
          <cell r="B39">
            <v>75000</v>
          </cell>
          <cell r="C39">
            <v>1.75</v>
          </cell>
          <cell r="D39">
            <v>1.0349999999999999</v>
          </cell>
        </row>
        <row r="40">
          <cell r="A40">
            <v>36281</v>
          </cell>
          <cell r="B40">
            <v>66000</v>
          </cell>
          <cell r="C40">
            <v>1.66</v>
          </cell>
          <cell r="D40">
            <v>1.0349999999999999</v>
          </cell>
        </row>
        <row r="41">
          <cell r="A41">
            <v>36312</v>
          </cell>
          <cell r="B41">
            <v>63000</v>
          </cell>
          <cell r="C41">
            <v>2.0499999999999998</v>
          </cell>
          <cell r="D41">
            <v>1.0349999999999999</v>
          </cell>
        </row>
        <row r="42">
          <cell r="A42">
            <v>36342</v>
          </cell>
          <cell r="B42">
            <v>52000</v>
          </cell>
          <cell r="C42">
            <v>2.34</v>
          </cell>
          <cell r="D42">
            <v>1.0349999999999999</v>
          </cell>
        </row>
        <row r="43">
          <cell r="A43">
            <v>36373</v>
          </cell>
          <cell r="B43">
            <v>55000</v>
          </cell>
          <cell r="C43">
            <v>2.1500000000000004</v>
          </cell>
          <cell r="D43">
            <v>1.0349999999999999</v>
          </cell>
        </row>
        <row r="44">
          <cell r="A44">
            <v>36404</v>
          </cell>
          <cell r="B44">
            <v>52000</v>
          </cell>
          <cell r="C44">
            <v>2.1500000000000004</v>
          </cell>
          <cell r="D44">
            <v>1.0349999999999999</v>
          </cell>
        </row>
        <row r="45">
          <cell r="A45">
            <v>36434</v>
          </cell>
          <cell r="B45">
            <v>59969</v>
          </cell>
          <cell r="C45">
            <v>2.4</v>
          </cell>
          <cell r="D45">
            <v>1.0349999999999999</v>
          </cell>
        </row>
        <row r="46">
          <cell r="A46">
            <v>36465</v>
          </cell>
          <cell r="B46">
            <v>120000</v>
          </cell>
          <cell r="C46">
            <v>2.75</v>
          </cell>
          <cell r="D46">
            <v>1.0349999999999999</v>
          </cell>
        </row>
        <row r="47">
          <cell r="A47">
            <v>36495</v>
          </cell>
          <cell r="B47">
            <v>186000</v>
          </cell>
          <cell r="C47">
            <v>2.75</v>
          </cell>
          <cell r="D47">
            <v>1.0349999999999999</v>
          </cell>
        </row>
        <row r="48">
          <cell r="A48">
            <v>36526</v>
          </cell>
          <cell r="B48">
            <v>186000</v>
          </cell>
          <cell r="C48">
            <v>2.5750000000000002</v>
          </cell>
          <cell r="D48">
            <v>1.0349999999999999</v>
          </cell>
        </row>
        <row r="49">
          <cell r="A49">
            <v>36557</v>
          </cell>
          <cell r="B49">
            <v>174000</v>
          </cell>
          <cell r="C49">
            <v>2.75</v>
          </cell>
          <cell r="D49">
            <v>1.0349999999999999</v>
          </cell>
        </row>
        <row r="50">
          <cell r="A50">
            <v>36586</v>
          </cell>
          <cell r="B50">
            <v>124000</v>
          </cell>
          <cell r="C50">
            <v>2.75</v>
          </cell>
          <cell r="D50">
            <v>1.0349999999999999</v>
          </cell>
        </row>
        <row r="51">
          <cell r="A51">
            <v>36617</v>
          </cell>
          <cell r="B51">
            <v>60000</v>
          </cell>
          <cell r="C51">
            <v>2.75</v>
          </cell>
          <cell r="D51">
            <v>1.0349999999999999</v>
          </cell>
        </row>
        <row r="52">
          <cell r="A52">
            <v>36647</v>
          </cell>
          <cell r="B52">
            <v>60000</v>
          </cell>
          <cell r="C52">
            <v>2.84</v>
          </cell>
          <cell r="D52">
            <v>1.0349999999999999</v>
          </cell>
        </row>
        <row r="53">
          <cell r="A53">
            <v>36678</v>
          </cell>
          <cell r="B53">
            <v>60000</v>
          </cell>
          <cell r="C53">
            <v>2.84</v>
          </cell>
          <cell r="D53">
            <v>1.0349999999999999</v>
          </cell>
        </row>
        <row r="54">
          <cell r="A54">
            <v>36708</v>
          </cell>
          <cell r="B54">
            <v>50000</v>
          </cell>
          <cell r="C54">
            <v>3.27</v>
          </cell>
          <cell r="D54">
            <v>1.0349999999999999</v>
          </cell>
        </row>
        <row r="55">
          <cell r="A55">
            <v>36739</v>
          </cell>
          <cell r="B55">
            <v>50000</v>
          </cell>
          <cell r="C55">
            <v>4.2300000000000004</v>
          </cell>
          <cell r="D55">
            <v>1.0349999999999999</v>
          </cell>
        </row>
        <row r="56">
          <cell r="A56">
            <v>36770</v>
          </cell>
          <cell r="B56">
            <v>50000</v>
          </cell>
          <cell r="C56">
            <v>4.2300000000000004</v>
          </cell>
          <cell r="D56">
            <v>1.0349999999999999</v>
          </cell>
        </row>
        <row r="57">
          <cell r="A57">
            <v>36800</v>
          </cell>
          <cell r="B57">
            <v>60000</v>
          </cell>
          <cell r="C57">
            <v>4.8</v>
          </cell>
          <cell r="D57">
            <v>1.0349999999999999</v>
          </cell>
        </row>
        <row r="58">
          <cell r="A58">
            <v>36831</v>
          </cell>
          <cell r="B58">
            <v>120000</v>
          </cell>
          <cell r="C58">
            <v>5.4</v>
          </cell>
          <cell r="D58">
            <v>1.0349999999999999</v>
          </cell>
        </row>
        <row r="59">
          <cell r="A59">
            <v>36861</v>
          </cell>
          <cell r="B59">
            <v>186000</v>
          </cell>
          <cell r="C59">
            <v>5.4</v>
          </cell>
          <cell r="D59">
            <v>1.0349999999999999</v>
          </cell>
        </row>
        <row r="60">
          <cell r="A60">
            <v>36892</v>
          </cell>
          <cell r="B60">
            <v>186000</v>
          </cell>
          <cell r="C60">
            <v>5.4</v>
          </cell>
          <cell r="D60">
            <v>1.0349999999999999</v>
          </cell>
        </row>
        <row r="61">
          <cell r="A61">
            <v>36923</v>
          </cell>
          <cell r="B61">
            <v>174000</v>
          </cell>
          <cell r="C61">
            <v>7.42</v>
          </cell>
          <cell r="D61">
            <v>1.0349999999999999</v>
          </cell>
        </row>
        <row r="62">
          <cell r="A62">
            <v>36951</v>
          </cell>
          <cell r="B62">
            <v>124000</v>
          </cell>
          <cell r="C62">
            <v>6</v>
          </cell>
          <cell r="D62">
            <v>1.0349999999999999</v>
          </cell>
        </row>
        <row r="63">
          <cell r="A63">
            <v>36982</v>
          </cell>
          <cell r="B63">
            <v>60000</v>
          </cell>
          <cell r="C63">
            <v>5.41</v>
          </cell>
          <cell r="D63">
            <v>1.0349999999999999</v>
          </cell>
        </row>
        <row r="64">
          <cell r="A64">
            <v>37012</v>
          </cell>
          <cell r="B64">
            <v>60000</v>
          </cell>
          <cell r="C64">
            <v>5.24</v>
          </cell>
          <cell r="D64">
            <v>1.0349999999999999</v>
          </cell>
        </row>
        <row r="65">
          <cell r="A65">
            <v>37043</v>
          </cell>
          <cell r="B65">
            <v>60000</v>
          </cell>
          <cell r="C65">
            <v>5.09</v>
          </cell>
          <cell r="D65">
            <v>1.0349999999999999</v>
          </cell>
        </row>
        <row r="66">
          <cell r="A66">
            <v>37073</v>
          </cell>
          <cell r="B66">
            <v>50000</v>
          </cell>
          <cell r="C66">
            <v>4.0599999999999996</v>
          </cell>
          <cell r="D66">
            <v>1.0349999999999999</v>
          </cell>
        </row>
        <row r="67">
          <cell r="A67">
            <v>37104</v>
          </cell>
          <cell r="B67">
            <v>50000</v>
          </cell>
          <cell r="C67">
            <v>3.89</v>
          </cell>
          <cell r="D67">
            <v>1.0349999999999999</v>
          </cell>
        </row>
        <row r="68">
          <cell r="A68">
            <v>37196</v>
          </cell>
          <cell r="B68">
            <v>492000</v>
          </cell>
          <cell r="C68">
            <v>3.23</v>
          </cell>
          <cell r="D68">
            <v>1.0349999999999999</v>
          </cell>
        </row>
        <row r="69">
          <cell r="A69">
            <v>37288</v>
          </cell>
          <cell r="B69">
            <v>342100</v>
          </cell>
          <cell r="C69">
            <v>3</v>
          </cell>
          <cell r="D69">
            <v>1.0349999999999999</v>
          </cell>
        </row>
        <row r="70">
          <cell r="A70">
            <v>37377</v>
          </cell>
          <cell r="B70">
            <v>168500</v>
          </cell>
          <cell r="C70">
            <v>3.3090000000000002</v>
          </cell>
          <cell r="D70">
            <v>1.0349999999999999</v>
          </cell>
        </row>
        <row r="71">
          <cell r="A71">
            <v>37469</v>
          </cell>
          <cell r="B71">
            <v>171600</v>
          </cell>
          <cell r="C71">
            <v>3.28</v>
          </cell>
          <cell r="D71">
            <v>1.0349999999999999</v>
          </cell>
        </row>
        <row r="72">
          <cell r="A72">
            <v>37561</v>
          </cell>
          <cell r="B72">
            <v>399000</v>
          </cell>
          <cell r="C72">
            <v>3.7610000000000001</v>
          </cell>
          <cell r="D72">
            <v>1.0349999999999999</v>
          </cell>
        </row>
        <row r="73">
          <cell r="A73">
            <v>37653</v>
          </cell>
          <cell r="B73">
            <v>262000</v>
          </cell>
          <cell r="C73">
            <v>4.1559999999999997</v>
          </cell>
          <cell r="D73">
            <v>1.0349999999999999</v>
          </cell>
        </row>
        <row r="74">
          <cell r="A74">
            <v>37712</v>
          </cell>
          <cell r="B74">
            <v>60000</v>
          </cell>
          <cell r="C74">
            <v>6.0359999999999996</v>
          </cell>
          <cell r="D74">
            <v>1.0349999999999999</v>
          </cell>
        </row>
        <row r="75">
          <cell r="A75">
            <v>37742</v>
          </cell>
          <cell r="B75">
            <v>184000</v>
          </cell>
          <cell r="C75">
            <v>5.0979999999999999</v>
          </cell>
          <cell r="D75">
            <v>1.0349999999999999</v>
          </cell>
        </row>
        <row r="76">
          <cell r="A76">
            <v>37834</v>
          </cell>
          <cell r="B76">
            <v>184000</v>
          </cell>
          <cell r="C76">
            <v>5.7990000000000004</v>
          </cell>
          <cell r="D76">
            <v>1.0349999999999999</v>
          </cell>
        </row>
        <row r="77">
          <cell r="A77">
            <v>37926</v>
          </cell>
          <cell r="B77">
            <v>400000</v>
          </cell>
          <cell r="C77">
            <v>5.234</v>
          </cell>
          <cell r="D77">
            <v>1.0349999999999999</v>
          </cell>
        </row>
        <row r="78">
          <cell r="A78">
            <v>38018</v>
          </cell>
          <cell r="B78">
            <v>249000</v>
          </cell>
          <cell r="C78">
            <v>5.5650000000000004</v>
          </cell>
          <cell r="D78">
            <v>1.0349999999999999</v>
          </cell>
        </row>
        <row r="79">
          <cell r="A79">
            <v>38108</v>
          </cell>
          <cell r="B79">
            <v>184000</v>
          </cell>
          <cell r="C79">
            <v>5.5229999999999997</v>
          </cell>
          <cell r="D79">
            <v>1.0349999999999999</v>
          </cell>
        </row>
        <row r="80">
          <cell r="A80">
            <v>38200</v>
          </cell>
          <cell r="B80">
            <v>184000</v>
          </cell>
          <cell r="C80">
            <v>6.4210000000000003</v>
          </cell>
          <cell r="D80">
            <v>1.0349999999999999</v>
          </cell>
        </row>
        <row r="81">
          <cell r="A81">
            <v>38292</v>
          </cell>
          <cell r="B81">
            <v>400000</v>
          </cell>
          <cell r="C81">
            <v>6.3070000000000004</v>
          </cell>
          <cell r="D81">
            <v>1.0349999999999999</v>
          </cell>
        </row>
        <row r="82">
          <cell r="A82">
            <v>38384</v>
          </cell>
          <cell r="B82">
            <v>249000</v>
          </cell>
          <cell r="C82">
            <v>6.3168629726635404</v>
          </cell>
          <cell r="D82">
            <v>1.0349999999999999</v>
          </cell>
        </row>
        <row r="83">
          <cell r="A83">
            <v>38473</v>
          </cell>
          <cell r="B83">
            <v>184000</v>
          </cell>
          <cell r="C83">
            <v>7.6529999999999996</v>
          </cell>
          <cell r="D83">
            <v>1.0349999999999999</v>
          </cell>
        </row>
        <row r="84">
          <cell r="A84">
            <v>38657</v>
          </cell>
          <cell r="B84">
            <v>400000</v>
          </cell>
          <cell r="C84">
            <v>9.5749999999999993</v>
          </cell>
          <cell r="D84">
            <v>1.0349999999999999</v>
          </cell>
        </row>
        <row r="85">
          <cell r="A85">
            <v>38749</v>
          </cell>
          <cell r="B85">
            <v>249000</v>
          </cell>
          <cell r="C85">
            <v>12.723000000000001</v>
          </cell>
          <cell r="D85">
            <v>1.0349999999999999</v>
          </cell>
        </row>
        <row r="86">
          <cell r="A86">
            <v>38838</v>
          </cell>
          <cell r="B86" t="e">
            <v>#REF!</v>
          </cell>
          <cell r="C86">
            <v>7.194</v>
          </cell>
          <cell r="D86">
            <v>1.0349999999999999</v>
          </cell>
        </row>
        <row r="87">
          <cell r="A87">
            <v>38930</v>
          </cell>
          <cell r="B87" t="e">
            <v>#REF!</v>
          </cell>
          <cell r="C87">
            <v>7.218</v>
          </cell>
          <cell r="D87">
            <v>1.0349999999999999</v>
          </cell>
        </row>
        <row r="88">
          <cell r="A88">
            <v>39022</v>
          </cell>
          <cell r="B88" t="e">
            <v>#REF!</v>
          </cell>
          <cell r="C88">
            <v>8.5809999999999995</v>
          </cell>
          <cell r="D88">
            <v>1.0349999999999999</v>
          </cell>
        </row>
        <row r="89">
          <cell r="A89">
            <v>39114</v>
          </cell>
          <cell r="B89">
            <v>219500</v>
          </cell>
          <cell r="C89">
            <v>6.5910000000000002</v>
          </cell>
          <cell r="D89">
            <v>1.0349999999999999</v>
          </cell>
        </row>
        <row r="90">
          <cell r="A90">
            <v>54789</v>
          </cell>
        </row>
      </sheetData>
      <sheetData sheetId="10">
        <row r="9">
          <cell r="A9">
            <v>34274</v>
          </cell>
          <cell r="B9" t="str">
            <v>N0210</v>
          </cell>
          <cell r="C9" t="str">
            <v>No Notice</v>
          </cell>
          <cell r="D9" t="str">
            <v>Texas Gas</v>
          </cell>
          <cell r="E9">
            <v>2</v>
          </cell>
          <cell r="F9">
            <v>37195</v>
          </cell>
          <cell r="G9">
            <v>45500</v>
          </cell>
          <cell r="H9">
            <v>45500</v>
          </cell>
          <cell r="I9">
            <v>45500</v>
          </cell>
          <cell r="J9">
            <v>36367</v>
          </cell>
          <cell r="K9">
            <v>22292</v>
          </cell>
          <cell r="L9">
            <v>22292</v>
          </cell>
          <cell r="M9">
            <v>22292</v>
          </cell>
          <cell r="N9">
            <v>22292</v>
          </cell>
          <cell r="O9">
            <v>22292</v>
          </cell>
          <cell r="P9">
            <v>40177</v>
          </cell>
          <cell r="Q9">
            <v>45500</v>
          </cell>
          <cell r="R9">
            <v>45500</v>
          </cell>
          <cell r="T9">
            <v>1410500</v>
          </cell>
          <cell r="U9">
            <v>1274000</v>
          </cell>
          <cell r="V9">
            <v>1410500</v>
          </cell>
          <cell r="W9">
            <v>1091010</v>
          </cell>
          <cell r="X9">
            <v>691052</v>
          </cell>
          <cell r="Y9">
            <v>668760</v>
          </cell>
          <cell r="Z9">
            <v>691052</v>
          </cell>
          <cell r="AA9">
            <v>691052</v>
          </cell>
          <cell r="AB9">
            <v>668760</v>
          </cell>
          <cell r="AC9">
            <v>1245487</v>
          </cell>
          <cell r="AD9">
            <v>1365000</v>
          </cell>
          <cell r="AE9">
            <v>1410500</v>
          </cell>
          <cell r="AF9">
            <v>12617673</v>
          </cell>
        </row>
        <row r="10">
          <cell r="A10">
            <v>43831</v>
          </cell>
        </row>
      </sheetData>
      <sheetData sheetId="11">
        <row r="9">
          <cell r="A9">
            <v>34274</v>
          </cell>
          <cell r="B9" t="str">
            <v>N0340</v>
          </cell>
          <cell r="C9" t="str">
            <v>No Notice</v>
          </cell>
          <cell r="D9" t="str">
            <v>Texas Gas</v>
          </cell>
          <cell r="E9">
            <v>3</v>
          </cell>
          <cell r="F9">
            <v>37195</v>
          </cell>
          <cell r="G9">
            <v>81000</v>
          </cell>
          <cell r="H9">
            <v>81000</v>
          </cell>
          <cell r="I9">
            <v>81000</v>
          </cell>
          <cell r="J9">
            <v>81000</v>
          </cell>
          <cell r="K9">
            <v>67375</v>
          </cell>
          <cell r="L9">
            <v>67375</v>
          </cell>
          <cell r="M9">
            <v>67375</v>
          </cell>
          <cell r="N9">
            <v>67375</v>
          </cell>
          <cell r="O9">
            <v>67375</v>
          </cell>
          <cell r="P9">
            <v>81000</v>
          </cell>
          <cell r="Q9">
            <v>81000</v>
          </cell>
          <cell r="R9">
            <v>81000</v>
          </cell>
          <cell r="T9">
            <v>2511000</v>
          </cell>
          <cell r="U9">
            <v>2268000</v>
          </cell>
          <cell r="V9">
            <v>2511000</v>
          </cell>
          <cell r="W9">
            <v>2430000</v>
          </cell>
          <cell r="X9">
            <v>2088625</v>
          </cell>
          <cell r="Y9">
            <v>2021250</v>
          </cell>
          <cell r="Z9">
            <v>2088625</v>
          </cell>
          <cell r="AA9">
            <v>2088625</v>
          </cell>
          <cell r="AB9">
            <v>2021250</v>
          </cell>
          <cell r="AC9">
            <v>2511000</v>
          </cell>
          <cell r="AD9">
            <v>2430000</v>
          </cell>
          <cell r="AE9">
            <v>2511000</v>
          </cell>
          <cell r="AF9">
            <v>27480375</v>
          </cell>
        </row>
        <row r="10">
          <cell r="A10">
            <v>43831</v>
          </cell>
        </row>
      </sheetData>
      <sheetData sheetId="12">
        <row r="9">
          <cell r="A9">
            <v>34274</v>
          </cell>
          <cell r="B9" t="str">
            <v>N0410</v>
          </cell>
          <cell r="C9" t="str">
            <v>No Notice</v>
          </cell>
          <cell r="D9" t="str">
            <v>Texas Gas</v>
          </cell>
          <cell r="E9">
            <v>4</v>
          </cell>
          <cell r="F9">
            <v>37195</v>
          </cell>
          <cell r="G9">
            <v>13500</v>
          </cell>
          <cell r="H9">
            <v>13500</v>
          </cell>
          <cell r="I9">
            <v>13500</v>
          </cell>
          <cell r="J9">
            <v>8838</v>
          </cell>
          <cell r="K9">
            <v>4625</v>
          </cell>
          <cell r="L9">
            <v>4625</v>
          </cell>
          <cell r="M9">
            <v>4625</v>
          </cell>
          <cell r="N9">
            <v>4625</v>
          </cell>
          <cell r="O9">
            <v>4625</v>
          </cell>
          <cell r="P9">
            <v>9984</v>
          </cell>
          <cell r="Q9">
            <v>13500</v>
          </cell>
          <cell r="R9">
            <v>13500</v>
          </cell>
          <cell r="T9">
            <v>418500</v>
          </cell>
          <cell r="U9">
            <v>378000</v>
          </cell>
          <cell r="V9">
            <v>418500</v>
          </cell>
          <cell r="W9">
            <v>265140</v>
          </cell>
          <cell r="X9">
            <v>143375</v>
          </cell>
          <cell r="Y9">
            <v>138750</v>
          </cell>
          <cell r="Z9">
            <v>143375</v>
          </cell>
          <cell r="AA9">
            <v>143375</v>
          </cell>
          <cell r="AB9">
            <v>138750</v>
          </cell>
          <cell r="AC9">
            <v>309504</v>
          </cell>
          <cell r="AD9">
            <v>405000</v>
          </cell>
          <cell r="AE9">
            <v>418500</v>
          </cell>
          <cell r="AF9">
            <v>3320769</v>
          </cell>
        </row>
        <row r="10">
          <cell r="A10">
            <v>43831</v>
          </cell>
        </row>
      </sheetData>
      <sheetData sheetId="13">
        <row r="9">
          <cell r="A9">
            <v>34274</v>
          </cell>
          <cell r="B9" t="str">
            <v>3770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3000</v>
          </cell>
          <cell r="H9">
            <v>3000</v>
          </cell>
          <cell r="I9">
            <v>3000</v>
          </cell>
          <cell r="J9">
            <v>3000</v>
          </cell>
          <cell r="K9">
            <v>3000</v>
          </cell>
          <cell r="L9">
            <v>3000</v>
          </cell>
          <cell r="M9">
            <v>3000</v>
          </cell>
          <cell r="N9">
            <v>3000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93000</v>
          </cell>
          <cell r="U9">
            <v>84000</v>
          </cell>
          <cell r="V9">
            <v>93000</v>
          </cell>
          <cell r="W9">
            <v>90000</v>
          </cell>
          <cell r="X9">
            <v>93000</v>
          </cell>
          <cell r="Y9">
            <v>90000</v>
          </cell>
          <cell r="Z9">
            <v>93000</v>
          </cell>
          <cell r="AA9">
            <v>93000</v>
          </cell>
          <cell r="AB9">
            <v>90000</v>
          </cell>
          <cell r="AC9">
            <v>93000</v>
          </cell>
          <cell r="AD9">
            <v>90000</v>
          </cell>
          <cell r="AE9">
            <v>93000</v>
          </cell>
          <cell r="AF9">
            <v>1095000</v>
          </cell>
        </row>
        <row r="10">
          <cell r="A10">
            <v>43831</v>
          </cell>
        </row>
      </sheetData>
      <sheetData sheetId="14">
        <row r="9">
          <cell r="A9">
            <v>34274</v>
          </cell>
          <cell r="B9" t="str">
            <v>3817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2428</v>
          </cell>
          <cell r="H9">
            <v>2428</v>
          </cell>
          <cell r="I9">
            <v>2428</v>
          </cell>
          <cell r="J9">
            <v>2428</v>
          </cell>
          <cell r="K9">
            <v>2428</v>
          </cell>
          <cell r="L9">
            <v>2428</v>
          </cell>
          <cell r="M9">
            <v>2428</v>
          </cell>
          <cell r="N9">
            <v>2428</v>
          </cell>
          <cell r="O9">
            <v>2428</v>
          </cell>
          <cell r="P9">
            <v>2428</v>
          </cell>
          <cell r="Q9">
            <v>2428</v>
          </cell>
          <cell r="R9">
            <v>2428</v>
          </cell>
          <cell r="T9">
            <v>75268</v>
          </cell>
          <cell r="U9">
            <v>67984</v>
          </cell>
          <cell r="V9">
            <v>75268</v>
          </cell>
          <cell r="W9">
            <v>72840</v>
          </cell>
          <cell r="X9">
            <v>75268</v>
          </cell>
          <cell r="Y9">
            <v>72840</v>
          </cell>
          <cell r="Z9">
            <v>75268</v>
          </cell>
          <cell r="AA9">
            <v>75268</v>
          </cell>
          <cell r="AB9">
            <v>72840</v>
          </cell>
          <cell r="AC9">
            <v>75268</v>
          </cell>
          <cell r="AD9">
            <v>72840</v>
          </cell>
          <cell r="AE9">
            <v>75268</v>
          </cell>
          <cell r="AF9">
            <v>886220</v>
          </cell>
        </row>
        <row r="10">
          <cell r="A10">
            <v>43831</v>
          </cell>
        </row>
      </sheetData>
      <sheetData sheetId="15">
        <row r="9">
          <cell r="A9">
            <v>34274</v>
          </cell>
          <cell r="B9" t="str">
            <v>3355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10105</v>
          </cell>
          <cell r="H9">
            <v>10105</v>
          </cell>
          <cell r="I9">
            <v>10105</v>
          </cell>
          <cell r="J9">
            <v>10105</v>
          </cell>
          <cell r="K9">
            <v>10105</v>
          </cell>
          <cell r="L9">
            <v>10105</v>
          </cell>
          <cell r="M9">
            <v>10105</v>
          </cell>
          <cell r="N9">
            <v>10105</v>
          </cell>
          <cell r="O9">
            <v>10105</v>
          </cell>
          <cell r="P9">
            <v>10105</v>
          </cell>
          <cell r="Q9">
            <v>10105</v>
          </cell>
          <cell r="R9">
            <v>10105</v>
          </cell>
          <cell r="T9">
            <v>313255</v>
          </cell>
          <cell r="U9">
            <v>282940</v>
          </cell>
          <cell r="V9">
            <v>313255</v>
          </cell>
          <cell r="W9">
            <v>303150</v>
          </cell>
          <cell r="X9">
            <v>313255</v>
          </cell>
          <cell r="Y9">
            <v>303150</v>
          </cell>
          <cell r="Z9">
            <v>313255</v>
          </cell>
          <cell r="AA9">
            <v>313255</v>
          </cell>
          <cell r="AB9">
            <v>303150</v>
          </cell>
          <cell r="AC9">
            <v>313255</v>
          </cell>
          <cell r="AD9">
            <v>303150</v>
          </cell>
          <cell r="AE9">
            <v>313255</v>
          </cell>
          <cell r="AF9">
            <v>3688325</v>
          </cell>
        </row>
        <row r="10">
          <cell r="A10">
            <v>34700</v>
          </cell>
          <cell r="B10" t="str">
            <v>3355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35369</v>
          </cell>
          <cell r="G10">
            <v>6819</v>
          </cell>
          <cell r="H10">
            <v>6819</v>
          </cell>
          <cell r="I10">
            <v>6819</v>
          </cell>
          <cell r="J10">
            <v>6819</v>
          </cell>
          <cell r="K10">
            <v>6819</v>
          </cell>
          <cell r="L10">
            <v>6819</v>
          </cell>
          <cell r="M10">
            <v>6819</v>
          </cell>
          <cell r="N10">
            <v>6819</v>
          </cell>
          <cell r="O10">
            <v>6819</v>
          </cell>
          <cell r="P10">
            <v>6819</v>
          </cell>
          <cell r="Q10">
            <v>6819</v>
          </cell>
          <cell r="R10">
            <v>6819</v>
          </cell>
          <cell r="T10">
            <v>211389</v>
          </cell>
          <cell r="U10">
            <v>190932</v>
          </cell>
          <cell r="V10">
            <v>211389</v>
          </cell>
          <cell r="W10">
            <v>204570</v>
          </cell>
          <cell r="X10">
            <v>211389</v>
          </cell>
          <cell r="Y10">
            <v>204570</v>
          </cell>
          <cell r="Z10">
            <v>211389</v>
          </cell>
          <cell r="AA10">
            <v>211389</v>
          </cell>
          <cell r="AB10">
            <v>204570</v>
          </cell>
          <cell r="AC10">
            <v>211389</v>
          </cell>
          <cell r="AD10">
            <v>204570</v>
          </cell>
          <cell r="AE10">
            <v>211389</v>
          </cell>
          <cell r="AF10">
            <v>2488935</v>
          </cell>
        </row>
        <row r="11">
          <cell r="A11">
            <v>36557</v>
          </cell>
          <cell r="B11" t="str">
            <v>3355</v>
          </cell>
          <cell r="C11" t="str">
            <v>FT</v>
          </cell>
          <cell r="D11" t="str">
            <v>Texas Gas</v>
          </cell>
          <cell r="E11">
            <v>3</v>
          </cell>
          <cell r="F11">
            <v>37195</v>
          </cell>
          <cell r="G11">
            <v>8577</v>
          </cell>
          <cell r="H11">
            <v>8577</v>
          </cell>
          <cell r="I11">
            <v>8577</v>
          </cell>
          <cell r="J11">
            <v>8577</v>
          </cell>
          <cell r="K11">
            <v>8577</v>
          </cell>
          <cell r="L11">
            <v>8577</v>
          </cell>
          <cell r="M11">
            <v>8577</v>
          </cell>
          <cell r="N11">
            <v>8577</v>
          </cell>
          <cell r="O11">
            <v>8577</v>
          </cell>
          <cell r="P11">
            <v>8577</v>
          </cell>
          <cell r="Q11">
            <v>8577</v>
          </cell>
          <cell r="R11">
            <v>8577</v>
          </cell>
          <cell r="T11">
            <v>265887</v>
          </cell>
          <cell r="U11">
            <v>240156</v>
          </cell>
          <cell r="V11">
            <v>265887</v>
          </cell>
          <cell r="W11">
            <v>257310</v>
          </cell>
          <cell r="X11">
            <v>265887</v>
          </cell>
          <cell r="Y11">
            <v>257310</v>
          </cell>
          <cell r="Z11">
            <v>265887</v>
          </cell>
          <cell r="AA11">
            <v>265887</v>
          </cell>
          <cell r="AB11">
            <v>257310</v>
          </cell>
          <cell r="AC11">
            <v>265887</v>
          </cell>
          <cell r="AD11">
            <v>257310</v>
          </cell>
          <cell r="AE11">
            <v>265887</v>
          </cell>
          <cell r="AF11">
            <v>3130605</v>
          </cell>
        </row>
        <row r="12">
          <cell r="A12">
            <v>43831</v>
          </cell>
        </row>
      </sheetData>
      <sheetData sheetId="16">
        <row r="9">
          <cell r="A9">
            <v>34274</v>
          </cell>
          <cell r="B9" t="str">
            <v>3355.1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5106</v>
          </cell>
          <cell r="H9">
            <v>5106</v>
          </cell>
          <cell r="I9">
            <v>5106</v>
          </cell>
          <cell r="J9">
            <v>5106</v>
          </cell>
          <cell r="K9">
            <v>5106</v>
          </cell>
          <cell r="L9">
            <v>5106</v>
          </cell>
          <cell r="M9">
            <v>5106</v>
          </cell>
          <cell r="N9">
            <v>5106</v>
          </cell>
          <cell r="O9">
            <v>5106</v>
          </cell>
          <cell r="P9">
            <v>5106</v>
          </cell>
          <cell r="Q9">
            <v>5106</v>
          </cell>
          <cell r="R9">
            <v>5106</v>
          </cell>
          <cell r="T9">
            <v>158286</v>
          </cell>
          <cell r="U9">
            <v>142968</v>
          </cell>
          <cell r="V9">
            <v>158286</v>
          </cell>
          <cell r="W9">
            <v>153180</v>
          </cell>
          <cell r="X9">
            <v>158286</v>
          </cell>
          <cell r="Y9">
            <v>153180</v>
          </cell>
          <cell r="Z9">
            <v>158286</v>
          </cell>
          <cell r="AA9">
            <v>158286</v>
          </cell>
          <cell r="AB9">
            <v>153180</v>
          </cell>
          <cell r="AC9">
            <v>158286</v>
          </cell>
          <cell r="AD9">
            <v>153180</v>
          </cell>
          <cell r="AE9">
            <v>158286</v>
          </cell>
          <cell r="AF9">
            <v>1863690</v>
          </cell>
        </row>
        <row r="10">
          <cell r="A10">
            <v>36557</v>
          </cell>
          <cell r="B10" t="str">
            <v>3355.1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37195</v>
          </cell>
          <cell r="G10">
            <v>6423</v>
          </cell>
          <cell r="H10">
            <v>6423</v>
          </cell>
          <cell r="I10">
            <v>6423</v>
          </cell>
          <cell r="J10">
            <v>6423</v>
          </cell>
          <cell r="K10">
            <v>6423</v>
          </cell>
          <cell r="L10">
            <v>6423</v>
          </cell>
          <cell r="M10">
            <v>6423</v>
          </cell>
          <cell r="N10">
            <v>6423</v>
          </cell>
          <cell r="O10">
            <v>6423</v>
          </cell>
          <cell r="P10">
            <v>6423</v>
          </cell>
          <cell r="Q10">
            <v>6423</v>
          </cell>
          <cell r="R10">
            <v>6423</v>
          </cell>
          <cell r="T10">
            <v>199113</v>
          </cell>
          <cell r="U10">
            <v>179844</v>
          </cell>
          <cell r="V10">
            <v>199113</v>
          </cell>
          <cell r="W10">
            <v>192690</v>
          </cell>
          <cell r="X10">
            <v>199113</v>
          </cell>
          <cell r="Y10">
            <v>192690</v>
          </cell>
          <cell r="Z10">
            <v>199113</v>
          </cell>
          <cell r="AA10">
            <v>199113</v>
          </cell>
          <cell r="AB10">
            <v>192690</v>
          </cell>
          <cell r="AC10">
            <v>199113</v>
          </cell>
          <cell r="AD10">
            <v>192690</v>
          </cell>
          <cell r="AE10">
            <v>199113</v>
          </cell>
          <cell r="AF10">
            <v>2344395</v>
          </cell>
        </row>
        <row r="11">
          <cell r="A11">
            <v>43831</v>
          </cell>
        </row>
      </sheetData>
      <sheetData sheetId="17">
        <row r="9">
          <cell r="A9">
            <v>34274</v>
          </cell>
          <cell r="B9" t="str">
            <v>3819</v>
          </cell>
          <cell r="C9" t="str">
            <v>FT</v>
          </cell>
          <cell r="D9" t="str">
            <v>Texas Gas</v>
          </cell>
          <cell r="E9">
            <v>4</v>
          </cell>
          <cell r="F9">
            <v>37195</v>
          </cell>
          <cell r="G9">
            <v>3500</v>
          </cell>
          <cell r="H9">
            <v>3500</v>
          </cell>
          <cell r="I9">
            <v>3500</v>
          </cell>
          <cell r="J9">
            <v>3500</v>
          </cell>
          <cell r="K9">
            <v>3500</v>
          </cell>
          <cell r="L9">
            <v>3500</v>
          </cell>
          <cell r="M9">
            <v>3500</v>
          </cell>
          <cell r="N9">
            <v>3500</v>
          </cell>
          <cell r="O9">
            <v>3500</v>
          </cell>
          <cell r="P9">
            <v>3500</v>
          </cell>
          <cell r="Q9">
            <v>3500</v>
          </cell>
          <cell r="R9">
            <v>3500</v>
          </cell>
          <cell r="T9">
            <v>108500</v>
          </cell>
          <cell r="U9">
            <v>98000</v>
          </cell>
          <cell r="V9">
            <v>108500</v>
          </cell>
          <cell r="W9">
            <v>105000</v>
          </cell>
          <cell r="X9">
            <v>108500</v>
          </cell>
          <cell r="Y9">
            <v>105000</v>
          </cell>
          <cell r="Z9">
            <v>108500</v>
          </cell>
          <cell r="AA9">
            <v>108500</v>
          </cell>
          <cell r="AB9">
            <v>105000</v>
          </cell>
          <cell r="AC9">
            <v>108500</v>
          </cell>
          <cell r="AD9">
            <v>105000</v>
          </cell>
          <cell r="AE9">
            <v>108500</v>
          </cell>
          <cell r="AF9">
            <v>1277500</v>
          </cell>
        </row>
        <row r="10">
          <cell r="A10">
            <v>43831</v>
          </cell>
        </row>
      </sheetData>
      <sheetData sheetId="18">
        <row r="9">
          <cell r="A9">
            <v>35370</v>
          </cell>
          <cell r="B9" t="str">
            <v>9213</v>
          </cell>
          <cell r="C9" t="str">
            <v>FT</v>
          </cell>
          <cell r="D9" t="str">
            <v>Texas Gas</v>
          </cell>
          <cell r="E9">
            <v>3</v>
          </cell>
          <cell r="F9">
            <v>35735</v>
          </cell>
          <cell r="G9">
            <v>12000</v>
          </cell>
          <cell r="H9">
            <v>12000</v>
          </cell>
          <cell r="I9">
            <v>12000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12000</v>
          </cell>
          <cell r="R9">
            <v>12000</v>
          </cell>
          <cell r="T9">
            <v>372000</v>
          </cell>
          <cell r="U9">
            <v>336000</v>
          </cell>
          <cell r="V9">
            <v>372000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360000</v>
          </cell>
          <cell r="AE9">
            <v>372000</v>
          </cell>
          <cell r="AF9">
            <v>1812000</v>
          </cell>
        </row>
        <row r="10">
          <cell r="A10">
            <v>43831</v>
          </cell>
        </row>
      </sheetData>
      <sheetData sheetId="19">
        <row r="8">
          <cell r="A8">
            <v>34274</v>
          </cell>
          <cell r="B8">
            <v>1504222</v>
          </cell>
        </row>
        <row r="9">
          <cell r="A9">
            <v>35370</v>
          </cell>
          <cell r="B9">
            <v>166841.97</v>
          </cell>
        </row>
        <row r="10">
          <cell r="A10">
            <v>36831</v>
          </cell>
          <cell r="B10">
            <v>0</v>
          </cell>
        </row>
        <row r="11">
          <cell r="A11">
            <v>54789</v>
          </cell>
        </row>
      </sheetData>
      <sheetData sheetId="20"/>
      <sheetData sheetId="21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</v>
          </cell>
          <cell r="E10" t="str">
            <v>Danville</v>
          </cell>
          <cell r="F10">
            <v>36831</v>
          </cell>
          <cell r="G10">
            <v>13529</v>
          </cell>
          <cell r="H10">
            <v>13529</v>
          </cell>
          <cell r="I10">
            <v>13529</v>
          </cell>
          <cell r="J10">
            <v>10229</v>
          </cell>
          <cell r="K10">
            <v>7236</v>
          </cell>
          <cell r="L10">
            <v>5160</v>
          </cell>
          <cell r="M10">
            <v>4703</v>
          </cell>
          <cell r="N10">
            <v>4730</v>
          </cell>
          <cell r="O10">
            <v>5259</v>
          </cell>
          <cell r="P10">
            <v>9192</v>
          </cell>
          <cell r="Q10">
            <v>13529</v>
          </cell>
          <cell r="R10">
            <v>13529</v>
          </cell>
          <cell r="T10">
            <v>114154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</v>
          </cell>
          <cell r="E11" t="str">
            <v>Danville</v>
          </cell>
          <cell r="F11">
            <v>36831</v>
          </cell>
          <cell r="G11">
            <v>13483</v>
          </cell>
          <cell r="H11">
            <v>13483</v>
          </cell>
          <cell r="I11">
            <v>13483</v>
          </cell>
          <cell r="J11">
            <v>9887</v>
          </cell>
          <cell r="K11">
            <v>7191</v>
          </cell>
          <cell r="L11">
            <v>7191</v>
          </cell>
          <cell r="M11">
            <v>4944</v>
          </cell>
          <cell r="N11">
            <v>4944</v>
          </cell>
          <cell r="O11">
            <v>5393</v>
          </cell>
          <cell r="P11">
            <v>8989</v>
          </cell>
          <cell r="Q11">
            <v>13483</v>
          </cell>
          <cell r="R11">
            <v>13483</v>
          </cell>
          <cell r="T11">
            <v>115954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</v>
          </cell>
          <cell r="E12" t="str">
            <v>Danville</v>
          </cell>
          <cell r="F12">
            <v>37561</v>
          </cell>
          <cell r="G12">
            <v>13483</v>
          </cell>
          <cell r="H12">
            <v>13483</v>
          </cell>
          <cell r="I12">
            <v>13483</v>
          </cell>
          <cell r="J12">
            <v>9887</v>
          </cell>
          <cell r="K12">
            <v>7191</v>
          </cell>
          <cell r="L12">
            <v>5393</v>
          </cell>
          <cell r="M12">
            <v>4944</v>
          </cell>
          <cell r="N12">
            <v>4944</v>
          </cell>
          <cell r="O12">
            <v>5393</v>
          </cell>
          <cell r="P12">
            <v>8989</v>
          </cell>
          <cell r="Q12">
            <v>13483</v>
          </cell>
          <cell r="R12">
            <v>13483</v>
          </cell>
          <cell r="T12">
            <v>114156</v>
          </cell>
        </row>
        <row r="13">
          <cell r="A13">
            <v>43831</v>
          </cell>
        </row>
      </sheetData>
      <sheetData sheetId="22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 Gas</v>
          </cell>
          <cell r="E10" t="str">
            <v>Danville</v>
          </cell>
          <cell r="F10">
            <v>36831</v>
          </cell>
          <cell r="G10">
            <v>1471</v>
          </cell>
          <cell r="H10">
            <v>1471</v>
          </cell>
          <cell r="I10">
            <v>1471</v>
          </cell>
          <cell r="J10">
            <v>771</v>
          </cell>
          <cell r="K10">
            <v>764</v>
          </cell>
          <cell r="L10">
            <v>840</v>
          </cell>
          <cell r="M10">
            <v>797</v>
          </cell>
          <cell r="N10">
            <v>770</v>
          </cell>
          <cell r="O10">
            <v>741</v>
          </cell>
          <cell r="P10">
            <v>808</v>
          </cell>
          <cell r="Q10">
            <v>1471</v>
          </cell>
          <cell r="R10">
            <v>1471</v>
          </cell>
          <cell r="T10">
            <v>12846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 Gas</v>
          </cell>
          <cell r="E11" t="str">
            <v>Danville</v>
          </cell>
          <cell r="F11">
            <v>36831</v>
          </cell>
          <cell r="G11">
            <v>1517</v>
          </cell>
          <cell r="H11">
            <v>1517</v>
          </cell>
          <cell r="I11">
            <v>1517</v>
          </cell>
          <cell r="J11">
            <v>1113</v>
          </cell>
          <cell r="K11">
            <v>809</v>
          </cell>
          <cell r="L11">
            <v>809</v>
          </cell>
          <cell r="M11">
            <v>556</v>
          </cell>
          <cell r="N11">
            <v>556</v>
          </cell>
          <cell r="O11">
            <v>607</v>
          </cell>
          <cell r="P11">
            <v>1011</v>
          </cell>
          <cell r="Q11">
            <v>1517</v>
          </cell>
          <cell r="R11">
            <v>1517</v>
          </cell>
          <cell r="T11">
            <v>13046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 Gas</v>
          </cell>
          <cell r="E12" t="str">
            <v>Danville</v>
          </cell>
          <cell r="F12">
            <v>37561</v>
          </cell>
          <cell r="G12">
            <v>1517</v>
          </cell>
          <cell r="H12">
            <v>1517</v>
          </cell>
          <cell r="I12">
            <v>1517</v>
          </cell>
          <cell r="J12">
            <v>1113</v>
          </cell>
          <cell r="K12">
            <v>809</v>
          </cell>
          <cell r="L12">
            <v>607</v>
          </cell>
          <cell r="M12">
            <v>556</v>
          </cell>
          <cell r="N12">
            <v>556</v>
          </cell>
          <cell r="O12">
            <v>607</v>
          </cell>
          <cell r="P12">
            <v>1011</v>
          </cell>
          <cell r="Q12">
            <v>1517</v>
          </cell>
          <cell r="R12">
            <v>1517</v>
          </cell>
          <cell r="T12">
            <v>12844</v>
          </cell>
        </row>
        <row r="13">
          <cell r="A13">
            <v>43831</v>
          </cell>
        </row>
      </sheetData>
      <sheetData sheetId="23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5324</v>
          </cell>
          <cell r="H9">
            <v>5324</v>
          </cell>
          <cell r="I9">
            <v>5324</v>
          </cell>
          <cell r="J9">
            <v>5100</v>
          </cell>
          <cell r="K9">
            <v>2261</v>
          </cell>
          <cell r="L9">
            <v>1720</v>
          </cell>
          <cell r="M9">
            <v>1710</v>
          </cell>
          <cell r="N9">
            <v>1720</v>
          </cell>
          <cell r="O9">
            <v>2191</v>
          </cell>
          <cell r="P9">
            <v>3677</v>
          </cell>
          <cell r="Q9">
            <v>5324</v>
          </cell>
          <cell r="R9">
            <v>5324</v>
          </cell>
          <cell r="T9">
            <v>44999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5262</v>
          </cell>
          <cell r="H10">
            <v>5262</v>
          </cell>
          <cell r="I10">
            <v>5262</v>
          </cell>
          <cell r="J10">
            <v>5014</v>
          </cell>
          <cell r="K10">
            <v>2279</v>
          </cell>
          <cell r="L10">
            <v>2279</v>
          </cell>
          <cell r="M10">
            <v>1823</v>
          </cell>
          <cell r="N10">
            <v>1823</v>
          </cell>
          <cell r="O10">
            <v>1823</v>
          </cell>
          <cell r="P10">
            <v>1823</v>
          </cell>
          <cell r="Q10">
            <v>5262</v>
          </cell>
          <cell r="R10">
            <v>5262</v>
          </cell>
          <cell r="T10">
            <v>43174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5262</v>
          </cell>
          <cell r="H11">
            <v>5262</v>
          </cell>
          <cell r="I11">
            <v>5262</v>
          </cell>
          <cell r="J11">
            <v>5014</v>
          </cell>
          <cell r="K11">
            <v>2279</v>
          </cell>
          <cell r="L11">
            <v>1823</v>
          </cell>
          <cell r="M11">
            <v>1823</v>
          </cell>
          <cell r="N11">
            <v>1823</v>
          </cell>
          <cell r="O11">
            <v>2279</v>
          </cell>
          <cell r="P11">
            <v>3646</v>
          </cell>
          <cell r="Q11">
            <v>5262</v>
          </cell>
          <cell r="R11">
            <v>5262</v>
          </cell>
          <cell r="T11">
            <v>44997</v>
          </cell>
        </row>
        <row r="12">
          <cell r="A12">
            <v>43831</v>
          </cell>
        </row>
      </sheetData>
      <sheetData sheetId="24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448</v>
          </cell>
          <cell r="H9">
            <v>448</v>
          </cell>
          <cell r="I9">
            <v>448</v>
          </cell>
          <cell r="J9">
            <v>400</v>
          </cell>
          <cell r="K9">
            <v>239</v>
          </cell>
          <cell r="L9">
            <v>280</v>
          </cell>
          <cell r="M9">
            <v>290</v>
          </cell>
          <cell r="N9">
            <v>280</v>
          </cell>
          <cell r="O9">
            <v>309</v>
          </cell>
          <cell r="P9">
            <v>323</v>
          </cell>
          <cell r="Q9">
            <v>448</v>
          </cell>
          <cell r="R9">
            <v>448</v>
          </cell>
          <cell r="T9">
            <v>4361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510</v>
          </cell>
          <cell r="H10">
            <v>510</v>
          </cell>
          <cell r="I10">
            <v>510</v>
          </cell>
          <cell r="J10">
            <v>486</v>
          </cell>
          <cell r="K10">
            <v>221</v>
          </cell>
          <cell r="L10">
            <v>221</v>
          </cell>
          <cell r="M10">
            <v>177</v>
          </cell>
          <cell r="N10">
            <v>177</v>
          </cell>
          <cell r="O10">
            <v>177</v>
          </cell>
          <cell r="P10">
            <v>177</v>
          </cell>
          <cell r="Q10">
            <v>510</v>
          </cell>
          <cell r="R10">
            <v>510</v>
          </cell>
          <cell r="T10">
            <v>4186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510</v>
          </cell>
          <cell r="H11">
            <v>510</v>
          </cell>
          <cell r="I11">
            <v>510</v>
          </cell>
          <cell r="J11">
            <v>486</v>
          </cell>
          <cell r="K11">
            <v>221</v>
          </cell>
          <cell r="L11">
            <v>177</v>
          </cell>
          <cell r="M11">
            <v>177</v>
          </cell>
          <cell r="N11">
            <v>177</v>
          </cell>
          <cell r="O11">
            <v>221</v>
          </cell>
          <cell r="P11">
            <v>354</v>
          </cell>
          <cell r="Q11">
            <v>510</v>
          </cell>
          <cell r="R11">
            <v>510</v>
          </cell>
          <cell r="T11">
            <v>4363</v>
          </cell>
        </row>
        <row r="12">
          <cell r="A12">
            <v>43831</v>
          </cell>
        </row>
      </sheetData>
      <sheetData sheetId="25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6361</v>
          </cell>
          <cell r="H9">
            <v>6361</v>
          </cell>
          <cell r="I9">
            <v>6361</v>
          </cell>
          <cell r="J9">
            <v>5789</v>
          </cell>
          <cell r="K9">
            <v>4523</v>
          </cell>
          <cell r="L9">
            <v>3010</v>
          </cell>
          <cell r="M9">
            <v>3004</v>
          </cell>
          <cell r="N9">
            <v>3010</v>
          </cell>
          <cell r="O9">
            <v>4004</v>
          </cell>
          <cell r="P9">
            <v>4596</v>
          </cell>
          <cell r="Q9">
            <v>6361</v>
          </cell>
          <cell r="R9">
            <v>6361</v>
          </cell>
          <cell r="T9">
            <v>59741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6255</v>
          </cell>
          <cell r="H10">
            <v>6255</v>
          </cell>
          <cell r="I10">
            <v>6255</v>
          </cell>
          <cell r="J10">
            <v>5657</v>
          </cell>
          <cell r="K10">
            <v>4562</v>
          </cell>
          <cell r="L10">
            <v>4562</v>
          </cell>
          <cell r="M10">
            <v>3193</v>
          </cell>
          <cell r="N10">
            <v>3193</v>
          </cell>
          <cell r="O10">
            <v>4106</v>
          </cell>
          <cell r="P10">
            <v>4562</v>
          </cell>
          <cell r="Q10">
            <v>6255</v>
          </cell>
          <cell r="R10">
            <v>6255</v>
          </cell>
          <cell r="T10">
            <v>61110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6255</v>
          </cell>
          <cell r="H11">
            <v>6255</v>
          </cell>
          <cell r="I11">
            <v>6255</v>
          </cell>
          <cell r="J11">
            <v>5657</v>
          </cell>
          <cell r="K11">
            <v>4562</v>
          </cell>
          <cell r="L11">
            <v>3193</v>
          </cell>
          <cell r="M11">
            <v>3193</v>
          </cell>
          <cell r="N11">
            <v>3193</v>
          </cell>
          <cell r="O11">
            <v>4106</v>
          </cell>
          <cell r="P11">
            <v>4562</v>
          </cell>
          <cell r="Q11">
            <v>6255</v>
          </cell>
          <cell r="R11">
            <v>6255</v>
          </cell>
          <cell r="T11">
            <v>59741</v>
          </cell>
        </row>
        <row r="12">
          <cell r="A12">
            <v>43831</v>
          </cell>
        </row>
      </sheetData>
      <sheetData sheetId="26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495</v>
          </cell>
          <cell r="H9">
            <v>495</v>
          </cell>
          <cell r="I9">
            <v>495</v>
          </cell>
          <cell r="J9">
            <v>411</v>
          </cell>
          <cell r="K9">
            <v>477</v>
          </cell>
          <cell r="L9">
            <v>490</v>
          </cell>
          <cell r="M9">
            <v>496</v>
          </cell>
          <cell r="N9">
            <v>490</v>
          </cell>
          <cell r="O9">
            <v>496</v>
          </cell>
          <cell r="P9">
            <v>404</v>
          </cell>
          <cell r="Q9">
            <v>495</v>
          </cell>
          <cell r="R9">
            <v>495</v>
          </cell>
          <cell r="T9">
            <v>5739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601</v>
          </cell>
          <cell r="H10">
            <v>601</v>
          </cell>
          <cell r="I10">
            <v>601</v>
          </cell>
          <cell r="J10">
            <v>543</v>
          </cell>
          <cell r="K10">
            <v>438</v>
          </cell>
          <cell r="L10">
            <v>438</v>
          </cell>
          <cell r="M10">
            <v>307</v>
          </cell>
          <cell r="N10">
            <v>307</v>
          </cell>
          <cell r="O10">
            <v>394</v>
          </cell>
          <cell r="P10">
            <v>438</v>
          </cell>
          <cell r="Q10">
            <v>601</v>
          </cell>
          <cell r="R10">
            <v>601</v>
          </cell>
          <cell r="T10">
            <v>5870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601</v>
          </cell>
          <cell r="H11">
            <v>601</v>
          </cell>
          <cell r="I11">
            <v>601</v>
          </cell>
          <cell r="J11">
            <v>543</v>
          </cell>
          <cell r="K11">
            <v>438</v>
          </cell>
          <cell r="L11">
            <v>307</v>
          </cell>
          <cell r="M11">
            <v>307</v>
          </cell>
          <cell r="N11">
            <v>307</v>
          </cell>
          <cell r="O11">
            <v>394</v>
          </cell>
          <cell r="P11">
            <v>438</v>
          </cell>
          <cell r="Q11">
            <v>601</v>
          </cell>
          <cell r="R11">
            <v>601</v>
          </cell>
          <cell r="T11">
            <v>5739</v>
          </cell>
        </row>
        <row r="12">
          <cell r="A12">
            <v>43831</v>
          </cell>
        </row>
      </sheetData>
      <sheetData sheetId="27">
        <row r="9">
          <cell r="A9">
            <v>34274</v>
          </cell>
          <cell r="B9" t="str">
            <v>2551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5121</v>
          </cell>
          <cell r="H9">
            <v>5121</v>
          </cell>
          <cell r="I9">
            <v>5121</v>
          </cell>
          <cell r="J9">
            <v>4625</v>
          </cell>
          <cell r="K9">
            <v>2713</v>
          </cell>
          <cell r="L9">
            <v>1720</v>
          </cell>
          <cell r="M9">
            <v>1710</v>
          </cell>
          <cell r="N9">
            <v>1720</v>
          </cell>
          <cell r="O9">
            <v>2753</v>
          </cell>
          <cell r="P9">
            <v>4213</v>
          </cell>
          <cell r="Q9">
            <v>5121</v>
          </cell>
          <cell r="R9">
            <v>5121</v>
          </cell>
          <cell r="T9">
            <v>45059</v>
          </cell>
        </row>
        <row r="10">
          <cell r="A10">
            <v>36557</v>
          </cell>
          <cell r="B10" t="str">
            <v>2551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5098</v>
          </cell>
          <cell r="H10">
            <v>5098</v>
          </cell>
          <cell r="I10">
            <v>5098</v>
          </cell>
          <cell r="J10">
            <v>4551</v>
          </cell>
          <cell r="K10">
            <v>2731</v>
          </cell>
          <cell r="L10">
            <v>2731</v>
          </cell>
          <cell r="M10">
            <v>1820</v>
          </cell>
          <cell r="N10">
            <v>1820</v>
          </cell>
          <cell r="O10">
            <v>1820</v>
          </cell>
          <cell r="P10">
            <v>1820</v>
          </cell>
          <cell r="Q10">
            <v>5098</v>
          </cell>
          <cell r="R10">
            <v>5098</v>
          </cell>
          <cell r="T10">
            <v>42783</v>
          </cell>
        </row>
        <row r="11">
          <cell r="A11">
            <v>36831</v>
          </cell>
          <cell r="B11" t="str">
            <v>2551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5098</v>
          </cell>
          <cell r="H11">
            <v>5098</v>
          </cell>
          <cell r="I11">
            <v>5098</v>
          </cell>
          <cell r="J11">
            <v>4551</v>
          </cell>
          <cell r="K11">
            <v>2731</v>
          </cell>
          <cell r="L11">
            <v>1821</v>
          </cell>
          <cell r="M11">
            <v>1820</v>
          </cell>
          <cell r="N11">
            <v>1820</v>
          </cell>
          <cell r="O11">
            <v>2730</v>
          </cell>
          <cell r="P11">
            <v>4095</v>
          </cell>
          <cell r="Q11">
            <v>5098</v>
          </cell>
          <cell r="R11">
            <v>5098</v>
          </cell>
          <cell r="T11">
            <v>45058</v>
          </cell>
        </row>
        <row r="12">
          <cell r="A12">
            <v>43831</v>
          </cell>
        </row>
      </sheetData>
      <sheetData sheetId="28">
        <row r="9">
          <cell r="A9">
            <v>34274</v>
          </cell>
          <cell r="B9" t="str">
            <v>2551.1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480</v>
          </cell>
          <cell r="H9">
            <v>480</v>
          </cell>
          <cell r="I9">
            <v>480</v>
          </cell>
          <cell r="J9">
            <v>375</v>
          </cell>
          <cell r="K9">
            <v>287</v>
          </cell>
          <cell r="L9">
            <v>280</v>
          </cell>
          <cell r="M9">
            <v>290</v>
          </cell>
          <cell r="N9">
            <v>280</v>
          </cell>
          <cell r="O9">
            <v>247</v>
          </cell>
          <cell r="P9">
            <v>287</v>
          </cell>
          <cell r="Q9">
            <v>480</v>
          </cell>
          <cell r="R9">
            <v>480</v>
          </cell>
          <cell r="T9">
            <v>4446</v>
          </cell>
        </row>
        <row r="10">
          <cell r="A10">
            <v>36557</v>
          </cell>
          <cell r="B10" t="str">
            <v>2551.1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503</v>
          </cell>
          <cell r="H10">
            <v>503</v>
          </cell>
          <cell r="I10">
            <v>503</v>
          </cell>
          <cell r="J10">
            <v>449</v>
          </cell>
          <cell r="K10">
            <v>269</v>
          </cell>
          <cell r="L10">
            <v>269</v>
          </cell>
          <cell r="M10">
            <v>180</v>
          </cell>
          <cell r="N10">
            <v>180</v>
          </cell>
          <cell r="O10">
            <v>180</v>
          </cell>
          <cell r="P10">
            <v>180</v>
          </cell>
          <cell r="Q10">
            <v>503</v>
          </cell>
          <cell r="R10">
            <v>503</v>
          </cell>
          <cell r="T10">
            <v>4222</v>
          </cell>
        </row>
        <row r="11">
          <cell r="A11">
            <v>36831</v>
          </cell>
          <cell r="B11" t="str">
            <v>2551.1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503</v>
          </cell>
          <cell r="H11">
            <v>503</v>
          </cell>
          <cell r="I11">
            <v>503</v>
          </cell>
          <cell r="J11">
            <v>449</v>
          </cell>
          <cell r="K11">
            <v>269</v>
          </cell>
          <cell r="L11">
            <v>179</v>
          </cell>
          <cell r="M11">
            <v>180</v>
          </cell>
          <cell r="N11">
            <v>180</v>
          </cell>
          <cell r="O11">
            <v>270</v>
          </cell>
          <cell r="P11">
            <v>405</v>
          </cell>
          <cell r="Q11">
            <v>503</v>
          </cell>
          <cell r="R11">
            <v>503</v>
          </cell>
          <cell r="T11">
            <v>4447</v>
          </cell>
        </row>
        <row r="12">
          <cell r="A12">
            <v>43831</v>
          </cell>
        </row>
      </sheetData>
      <sheetData sheetId="29">
        <row r="9">
          <cell r="A9">
            <v>34274</v>
          </cell>
          <cell r="B9" t="str">
            <v>2385</v>
          </cell>
          <cell r="C9" t="str">
            <v>FT-GS</v>
          </cell>
          <cell r="D9" t="str">
            <v>Tennessee Gas</v>
          </cell>
          <cell r="E9" t="str">
            <v>Greensburg</v>
          </cell>
          <cell r="F9">
            <v>36831</v>
          </cell>
          <cell r="G9">
            <v>8282</v>
          </cell>
          <cell r="H9">
            <v>8282</v>
          </cell>
          <cell r="I9">
            <v>8282</v>
          </cell>
          <cell r="J9">
            <v>8282</v>
          </cell>
          <cell r="K9">
            <v>8282</v>
          </cell>
          <cell r="L9">
            <v>8282</v>
          </cell>
          <cell r="M9">
            <v>8282</v>
          </cell>
          <cell r="N9">
            <v>8282</v>
          </cell>
          <cell r="O9">
            <v>8282</v>
          </cell>
          <cell r="P9">
            <v>8282</v>
          </cell>
          <cell r="Q9">
            <v>8282</v>
          </cell>
          <cell r="R9">
            <v>8282</v>
          </cell>
          <cell r="T9">
            <v>99384</v>
          </cell>
        </row>
        <row r="10">
          <cell r="A10">
            <v>43831</v>
          </cell>
        </row>
      </sheetData>
      <sheetData sheetId="30"/>
      <sheetData sheetId="31">
        <row r="10">
          <cell r="A10">
            <v>35370</v>
          </cell>
          <cell r="B10" t="str">
            <v>014573</v>
          </cell>
          <cell r="C10" t="str">
            <v>T-FTS</v>
          </cell>
          <cell r="D10" t="str">
            <v>Trunkline Gas</v>
          </cell>
          <cell r="E10" t="str">
            <v>Paducah</v>
          </cell>
          <cell r="F10">
            <v>35703</v>
          </cell>
          <cell r="G10">
            <v>8000</v>
          </cell>
          <cell r="H10">
            <v>8000</v>
          </cell>
          <cell r="I10">
            <v>8000</v>
          </cell>
          <cell r="J10">
            <v>8000</v>
          </cell>
          <cell r="K10">
            <v>2200</v>
          </cell>
          <cell r="L10">
            <v>2200</v>
          </cell>
          <cell r="M10">
            <v>2200</v>
          </cell>
          <cell r="N10">
            <v>2200</v>
          </cell>
          <cell r="O10">
            <v>2200</v>
          </cell>
          <cell r="P10">
            <v>8000</v>
          </cell>
          <cell r="Q10">
            <v>8000</v>
          </cell>
          <cell r="R10">
            <v>8000</v>
          </cell>
          <cell r="T10">
            <v>67000</v>
          </cell>
        </row>
        <row r="11">
          <cell r="A11">
            <v>35704</v>
          </cell>
          <cell r="B11" t="str">
            <v>014573</v>
          </cell>
          <cell r="C11" t="str">
            <v>T-FTS</v>
          </cell>
          <cell r="D11" t="str">
            <v>Trunkline Gas</v>
          </cell>
          <cell r="E11" t="str">
            <v>Paducah</v>
          </cell>
          <cell r="F11">
            <v>36068</v>
          </cell>
          <cell r="G11">
            <v>8000</v>
          </cell>
          <cell r="H11">
            <v>8000</v>
          </cell>
          <cell r="I11">
            <v>8000</v>
          </cell>
          <cell r="J11">
            <v>8000</v>
          </cell>
          <cell r="K11">
            <v>2200</v>
          </cell>
          <cell r="L11">
            <v>2200</v>
          </cell>
          <cell r="M11">
            <v>2200</v>
          </cell>
          <cell r="N11">
            <v>2200</v>
          </cell>
          <cell r="O11">
            <v>2200</v>
          </cell>
          <cell r="P11">
            <v>8000</v>
          </cell>
          <cell r="Q11">
            <v>8000</v>
          </cell>
          <cell r="R11">
            <v>8000</v>
          </cell>
          <cell r="T11">
            <v>67000</v>
          </cell>
        </row>
        <row r="12">
          <cell r="A12">
            <v>36069</v>
          </cell>
          <cell r="B12" t="str">
            <v>014573</v>
          </cell>
          <cell r="C12" t="str">
            <v>T-FTS</v>
          </cell>
          <cell r="D12" t="str">
            <v>Trunkline Gas</v>
          </cell>
          <cell r="E12" t="str">
            <v>Paducah</v>
          </cell>
          <cell r="F12">
            <v>36433</v>
          </cell>
          <cell r="G12">
            <v>8000</v>
          </cell>
          <cell r="H12">
            <v>8000</v>
          </cell>
          <cell r="I12">
            <v>8000</v>
          </cell>
          <cell r="J12">
            <v>8000</v>
          </cell>
          <cell r="K12">
            <v>2200</v>
          </cell>
          <cell r="L12">
            <v>2200</v>
          </cell>
          <cell r="M12">
            <v>2200</v>
          </cell>
          <cell r="N12">
            <v>2200</v>
          </cell>
          <cell r="O12">
            <v>2200</v>
          </cell>
          <cell r="P12">
            <v>8000</v>
          </cell>
          <cell r="Q12">
            <v>8000</v>
          </cell>
          <cell r="R12">
            <v>8000</v>
          </cell>
          <cell r="T12">
            <v>67000</v>
          </cell>
        </row>
        <row r="13">
          <cell r="A13">
            <v>36434</v>
          </cell>
          <cell r="B13" t="str">
            <v>014573</v>
          </cell>
          <cell r="C13" t="str">
            <v>T-FTS</v>
          </cell>
          <cell r="D13" t="str">
            <v>Trunkline Gas</v>
          </cell>
          <cell r="E13" t="str">
            <v>Paducah</v>
          </cell>
          <cell r="F13">
            <v>36464</v>
          </cell>
          <cell r="G13">
            <v>8000</v>
          </cell>
          <cell r="H13">
            <v>8000</v>
          </cell>
          <cell r="I13">
            <v>8000</v>
          </cell>
          <cell r="J13">
            <v>8000</v>
          </cell>
          <cell r="K13">
            <v>2200</v>
          </cell>
          <cell r="L13">
            <v>2200</v>
          </cell>
          <cell r="M13">
            <v>2200</v>
          </cell>
          <cell r="N13">
            <v>2200</v>
          </cell>
          <cell r="O13">
            <v>2200</v>
          </cell>
          <cell r="P13">
            <v>8000</v>
          </cell>
          <cell r="Q13">
            <v>8000</v>
          </cell>
          <cell r="R13">
            <v>8000</v>
          </cell>
          <cell r="T13">
            <v>67000</v>
          </cell>
        </row>
        <row r="14">
          <cell r="A14">
            <v>36465</v>
          </cell>
          <cell r="B14" t="str">
            <v>014573</v>
          </cell>
          <cell r="C14" t="str">
            <v>T-FTS</v>
          </cell>
          <cell r="D14" t="str">
            <v>Trunkline Gas</v>
          </cell>
          <cell r="E14" t="str">
            <v>Paducah</v>
          </cell>
          <cell r="F14">
            <v>36799</v>
          </cell>
          <cell r="G14">
            <v>11000</v>
          </cell>
          <cell r="H14">
            <v>11000</v>
          </cell>
          <cell r="I14">
            <v>11000</v>
          </cell>
          <cell r="J14">
            <v>11000</v>
          </cell>
          <cell r="K14">
            <v>3025</v>
          </cell>
          <cell r="L14">
            <v>3025</v>
          </cell>
          <cell r="M14">
            <v>3025</v>
          </cell>
          <cell r="N14">
            <v>3025</v>
          </cell>
          <cell r="O14">
            <v>3025</v>
          </cell>
          <cell r="P14">
            <v>11000</v>
          </cell>
          <cell r="Q14">
            <v>11000</v>
          </cell>
          <cell r="R14">
            <v>11000</v>
          </cell>
          <cell r="T14">
            <v>92125</v>
          </cell>
        </row>
        <row r="15">
          <cell r="A15">
            <v>36800</v>
          </cell>
          <cell r="B15" t="str">
            <v>014573</v>
          </cell>
          <cell r="C15" t="str">
            <v>T-FTS</v>
          </cell>
          <cell r="D15" t="str">
            <v>Trunkline Gas</v>
          </cell>
          <cell r="E15" t="str">
            <v>Paducah</v>
          </cell>
          <cell r="F15">
            <v>37164</v>
          </cell>
          <cell r="G15">
            <v>11000</v>
          </cell>
          <cell r="H15">
            <v>11000</v>
          </cell>
          <cell r="I15">
            <v>11000</v>
          </cell>
          <cell r="J15">
            <v>11000</v>
          </cell>
          <cell r="K15">
            <v>3025</v>
          </cell>
          <cell r="L15">
            <v>3025</v>
          </cell>
          <cell r="M15">
            <v>3025</v>
          </cell>
          <cell r="N15">
            <v>3025</v>
          </cell>
          <cell r="O15">
            <v>3025</v>
          </cell>
          <cell r="P15">
            <v>11000</v>
          </cell>
          <cell r="Q15">
            <v>11000</v>
          </cell>
          <cell r="R15">
            <v>11000</v>
          </cell>
          <cell r="T15">
            <v>92125</v>
          </cell>
        </row>
        <row r="16">
          <cell r="A16">
            <v>37165</v>
          </cell>
          <cell r="B16" t="str">
            <v>014573</v>
          </cell>
          <cell r="C16" t="str">
            <v>T-FTS</v>
          </cell>
          <cell r="D16" t="str">
            <v>Trunkline Gas</v>
          </cell>
          <cell r="E16" t="str">
            <v>Paducah</v>
          </cell>
          <cell r="F16">
            <v>37195</v>
          </cell>
          <cell r="G16">
            <v>11000</v>
          </cell>
          <cell r="H16">
            <v>11000</v>
          </cell>
          <cell r="I16">
            <v>11000</v>
          </cell>
          <cell r="J16">
            <v>11000</v>
          </cell>
          <cell r="K16">
            <v>3025</v>
          </cell>
          <cell r="L16">
            <v>3025</v>
          </cell>
          <cell r="M16">
            <v>3025</v>
          </cell>
          <cell r="N16">
            <v>3025</v>
          </cell>
          <cell r="O16">
            <v>3025</v>
          </cell>
          <cell r="P16">
            <v>11000</v>
          </cell>
          <cell r="Q16">
            <v>11000</v>
          </cell>
          <cell r="R16">
            <v>11000</v>
          </cell>
          <cell r="T16">
            <v>92125</v>
          </cell>
        </row>
        <row r="17">
          <cell r="A17">
            <v>37926</v>
          </cell>
          <cell r="B17" t="str">
            <v>014573</v>
          </cell>
          <cell r="C17" t="str">
            <v>T-FTS</v>
          </cell>
          <cell r="D17" t="str">
            <v>Trunkline Gas</v>
          </cell>
          <cell r="E17" t="str">
            <v>Paducah</v>
          </cell>
          <cell r="G17">
            <v>8000</v>
          </cell>
          <cell r="H17">
            <v>8000</v>
          </cell>
          <cell r="I17">
            <v>8000</v>
          </cell>
          <cell r="J17">
            <v>8000</v>
          </cell>
          <cell r="K17">
            <v>2200</v>
          </cell>
          <cell r="L17">
            <v>2200</v>
          </cell>
          <cell r="M17">
            <v>2200</v>
          </cell>
          <cell r="N17">
            <v>2200</v>
          </cell>
          <cell r="O17">
            <v>2200</v>
          </cell>
          <cell r="P17">
            <v>8000</v>
          </cell>
          <cell r="Q17">
            <v>8000</v>
          </cell>
          <cell r="R17">
            <v>8000</v>
          </cell>
          <cell r="T17">
            <v>67000</v>
          </cell>
        </row>
        <row r="18">
          <cell r="A18">
            <v>43831</v>
          </cell>
        </row>
      </sheetData>
      <sheetData sheetId="32">
        <row r="8">
          <cell r="A8">
            <v>35370</v>
          </cell>
          <cell r="B8">
            <v>0.25800000000000001</v>
          </cell>
          <cell r="C8">
            <v>0.26</v>
          </cell>
          <cell r="D8">
            <v>248000</v>
          </cell>
          <cell r="E8">
            <v>224000</v>
          </cell>
          <cell r="F8">
            <v>248000</v>
          </cell>
          <cell r="G8">
            <v>240000</v>
          </cell>
          <cell r="H8">
            <v>68200</v>
          </cell>
          <cell r="I8">
            <v>66000</v>
          </cell>
          <cell r="J8">
            <v>68200</v>
          </cell>
          <cell r="K8">
            <v>68200</v>
          </cell>
          <cell r="L8">
            <v>66000</v>
          </cell>
          <cell r="M8">
            <v>248000</v>
          </cell>
          <cell r="N8">
            <v>240000</v>
          </cell>
          <cell r="O8">
            <v>248000</v>
          </cell>
          <cell r="P8">
            <v>2032600</v>
          </cell>
          <cell r="Q8">
            <v>562310.80000000005</v>
          </cell>
        </row>
        <row r="9">
          <cell r="A9">
            <v>36557</v>
          </cell>
          <cell r="B9">
            <v>0.26790000000000003</v>
          </cell>
          <cell r="C9">
            <v>0.23</v>
          </cell>
          <cell r="D9">
            <v>248000</v>
          </cell>
          <cell r="E9">
            <v>224000</v>
          </cell>
          <cell r="F9">
            <v>248000</v>
          </cell>
          <cell r="G9">
            <v>240000</v>
          </cell>
          <cell r="H9">
            <v>68200</v>
          </cell>
          <cell r="I9">
            <v>66000</v>
          </cell>
          <cell r="J9">
            <v>68200</v>
          </cell>
          <cell r="K9">
            <v>68200</v>
          </cell>
          <cell r="L9">
            <v>66000</v>
          </cell>
          <cell r="M9">
            <v>248000</v>
          </cell>
          <cell r="N9">
            <v>240000</v>
          </cell>
          <cell r="O9">
            <v>248000</v>
          </cell>
          <cell r="P9">
            <v>2032600</v>
          </cell>
          <cell r="Q9">
            <v>580423.54</v>
          </cell>
        </row>
        <row r="10">
          <cell r="A10">
            <v>36831</v>
          </cell>
          <cell r="B10">
            <v>0.26790000000000003</v>
          </cell>
          <cell r="C10">
            <v>0.2</v>
          </cell>
          <cell r="D10">
            <v>248000</v>
          </cell>
          <cell r="E10">
            <v>224000</v>
          </cell>
          <cell r="F10">
            <v>248000</v>
          </cell>
          <cell r="G10">
            <v>240000</v>
          </cell>
          <cell r="H10">
            <v>68200</v>
          </cell>
          <cell r="I10">
            <v>66000</v>
          </cell>
          <cell r="J10">
            <v>68200</v>
          </cell>
          <cell r="K10">
            <v>68200</v>
          </cell>
          <cell r="L10">
            <v>66000</v>
          </cell>
          <cell r="M10">
            <v>248000</v>
          </cell>
          <cell r="N10">
            <v>240000</v>
          </cell>
          <cell r="O10">
            <v>248000</v>
          </cell>
          <cell r="P10">
            <v>2032600</v>
          </cell>
          <cell r="Q10">
            <v>557933.54</v>
          </cell>
        </row>
        <row r="11">
          <cell r="A11">
            <v>54789</v>
          </cell>
        </row>
      </sheetData>
      <sheetData sheetId="33"/>
      <sheetData sheetId="34">
        <row r="1">
          <cell r="A1" t="str">
            <v>Trunkline Gas Rates</v>
          </cell>
        </row>
        <row r="9">
          <cell r="A9">
            <v>35339</v>
          </cell>
          <cell r="B9">
            <v>2.5100000000000001E-2</v>
          </cell>
          <cell r="D9">
            <v>1.9E-3</v>
          </cell>
          <cell r="E9">
            <v>8.8000000000000005E-3</v>
          </cell>
        </row>
        <row r="10">
          <cell r="A10">
            <v>35370</v>
          </cell>
          <cell r="B10">
            <v>2.5100000000000001E-2</v>
          </cell>
          <cell r="D10">
            <v>1.9E-3</v>
          </cell>
          <cell r="E10">
            <v>8.8000000000000005E-3</v>
          </cell>
        </row>
        <row r="11">
          <cell r="A11">
            <v>35521</v>
          </cell>
          <cell r="B11">
            <v>2.5100000000000001E-2</v>
          </cell>
          <cell r="D11">
            <v>1.9E-3</v>
          </cell>
          <cell r="E11">
            <v>8.8000000000000005E-3</v>
          </cell>
          <cell r="F11">
            <v>1.18E-2</v>
          </cell>
        </row>
        <row r="12">
          <cell r="A12">
            <v>36465</v>
          </cell>
          <cell r="B12">
            <v>2.5099999999999997E-2</v>
          </cell>
          <cell r="D12">
            <v>2.2000000000000001E-3</v>
          </cell>
          <cell r="E12">
            <v>7.3000000000000001E-3</v>
          </cell>
          <cell r="F12">
            <v>9.7999999999999997E-3</v>
          </cell>
        </row>
        <row r="13">
          <cell r="A13">
            <v>36831</v>
          </cell>
          <cell r="B13">
            <v>2.5099999999999997E-2</v>
          </cell>
          <cell r="D13">
            <v>2.2000000000000001E-3</v>
          </cell>
          <cell r="E13">
            <v>7.1999999999999998E-3</v>
          </cell>
          <cell r="F13">
            <v>7.6E-3</v>
          </cell>
        </row>
        <row r="14">
          <cell r="A14">
            <v>37043</v>
          </cell>
          <cell r="B14">
            <v>2.5099999999999997E-2</v>
          </cell>
          <cell r="D14">
            <v>2.2000000000000001E-3</v>
          </cell>
          <cell r="E14">
            <v>7.0000000000000001E-3</v>
          </cell>
          <cell r="F14">
            <v>8.2000000000000007E-3</v>
          </cell>
        </row>
        <row r="15">
          <cell r="A15">
            <v>37196</v>
          </cell>
          <cell r="B15">
            <v>2.1299999999999999E-2</v>
          </cell>
          <cell r="D15">
            <v>2.2000000000000001E-3</v>
          </cell>
          <cell r="E15">
            <v>7.0000000000000001E-3</v>
          </cell>
          <cell r="F15">
            <v>8.2000000000000007E-3</v>
          </cell>
        </row>
        <row r="16">
          <cell r="A16">
            <v>37561</v>
          </cell>
          <cell r="B16">
            <v>2.1299999999999999E-2</v>
          </cell>
          <cell r="D16">
            <v>2.0999999999999999E-3</v>
          </cell>
          <cell r="E16">
            <v>5.4999999999999997E-3</v>
          </cell>
          <cell r="F16">
            <v>1.12E-2</v>
          </cell>
        </row>
        <row r="17">
          <cell r="A17">
            <v>37834</v>
          </cell>
          <cell r="B17">
            <v>2.1299999999999999E-2</v>
          </cell>
          <cell r="D17">
            <v>2.0999999999999999E-3</v>
          </cell>
          <cell r="E17">
            <v>4.0000000000000001E-3</v>
          </cell>
          <cell r="F17">
            <v>1.2800000000000001E-2</v>
          </cell>
        </row>
        <row r="18">
          <cell r="A18">
            <v>37926</v>
          </cell>
          <cell r="B18">
            <v>2.1299999999999999E-2</v>
          </cell>
          <cell r="D18">
            <v>2.0999999999999999E-3</v>
          </cell>
          <cell r="E18">
            <v>4.0000000000000001E-3</v>
          </cell>
          <cell r="F18">
            <v>1.32E-2</v>
          </cell>
        </row>
        <row r="19">
          <cell r="A19">
            <v>38108</v>
          </cell>
          <cell r="B19">
            <v>2.1299999999999999E-2</v>
          </cell>
          <cell r="D19">
            <v>2.0999999999999999E-3</v>
          </cell>
          <cell r="E19">
            <v>4.0000000000000001E-3</v>
          </cell>
          <cell r="F19">
            <v>1.11E-2</v>
          </cell>
        </row>
        <row r="20">
          <cell r="A20">
            <v>38200</v>
          </cell>
          <cell r="B20">
            <v>2.1299999999999999E-2</v>
          </cell>
          <cell r="D20">
            <v>2.0999999999999999E-3</v>
          </cell>
          <cell r="E20">
            <v>0</v>
          </cell>
          <cell r="F20">
            <v>1.11E-2</v>
          </cell>
        </row>
        <row r="21">
          <cell r="A21">
            <v>38384</v>
          </cell>
          <cell r="B21">
            <v>2.1299999999999999E-2</v>
          </cell>
          <cell r="D21">
            <v>1.9E-3</v>
          </cell>
          <cell r="E21">
            <v>0</v>
          </cell>
          <cell r="F21">
            <v>1.11E-2</v>
          </cell>
        </row>
        <row r="22">
          <cell r="A22">
            <v>39114</v>
          </cell>
          <cell r="B22">
            <v>2.1299999999999999E-2</v>
          </cell>
          <cell r="D22">
            <v>1.6000000000000001E-3</v>
          </cell>
          <cell r="E22">
            <v>0</v>
          </cell>
          <cell r="F22">
            <v>1.2999999999999999E-3</v>
          </cell>
        </row>
        <row r="23">
          <cell r="A23">
            <v>54789</v>
          </cell>
        </row>
      </sheetData>
      <sheetData sheetId="35"/>
      <sheetData sheetId="36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1.0213000000000001</v>
          </cell>
          <cell r="E8">
            <v>8.2000000000000007E-3</v>
          </cell>
          <cell r="F8">
            <v>0.13819999999999999</v>
          </cell>
          <cell r="G8">
            <v>3.4331</v>
          </cell>
          <cell r="H8">
            <v>2.86E-2</v>
          </cell>
          <cell r="I8">
            <v>-0.26279999999999998</v>
          </cell>
          <cell r="K8">
            <v>-0.87129999999999974</v>
          </cell>
          <cell r="L8">
            <v>2.7960000000000003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1.0213000000000001</v>
          </cell>
          <cell r="E9">
            <v>8.2000000000000007E-3</v>
          </cell>
          <cell r="F9">
            <v>0.1231</v>
          </cell>
          <cell r="G9">
            <v>3.4344000000000001</v>
          </cell>
          <cell r="H9">
            <v>-0.16750000000000001</v>
          </cell>
          <cell r="I9">
            <v>-0.26279999999999998</v>
          </cell>
          <cell r="K9">
            <v>-0.73560000000000036</v>
          </cell>
          <cell r="L9">
            <v>3.1290999999999998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I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1.0213000000000001</v>
          </cell>
          <cell r="E10">
            <v>8.2000000000000007E-3</v>
          </cell>
          <cell r="F10">
            <v>7.7499999999999999E-2</v>
          </cell>
          <cell r="G10">
            <v>3.4331</v>
          </cell>
          <cell r="H10">
            <v>-0.16750000000000001</v>
          </cell>
          <cell r="I10">
            <v>-0.21329999999999999</v>
          </cell>
          <cell r="K10">
            <v>-0.75189999999999979</v>
          </cell>
          <cell r="L10">
            <v>3.0620000000000003</v>
          </cell>
          <cell r="M10" t="str">
            <v>R</v>
          </cell>
          <cell r="N10" t="str">
            <v>N</v>
          </cell>
          <cell r="O10" t="str">
            <v>I</v>
          </cell>
          <cell r="P10" t="str">
            <v>N</v>
          </cell>
          <cell r="Q10" t="str">
            <v>R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1.0213000000000001</v>
          </cell>
          <cell r="E11">
            <v>8.2000000000000007E-3</v>
          </cell>
          <cell r="F11">
            <v>7.46E-2</v>
          </cell>
          <cell r="G11">
            <v>3.4331</v>
          </cell>
          <cell r="H11">
            <v>-0.16750000000000001</v>
          </cell>
          <cell r="I11">
            <v>-0.216</v>
          </cell>
          <cell r="K11">
            <v>-0.68209999999999993</v>
          </cell>
          <cell r="L11">
            <v>3.1345000000000001</v>
          </cell>
          <cell r="M11" t="str">
            <v>I</v>
          </cell>
          <cell r="N11" t="str">
            <v>N</v>
          </cell>
          <cell r="O11" t="str">
            <v>R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1.0088999999999999</v>
          </cell>
          <cell r="E12">
            <v>8.2000000000000007E-3</v>
          </cell>
          <cell r="F12">
            <v>7.46E-2</v>
          </cell>
          <cell r="G12">
            <v>3.4331</v>
          </cell>
          <cell r="H12">
            <v>-0.16750000000000001</v>
          </cell>
          <cell r="I12">
            <v>-0.216</v>
          </cell>
          <cell r="K12">
            <v>-0.54679999999999995</v>
          </cell>
          <cell r="L12">
            <v>3.2698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1.0424</v>
          </cell>
          <cell r="E13">
            <v>0</v>
          </cell>
          <cell r="F13">
            <v>6.3200000000000006E-2</v>
          </cell>
          <cell r="G13">
            <v>3.4331</v>
          </cell>
          <cell r="H13">
            <v>-0.16750000000000001</v>
          </cell>
          <cell r="I13">
            <v>-0.1249</v>
          </cell>
          <cell r="K13">
            <v>-0.11119999999999997</v>
          </cell>
          <cell r="L13">
            <v>3.6143000000000001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1.044</v>
          </cell>
          <cell r="E14">
            <v>0</v>
          </cell>
          <cell r="F14">
            <v>6.3200000000000006E-2</v>
          </cell>
          <cell r="G14">
            <v>3.4331</v>
          </cell>
          <cell r="H14">
            <v>-0.16750000000000001</v>
          </cell>
          <cell r="I14">
            <v>-0.1249</v>
          </cell>
          <cell r="K14">
            <v>-0.40839999999999965</v>
          </cell>
          <cell r="L14">
            <v>3.3171000000000004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1.0227999999999999</v>
          </cell>
          <cell r="E15">
            <v>0</v>
          </cell>
          <cell r="F15">
            <v>6.6400000000000001E-2</v>
          </cell>
          <cell r="G15">
            <v>3.4331</v>
          </cell>
          <cell r="H15">
            <v>-0.121</v>
          </cell>
          <cell r="I15">
            <v>-9.0499999999999997E-2</v>
          </cell>
          <cell r="K15">
            <v>0.36809999999999965</v>
          </cell>
          <cell r="L15">
            <v>4.0126999999999997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0.9073</v>
          </cell>
          <cell r="E16">
            <v>0</v>
          </cell>
          <cell r="F16">
            <v>6.6400000000000001E-2</v>
          </cell>
          <cell r="G16">
            <v>3.4331</v>
          </cell>
          <cell r="H16">
            <v>-0.121</v>
          </cell>
          <cell r="I16">
            <v>-9.0499999999999997E-2</v>
          </cell>
          <cell r="K16">
            <v>0.55069999999999952</v>
          </cell>
          <cell r="L16">
            <v>4.1952999999999996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0.86250000000000004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-7.4399999999999522E-2</v>
          </cell>
          <cell r="L17">
            <v>3.6486000000000005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0.85740000000000005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-0.11960000000000018</v>
          </cell>
          <cell r="L18">
            <v>3.5516999999999999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0.85519999999999996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8.7599999999999997E-2</v>
          </cell>
          <cell r="L19">
            <v>3.7588999999999997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0.88370000000000004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-0.23140000000000005</v>
          </cell>
          <cell r="L20">
            <v>3.4076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0.87540000000000007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-8.4899999999999989E-2</v>
          </cell>
          <cell r="K21">
            <v>-0.21740000000000001</v>
          </cell>
          <cell r="L21">
            <v>3.3039999999999998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0.83779999999999999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-0.19860000000000022</v>
          </cell>
          <cell r="L22">
            <v>3.3161999999999998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0.81059999999999999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0.17679999999999979</v>
          </cell>
          <cell r="L23">
            <v>3.6888999999999998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0.81059999999999999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0.49269999999999942</v>
          </cell>
          <cell r="L24">
            <v>4.0047999999999995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0.81059999999999999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0.54749999999999999</v>
          </cell>
          <cell r="L25">
            <v>4.0595999999999997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0.81090000000000007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0.10460000000000021</v>
          </cell>
          <cell r="L26">
            <v>3.6167000000000002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0.79519999999999991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-0.40630000000000011</v>
          </cell>
          <cell r="L27">
            <v>3.0085999999999999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0.79519999999999991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-0.57599999999999996</v>
          </cell>
          <cell r="L28">
            <v>2.8388999999999998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0.84510000000000007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-0.22270000000000006</v>
          </cell>
          <cell r="L29">
            <v>3.1654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0.84510000000000007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-6.3399999999999887E-2</v>
          </cell>
          <cell r="L30">
            <v>3.3212000000000002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0.98599999999999999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0.28820000000000001</v>
          </cell>
          <cell r="L31">
            <v>3.6728000000000001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0.83379999999999999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0.11900000000000001</v>
          </cell>
          <cell r="L32">
            <v>3.5036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0.84150000000000003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0.35640000000000016</v>
          </cell>
          <cell r="L33">
            <v>3.7137000000000002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0.84150000000000003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1.4870000000000001</v>
          </cell>
          <cell r="L34">
            <v>4.8509000000000002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0.99509999999999998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1.6301999999999994</v>
          </cell>
          <cell r="L35">
            <v>4.9940999999999995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0.99509999999999998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0.77419999999999967</v>
          </cell>
          <cell r="L36">
            <v>4.1380999999999997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0.99509999999999998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0.33220000000000016</v>
          </cell>
          <cell r="L37">
            <v>3.6977000000000002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0.87449999999999994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2.1899999999999933E-2</v>
          </cell>
          <cell r="L38">
            <v>3.3874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0.82040000000000002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-0.20250000000000001</v>
          </cell>
          <cell r="L39">
            <v>3.3988000000000005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0.82040000000000002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-2.9699999999999921E-2</v>
          </cell>
          <cell r="L40">
            <v>3.5716000000000001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0.82040000000000002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0.18399999999999977</v>
          </cell>
          <cell r="L41">
            <v>3.7336999999999998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0.82040000000000002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-8.1300000000000233E-2</v>
          </cell>
          <cell r="L42">
            <v>3.4775999999999998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0.82040000000000002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-3.0999999999995198E-3</v>
          </cell>
          <cell r="L43">
            <v>3.5558000000000005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0.82040000000000002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-0.3196</v>
          </cell>
          <cell r="L44">
            <v>3.2393000000000001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0.82040000000000002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-0.52969999999999984</v>
          </cell>
          <cell r="L45">
            <v>3.2385000000000002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0.75429999999999997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-0.24840000000000001</v>
          </cell>
          <cell r="L46">
            <v>3.5198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0.75429999999999997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-0.40960000000000002</v>
          </cell>
          <cell r="L47">
            <v>3.3586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0.75429999999999997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-0.50919999999999965</v>
          </cell>
          <cell r="L48">
            <v>3.2590000000000003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0.75429999999999997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-0.87469999999999959</v>
          </cell>
          <cell r="L49">
            <v>2.8672000000000004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0.75429999999999997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-0.93419999999999948</v>
          </cell>
          <cell r="L50">
            <v>2.8077000000000005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0.75429999999999997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-0.92859999999999998</v>
          </cell>
          <cell r="L51">
            <v>2.7334000000000001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0.75429999999999997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-1.0251999999999999</v>
          </cell>
          <cell r="L52">
            <v>2.6368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0.75429999999999997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-0.60170000000000023</v>
          </cell>
          <cell r="L53">
            <v>3.0602999999999998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0.75429999999999997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-0.26919999999999988</v>
          </cell>
          <cell r="L54">
            <v>3.3833000000000002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0.75429999999999997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-0.48269999999999968</v>
          </cell>
          <cell r="L55">
            <v>3.1698000000000004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0.75429999999999997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-0.49339999999999962</v>
          </cell>
          <cell r="L56">
            <v>3.1591000000000005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0.75429999999999997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-0.24169999999999964</v>
          </cell>
          <cell r="L57">
            <v>3.4358000000000004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0.76140000000000008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-1.0299999999999809E-2</v>
          </cell>
          <cell r="L58">
            <v>3.6672000000000002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0.75679999999999992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2.2400000000000364E-2</v>
          </cell>
          <cell r="L59">
            <v>3.6999000000000004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0.75679999999999992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2.9697999999999998</v>
          </cell>
          <cell r="L60">
            <v>3.2169999999999996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0.76029999999999998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3.1185</v>
          </cell>
          <cell r="L61">
            <v>3.2970000000000002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0.76029999999999998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3.3853</v>
          </cell>
          <cell r="L62">
            <v>3.2970000000000002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0.76029999999999998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3.6766999999999999</v>
          </cell>
          <cell r="L63">
            <v>3.3382000000000001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0.76029999999999998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4.2766000000000002</v>
          </cell>
          <cell r="L64">
            <v>3.9380999999999999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0.76029999999999998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5.6981000000000002</v>
          </cell>
          <cell r="L65">
            <v>5.3712999999999997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0.76029999999999998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6.3247</v>
          </cell>
          <cell r="L66">
            <v>5.9956000000000005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0.9506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7.7404000000000002</v>
          </cell>
          <cell r="L67">
            <v>6.5270999999999999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1.2250000000000001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9.3680000000000003</v>
          </cell>
          <cell r="L68">
            <v>8.1851000000000003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1.2250000000000001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8.4709000000000003</v>
          </cell>
          <cell r="L69">
            <v>7.2880000000000003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1.2250000000000001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8.4170999999999996</v>
          </cell>
          <cell r="L70">
            <v>7.2341999999999995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1.0611999999999999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8.3436000000000003</v>
          </cell>
          <cell r="L71">
            <v>6.8740000000000006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1.0611999999999999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8.2019000000000002</v>
          </cell>
          <cell r="L72">
            <v>6.7323000000000004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1.0611999999999999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7.4484999999999992</v>
          </cell>
          <cell r="L73">
            <v>5.9788999999999994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1.0611999999999999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6.8639000000000001</v>
          </cell>
          <cell r="L74">
            <v>5.3826000000000001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1.0611999999999999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4.9066000000000001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1.0611999999999999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4.4613999999999994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1.0611999999999999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4.4327000000000005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1.0611999999999999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4.4146999999999998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0.96189999999999998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4.8261000000000003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1.0845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5.1513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1.0845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7.7705000000000002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1.0845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6.7792000000000003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1.0658000000000001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7.7881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1.0759000000000001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7.3476999999999997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1.0759000000000001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7.6138999999999992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1.0759000000000001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7.3516999999999992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1.0759000000000001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-5.4000000000000003E-3</v>
          </cell>
          <cell r="J87">
            <v>6.1199999999999997E-2</v>
          </cell>
          <cell r="K87">
            <v>8.2896000000000001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1.0718000000000001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8.2150999999999996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1.0718000000000001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8.2209000000000003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1.0718000000000001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9.5278999999999989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1.0718000000000001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9.4963999999999995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1.0718000000000001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11.433300000000001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1.0718000000000001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11.486199999999998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1.2622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12.373999999999999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1.0571999999999999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9.3487000000000009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1.0571999999999999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8.7180000000000017</v>
          </cell>
          <cell r="L96" t="str">
            <v>Source: Exhibit A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1.0571999999999999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8.7868999999999993</v>
          </cell>
          <cell r="L97" t="str">
            <v>Source: Exhibit A</v>
          </cell>
        </row>
        <row r="98">
          <cell r="A98" t="str">
            <v>End of Database</v>
          </cell>
        </row>
      </sheetData>
      <sheetData sheetId="37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  <cell r="L7" t="str">
            <v>HLF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-0.26279999999999998</v>
          </cell>
          <cell r="K8">
            <v>-0.82319999999999993</v>
          </cell>
          <cell r="L8">
            <v>5.5145</v>
          </cell>
          <cell r="M8">
            <v>2.0623</v>
          </cell>
          <cell r="N8" t="str">
            <v>I</v>
          </cell>
          <cell r="O8" t="str">
            <v>I</v>
          </cell>
          <cell r="P8" t="str">
            <v>R</v>
          </cell>
          <cell r="Q8" t="str">
            <v>N</v>
          </cell>
          <cell r="R8" t="str">
            <v>R</v>
          </cell>
          <cell r="S8" t="str">
            <v>I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  <cell r="I9" t="str">
            <v>NA</v>
          </cell>
          <cell r="K9" t="str">
            <v>NA</v>
          </cell>
          <cell r="L9" t="str">
            <v>NA</v>
          </cell>
          <cell r="M9">
            <v>0</v>
          </cell>
          <cell r="N9" t="str">
            <v>R</v>
          </cell>
          <cell r="O9" t="str">
            <v>R</v>
          </cell>
          <cell r="P9" t="str">
            <v>I</v>
          </cell>
          <cell r="Q9" t="str">
            <v>N</v>
          </cell>
          <cell r="R9" t="str">
            <v>I</v>
          </cell>
          <cell r="S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5.6445999999999996</v>
          </cell>
          <cell r="M10">
            <v>2.3283</v>
          </cell>
          <cell r="N10" t="str">
            <v>I</v>
          </cell>
          <cell r="O10" t="str">
            <v>R</v>
          </cell>
          <cell r="P10" t="str">
            <v>R</v>
          </cell>
          <cell r="Q10" t="str">
            <v>N</v>
          </cell>
          <cell r="R10" t="str">
            <v>R</v>
          </cell>
          <cell r="S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-0.216</v>
          </cell>
          <cell r="K11">
            <v>-0.63399999999999967</v>
          </cell>
          <cell r="L11">
            <v>5.6445999999999996</v>
          </cell>
          <cell r="M11">
            <v>2.4008000000000003</v>
          </cell>
          <cell r="N11" t="str">
            <v>I</v>
          </cell>
          <cell r="O11" t="str">
            <v>N</v>
          </cell>
          <cell r="P11" t="str">
            <v>R</v>
          </cell>
          <cell r="Q11" t="str">
            <v>N</v>
          </cell>
          <cell r="R11" t="str">
            <v>I</v>
          </cell>
          <cell r="S11" t="str">
            <v>N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-0.216</v>
          </cell>
          <cell r="K12">
            <v>-0.48980000000000007</v>
          </cell>
          <cell r="L12">
            <v>5.5761000000000003</v>
          </cell>
          <cell r="M12">
            <v>2.5449999999999999</v>
          </cell>
          <cell r="N12" t="str">
            <v>I</v>
          </cell>
          <cell r="O12" t="str">
            <v>N</v>
          </cell>
          <cell r="P12" t="str">
            <v>N</v>
          </cell>
          <cell r="Q12" t="str">
            <v>N</v>
          </cell>
          <cell r="R12" t="str">
            <v>I</v>
          </cell>
          <cell r="S12" t="str">
            <v>R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-0.1249</v>
          </cell>
          <cell r="K13">
            <v>-8.3599999999999897E-2</v>
          </cell>
          <cell r="L13">
            <v>5.6570999999999998</v>
          </cell>
          <cell r="M13">
            <v>2.8601000000000001</v>
          </cell>
          <cell r="N13" t="str">
            <v>I</v>
          </cell>
          <cell r="O13" t="str">
            <v>N</v>
          </cell>
          <cell r="P13" t="str">
            <v>I</v>
          </cell>
          <cell r="Q13" t="str">
            <v>N</v>
          </cell>
          <cell r="R13" t="str">
            <v>I</v>
          </cell>
          <cell r="S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-0.1249</v>
          </cell>
          <cell r="K14">
            <v>-0.38189999999999968</v>
          </cell>
          <cell r="L14">
            <v>5.6666999999999996</v>
          </cell>
          <cell r="M14">
            <v>2.5618000000000003</v>
          </cell>
          <cell r="N14" t="str">
            <v>R</v>
          </cell>
          <cell r="O14" t="str">
            <v>N</v>
          </cell>
          <cell r="P14" t="str">
            <v>N</v>
          </cell>
          <cell r="Q14" t="str">
            <v>N</v>
          </cell>
          <cell r="R14" t="str">
            <v>R</v>
          </cell>
          <cell r="S14" t="str">
            <v>I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-9.0499999999999997E-2</v>
          </cell>
          <cell r="K15">
            <v>0.40070000000000006</v>
          </cell>
          <cell r="L15">
            <v>5.5183</v>
          </cell>
          <cell r="M15">
            <v>3.2635000000000001</v>
          </cell>
          <cell r="N15" t="str">
            <v>I</v>
          </cell>
          <cell r="O15" t="str">
            <v>I</v>
          </cell>
          <cell r="P15" t="str">
            <v>I</v>
          </cell>
          <cell r="Q15" t="str">
            <v>N</v>
          </cell>
          <cell r="R15" t="str">
            <v>I</v>
          </cell>
          <cell r="S15" t="str">
            <v>R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-9.0499999999999997E-2</v>
          </cell>
          <cell r="K16">
            <v>0.66839999999999966</v>
          </cell>
          <cell r="L16">
            <v>4.9048999999999996</v>
          </cell>
          <cell r="M16">
            <v>3.5311999999999997</v>
          </cell>
          <cell r="N16" t="str">
            <v>I</v>
          </cell>
          <cell r="O16" t="str">
            <v>N</v>
          </cell>
          <cell r="P16" t="str">
            <v>N</v>
          </cell>
          <cell r="Q16" t="str">
            <v>N</v>
          </cell>
          <cell r="R16" t="str">
            <v>I</v>
          </cell>
          <cell r="S16" t="str">
            <v>R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-0.70899999999999985</v>
          </cell>
          <cell r="L17">
            <v>4.5968999999999998</v>
          </cell>
          <cell r="M17">
            <v>3.0140000000000002</v>
          </cell>
          <cell r="N17" t="str">
            <v>R</v>
          </cell>
          <cell r="O17" t="str">
            <v>N</v>
          </cell>
          <cell r="P17" t="str">
            <v>R</v>
          </cell>
          <cell r="Q17" t="str">
            <v>N</v>
          </cell>
          <cell r="R17" t="str">
            <v>R</v>
          </cell>
          <cell r="S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-0.7504000000000004</v>
          </cell>
          <cell r="L18">
            <v>4.5693999999999999</v>
          </cell>
          <cell r="M18">
            <v>2.9208999999999996</v>
          </cell>
          <cell r="N18" t="str">
            <v>R</v>
          </cell>
          <cell r="O18" t="str">
            <v>N</v>
          </cell>
          <cell r="P18" t="str">
            <v>I</v>
          </cell>
          <cell r="Q18" t="str">
            <v>N</v>
          </cell>
          <cell r="R18" t="str">
            <v>R</v>
          </cell>
          <cell r="S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-0.5416000000000003</v>
          </cell>
          <cell r="L19">
            <v>4.5575000000000001</v>
          </cell>
          <cell r="M19">
            <v>3.1296999999999997</v>
          </cell>
          <cell r="N19" t="str">
            <v>I</v>
          </cell>
          <cell r="O19" t="str">
            <v>N</v>
          </cell>
          <cell r="P19" t="str">
            <v>N</v>
          </cell>
          <cell r="Q19" t="str">
            <v>N</v>
          </cell>
          <cell r="R19" t="str">
            <v>I</v>
          </cell>
          <cell r="S19" t="str">
            <v>R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-0.88160000000000038</v>
          </cell>
          <cell r="L20">
            <v>4.7096</v>
          </cell>
          <cell r="M20">
            <v>2.7573999999999996</v>
          </cell>
          <cell r="N20" t="str">
            <v>R</v>
          </cell>
          <cell r="O20" t="str">
            <v>N</v>
          </cell>
          <cell r="P20" t="str">
            <v>I</v>
          </cell>
          <cell r="Q20" t="str">
            <v>N</v>
          </cell>
          <cell r="R20" t="str">
            <v>R</v>
          </cell>
          <cell r="S20" t="str">
            <v>I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-8.4900000000000003E-2</v>
          </cell>
          <cell r="K21">
            <v>-0.85919999999999996</v>
          </cell>
          <cell r="L21">
            <v>4.7243000000000004</v>
          </cell>
          <cell r="M21">
            <v>2.6621999999999999</v>
          </cell>
          <cell r="N21" t="str">
            <v>R</v>
          </cell>
          <cell r="O21" t="str">
            <v>I</v>
          </cell>
          <cell r="P21" t="str">
            <v>N</v>
          </cell>
          <cell r="Q21" t="str">
            <v>N</v>
          </cell>
          <cell r="R21" t="str">
            <v>I</v>
          </cell>
          <cell r="S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-0.81280000000000052</v>
          </cell>
          <cell r="L22">
            <v>4.5213999999999999</v>
          </cell>
          <cell r="M22">
            <v>2.7019999999999995</v>
          </cell>
          <cell r="N22" t="str">
            <v>I</v>
          </cell>
          <cell r="O22" t="str">
            <v>N</v>
          </cell>
          <cell r="P22" t="str">
            <v>I</v>
          </cell>
          <cell r="Q22" t="str">
            <v>N</v>
          </cell>
          <cell r="R22" t="str">
            <v>I</v>
          </cell>
          <cell r="S22" t="str">
            <v>R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-0.41749999999999998</v>
          </cell>
          <cell r="L23">
            <v>4.375</v>
          </cell>
          <cell r="M23">
            <v>3.0945999999999998</v>
          </cell>
          <cell r="N23" t="str">
            <v>I</v>
          </cell>
          <cell r="O23" t="str">
            <v>N</v>
          </cell>
          <cell r="P23" t="str">
            <v>I</v>
          </cell>
          <cell r="Q23" t="str">
            <v>N</v>
          </cell>
          <cell r="R23" t="str">
            <v>I</v>
          </cell>
          <cell r="S23" t="str">
            <v>R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-0.10160000000000018</v>
          </cell>
          <cell r="L24">
            <v>4.375</v>
          </cell>
          <cell r="M24">
            <v>3.4104999999999999</v>
          </cell>
          <cell r="N24" t="str">
            <v>I</v>
          </cell>
          <cell r="O24" t="str">
            <v>N</v>
          </cell>
          <cell r="P24" t="str">
            <v>N</v>
          </cell>
          <cell r="Q24" t="str">
            <v>N</v>
          </cell>
          <cell r="R24" t="str">
            <v>I</v>
          </cell>
          <cell r="S24" t="str">
            <v>N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-4.6800000000000438E-2</v>
          </cell>
          <cell r="L25">
            <v>4.375</v>
          </cell>
          <cell r="M25">
            <v>3.4652999999999996</v>
          </cell>
          <cell r="N25" t="str">
            <v>I</v>
          </cell>
          <cell r="O25" t="str">
            <v>N</v>
          </cell>
          <cell r="P25" t="str">
            <v>N</v>
          </cell>
          <cell r="Q25" t="str">
            <v>N</v>
          </cell>
          <cell r="R25" t="str">
            <v>I</v>
          </cell>
          <cell r="S25" t="str">
            <v>N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-0.48989999999999984</v>
          </cell>
          <cell r="L26">
            <v>4.3760000000000003</v>
          </cell>
          <cell r="M26">
            <v>3.0222000000000002</v>
          </cell>
          <cell r="N26" t="str">
            <v>R</v>
          </cell>
          <cell r="O26" t="str">
            <v>N</v>
          </cell>
          <cell r="P26" t="str">
            <v>N</v>
          </cell>
          <cell r="Q26" t="str">
            <v>N</v>
          </cell>
          <cell r="R26" t="str">
            <v>R</v>
          </cell>
          <cell r="S26" t="str">
            <v>I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-0.98929999999999985</v>
          </cell>
          <cell r="L27">
            <v>4.2912999999999997</v>
          </cell>
          <cell r="M27">
            <v>2.4256000000000002</v>
          </cell>
          <cell r="N27" t="str">
            <v>R</v>
          </cell>
          <cell r="O27" t="str">
            <v>I</v>
          </cell>
          <cell r="P27" t="str">
            <v>N</v>
          </cell>
          <cell r="Q27" t="str">
            <v>N</v>
          </cell>
          <cell r="R27" t="str">
            <v>R</v>
          </cell>
          <cell r="S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-1.159</v>
          </cell>
          <cell r="L28">
            <v>4.2912999999999997</v>
          </cell>
          <cell r="M28">
            <v>2.2559</v>
          </cell>
          <cell r="N28" t="str">
            <v>R</v>
          </cell>
          <cell r="O28" t="str">
            <v>N</v>
          </cell>
          <cell r="P28" t="str">
            <v>N</v>
          </cell>
          <cell r="Q28" t="str">
            <v>N</v>
          </cell>
          <cell r="R28" t="str">
            <v>R</v>
          </cell>
          <cell r="S28" t="str">
            <v>N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-0.84230000000000016</v>
          </cell>
          <cell r="L29">
            <v>4.5613000000000001</v>
          </cell>
          <cell r="M29">
            <v>2.5457999999999998</v>
          </cell>
          <cell r="N29" t="str">
            <v>I</v>
          </cell>
          <cell r="O29" t="str">
            <v>N</v>
          </cell>
          <cell r="P29" t="str">
            <v>I</v>
          </cell>
          <cell r="Q29" t="str">
            <v>N</v>
          </cell>
          <cell r="R29" t="str">
            <v>I</v>
          </cell>
          <cell r="S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-0.68300000000000005</v>
          </cell>
          <cell r="L30">
            <v>4.5613000000000001</v>
          </cell>
          <cell r="M30">
            <v>2.7016</v>
          </cell>
          <cell r="N30" t="str">
            <v>I</v>
          </cell>
          <cell r="O30" t="str">
            <v>N</v>
          </cell>
          <cell r="P30" t="str">
            <v>I</v>
          </cell>
          <cell r="Q30" t="str">
            <v>N</v>
          </cell>
          <cell r="R30" t="str">
            <v>I</v>
          </cell>
          <cell r="S30" t="str">
            <v>N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-0.43470000000000009</v>
          </cell>
          <cell r="L31">
            <v>5.3216000000000001</v>
          </cell>
          <cell r="M31">
            <v>2.9499</v>
          </cell>
          <cell r="N31" t="str">
            <v>I</v>
          </cell>
          <cell r="O31" t="str">
            <v>N</v>
          </cell>
          <cell r="P31" t="str">
            <v>N</v>
          </cell>
          <cell r="Q31" t="str">
            <v>N</v>
          </cell>
          <cell r="R31" t="str">
            <v>I</v>
          </cell>
          <cell r="S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-0.49229999999999996</v>
          </cell>
          <cell r="L32">
            <v>4.5003000000000002</v>
          </cell>
          <cell r="M32">
            <v>2.8923000000000001</v>
          </cell>
          <cell r="N32" t="str">
            <v>R</v>
          </cell>
          <cell r="O32" t="str">
            <v>N</v>
          </cell>
          <cell r="P32" t="str">
            <v>N</v>
          </cell>
          <cell r="Q32" t="str">
            <v>N</v>
          </cell>
          <cell r="R32" t="str">
            <v>R</v>
          </cell>
          <cell r="S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-0.26259999999999961</v>
          </cell>
          <cell r="L33">
            <v>4.7756999999999996</v>
          </cell>
          <cell r="M33">
            <v>3.0947000000000005</v>
          </cell>
          <cell r="N33" t="str">
            <v>I</v>
          </cell>
          <cell r="O33" t="str">
            <v>I</v>
          </cell>
          <cell r="P33" t="str">
            <v>N</v>
          </cell>
          <cell r="Q33" t="str">
            <v>N</v>
          </cell>
          <cell r="R33" t="str">
            <v>I</v>
          </cell>
          <cell r="S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0.86799999999999955</v>
          </cell>
          <cell r="L34">
            <v>4.7756999999999996</v>
          </cell>
          <cell r="M34">
            <v>4.2318999999999996</v>
          </cell>
          <cell r="N34" t="str">
            <v>I</v>
          </cell>
          <cell r="O34" t="str">
            <v>N</v>
          </cell>
          <cell r="P34" t="str">
            <v>R</v>
          </cell>
          <cell r="Q34" t="str">
            <v>N</v>
          </cell>
          <cell r="R34" t="str">
            <v>I</v>
          </cell>
          <cell r="S34" t="str">
            <v>N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0.89819999999999933</v>
          </cell>
          <cell r="L35">
            <v>5.6473000000000004</v>
          </cell>
          <cell r="M35">
            <v>4.2620999999999993</v>
          </cell>
          <cell r="N35" t="str">
            <v>I</v>
          </cell>
          <cell r="O35" t="str">
            <v>N</v>
          </cell>
          <cell r="P35" t="str">
            <v>N</v>
          </cell>
          <cell r="Q35" t="str">
            <v>N</v>
          </cell>
          <cell r="R35" t="str">
            <v>I</v>
          </cell>
          <cell r="S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4.2200000000000314E-2</v>
          </cell>
          <cell r="L36">
            <v>5.6473000000000004</v>
          </cell>
          <cell r="M36">
            <v>3.4061000000000003</v>
          </cell>
          <cell r="N36" t="str">
            <v>R</v>
          </cell>
          <cell r="O36" t="str">
            <v>N</v>
          </cell>
          <cell r="P36" t="str">
            <v>N</v>
          </cell>
          <cell r="Q36" t="str">
            <v>N</v>
          </cell>
          <cell r="R36" t="str">
            <v>R</v>
          </cell>
          <cell r="S36" t="str">
            <v>N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-0.3997999999999996</v>
          </cell>
          <cell r="L37">
            <v>5.6473000000000004</v>
          </cell>
          <cell r="M37">
            <v>2.9657000000000004</v>
          </cell>
          <cell r="N37" t="str">
            <v>R</v>
          </cell>
          <cell r="O37" t="str">
            <v>N</v>
          </cell>
          <cell r="P37" t="str">
            <v>R</v>
          </cell>
          <cell r="Q37" t="str">
            <v>N</v>
          </cell>
          <cell r="R37" t="str">
            <v>R</v>
          </cell>
          <cell r="S37" t="str">
            <v>N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-0.62140000000000006</v>
          </cell>
          <cell r="L38">
            <v>4.9629000000000003</v>
          </cell>
          <cell r="M38">
            <v>2.7441</v>
          </cell>
          <cell r="N38" t="str">
            <v>R</v>
          </cell>
          <cell r="O38" t="str">
            <v>N</v>
          </cell>
          <cell r="P38" t="str">
            <v>N</v>
          </cell>
          <cell r="Q38" t="str">
            <v>N</v>
          </cell>
          <cell r="R38" t="str">
            <v>R</v>
          </cell>
          <cell r="S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-0.80599999999999994</v>
          </cell>
          <cell r="L39">
            <v>4.6555999999999997</v>
          </cell>
          <cell r="M39">
            <v>2.7953000000000001</v>
          </cell>
          <cell r="N39" t="str">
            <v>I</v>
          </cell>
          <cell r="O39" t="str">
            <v>R</v>
          </cell>
          <cell r="P39" t="str">
            <v>N</v>
          </cell>
          <cell r="Q39" t="str">
            <v>N</v>
          </cell>
          <cell r="R39" t="str">
            <v>R</v>
          </cell>
          <cell r="S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-0.63319999999999987</v>
          </cell>
          <cell r="L40">
            <v>4.6555999999999997</v>
          </cell>
          <cell r="M40">
            <v>2.9681000000000002</v>
          </cell>
          <cell r="N40" t="str">
            <v>I</v>
          </cell>
          <cell r="O40" t="str">
            <v>N</v>
          </cell>
          <cell r="P40" t="str">
            <v>N</v>
          </cell>
          <cell r="Q40" t="str">
            <v>N</v>
          </cell>
          <cell r="R40" t="str">
            <v>I</v>
          </cell>
          <cell r="S40" t="str">
            <v>N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-0.41950000000000021</v>
          </cell>
          <cell r="L41">
            <v>4.6555999999999997</v>
          </cell>
          <cell r="M41">
            <v>3.1301999999999999</v>
          </cell>
          <cell r="N41" t="str">
            <v>I</v>
          </cell>
          <cell r="O41" t="str">
            <v>N</v>
          </cell>
          <cell r="P41" t="str">
            <v>I</v>
          </cell>
          <cell r="Q41" t="str">
            <v>N</v>
          </cell>
          <cell r="R41" t="str">
            <v>I</v>
          </cell>
          <cell r="S41" t="str">
            <v>N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-0.68480000000000019</v>
          </cell>
          <cell r="L42">
            <v>4.6555999999999997</v>
          </cell>
          <cell r="M42">
            <v>2.8740999999999999</v>
          </cell>
          <cell r="N42" t="str">
            <v>R</v>
          </cell>
          <cell r="O42" t="str">
            <v>N</v>
          </cell>
          <cell r="P42" t="str">
            <v>R</v>
          </cell>
          <cell r="Q42" t="str">
            <v>N</v>
          </cell>
          <cell r="R42" t="str">
            <v>R</v>
          </cell>
          <cell r="S42" t="str">
            <v>N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-0.60659999999999992</v>
          </cell>
          <cell r="L43">
            <v>4.6555999999999997</v>
          </cell>
          <cell r="M43">
            <v>2.9523000000000001</v>
          </cell>
          <cell r="N43" t="str">
            <v>I</v>
          </cell>
          <cell r="O43" t="str">
            <v>N</v>
          </cell>
          <cell r="P43" t="str">
            <v>N</v>
          </cell>
          <cell r="Q43" t="str">
            <v>N</v>
          </cell>
          <cell r="R43" t="str">
            <v>I</v>
          </cell>
          <cell r="S43" t="str">
            <v>N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-0.92310000000000003</v>
          </cell>
          <cell r="L44">
            <v>4.6555999999999997</v>
          </cell>
          <cell r="M44">
            <v>2.6358000000000001</v>
          </cell>
          <cell r="N44" t="str">
            <v>R</v>
          </cell>
          <cell r="O44" t="str">
            <v>N</v>
          </cell>
          <cell r="P44" t="str">
            <v>N</v>
          </cell>
          <cell r="Q44" t="str">
            <v>N</v>
          </cell>
          <cell r="R44" t="str">
            <v>R</v>
          </cell>
          <cell r="S44" t="str">
            <v>N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-1.1331999999999998</v>
          </cell>
          <cell r="L45">
            <v>4.6555999999999997</v>
          </cell>
          <cell r="M45">
            <v>2.6350000000000002</v>
          </cell>
          <cell r="N45" t="str">
            <v>R</v>
          </cell>
          <cell r="O45" t="str">
            <v>R</v>
          </cell>
          <cell r="P45" t="str">
            <v>R</v>
          </cell>
          <cell r="Q45" t="str">
            <v>N</v>
          </cell>
          <cell r="R45" t="str">
            <v>R</v>
          </cell>
          <cell r="S45" t="str">
            <v>N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-0.8032999999999999</v>
          </cell>
          <cell r="L46">
            <v>4.2808999999999999</v>
          </cell>
          <cell r="M46">
            <v>2.9649000000000001</v>
          </cell>
          <cell r="N46" t="str">
            <v>I</v>
          </cell>
          <cell r="O46" t="str">
            <v>N</v>
          </cell>
          <cell r="P46" t="str">
            <v>N</v>
          </cell>
          <cell r="Q46" t="str">
            <v>N</v>
          </cell>
          <cell r="R46" t="str">
            <v>I</v>
          </cell>
          <cell r="S46" t="str">
            <v>R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-0.96449999999999991</v>
          </cell>
          <cell r="L47">
            <v>4.2808999999999999</v>
          </cell>
          <cell r="M47">
            <v>2.8037000000000001</v>
          </cell>
          <cell r="N47" t="str">
            <v>R</v>
          </cell>
          <cell r="O47" t="str">
            <v>N</v>
          </cell>
          <cell r="P47" t="str">
            <v>N</v>
          </cell>
          <cell r="Q47" t="str">
            <v>N</v>
          </cell>
          <cell r="R47" t="str">
            <v>R</v>
          </cell>
          <cell r="S47" t="str">
            <v>N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-1.0641</v>
          </cell>
          <cell r="L48">
            <v>4.2808999999999999</v>
          </cell>
          <cell r="M48">
            <v>2.7040999999999999</v>
          </cell>
          <cell r="N48" t="str">
            <v>R</v>
          </cell>
          <cell r="O48" t="str">
            <v>N</v>
          </cell>
          <cell r="P48" t="str">
            <v>N</v>
          </cell>
          <cell r="Q48" t="str">
            <v>N</v>
          </cell>
          <cell r="R48" t="str">
            <v>R</v>
          </cell>
          <cell r="S48" t="str">
            <v>N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-1.4296</v>
          </cell>
          <cell r="L49">
            <v>4.2808999999999999</v>
          </cell>
          <cell r="M49">
            <v>2.3123</v>
          </cell>
          <cell r="N49" t="str">
            <v>R</v>
          </cell>
          <cell r="O49" t="str">
            <v>N</v>
          </cell>
          <cell r="P49" t="str">
            <v>I</v>
          </cell>
          <cell r="Q49" t="str">
            <v>I</v>
          </cell>
          <cell r="R49" t="str">
            <v>R</v>
          </cell>
          <cell r="S49" t="str">
            <v>N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-1.4890999999999999</v>
          </cell>
          <cell r="L50">
            <v>4.2808999999999999</v>
          </cell>
          <cell r="M50">
            <v>2.2528000000000001</v>
          </cell>
          <cell r="N50" t="str">
            <v>R</v>
          </cell>
          <cell r="O50" t="str">
            <v>N</v>
          </cell>
          <cell r="P50" t="str">
            <v>N</v>
          </cell>
          <cell r="Q50" t="str">
            <v>N</v>
          </cell>
          <cell r="R50" t="str">
            <v>R</v>
          </cell>
          <cell r="S50" t="str">
            <v>N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-1.4834999999999998</v>
          </cell>
          <cell r="L51">
            <v>4.2808999999999999</v>
          </cell>
          <cell r="M51">
            <v>2.1785000000000001</v>
          </cell>
          <cell r="N51" t="str">
            <v>R</v>
          </cell>
          <cell r="O51" t="str">
            <v>I</v>
          </cell>
          <cell r="P51" t="str">
            <v>R</v>
          </cell>
          <cell r="Q51" t="str">
            <v>N</v>
          </cell>
          <cell r="R51" t="str">
            <v>I</v>
          </cell>
          <cell r="S51" t="str">
            <v>N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-1.5800999999999998</v>
          </cell>
          <cell r="L52">
            <v>4.2808999999999999</v>
          </cell>
          <cell r="M52">
            <v>2.0819000000000001</v>
          </cell>
          <cell r="N52" t="str">
            <v>R</v>
          </cell>
          <cell r="O52" t="str">
            <v>N</v>
          </cell>
          <cell r="P52" t="str">
            <v>N</v>
          </cell>
          <cell r="Q52" t="str">
            <v>N</v>
          </cell>
          <cell r="R52" t="str">
            <v>R</v>
          </cell>
          <cell r="S52" t="str">
            <v>N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-1.1566000000000001</v>
          </cell>
          <cell r="L53">
            <v>4.2808999999999999</v>
          </cell>
          <cell r="M53">
            <v>2.5053999999999998</v>
          </cell>
          <cell r="N53" t="str">
            <v>I</v>
          </cell>
          <cell r="O53" t="str">
            <v>N</v>
          </cell>
          <cell r="P53" t="str">
            <v>N</v>
          </cell>
          <cell r="Q53" t="str">
            <v>N</v>
          </cell>
          <cell r="R53" t="str">
            <v>I</v>
          </cell>
          <cell r="S53" t="str">
            <v>N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-0.82410000000000028</v>
          </cell>
          <cell r="L54">
            <v>4.2808999999999999</v>
          </cell>
          <cell r="M54">
            <v>2.8283999999999998</v>
          </cell>
          <cell r="N54" t="str">
            <v>I</v>
          </cell>
          <cell r="O54" t="str">
            <v>N</v>
          </cell>
          <cell r="P54" t="str">
            <v>I</v>
          </cell>
          <cell r="Q54" t="str">
            <v>N</v>
          </cell>
          <cell r="R54" t="str">
            <v>I</v>
          </cell>
          <cell r="S54" t="str">
            <v>N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-1.0376000000000001</v>
          </cell>
          <cell r="L55">
            <v>4.2808999999999999</v>
          </cell>
          <cell r="M55">
            <v>2.6149</v>
          </cell>
          <cell r="N55" t="str">
            <v>R</v>
          </cell>
          <cell r="O55" t="str">
            <v>N</v>
          </cell>
          <cell r="P55" t="str">
            <v>N</v>
          </cell>
          <cell r="Q55" t="str">
            <v>N</v>
          </cell>
          <cell r="R55" t="str">
            <v>R</v>
          </cell>
          <cell r="S55" t="str">
            <v>N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-1.0483</v>
          </cell>
          <cell r="L56">
            <v>4.2808999999999999</v>
          </cell>
          <cell r="M56">
            <v>2.6042000000000001</v>
          </cell>
          <cell r="N56" t="str">
            <v>R</v>
          </cell>
          <cell r="O56" t="str">
            <v>N</v>
          </cell>
          <cell r="P56" t="str">
            <v>N</v>
          </cell>
          <cell r="Q56" t="str">
            <v>N</v>
          </cell>
          <cell r="R56" t="str">
            <v>R</v>
          </cell>
          <cell r="S56" t="str">
            <v>N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-0.79659999999999997</v>
          </cell>
          <cell r="L57">
            <v>4.2808999999999999</v>
          </cell>
          <cell r="M57">
            <v>2.8809</v>
          </cell>
          <cell r="N57" t="str">
            <v>I</v>
          </cell>
          <cell r="O57" t="str">
            <v>R</v>
          </cell>
          <cell r="P57" t="str">
            <v>I</v>
          </cell>
          <cell r="Q57" t="str">
            <v>N</v>
          </cell>
          <cell r="R57" t="str">
            <v>I</v>
          </cell>
          <cell r="S57" t="str">
            <v>N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-0.57040000000000002</v>
          </cell>
          <cell r="L58">
            <v>4.3211000000000004</v>
          </cell>
          <cell r="M58">
            <v>3.1071</v>
          </cell>
          <cell r="N58" t="str">
            <v>I</v>
          </cell>
          <cell r="O58" t="str">
            <v>N</v>
          </cell>
          <cell r="P58" t="str">
            <v>N</v>
          </cell>
          <cell r="Q58" t="str">
            <v>N</v>
          </cell>
          <cell r="R58" t="str">
            <v>I</v>
          </cell>
          <cell r="S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-0.53429999999999978</v>
          </cell>
          <cell r="L59">
            <v>4.2945000000000002</v>
          </cell>
          <cell r="M59">
            <v>3.1432000000000002</v>
          </cell>
          <cell r="N59" t="str">
            <v>I</v>
          </cell>
          <cell r="O59" t="str">
            <v>N</v>
          </cell>
          <cell r="P59" t="str">
            <v>N</v>
          </cell>
          <cell r="Q59" t="str">
            <v>N</v>
          </cell>
          <cell r="R59" t="str">
            <v>I</v>
          </cell>
          <cell r="S59" t="str">
            <v>R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2.4131</v>
          </cell>
          <cell r="L60">
            <v>4.2945000000000002</v>
          </cell>
          <cell r="M60">
            <v>2.6602999999999999</v>
          </cell>
          <cell r="N60" t="str">
            <v>R</v>
          </cell>
          <cell r="O60" t="str">
            <v>N</v>
          </cell>
          <cell r="P60" t="str">
            <v>R</v>
          </cell>
          <cell r="Q60" t="str">
            <v>N</v>
          </cell>
          <cell r="R60" t="str">
            <v>I</v>
          </cell>
          <cell r="S60" t="str">
            <v>N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2.5592000000000001</v>
          </cell>
          <cell r="L61">
            <v>4.3144999999999998</v>
          </cell>
          <cell r="M61">
            <v>2.7377000000000002</v>
          </cell>
          <cell r="N61" t="str">
            <v>I</v>
          </cell>
          <cell r="O61" t="str">
            <v>N</v>
          </cell>
          <cell r="P61" t="str">
            <v>N</v>
          </cell>
          <cell r="Q61" t="str">
            <v>I</v>
          </cell>
          <cell r="R61" t="str">
            <v>I</v>
          </cell>
          <cell r="S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4.3144999999999998</v>
          </cell>
          <cell r="M62">
            <v>2.7377000000000002</v>
          </cell>
          <cell r="N62" t="str">
            <v>N</v>
          </cell>
          <cell r="O62" t="str">
            <v>I</v>
          </cell>
          <cell r="P62" t="str">
            <v>I</v>
          </cell>
          <cell r="Q62" t="str">
            <v>N</v>
          </cell>
          <cell r="R62" t="str">
            <v>I</v>
          </cell>
          <cell r="S62" t="str">
            <v>N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4.3144999999999998</v>
          </cell>
          <cell r="M63">
            <v>2.7789000000000001</v>
          </cell>
          <cell r="N63" t="str">
            <v>I</v>
          </cell>
          <cell r="O63" t="str">
            <v>I</v>
          </cell>
          <cell r="P63" t="str">
            <v>N</v>
          </cell>
          <cell r="Q63" t="str">
            <v>N</v>
          </cell>
          <cell r="R63" t="str">
            <v>I</v>
          </cell>
          <cell r="S63" t="str">
            <v>N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4.3144999999999998</v>
          </cell>
          <cell r="M64">
            <v>3.3788</v>
          </cell>
          <cell r="N64" t="str">
            <v>I</v>
          </cell>
          <cell r="O64" t="str">
            <v>N</v>
          </cell>
          <cell r="P64" t="str">
            <v>N</v>
          </cell>
          <cell r="Q64" t="str">
            <v>N</v>
          </cell>
          <cell r="R64" t="str">
            <v>I</v>
          </cell>
          <cell r="S64" t="str">
            <v>N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5.1387999999999989</v>
          </cell>
          <cell r="L65">
            <v>4.3144999999999998</v>
          </cell>
          <cell r="M65">
            <v>4.8119999999999994</v>
          </cell>
          <cell r="N65" t="str">
            <v>I</v>
          </cell>
          <cell r="O65" t="str">
            <v>N</v>
          </cell>
          <cell r="P65" t="str">
            <v>R</v>
          </cell>
          <cell r="Q65" t="str">
            <v>N</v>
          </cell>
          <cell r="R65" t="str">
            <v>I</v>
          </cell>
          <cell r="S65" t="str">
            <v>N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5.7654000000000005</v>
          </cell>
          <cell r="L66">
            <v>4.3144999999999998</v>
          </cell>
          <cell r="M66">
            <v>5.4363000000000001</v>
          </cell>
          <cell r="N66" t="str">
            <v>I</v>
          </cell>
          <cell r="O66" t="str">
            <v>N</v>
          </cell>
          <cell r="P66" t="str">
            <v>I</v>
          </cell>
          <cell r="Q66" t="str">
            <v>N</v>
          </cell>
          <cell r="R66" t="str">
            <v>I</v>
          </cell>
          <cell r="S66" t="str">
            <v>N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4.5294999999999996</v>
          </cell>
          <cell r="M67">
            <v>5.7647000000000004</v>
          </cell>
          <cell r="N67" t="str">
            <v>I</v>
          </cell>
          <cell r="O67" t="str">
            <v>I</v>
          </cell>
          <cell r="P67" t="str">
            <v>N</v>
          </cell>
          <cell r="Q67" t="str">
            <v>N</v>
          </cell>
          <cell r="R67" t="str">
            <v>I</v>
          </cell>
          <cell r="S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5.8369999999999997</v>
          </cell>
          <cell r="M68">
            <v>7.2025999999999994</v>
          </cell>
          <cell r="N68" t="str">
            <v>I</v>
          </cell>
          <cell r="O68" t="str">
            <v>N</v>
          </cell>
          <cell r="P68" t="str">
            <v>I</v>
          </cell>
          <cell r="Q68" t="str">
            <v>R</v>
          </cell>
          <cell r="R68" t="str">
            <v>I</v>
          </cell>
          <cell r="S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5.8369999999999997</v>
          </cell>
          <cell r="M69">
            <v>6.3054999999999994</v>
          </cell>
          <cell r="N69" t="str">
            <v>R</v>
          </cell>
          <cell r="O69" t="str">
            <v>N</v>
          </cell>
          <cell r="P69" t="str">
            <v>N</v>
          </cell>
          <cell r="Q69" t="str">
            <v>N</v>
          </cell>
          <cell r="R69" t="str">
            <v>R</v>
          </cell>
          <cell r="S69" t="str">
            <v>N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5.8369999999999997</v>
          </cell>
          <cell r="M70">
            <v>6.2516999999999996</v>
          </cell>
          <cell r="N70" t="str">
            <v>R</v>
          </cell>
          <cell r="O70" t="str">
            <v>N</v>
          </cell>
          <cell r="P70" t="str">
            <v>N</v>
          </cell>
          <cell r="Q70" t="str">
            <v>N</v>
          </cell>
          <cell r="R70" t="str">
            <v>R</v>
          </cell>
          <cell r="S70" t="str">
            <v>N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5.0563000000000002</v>
          </cell>
          <cell r="M71">
            <v>6.0228999999999999</v>
          </cell>
          <cell r="N71" t="str">
            <v>R</v>
          </cell>
          <cell r="O71" t="str">
            <v>I</v>
          </cell>
          <cell r="P71" t="str">
            <v>R</v>
          </cell>
          <cell r="Q71" t="str">
            <v>N</v>
          </cell>
          <cell r="R71" t="str">
            <v>I</v>
          </cell>
          <cell r="S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5.0563000000000002</v>
          </cell>
          <cell r="M72">
            <v>5.8811999999999998</v>
          </cell>
          <cell r="N72" t="str">
            <v>R</v>
          </cell>
          <cell r="O72" t="str">
            <v>N</v>
          </cell>
          <cell r="P72" t="str">
            <v>N</v>
          </cell>
          <cell r="Q72" t="str">
            <v>N</v>
          </cell>
          <cell r="R72" t="str">
            <v>R</v>
          </cell>
          <cell r="S72" t="str">
            <v>N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5.0563000000000002</v>
          </cell>
          <cell r="M73">
            <v>5.1277999999999997</v>
          </cell>
          <cell r="N73" t="str">
            <v>R</v>
          </cell>
          <cell r="O73" t="str">
            <v>N</v>
          </cell>
          <cell r="P73" t="str">
            <v>N</v>
          </cell>
          <cell r="Q73" t="str">
            <v>N</v>
          </cell>
          <cell r="R73" t="str">
            <v>R</v>
          </cell>
          <cell r="S73" t="str">
            <v>N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5.0563000000000002</v>
          </cell>
          <cell r="M74">
            <v>4.5314999999999994</v>
          </cell>
          <cell r="N74" t="str">
            <v>R</v>
          </cell>
          <cell r="O74" t="str">
            <v>N</v>
          </cell>
          <cell r="P74" t="str">
            <v>I</v>
          </cell>
          <cell r="Q74" t="str">
            <v>N</v>
          </cell>
          <cell r="R74" t="str">
            <v>R</v>
          </cell>
          <cell r="S74" t="str">
            <v>N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  <cell r="L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3.6102999999999996</v>
          </cell>
          <cell r="L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  <cell r="L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3.5636000000000001</v>
          </cell>
          <cell r="L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4.0546000000000006</v>
          </cell>
          <cell r="L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4.3798000000000004</v>
          </cell>
          <cell r="L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6.8764000000000003</v>
          </cell>
          <cell r="L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5.8851000000000004</v>
          </cell>
          <cell r="L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6.9093999999999998</v>
          </cell>
          <cell r="L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  <cell r="L84">
            <v>4.6387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  <cell r="L85">
            <v>4.6387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  <cell r="L86">
            <v>4.6387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7.2302</v>
          </cell>
          <cell r="L87">
            <v>4.6387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  <cell r="L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  <cell r="L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  <cell r="L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8.6110000000000024</v>
          </cell>
          <cell r="L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  <cell r="L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10.600800000000001</v>
          </cell>
          <cell r="L93">
            <v>4.5575999999999999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11.331299999999999</v>
          </cell>
          <cell r="L94">
            <v>5.4417999999999997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  <cell r="L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7.8447000000000013</v>
          </cell>
          <cell r="L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7.9136000000000006</v>
          </cell>
          <cell r="L97">
            <v>4.5575999999999999</v>
          </cell>
        </row>
        <row r="98">
          <cell r="M98" t="str">
            <v>Source: Exhibit A</v>
          </cell>
        </row>
      </sheetData>
      <sheetData sheetId="38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0.94950000000000001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0.96340000000000003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1.0442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1.0583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0.94279999999999997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0.80870000000000009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0.80640000000000001</v>
          </cell>
          <cell r="E18">
            <v>-1.8E-3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0.80049999999999999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0.86319999999999997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0.85729999999999995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0.8196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0.79309999999999992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0.80519999999999992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0.80510000000000004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0.8054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0.78969999999999985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0.78969999999999996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0.89570000000000016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0.84920000000000018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0.98920000000000008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0.83700000000000008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0.8519000000000001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0.8519000000000001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1.0055000000000001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1.0055000000000001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1.0055000000000001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0.85660000000000003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0.79020000000000001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0.79020000000000001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0.83899999999999997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0.83599999999999997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0.83599999999999997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0.83599999999999997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0.83599999999999997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0.76989999999999992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0.76989999999999992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0.76989999999999992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0.76989999999999992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0.76989999999999992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0.76990000000000003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0.7286999999999999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0.7286999999999999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0.73169999999999991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0.73169999999999991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0.73169999999999991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0.73169999999999991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0.72319999999999995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0.71859999999999991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0.72209999999999996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0.76329999999999998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0.76329999999999998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0.76329999999999998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0.76329999999999998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0.9506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0.9506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0.9506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1.2250000000000001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1.2250000000000001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1.2250000000000001</v>
          </cell>
          <cell r="E70">
            <v>-0.91139999999999999</v>
          </cell>
        </row>
        <row r="71">
          <cell r="A71" t="str">
            <v>1999-070 M</v>
          </cell>
          <cell r="B71">
            <v>37012</v>
          </cell>
          <cell r="C71">
            <v>5.4908999999999999</v>
          </cell>
          <cell r="D71">
            <v>1.0611999999999999</v>
          </cell>
          <cell r="E71">
            <v>0.21460000000000001</v>
          </cell>
        </row>
        <row r="72">
          <cell r="A72" t="str">
            <v>1999-070 N</v>
          </cell>
          <cell r="B72">
            <v>37104</v>
          </cell>
          <cell r="C72">
            <v>3.2307999999999999</v>
          </cell>
          <cell r="D72">
            <v>1.0611999999999999</v>
          </cell>
          <cell r="E72">
            <v>-0.63959999999999995</v>
          </cell>
        </row>
        <row r="73">
          <cell r="A73" t="str">
            <v>1999-070 O</v>
          </cell>
          <cell r="B73">
            <v>37196</v>
          </cell>
          <cell r="C73">
            <v>1.9111</v>
          </cell>
          <cell r="D73">
            <v>1.0611999999999999</v>
          </cell>
          <cell r="E73">
            <v>3.15E-2</v>
          </cell>
        </row>
        <row r="74">
          <cell r="A74" t="str">
            <v>1999-070 P</v>
          </cell>
          <cell r="B74">
            <v>37288</v>
          </cell>
          <cell r="C74">
            <v>1.9111</v>
          </cell>
          <cell r="D74">
            <v>1.0611999999999999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1.0611999999999999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1.0518000000000001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0.80489999999999995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0.92749999999999999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0.92749999999999999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0.92749999999999999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0.92749999999999999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0.91820000000000013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0.92830000000000001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1.0759000000000001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</v>
          </cell>
          <cell r="E86">
            <v>3.15E-2</v>
          </cell>
        </row>
      </sheetData>
      <sheetData sheetId="39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  <cell r="F10">
            <v>5.6445999999999996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  <cell r="F11">
            <v>5.6445999999999996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0.22470000000000001</v>
          </cell>
          <cell r="E12">
            <v>1.29E-2</v>
          </cell>
          <cell r="F12">
            <v>5.5761000000000003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  <cell r="F13">
            <v>5.6570999999999998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0.28889999999999999</v>
          </cell>
          <cell r="E14">
            <v>7.6999999999998181E-3</v>
          </cell>
          <cell r="F14">
            <v>5.6666999999999996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0.30910000000000004</v>
          </cell>
          <cell r="E15">
            <v>5.0399999999999778E-2</v>
          </cell>
          <cell r="F15">
            <v>5.5183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0.2787</v>
          </cell>
          <cell r="E16">
            <v>2.12E-2</v>
          </cell>
          <cell r="F16">
            <v>4.9048999999999996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0.17410000000000003</v>
          </cell>
          <cell r="E17">
            <v>-3.0199999999999783E-2</v>
          </cell>
          <cell r="F17">
            <v>4.5968999999999998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0.1719</v>
          </cell>
          <cell r="E18">
            <v>-1.8000000000002458E-3</v>
          </cell>
          <cell r="F18">
            <v>4.5693999999999999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0.17130000000000001</v>
          </cell>
          <cell r="E19">
            <v>0</v>
          </cell>
          <cell r="F19">
            <v>4.5575000000000001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0.21300000000000002</v>
          </cell>
          <cell r="E20">
            <v>3.4000000000000252E-2</v>
          </cell>
          <cell r="F20">
            <v>4.7096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0.21549999999999997</v>
          </cell>
          <cell r="E21">
            <v>-0.23839999999999995</v>
          </cell>
          <cell r="F21">
            <v>4.7243000000000004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0.2054</v>
          </cell>
          <cell r="E22">
            <v>3.7000000000000002E-3</v>
          </cell>
          <cell r="F22">
            <v>4.5213999999999999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0.1988</v>
          </cell>
          <cell r="E23">
            <v>-1.6000000000000014E-2</v>
          </cell>
          <cell r="F23">
            <v>4.375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0.2109</v>
          </cell>
          <cell r="E24">
            <v>1.000000000000334E-3</v>
          </cell>
          <cell r="F24">
            <v>4.375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0.21079999999999999</v>
          </cell>
          <cell r="E25">
            <v>9.9000000000000199E-3</v>
          </cell>
          <cell r="F25">
            <v>4.375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0.2109</v>
          </cell>
          <cell r="E26">
            <v>-5.3900000000000059E-2</v>
          </cell>
          <cell r="F26">
            <v>4.3760000000000003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0.20670000000000002</v>
          </cell>
          <cell r="E27">
            <v>-1.4100000000000001E-2</v>
          </cell>
          <cell r="F27">
            <v>4.2912999999999997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0.20669999999999999</v>
          </cell>
          <cell r="E28">
            <v>-0.12110000000000021</v>
          </cell>
          <cell r="F28">
            <v>4.2912999999999997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0.27609999999999996</v>
          </cell>
          <cell r="E29">
            <v>0</v>
          </cell>
          <cell r="F29">
            <v>4.5613000000000001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0.22959999999999997</v>
          </cell>
          <cell r="E30">
            <v>8.1000000000002181E-3</v>
          </cell>
          <cell r="F30">
            <v>4.5613000000000001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0.26629999999999998</v>
          </cell>
          <cell r="E31">
            <v>-9.800000000000253E-3</v>
          </cell>
          <cell r="F31">
            <v>5.3216000000000001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0.22570000000000001</v>
          </cell>
          <cell r="E32">
            <v>2.2499999999999999E-2</v>
          </cell>
          <cell r="F32">
            <v>4.5003000000000002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0.2329</v>
          </cell>
          <cell r="E33">
            <v>5.4000000000002935E-3</v>
          </cell>
          <cell r="F33">
            <v>4.7756999999999996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0.2329</v>
          </cell>
          <cell r="E34">
            <v>-0.10470000000000024</v>
          </cell>
          <cell r="F34">
            <v>4.7756999999999996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0.27350000000000002</v>
          </cell>
          <cell r="E35">
            <v>0.115</v>
          </cell>
          <cell r="F35">
            <v>5.6473000000000004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0.27350000000000002</v>
          </cell>
          <cell r="E36">
            <v>-4.469999999999974E-2</v>
          </cell>
          <cell r="F36">
            <v>5.6473000000000004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0.27350000000000002</v>
          </cell>
          <cell r="E37">
            <v>-6.7799999999999638E-2</v>
          </cell>
          <cell r="F37">
            <v>5.6473000000000004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0.21329999999999999</v>
          </cell>
          <cell r="E38">
            <v>-0.15920000000000023</v>
          </cell>
          <cell r="F38">
            <v>4.9629000000000003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0.1867</v>
          </cell>
          <cell r="E39">
            <v>0.10379999999999967</v>
          </cell>
          <cell r="F39">
            <v>4.6555999999999997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0.1867</v>
          </cell>
          <cell r="E40">
            <v>5.259999999999998E-2</v>
          </cell>
          <cell r="F40">
            <v>4.6555999999999997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  <cell r="F41">
            <v>4.6555999999999997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0.23250000000000001</v>
          </cell>
          <cell r="E42">
            <v>1.4300000000000423E-2</v>
          </cell>
          <cell r="F42">
            <v>4.6555999999999997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0.23250000000000001</v>
          </cell>
          <cell r="E43">
            <v>-3.0899999999999928E-2</v>
          </cell>
          <cell r="F43">
            <v>4.6555999999999997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0.23250000000000001</v>
          </cell>
          <cell r="E44">
            <v>0.70840000000000014</v>
          </cell>
          <cell r="F44">
            <v>4.6555999999999997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0.23250000000000001</v>
          </cell>
          <cell r="E45">
            <v>-9.199999999999986E-2</v>
          </cell>
          <cell r="F45">
            <v>4.6555999999999997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0.215</v>
          </cell>
          <cell r="E46">
            <v>0.1694</v>
          </cell>
          <cell r="F46">
            <v>4.2808999999999999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0.215</v>
          </cell>
          <cell r="E47">
            <v>0.15110000000000001</v>
          </cell>
          <cell r="F47">
            <v>4.2808999999999999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0.215</v>
          </cell>
          <cell r="E48">
            <v>-0.18730000000000002</v>
          </cell>
          <cell r="F48">
            <v>4.2808999999999999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0.215</v>
          </cell>
          <cell r="E49">
            <v>-0.1</v>
          </cell>
          <cell r="F49">
            <v>4.2808999999999999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0.215</v>
          </cell>
          <cell r="E50">
            <v>3.15E-2</v>
          </cell>
          <cell r="F50">
            <v>4.2808999999999999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0.215</v>
          </cell>
          <cell r="E51">
            <v>-0.1608</v>
          </cell>
          <cell r="F51">
            <v>4.2808999999999999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0.17380000000000001</v>
          </cell>
          <cell r="E52">
            <v>0.27210000000000001</v>
          </cell>
          <cell r="F52">
            <v>4.2808999999999999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0.17380000000000001</v>
          </cell>
          <cell r="E53">
            <v>0.34399999999999997</v>
          </cell>
          <cell r="F53">
            <v>4.2808999999999999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0.17680000000000001</v>
          </cell>
          <cell r="E54">
            <v>-4.5100000000000001E-2</v>
          </cell>
          <cell r="F54">
            <v>4.2808999999999999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0.17680000000000001</v>
          </cell>
          <cell r="E55">
            <v>-5.2900000000000003E-2</v>
          </cell>
          <cell r="F55">
            <v>4.2808999999999999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0.17680000000000001</v>
          </cell>
          <cell r="E56">
            <v>0.51049999999999995</v>
          </cell>
          <cell r="F56">
            <v>4.2808999999999999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0.17680000000000001</v>
          </cell>
          <cell r="E57">
            <v>0.67230000000000001</v>
          </cell>
          <cell r="F57">
            <v>4.2808999999999999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0.16310000000000002</v>
          </cell>
          <cell r="E58">
            <v>-9.98E-2</v>
          </cell>
          <cell r="F58">
            <v>4.3211000000000004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0.16189999999999999</v>
          </cell>
          <cell r="E59">
            <v>-9.98E-2</v>
          </cell>
          <cell r="F59">
            <v>4.2945000000000002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0.1628</v>
          </cell>
          <cell r="E60">
            <v>0.46689999999999998</v>
          </cell>
          <cell r="F60">
            <v>4.3144999999999998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  <cell r="F61">
            <v>4.3144999999999998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  <cell r="F62">
            <v>4.3144999999999998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  <cell r="F63">
            <v>4.3144999999999998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  <cell r="F64">
            <v>4.3144999999999998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  <cell r="F65">
            <v>4.5294999999999996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  <cell r="F66">
            <v>4.5294999999999996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  <cell r="F67">
            <v>4.5294999999999996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  <cell r="F68">
            <v>5.8369999999999997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  <cell r="F69">
            <v>5.8369999999999997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  <cell r="F70">
            <v>5.8369999999999997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  <cell r="F71">
            <v>5.0563000000000002</v>
          </cell>
        </row>
        <row r="72">
          <cell r="A72" t="str">
            <v>1999-070 O</v>
          </cell>
          <cell r="B72">
            <v>37104</v>
          </cell>
          <cell r="C72">
            <v>3.2307999999999999</v>
          </cell>
          <cell r="D72">
            <v>0.21010000000000001</v>
          </cell>
          <cell r="E72">
            <v>-0.63959999999999995</v>
          </cell>
          <cell r="F72">
            <v>5.0563000000000002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  <cell r="F73">
            <v>5.0563000000000002</v>
          </cell>
        </row>
        <row r="74">
          <cell r="A74" t="str">
            <v>2002-00113</v>
          </cell>
          <cell r="B74">
            <v>37377</v>
          </cell>
          <cell r="C74">
            <v>1.9111</v>
          </cell>
          <cell r="D74">
            <v>0.21010000000000001</v>
          </cell>
          <cell r="E74">
            <v>3.15E-2</v>
          </cell>
          <cell r="F74">
            <v>5.0563000000000002</v>
          </cell>
        </row>
        <row r="75">
          <cell r="A75" t="str">
            <v>2002-00251</v>
          </cell>
          <cell r="B75">
            <v>37469</v>
          </cell>
          <cell r="C75">
            <v>1.9111</v>
          </cell>
          <cell r="D75">
            <v>0.21010000000000001</v>
          </cell>
          <cell r="E75">
            <v>3.15E-2</v>
          </cell>
          <cell r="F75">
            <v>5.0563000000000002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0.20069999999999999</v>
          </cell>
          <cell r="E76">
            <v>3.15E-2</v>
          </cell>
          <cell r="F76">
            <v>4.5831999999999997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  <cell r="F77">
            <v>4.7106000000000003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3.3400000000000013E-2</v>
          </cell>
          <cell r="E78">
            <v>3.15E-2</v>
          </cell>
          <cell r="F78">
            <v>4.7106000000000003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3.3400000000000013E-2</v>
          </cell>
          <cell r="E79">
            <v>3.15E-2</v>
          </cell>
          <cell r="F79">
            <v>4.7106000000000003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3.3400000000000013E-2</v>
          </cell>
          <cell r="E80">
            <v>3.15E-2</v>
          </cell>
          <cell r="F80">
            <v>4.7106000000000003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3.3400000000000013E-2</v>
          </cell>
          <cell r="E81">
            <v>3.15E-2</v>
          </cell>
          <cell r="F81">
            <v>4.6295999999999999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3.3400000000000013E-2</v>
          </cell>
          <cell r="E82">
            <v>3.15E-2</v>
          </cell>
          <cell r="F82">
            <v>4.6295999999999999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3.949999999999998E-2</v>
          </cell>
          <cell r="E83">
            <v>3.15E-2</v>
          </cell>
          <cell r="F83">
            <v>4.6387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3.949999999999998E-2</v>
          </cell>
          <cell r="E84">
            <v>3.15E-2</v>
          </cell>
          <cell r="F84">
            <v>4.6387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  <cell r="F85">
            <v>4.6387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  <cell r="F86">
            <v>4.6387</v>
          </cell>
        </row>
      </sheetData>
      <sheetData sheetId="40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-0.12620000000000001</v>
          </cell>
          <cell r="K8">
            <v>-0.68659999999999999</v>
          </cell>
          <cell r="L8">
            <v>2.0623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0.28760000000000002</v>
          </cell>
          <cell r="E9">
            <v>8.2000000000000007E-3</v>
          </cell>
          <cell r="F9">
            <v>0.1231</v>
          </cell>
          <cell r="G9">
            <v>3.1770999999999998</v>
          </cell>
          <cell r="H9">
            <v>-0.16750000000000001</v>
          </cell>
          <cell r="I9">
            <v>-0.12620000000000001</v>
          </cell>
          <cell r="K9">
            <v>-1.0753999999999999</v>
          </cell>
          <cell r="L9">
            <v>2.3954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2.3283</v>
          </cell>
          <cell r="M10" t="str">
            <v>R</v>
          </cell>
          <cell r="N10" t="str">
            <v>N</v>
          </cell>
          <cell r="O10" t="str">
            <v>R</v>
          </cell>
          <cell r="P10" t="str">
            <v>N</v>
          </cell>
          <cell r="Q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-0.11310000000000001</v>
          </cell>
          <cell r="K11">
            <v>-0.53109999999999968</v>
          </cell>
          <cell r="L11">
            <v>2.4008000000000003</v>
          </cell>
          <cell r="M11" t="str">
            <v>I</v>
          </cell>
          <cell r="N11" t="str">
            <v>N</v>
          </cell>
          <cell r="O11" t="str">
            <v>I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-0.11310000000000001</v>
          </cell>
          <cell r="K12">
            <v>-0.38690000000000008</v>
          </cell>
          <cell r="L12">
            <v>2.5449999999999999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-7.6800000000000007E-2</v>
          </cell>
          <cell r="K13">
            <v>-3.5499999999999921E-2</v>
          </cell>
          <cell r="L13">
            <v>2.8601000000000001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-7.6800000000000007E-2</v>
          </cell>
          <cell r="K14">
            <v>-0.33379999999999971</v>
          </cell>
          <cell r="L14">
            <v>2.5618000000000003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-6.6900000000000001E-2</v>
          </cell>
          <cell r="K15">
            <v>0.42430000000000007</v>
          </cell>
          <cell r="L15">
            <v>3.2635000000000001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-6.6900000000000001E-2</v>
          </cell>
          <cell r="K16">
            <v>0.69199999999999973</v>
          </cell>
          <cell r="L16">
            <v>3.5311999999999997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2.6513</v>
          </cell>
          <cell r="H17">
            <v>-0.121</v>
          </cell>
          <cell r="I17">
            <v>-9.8000000000000004E-2</v>
          </cell>
          <cell r="K17">
            <v>0.14370000000000024</v>
          </cell>
          <cell r="L17">
            <v>3.0140000000000002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2.6513</v>
          </cell>
          <cell r="H18">
            <v>-0.121</v>
          </cell>
          <cell r="I18">
            <v>-4.4599999999999994E-2</v>
          </cell>
          <cell r="K18">
            <v>0.10399999999999962</v>
          </cell>
          <cell r="L18">
            <v>2.9208999999999996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2.6513</v>
          </cell>
          <cell r="H19">
            <v>-0.121</v>
          </cell>
          <cell r="I19">
            <v>-4.4599999999999994E-2</v>
          </cell>
          <cell r="K19">
            <v>0.31280000000000002</v>
          </cell>
          <cell r="L19">
            <v>3.1296999999999997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2.6513</v>
          </cell>
          <cell r="H20">
            <v>-0.121</v>
          </cell>
          <cell r="I20">
            <v>-3.5399999999999994E-2</v>
          </cell>
          <cell r="K20">
            <v>-5.0299999999999997E-2</v>
          </cell>
          <cell r="L20">
            <v>2.7573999999999996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2.6513</v>
          </cell>
          <cell r="H21">
            <v>-3.3999999999999998E-3</v>
          </cell>
          <cell r="I21">
            <v>-3.5400000000000001E-2</v>
          </cell>
          <cell r="K21">
            <v>-2.7900000000000001E-2</v>
          </cell>
          <cell r="L21">
            <v>2.6621999999999999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2.6513</v>
          </cell>
          <cell r="H22">
            <v>-3.3999999999999998E-3</v>
          </cell>
          <cell r="I22">
            <v>-2.8799999999999999E-2</v>
          </cell>
          <cell r="K22">
            <v>1.8499999999999999E-2</v>
          </cell>
          <cell r="L22">
            <v>2.7019999999999995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2.6513</v>
          </cell>
          <cell r="H23">
            <v>-3.3999999999999998E-3</v>
          </cell>
          <cell r="I23">
            <v>-2.6599999999999999E-2</v>
          </cell>
          <cell r="K23">
            <v>0.41329999999999978</v>
          </cell>
          <cell r="L23">
            <v>3.0945999999999998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2.6513</v>
          </cell>
          <cell r="H24">
            <v>-3.3999999999999998E-3</v>
          </cell>
          <cell r="I24">
            <v>-2.6599999999999999E-2</v>
          </cell>
          <cell r="K24">
            <v>0.72919999999999985</v>
          </cell>
          <cell r="L24">
            <v>3.4104999999999999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2.6513</v>
          </cell>
          <cell r="H25">
            <v>-3.3999999999999998E-3</v>
          </cell>
          <cell r="I25">
            <v>-2.6599999999999999E-2</v>
          </cell>
          <cell r="K25">
            <v>0.78399999999999959</v>
          </cell>
          <cell r="L25">
            <v>3.4652999999999996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2.6513</v>
          </cell>
          <cell r="H26">
            <v>-3.3999999999999998E-3</v>
          </cell>
          <cell r="I26">
            <v>-2.6599999999999999E-2</v>
          </cell>
          <cell r="K26">
            <v>0.3409000000000002</v>
          </cell>
          <cell r="L26">
            <v>3.0222000000000002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2.6513</v>
          </cell>
          <cell r="H27">
            <v>9.3799999999999994E-2</v>
          </cell>
          <cell r="I27">
            <v>-2.6599999999999999E-2</v>
          </cell>
          <cell r="K27">
            <v>-0.15849999999999981</v>
          </cell>
          <cell r="L27">
            <v>2.4256000000000002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2.6513</v>
          </cell>
          <cell r="H28">
            <v>9.3799999999999994E-2</v>
          </cell>
          <cell r="I28">
            <v>-2.6599999999999999E-2</v>
          </cell>
          <cell r="K28">
            <v>-0.32819999999999999</v>
          </cell>
          <cell r="L28">
            <v>2.2559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2.6513</v>
          </cell>
          <cell r="H29">
            <v>9.3799999999999994E-2</v>
          </cell>
          <cell r="I29">
            <v>-1.1799999999999998E-2</v>
          </cell>
          <cell r="K29">
            <v>-2.350000000000016E-2</v>
          </cell>
          <cell r="L29">
            <v>2.5457999999999998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2.6513</v>
          </cell>
          <cell r="H30">
            <v>9.3799999999999994E-2</v>
          </cell>
          <cell r="I30">
            <v>-0.01</v>
          </cell>
          <cell r="K30">
            <v>0.1341</v>
          </cell>
          <cell r="L30">
            <v>2.7016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2.6513</v>
          </cell>
          <cell r="H31">
            <v>9.3799999999999994E-2</v>
          </cell>
          <cell r="I31">
            <v>-0.01</v>
          </cell>
          <cell r="K31">
            <v>0.38239999999999996</v>
          </cell>
          <cell r="L31">
            <v>2.9499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2.6513</v>
          </cell>
          <cell r="H32">
            <v>9.3799999999999994E-2</v>
          </cell>
          <cell r="I32">
            <v>-0.01</v>
          </cell>
          <cell r="K32">
            <v>0.32480000000000009</v>
          </cell>
          <cell r="L32">
            <v>2.8923000000000001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2.6513</v>
          </cell>
          <cell r="H33">
            <v>0.1211</v>
          </cell>
          <cell r="I33">
            <v>-0.01</v>
          </cell>
          <cell r="K33">
            <v>0.55450000000000044</v>
          </cell>
          <cell r="L33">
            <v>3.0947000000000005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2.6513</v>
          </cell>
          <cell r="H34">
            <v>0.1211</v>
          </cell>
          <cell r="I34">
            <v>-1.66E-2</v>
          </cell>
          <cell r="K34">
            <v>1.6850999999999996</v>
          </cell>
          <cell r="L34">
            <v>4.2318999999999996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2.6513</v>
          </cell>
          <cell r="H35">
            <v>0.1211</v>
          </cell>
          <cell r="I35">
            <v>-1.66E-2</v>
          </cell>
          <cell r="K35">
            <v>1.7152999999999994</v>
          </cell>
          <cell r="L35">
            <v>4.2620999999999993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2.6513</v>
          </cell>
          <cell r="H36">
            <v>0.1211</v>
          </cell>
          <cell r="I36">
            <v>-1.66E-2</v>
          </cell>
          <cell r="K36">
            <v>0.8593000000000004</v>
          </cell>
          <cell r="L36">
            <v>3.4061000000000003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2.6513</v>
          </cell>
          <cell r="H37">
            <v>0.1211</v>
          </cell>
          <cell r="I37">
            <v>-1.8200000000000001E-2</v>
          </cell>
          <cell r="K37">
            <v>0.41730000000000045</v>
          </cell>
          <cell r="L37">
            <v>2.9657000000000004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2.6513</v>
          </cell>
          <cell r="H38">
            <v>0.1211</v>
          </cell>
          <cell r="I38">
            <v>-1.8200000000000001E-2</v>
          </cell>
          <cell r="K38">
            <v>0.19569999999999999</v>
          </cell>
          <cell r="L38">
            <v>2.7441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2.6513</v>
          </cell>
          <cell r="H39">
            <v>-0.1147</v>
          </cell>
          <cell r="I39">
            <v>-1.8200000000000001E-2</v>
          </cell>
          <cell r="K39">
            <v>1.1100000000000138E-2</v>
          </cell>
          <cell r="L39">
            <v>2.7953000000000001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2.6513</v>
          </cell>
          <cell r="H40">
            <v>-0.1147</v>
          </cell>
          <cell r="I40">
            <v>-1.8200000000000001E-2</v>
          </cell>
          <cell r="K40">
            <v>0.1839000000000002</v>
          </cell>
          <cell r="L40">
            <v>2.9681000000000002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2.6513</v>
          </cell>
          <cell r="H41">
            <v>-0.1147</v>
          </cell>
          <cell r="I41">
            <v>-1.9E-3</v>
          </cell>
          <cell r="K41">
            <v>0.3622999999999999</v>
          </cell>
          <cell r="L41">
            <v>3.1301999999999999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2.6513</v>
          </cell>
          <cell r="H42">
            <v>-0.1147</v>
          </cell>
          <cell r="I42">
            <v>-8.8999999999999999E-3</v>
          </cell>
          <cell r="K42">
            <v>9.9199999999999885E-2</v>
          </cell>
          <cell r="L42">
            <v>2.8740999999999999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2.6513</v>
          </cell>
          <cell r="H43">
            <v>-0.1147</v>
          </cell>
          <cell r="I43">
            <v>-8.8999999999999999E-3</v>
          </cell>
          <cell r="K43">
            <v>0.17740000000000017</v>
          </cell>
          <cell r="L43">
            <v>2.9523000000000001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2.6513</v>
          </cell>
          <cell r="H44">
            <v>-0.1147</v>
          </cell>
          <cell r="I44">
            <v>-8.8999999999999999E-3</v>
          </cell>
          <cell r="K44">
            <v>-0.1391</v>
          </cell>
          <cell r="L44">
            <v>2.6358000000000001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2.6513</v>
          </cell>
          <cell r="H45">
            <v>-0.311</v>
          </cell>
          <cell r="I45">
            <v>-2.1899999999999999E-2</v>
          </cell>
          <cell r="K45">
            <v>-0.34919999999999973</v>
          </cell>
          <cell r="L45">
            <v>2.6350000000000002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2.6513</v>
          </cell>
          <cell r="H46">
            <v>-0.311</v>
          </cell>
          <cell r="I46">
            <v>-2.1899999999999999E-2</v>
          </cell>
          <cell r="K46">
            <v>-1.9299999999999873E-2</v>
          </cell>
          <cell r="L46">
            <v>2.9649000000000001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2.6513</v>
          </cell>
          <cell r="H47">
            <v>-0.311</v>
          </cell>
          <cell r="I47">
            <v>-2.1899999999999999E-2</v>
          </cell>
          <cell r="K47">
            <v>-0.18049999999999988</v>
          </cell>
          <cell r="L47">
            <v>2.8037000000000001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2.6513</v>
          </cell>
          <cell r="H48">
            <v>-0.311</v>
          </cell>
          <cell r="I48">
            <v>-2.1899999999999999E-2</v>
          </cell>
          <cell r="K48">
            <v>-0.28010000000000002</v>
          </cell>
          <cell r="L48">
            <v>2.7040999999999999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2.6513</v>
          </cell>
          <cell r="H49">
            <v>-0.311</v>
          </cell>
          <cell r="I49">
            <v>-2.0299999999999999E-2</v>
          </cell>
          <cell r="J49">
            <v>2.47E-2</v>
          </cell>
          <cell r="K49">
            <v>-0.64559999999999995</v>
          </cell>
          <cell r="L49">
            <v>2.3123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2.6513</v>
          </cell>
          <cell r="H50">
            <v>-0.311</v>
          </cell>
          <cell r="I50">
            <v>-2.0299999999999999E-2</v>
          </cell>
          <cell r="J50">
            <v>2.47E-2</v>
          </cell>
          <cell r="K50">
            <v>-0.70509999999999984</v>
          </cell>
          <cell r="L50">
            <v>2.2528000000000001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2.6513</v>
          </cell>
          <cell r="H51">
            <v>-0.18820000000000001</v>
          </cell>
          <cell r="I51">
            <v>-3.3000000000000002E-2</v>
          </cell>
          <cell r="J51">
            <v>2.47E-2</v>
          </cell>
          <cell r="K51">
            <v>-0.6692999999999999</v>
          </cell>
          <cell r="L51">
            <v>2.1785000000000001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2.6513</v>
          </cell>
          <cell r="H52">
            <v>-0.18820000000000001</v>
          </cell>
          <cell r="I52">
            <v>-3.3000000000000002E-2</v>
          </cell>
          <cell r="J52">
            <v>2.47E-2</v>
          </cell>
          <cell r="K52">
            <v>-0.76589999999999991</v>
          </cell>
          <cell r="L52">
            <v>2.0819000000000001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2.6513</v>
          </cell>
          <cell r="H53">
            <v>-0.18820000000000001</v>
          </cell>
          <cell r="I53">
            <v>-3.3000000000000002E-2</v>
          </cell>
          <cell r="J53">
            <v>2.47E-2</v>
          </cell>
          <cell r="K53">
            <v>-0.34240000000000015</v>
          </cell>
          <cell r="L53">
            <v>2.5053999999999998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2.6513</v>
          </cell>
          <cell r="H54">
            <v>-0.18820000000000001</v>
          </cell>
          <cell r="I54">
            <v>-2.5700000000000001E-2</v>
          </cell>
          <cell r="J54">
            <v>2.47E-2</v>
          </cell>
          <cell r="K54">
            <v>-1.2100000000000194E-2</v>
          </cell>
          <cell r="L54">
            <v>2.8283999999999998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2.6513</v>
          </cell>
          <cell r="H55">
            <v>-0.18820000000000001</v>
          </cell>
          <cell r="I55">
            <v>-2.5700000000000001E-2</v>
          </cell>
          <cell r="J55">
            <v>2.47E-2</v>
          </cell>
          <cell r="K55">
            <v>-0.22559999999999999</v>
          </cell>
          <cell r="L55">
            <v>2.6149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2.6513</v>
          </cell>
          <cell r="H56">
            <v>-0.18820000000000001</v>
          </cell>
          <cell r="I56">
            <v>-2.5700000000000001E-2</v>
          </cell>
          <cell r="J56">
            <v>2.47E-2</v>
          </cell>
          <cell r="K56">
            <v>-0.23629999999999993</v>
          </cell>
          <cell r="L56">
            <v>2.6042000000000001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2.6513</v>
          </cell>
          <cell r="H57">
            <v>-0.22389999999999999</v>
          </cell>
          <cell r="I57">
            <v>-1.4999999999999999E-2</v>
          </cell>
          <cell r="J57">
            <v>2.47E-2</v>
          </cell>
          <cell r="K57">
            <v>1.5400000000000025E-2</v>
          </cell>
          <cell r="L57">
            <v>2.8809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2.6513</v>
          </cell>
          <cell r="H58">
            <v>-0.22389999999999999</v>
          </cell>
          <cell r="I58">
            <v>-1.4999999999999999E-2</v>
          </cell>
          <cell r="J58">
            <v>2.47E-2</v>
          </cell>
          <cell r="K58">
            <v>0.24159999999999998</v>
          </cell>
          <cell r="L58">
            <v>3.1071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2.6513</v>
          </cell>
          <cell r="H59">
            <v>-0.22389999999999999</v>
          </cell>
          <cell r="I59">
            <v>-1.4999999999999999E-2</v>
          </cell>
          <cell r="J59">
            <v>2.47E-2</v>
          </cell>
          <cell r="K59">
            <v>0.27770000000000022</v>
          </cell>
          <cell r="L59">
            <v>3.1432000000000002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-1.78E-2</v>
          </cell>
          <cell r="J60">
            <v>2.47E-2</v>
          </cell>
          <cell r="K60">
            <v>2.4432999999999998</v>
          </cell>
          <cell r="L60">
            <v>2.6602999999999999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-1.78E-2</v>
          </cell>
          <cell r="J61">
            <v>9.3399999999999997E-2</v>
          </cell>
          <cell r="K61">
            <v>2.5894000000000004</v>
          </cell>
          <cell r="L61">
            <v>2.7377000000000002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2.7377000000000002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2.7789000000000001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3.3788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5.1387999999999998</v>
          </cell>
          <cell r="L65">
            <v>4.8119999999999994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5.7653999999999996</v>
          </cell>
          <cell r="L66">
            <v>5.4363000000000001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5.7647000000000004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7.2025999999999994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6.3054999999999994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6.2516999999999996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6.0228999999999999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I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5.8811999999999998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5.1277999999999997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4.5314999999999994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3.6103000000000001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-3.8E-3</v>
          </cell>
          <cell r="J78">
            <v>2.3699999999999999E-2</v>
          </cell>
          <cell r="K78">
            <v>3.5712000000000002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-4.0999999999999995E-2</v>
          </cell>
          <cell r="J79">
            <v>2.3699999999999999E-2</v>
          </cell>
          <cell r="K79">
            <v>4.1805000000000003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-4.0999999999999995E-2</v>
          </cell>
          <cell r="J80">
            <v>7.4700000000000003E-2</v>
          </cell>
          <cell r="K80">
            <v>4.5057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-4.0999999999999995E-2</v>
          </cell>
          <cell r="J81">
            <v>7.4700000000000003E-2</v>
          </cell>
          <cell r="K81">
            <v>7.0023000000000009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-4.0999999999999995E-2</v>
          </cell>
          <cell r="J82">
            <v>7.4700000000000003E-2</v>
          </cell>
          <cell r="K82">
            <v>6.0110000000000001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-3.9099999999999996E-2</v>
          </cell>
          <cell r="J83">
            <v>7.4700000000000003E-2</v>
          </cell>
          <cell r="K83">
            <v>7.0276999999999994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7.4008000000000003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8.6110000000000007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11.331300000000001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7.8447000000000005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7.9135999999999997</v>
          </cell>
        </row>
      </sheetData>
      <sheetData sheetId="41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0.37959999999999999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0.36449999999999999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0.3342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0.22819999999999999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0.3276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0.33699999999999997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0.33270000000000005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0.30230000000000001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0.245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0.2445</v>
          </cell>
          <cell r="E18">
            <v>-1.8000000000002458E-3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0.24390000000000001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0.26250000000000001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0.26500000000000001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0.25490000000000002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0.24779999999999999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0.25990000000000002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0.25979999999999998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0.25990000000000002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0.25570000000000004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0.25570000000000004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0.27779999999999999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0.26489999999999997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0.30159999999999998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0.26100000000000001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0.26819999999999999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0.26819999999999999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0.30880000000000002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0.30880000000000002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0.30880000000000002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0.24859999999999999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0.222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0.222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0.23470000000000002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0.23470000000000002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0.23470000000000002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0.23470000000000002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0.2172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0.2172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0.2172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0.2172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0.2172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0.2172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0.20619999999999999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0.20619999999999999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0.20699999999999999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0.20699999999999999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0.20699999999999999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0.20699999999999999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0.1933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0.19209999999999999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0.193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</row>
        <row r="72">
          <cell r="A72" t="str">
            <v>1999-070 O</v>
          </cell>
          <cell r="B72">
            <v>37104</v>
          </cell>
          <cell r="C72">
            <v>3.2080000000000002</v>
          </cell>
          <cell r="D72">
            <v>0.21010000000000001</v>
          </cell>
          <cell r="E72">
            <v>-0.63959999999999995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</row>
        <row r="74">
          <cell r="A74" t="str">
            <v>2002-00113</v>
          </cell>
          <cell r="B74">
            <v>37288</v>
          </cell>
          <cell r="C74">
            <v>1.9111</v>
          </cell>
          <cell r="D74">
            <v>0.21010000000000001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0.21010000000000001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0.20830000000000001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0.15930000000000002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0.15930000000000002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0.15930000000000002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0.15930000000000002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0.15930000000000002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0.1578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0.1578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</row>
      </sheetData>
      <sheetData sheetId="42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Non-Commodity</v>
          </cell>
        </row>
        <row r="8">
          <cell r="A8" t="str">
            <v>95-010</v>
          </cell>
          <cell r="B8">
            <v>34943</v>
          </cell>
          <cell r="C8">
            <v>1.0213000000000001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0.9766999999999999</v>
          </cell>
        </row>
        <row r="9">
          <cell r="A9" t="str">
            <v>95-010 A</v>
          </cell>
          <cell r="B9">
            <v>34999</v>
          </cell>
          <cell r="C9">
            <v>1.0213000000000001</v>
          </cell>
          <cell r="D9">
            <v>8.2000000000000007E-3</v>
          </cell>
          <cell r="E9">
            <v>0.1231</v>
          </cell>
          <cell r="F9">
            <v>-0.191</v>
          </cell>
          <cell r="G9">
            <v>0.96160000000000001</v>
          </cell>
        </row>
        <row r="10">
          <cell r="A10" t="str">
            <v>95-010 B</v>
          </cell>
          <cell r="B10">
            <v>35004</v>
          </cell>
          <cell r="C10">
            <v>1.0213000000000001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0.96550000000000002</v>
          </cell>
        </row>
        <row r="11">
          <cell r="A11" t="str">
            <v>95-010 C</v>
          </cell>
          <cell r="B11">
            <v>35034</v>
          </cell>
          <cell r="C11">
            <v>1.0213000000000001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0.96190000000000009</v>
          </cell>
        </row>
        <row r="12">
          <cell r="A12" t="str">
            <v>95-010 D</v>
          </cell>
          <cell r="B12">
            <v>35065</v>
          </cell>
          <cell r="C12">
            <v>1.0088999999999999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0.9494999999999999</v>
          </cell>
        </row>
        <row r="13">
          <cell r="A13" t="str">
            <v>95-010 E</v>
          </cell>
          <cell r="B13">
            <v>35096</v>
          </cell>
          <cell r="C13">
            <v>1.0424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0.96339999999999992</v>
          </cell>
        </row>
        <row r="14">
          <cell r="A14" t="str">
            <v>95-010 F</v>
          </cell>
          <cell r="B14">
            <v>35125</v>
          </cell>
          <cell r="C14">
            <v>1.0442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1.0444</v>
          </cell>
        </row>
        <row r="15">
          <cell r="A15" t="str">
            <v>95-010 G</v>
          </cell>
          <cell r="B15">
            <v>35156</v>
          </cell>
          <cell r="C15">
            <v>1.0227999999999999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1.0583</v>
          </cell>
        </row>
        <row r="16">
          <cell r="A16" t="str">
            <v>95-010 H</v>
          </cell>
          <cell r="B16">
            <v>35186</v>
          </cell>
          <cell r="C16">
            <v>0.9073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0.94279999999999997</v>
          </cell>
        </row>
        <row r="17">
          <cell r="A17" t="str">
            <v>95-010 I</v>
          </cell>
          <cell r="B17">
            <v>35217</v>
          </cell>
          <cell r="C17">
            <v>0.86250000000000004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0.80870000000000009</v>
          </cell>
        </row>
        <row r="18">
          <cell r="A18" t="str">
            <v>95-010 J</v>
          </cell>
          <cell r="B18">
            <v>35247</v>
          </cell>
          <cell r="C18">
            <v>0.85740000000000005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0.80270000000000008</v>
          </cell>
        </row>
        <row r="19">
          <cell r="A19" t="str">
            <v>95-010 K</v>
          </cell>
          <cell r="B19">
            <v>35278</v>
          </cell>
          <cell r="C19">
            <v>0.85519999999999996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0.80049999999999999</v>
          </cell>
        </row>
        <row r="20">
          <cell r="A20" t="str">
            <v>95-010 L</v>
          </cell>
          <cell r="B20">
            <v>35309</v>
          </cell>
          <cell r="C20">
            <v>0.88370000000000004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0.86319999999999997</v>
          </cell>
        </row>
        <row r="21">
          <cell r="A21" t="str">
            <v>95-010 M</v>
          </cell>
          <cell r="B21">
            <v>35339</v>
          </cell>
          <cell r="C21">
            <v>0.87540000000000007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0.85729999999999995</v>
          </cell>
        </row>
        <row r="22">
          <cell r="A22" t="str">
            <v>95-010 N</v>
          </cell>
          <cell r="B22">
            <v>35370</v>
          </cell>
          <cell r="C22">
            <v>0.83779999999999999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0.8196</v>
          </cell>
        </row>
        <row r="23">
          <cell r="A23" t="str">
            <v>95-010 O</v>
          </cell>
          <cell r="B23">
            <v>35400</v>
          </cell>
          <cell r="C23">
            <v>0.81059999999999999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0.79309999999999992</v>
          </cell>
        </row>
        <row r="24">
          <cell r="A24" t="str">
            <v>95-010 P</v>
          </cell>
          <cell r="B24">
            <v>35431</v>
          </cell>
          <cell r="C24">
            <v>0.81059999999999999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0.80519999999999992</v>
          </cell>
        </row>
        <row r="25">
          <cell r="A25" t="str">
            <v>95-010 Q</v>
          </cell>
          <cell r="B25">
            <v>35462</v>
          </cell>
          <cell r="C25">
            <v>0.81059999999999999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0.80510000000000004</v>
          </cell>
        </row>
        <row r="26">
          <cell r="A26" t="str">
            <v>95-010 R</v>
          </cell>
          <cell r="B26">
            <v>35490</v>
          </cell>
          <cell r="C26">
            <v>0.81090000000000007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0.8054</v>
          </cell>
        </row>
        <row r="27">
          <cell r="A27" t="str">
            <v>95-010 S</v>
          </cell>
          <cell r="B27">
            <v>35521</v>
          </cell>
          <cell r="C27">
            <v>0.79519999999999991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0.78969999999999985</v>
          </cell>
        </row>
        <row r="28">
          <cell r="A28" t="str">
            <v>95-010 T</v>
          </cell>
          <cell r="B28">
            <v>35551</v>
          </cell>
          <cell r="C28">
            <v>0.79519999999999991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0.78969999999999996</v>
          </cell>
        </row>
        <row r="29">
          <cell r="A29" t="str">
            <v>95-010 U</v>
          </cell>
          <cell r="B29">
            <v>35582</v>
          </cell>
          <cell r="C29">
            <v>0.84510000000000007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0.89570000000000016</v>
          </cell>
        </row>
        <row r="30">
          <cell r="A30" t="str">
            <v>95-010 V</v>
          </cell>
          <cell r="B30">
            <v>35612</v>
          </cell>
          <cell r="C30">
            <v>0.84510000000000007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0.84920000000000018</v>
          </cell>
        </row>
        <row r="31">
          <cell r="A31" t="str">
            <v>95-010 W</v>
          </cell>
          <cell r="B31">
            <v>35643</v>
          </cell>
          <cell r="C31">
            <v>0.98599999999999999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0.98920000000000008</v>
          </cell>
        </row>
        <row r="32">
          <cell r="A32" t="str">
            <v>95-010 X</v>
          </cell>
          <cell r="B32">
            <v>35674</v>
          </cell>
          <cell r="C32">
            <v>0.83379999999999999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0.83700000000000008</v>
          </cell>
        </row>
        <row r="33">
          <cell r="A33" t="str">
            <v>95-010 Y</v>
          </cell>
          <cell r="B33">
            <v>35704</v>
          </cell>
          <cell r="C33">
            <v>0.84150000000000003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0.8519000000000001</v>
          </cell>
        </row>
        <row r="34">
          <cell r="A34" t="str">
            <v>95-010 Z</v>
          </cell>
          <cell r="B34">
            <v>35735</v>
          </cell>
          <cell r="C34">
            <v>0.84150000000000003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0.8519000000000001</v>
          </cell>
        </row>
        <row r="35">
          <cell r="A35" t="str">
            <v>95-010 AA</v>
          </cell>
          <cell r="B35">
            <v>35765</v>
          </cell>
          <cell r="C35">
            <v>0.99509999999999998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1.0055000000000001</v>
          </cell>
        </row>
        <row r="36">
          <cell r="A36" t="str">
            <v>95-010 BB</v>
          </cell>
          <cell r="B36">
            <v>35796</v>
          </cell>
          <cell r="C36">
            <v>0.99509999999999998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1.0055000000000001</v>
          </cell>
        </row>
        <row r="37">
          <cell r="A37" t="str">
            <v>95-010 CC</v>
          </cell>
          <cell r="B37">
            <v>35827</v>
          </cell>
          <cell r="C37">
            <v>0.99509999999999998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1.0055000000000001</v>
          </cell>
        </row>
        <row r="38">
          <cell r="A38" t="str">
            <v>95-010 DD</v>
          </cell>
          <cell r="B38">
            <v>35855</v>
          </cell>
          <cell r="C38">
            <v>0.87449999999999994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0.85660000000000003</v>
          </cell>
        </row>
        <row r="39">
          <cell r="A39" t="str">
            <v>95-010 EE</v>
          </cell>
          <cell r="B39">
            <v>35886</v>
          </cell>
          <cell r="C39">
            <v>0.82040000000000002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0.79020000000000001</v>
          </cell>
        </row>
        <row r="40">
          <cell r="A40" t="str">
            <v>95-010 FF</v>
          </cell>
          <cell r="B40">
            <v>35916</v>
          </cell>
          <cell r="C40">
            <v>0.82040000000000002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0.79020000000000001</v>
          </cell>
        </row>
        <row r="41">
          <cell r="A41" t="str">
            <v>95-010 GG</v>
          </cell>
          <cell r="B41">
            <v>35947</v>
          </cell>
          <cell r="C41">
            <v>0.82040000000000002</v>
          </cell>
          <cell r="D41">
            <v>0</v>
          </cell>
          <cell r="E41">
            <v>1.8599999999999998E-2</v>
          </cell>
          <cell r="F41">
            <v>0</v>
          </cell>
          <cell r="G41">
            <v>0.83899999999999997</v>
          </cell>
        </row>
        <row r="42">
          <cell r="A42" t="str">
            <v>95-010 HH</v>
          </cell>
          <cell r="B42">
            <v>35977</v>
          </cell>
          <cell r="C42">
            <v>0.82040000000000002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0.83599999999999997</v>
          </cell>
        </row>
        <row r="43">
          <cell r="A43" t="str">
            <v>95-010 II</v>
          </cell>
          <cell r="B43">
            <v>36008</v>
          </cell>
          <cell r="C43">
            <v>0.82040000000000002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0.83599999999999997</v>
          </cell>
        </row>
        <row r="44">
          <cell r="A44" t="str">
            <v>95-010 JJ</v>
          </cell>
          <cell r="B44">
            <v>36039</v>
          </cell>
          <cell r="C44">
            <v>0.82040000000000002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0.83599999999999997</v>
          </cell>
        </row>
        <row r="45">
          <cell r="A45" t="str">
            <v>95-010 KK</v>
          </cell>
          <cell r="B45">
            <v>36069</v>
          </cell>
          <cell r="C45">
            <v>0.82040000000000002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0.83599999999999997</v>
          </cell>
        </row>
        <row r="46">
          <cell r="A46" t="str">
            <v>95-010 LL</v>
          </cell>
          <cell r="B46">
            <v>36100</v>
          </cell>
          <cell r="C46">
            <v>0.75429999999999997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0.76989999999999992</v>
          </cell>
        </row>
        <row r="47">
          <cell r="A47" t="str">
            <v>95-010 MM</v>
          </cell>
          <cell r="B47">
            <v>36130</v>
          </cell>
          <cell r="C47">
            <v>0.75429999999999997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0.76989999999999992</v>
          </cell>
        </row>
        <row r="48">
          <cell r="A48" t="str">
            <v>95-010 NN</v>
          </cell>
          <cell r="B48">
            <v>36161</v>
          </cell>
          <cell r="C48">
            <v>0.75429999999999997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0.76989999999999992</v>
          </cell>
        </row>
        <row r="49">
          <cell r="A49" t="str">
            <v>95-010 OO</v>
          </cell>
          <cell r="B49">
            <v>36192</v>
          </cell>
          <cell r="C49">
            <v>0.75429999999999997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0.76989999999999992</v>
          </cell>
        </row>
        <row r="50">
          <cell r="A50" t="str">
            <v>95-010 PP</v>
          </cell>
          <cell r="B50">
            <v>36220</v>
          </cell>
          <cell r="C50">
            <v>0.75429999999999997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0.76989999999999992</v>
          </cell>
        </row>
        <row r="51">
          <cell r="A51" t="str">
            <v>95-010 QQ</v>
          </cell>
          <cell r="B51">
            <v>36251</v>
          </cell>
          <cell r="C51">
            <v>0.75429999999999997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0.7286999999999999</v>
          </cell>
        </row>
        <row r="52">
          <cell r="A52" t="str">
            <v>95-010 RR</v>
          </cell>
          <cell r="B52">
            <v>36281</v>
          </cell>
          <cell r="C52">
            <v>0.75429999999999997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0.7286999999999999</v>
          </cell>
        </row>
        <row r="53">
          <cell r="A53" t="str">
            <v>95-010 SS</v>
          </cell>
          <cell r="B53">
            <v>36312</v>
          </cell>
          <cell r="C53">
            <v>0.75429999999999997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0.7286999999999999</v>
          </cell>
        </row>
        <row r="54">
          <cell r="A54" t="str">
            <v>95-010 TT</v>
          </cell>
          <cell r="B54">
            <v>36342</v>
          </cell>
          <cell r="C54">
            <v>0.75429999999999997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0.73169999999999991</v>
          </cell>
        </row>
        <row r="55">
          <cell r="A55" t="str">
            <v>95-010 UU</v>
          </cell>
          <cell r="B55">
            <v>36373</v>
          </cell>
          <cell r="C55">
            <v>0.75429999999999997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0.73169999999999991</v>
          </cell>
        </row>
        <row r="56">
          <cell r="A56" t="str">
            <v>95-010 VV</v>
          </cell>
          <cell r="B56">
            <v>36404</v>
          </cell>
          <cell r="C56">
            <v>0.75429999999999997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0.73169999999999991</v>
          </cell>
        </row>
        <row r="57">
          <cell r="A57" t="str">
            <v>95-010 WW</v>
          </cell>
          <cell r="B57">
            <v>36434</v>
          </cell>
          <cell r="C57">
            <v>0.75429999999999997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0.73169999999999991</v>
          </cell>
        </row>
        <row r="58">
          <cell r="A58" t="str">
            <v>95-010 XX</v>
          </cell>
          <cell r="B58">
            <v>36465</v>
          </cell>
          <cell r="C58">
            <v>0.76140000000000008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0.72320000000000007</v>
          </cell>
        </row>
        <row r="59">
          <cell r="A59" t="str">
            <v>95-010 YY</v>
          </cell>
          <cell r="B59">
            <v>36495</v>
          </cell>
          <cell r="C59">
            <v>0.75679999999999992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0.71859999999999991</v>
          </cell>
        </row>
        <row r="60">
          <cell r="A60" t="str">
            <v>99-070</v>
          </cell>
          <cell r="B60">
            <v>36526</v>
          </cell>
          <cell r="C60">
            <v>0.75679999999999992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0.71859999999999991</v>
          </cell>
        </row>
        <row r="61">
          <cell r="A61" t="str">
            <v>99-070 A</v>
          </cell>
          <cell r="B61">
            <v>36557</v>
          </cell>
          <cell r="C61">
            <v>0.76029999999999998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0.72209999999999996</v>
          </cell>
        </row>
        <row r="62">
          <cell r="A62" t="str">
            <v>1999-070 B</v>
          </cell>
          <cell r="B62">
            <v>36617</v>
          </cell>
          <cell r="C62">
            <v>0.76029999999999998</v>
          </cell>
          <cell r="D62">
            <v>0</v>
          </cell>
          <cell r="E62">
            <v>3.0000000000000001E-3</v>
          </cell>
          <cell r="F62">
            <v>0</v>
          </cell>
          <cell r="G62">
            <v>0.76329999999999998</v>
          </cell>
        </row>
        <row r="63">
          <cell r="A63" t="str">
            <v>1999-070 C</v>
          </cell>
          <cell r="B63">
            <v>36647</v>
          </cell>
          <cell r="C63">
            <v>0.76029999999999998</v>
          </cell>
          <cell r="D63">
            <v>0</v>
          </cell>
          <cell r="E63">
            <v>3.0000000000000001E-3</v>
          </cell>
          <cell r="F63">
            <v>0</v>
          </cell>
          <cell r="G63">
            <v>0.76329999999999998</v>
          </cell>
        </row>
        <row r="64">
          <cell r="A64" t="str">
            <v>1999-070 D</v>
          </cell>
          <cell r="B64">
            <v>36708</v>
          </cell>
          <cell r="C64">
            <v>0.76029999999999998</v>
          </cell>
          <cell r="D64">
            <v>0</v>
          </cell>
          <cell r="E64">
            <v>3.0000000000000001E-3</v>
          </cell>
          <cell r="F64">
            <v>0</v>
          </cell>
          <cell r="G64">
            <v>0.76329999999999998</v>
          </cell>
        </row>
        <row r="65">
          <cell r="A65" t="str">
            <v>1999-070 E</v>
          </cell>
          <cell r="B65">
            <v>36739</v>
          </cell>
          <cell r="C65">
            <v>0.76029999999999998</v>
          </cell>
          <cell r="D65">
            <v>0</v>
          </cell>
          <cell r="E65">
            <v>3.0000000000000001E-3</v>
          </cell>
          <cell r="F65">
            <v>0</v>
          </cell>
          <cell r="G65">
            <v>0.76329999999999998</v>
          </cell>
        </row>
        <row r="66">
          <cell r="A66" t="str">
            <v>1999-070 F</v>
          </cell>
          <cell r="B66">
            <v>36800</v>
          </cell>
          <cell r="C66">
            <v>0.76029999999999998</v>
          </cell>
          <cell r="D66">
            <v>0</v>
          </cell>
          <cell r="E66">
            <v>3.0000000000000001E-3</v>
          </cell>
          <cell r="F66">
            <v>0</v>
          </cell>
          <cell r="G66">
            <v>0.76329999999999998</v>
          </cell>
        </row>
        <row r="67">
          <cell r="A67" t="str">
            <v>1999-070 G</v>
          </cell>
          <cell r="B67">
            <v>36831</v>
          </cell>
          <cell r="C67">
            <v>0.9506</v>
          </cell>
          <cell r="D67">
            <v>0</v>
          </cell>
          <cell r="E67">
            <v>0</v>
          </cell>
          <cell r="F67">
            <v>0</v>
          </cell>
          <cell r="G67">
            <v>0.9506</v>
          </cell>
        </row>
        <row r="68">
          <cell r="A68" t="str">
            <v>1999-070 H</v>
          </cell>
          <cell r="B68">
            <v>36923</v>
          </cell>
          <cell r="C68">
            <v>1.2250000000000001</v>
          </cell>
          <cell r="D68">
            <v>0</v>
          </cell>
          <cell r="E68">
            <v>0</v>
          </cell>
          <cell r="F68">
            <v>0</v>
          </cell>
          <cell r="G68">
            <v>1.2250000000000001</v>
          </cell>
        </row>
        <row r="69">
          <cell r="A69" t="str">
            <v>1999-070 I</v>
          </cell>
          <cell r="B69">
            <v>36951</v>
          </cell>
          <cell r="C69">
            <v>1.2250000000000001</v>
          </cell>
          <cell r="D69">
            <v>0</v>
          </cell>
          <cell r="E69">
            <v>0</v>
          </cell>
          <cell r="F69">
            <v>0</v>
          </cell>
          <cell r="G69">
            <v>1.2250000000000001</v>
          </cell>
        </row>
        <row r="70">
          <cell r="A70" t="str">
            <v>1999-070 J</v>
          </cell>
          <cell r="B70">
            <v>36982</v>
          </cell>
          <cell r="C70">
            <v>1.2250000000000001</v>
          </cell>
          <cell r="D70">
            <v>0</v>
          </cell>
          <cell r="E70">
            <v>0</v>
          </cell>
          <cell r="F70">
            <v>0</v>
          </cell>
          <cell r="G70">
            <v>1.2250000000000001</v>
          </cell>
        </row>
        <row r="71">
          <cell r="A71" t="str">
            <v>1999-070 K</v>
          </cell>
          <cell r="B71">
            <v>37012</v>
          </cell>
          <cell r="C71">
            <v>1.0611999999999999</v>
          </cell>
          <cell r="D71">
            <v>0</v>
          </cell>
          <cell r="E71">
            <v>0</v>
          </cell>
          <cell r="F71">
            <v>0</v>
          </cell>
          <cell r="G71">
            <v>1.0611999999999999</v>
          </cell>
        </row>
        <row r="72">
          <cell r="A72" t="str">
            <v>1999-070 L</v>
          </cell>
          <cell r="B72">
            <v>37043</v>
          </cell>
          <cell r="C72">
            <v>1.0611999999999999</v>
          </cell>
          <cell r="D72">
            <v>0</v>
          </cell>
          <cell r="E72">
            <v>0</v>
          </cell>
          <cell r="F72">
            <v>0</v>
          </cell>
          <cell r="G72">
            <v>1.0611999999999999</v>
          </cell>
        </row>
        <row r="73">
          <cell r="A73" t="str">
            <v>1999-070 M</v>
          </cell>
          <cell r="B73">
            <v>37073</v>
          </cell>
          <cell r="C73">
            <v>1.0611999999999999</v>
          </cell>
          <cell r="D73">
            <v>0</v>
          </cell>
          <cell r="E73">
            <v>0</v>
          </cell>
          <cell r="F73">
            <v>0</v>
          </cell>
          <cell r="G73">
            <v>1.0611999999999999</v>
          </cell>
        </row>
        <row r="74">
          <cell r="A74" t="str">
            <v>1999-070 N</v>
          </cell>
          <cell r="B74">
            <v>37104</v>
          </cell>
          <cell r="C74">
            <v>1.0611999999999999</v>
          </cell>
          <cell r="D74">
            <v>0</v>
          </cell>
          <cell r="E74">
            <v>0</v>
          </cell>
          <cell r="F74">
            <v>0</v>
          </cell>
          <cell r="G74">
            <v>1.0611999999999999</v>
          </cell>
        </row>
        <row r="75">
          <cell r="A75" t="str">
            <v>1999-070 O</v>
          </cell>
          <cell r="B75">
            <v>37196</v>
          </cell>
          <cell r="C75">
            <v>1.0611999999999999</v>
          </cell>
          <cell r="D75">
            <v>0</v>
          </cell>
          <cell r="E75">
            <v>0</v>
          </cell>
          <cell r="F75">
            <v>0</v>
          </cell>
          <cell r="G75">
            <v>1.0611999999999999</v>
          </cell>
        </row>
        <row r="76">
          <cell r="A76" t="str">
            <v>1999-070 P</v>
          </cell>
          <cell r="B76">
            <v>37288</v>
          </cell>
          <cell r="C76">
            <v>1.0611999999999999</v>
          </cell>
          <cell r="D76">
            <v>0</v>
          </cell>
          <cell r="E76">
            <v>0</v>
          </cell>
          <cell r="F76">
            <v>0</v>
          </cell>
          <cell r="G76">
            <v>1.0611999999999999</v>
          </cell>
        </row>
        <row r="77">
          <cell r="A77" t="str">
            <v>2002-00113</v>
          </cell>
          <cell r="B77">
            <v>37377</v>
          </cell>
          <cell r="C77">
            <v>1.0611999999999999</v>
          </cell>
          <cell r="D77">
            <v>0</v>
          </cell>
          <cell r="E77">
            <v>0</v>
          </cell>
          <cell r="F77">
            <v>0</v>
          </cell>
          <cell r="G77">
            <v>1.0611999999999999</v>
          </cell>
        </row>
        <row r="78">
          <cell r="A78" t="str">
            <v>2002-00251</v>
          </cell>
          <cell r="B78">
            <v>37469</v>
          </cell>
          <cell r="C78">
            <v>1.0611999999999999</v>
          </cell>
          <cell r="D78">
            <v>0</v>
          </cell>
          <cell r="E78">
            <v>0</v>
          </cell>
          <cell r="F78">
            <v>-9.4000000000000004E-3</v>
          </cell>
          <cell r="G78">
            <v>1.0518000000000001</v>
          </cell>
        </row>
        <row r="79">
          <cell r="A79" t="str">
            <v>2002-00359</v>
          </cell>
          <cell r="B79">
            <v>37561</v>
          </cell>
          <cell r="C79">
            <v>0.96189999999999998</v>
          </cell>
          <cell r="D79">
            <v>0</v>
          </cell>
          <cell r="E79">
            <v>0</v>
          </cell>
          <cell r="F79">
            <v>-0.157</v>
          </cell>
          <cell r="G79">
            <v>0.80489999999999995</v>
          </cell>
        </row>
        <row r="80">
          <cell r="A80" t="str">
            <v>2003-00002</v>
          </cell>
          <cell r="B80">
            <v>37653</v>
          </cell>
          <cell r="C80">
            <v>1.0845</v>
          </cell>
          <cell r="D80">
            <v>0</v>
          </cell>
          <cell r="E80">
            <v>0</v>
          </cell>
          <cell r="F80">
            <v>-0.157</v>
          </cell>
          <cell r="G80">
            <v>0.92749999999999999</v>
          </cell>
        </row>
        <row r="81">
          <cell r="A81" t="str">
            <v>2003-00083</v>
          </cell>
          <cell r="B81">
            <v>37713</v>
          </cell>
          <cell r="C81">
            <v>1.0845</v>
          </cell>
          <cell r="D81">
            <v>0</v>
          </cell>
          <cell r="E81">
            <v>0</v>
          </cell>
          <cell r="F81">
            <v>-0.157</v>
          </cell>
          <cell r="G81">
            <v>0.92749999999999999</v>
          </cell>
        </row>
        <row r="82">
          <cell r="A82" t="str">
            <v>2003-00126</v>
          </cell>
          <cell r="B82">
            <v>37742</v>
          </cell>
          <cell r="C82">
            <v>1.0845</v>
          </cell>
          <cell r="D82">
            <v>0</v>
          </cell>
          <cell r="E82">
            <v>0</v>
          </cell>
          <cell r="F82">
            <v>-0.157</v>
          </cell>
          <cell r="G82">
            <v>0.92749999999999999</v>
          </cell>
        </row>
        <row r="83">
          <cell r="A83" t="str">
            <v>2003-00258</v>
          </cell>
          <cell r="B83">
            <v>37834</v>
          </cell>
          <cell r="C83">
            <v>1.0658000000000001</v>
          </cell>
          <cell r="D83">
            <v>0</v>
          </cell>
          <cell r="E83">
            <v>0</v>
          </cell>
          <cell r="F83">
            <v>-0.14760000000000001</v>
          </cell>
          <cell r="G83">
            <v>0.91820000000000013</v>
          </cell>
        </row>
        <row r="84">
          <cell r="A84" t="str">
            <v>2003-00377</v>
          </cell>
          <cell r="B84">
            <v>37926</v>
          </cell>
          <cell r="C84">
            <v>1.0759000000000001</v>
          </cell>
          <cell r="D84">
            <v>0</v>
          </cell>
          <cell r="E84">
            <v>0</v>
          </cell>
          <cell r="F84">
            <v>-0.14760000000000001</v>
          </cell>
          <cell r="G84">
            <v>0.92830000000000001</v>
          </cell>
        </row>
        <row r="85">
          <cell r="A85" t="str">
            <v>2003-00504</v>
          </cell>
          <cell r="B85">
            <v>38018</v>
          </cell>
          <cell r="C85">
            <v>1.0759000000000001</v>
          </cell>
          <cell r="D85">
            <v>0</v>
          </cell>
          <cell r="E85">
            <v>0</v>
          </cell>
          <cell r="F85">
            <v>0</v>
          </cell>
          <cell r="G85">
            <v>1.0759000000000001</v>
          </cell>
        </row>
        <row r="86">
          <cell r="A86" t="str">
            <v>2004-00122</v>
          </cell>
          <cell r="B86">
            <v>38108</v>
          </cell>
          <cell r="C86">
            <v>1.0759000000000001</v>
          </cell>
          <cell r="D86">
            <v>0</v>
          </cell>
          <cell r="E86">
            <v>0</v>
          </cell>
          <cell r="F86">
            <v>0</v>
          </cell>
          <cell r="G86">
            <v>1.0759000000000001</v>
          </cell>
        </row>
        <row r="87">
          <cell r="A87" t="str">
            <v>2004-00269</v>
          </cell>
          <cell r="B87">
            <v>38200</v>
          </cell>
          <cell r="C87">
            <v>1.0759000000000001</v>
          </cell>
          <cell r="D87">
            <v>0</v>
          </cell>
          <cell r="E87">
            <v>0</v>
          </cell>
          <cell r="F87">
            <v>0</v>
          </cell>
          <cell r="G87">
            <v>1.0759000000000001</v>
          </cell>
        </row>
        <row r="88">
          <cell r="A88" t="str">
            <v>2004-00398</v>
          </cell>
          <cell r="B88">
            <v>38292</v>
          </cell>
          <cell r="C88">
            <v>1.0718000000000001</v>
          </cell>
          <cell r="D88">
            <v>0</v>
          </cell>
          <cell r="E88">
            <v>0</v>
          </cell>
          <cell r="F88">
            <v>0</v>
          </cell>
          <cell r="G88">
            <v>1.0718000000000001</v>
          </cell>
        </row>
        <row r="89">
          <cell r="A89" t="str">
            <v>2005-00013</v>
          </cell>
          <cell r="B89">
            <v>38384</v>
          </cell>
          <cell r="C89">
            <v>1.0718000000000001</v>
          </cell>
          <cell r="D89">
            <v>0</v>
          </cell>
          <cell r="E89">
            <v>0</v>
          </cell>
          <cell r="F89">
            <v>0</v>
          </cell>
          <cell r="G89">
            <v>1.0718000000000001</v>
          </cell>
        </row>
        <row r="90">
          <cell r="A90" t="str">
            <v>2005-00139</v>
          </cell>
          <cell r="B90">
            <v>38473</v>
          </cell>
          <cell r="C90">
            <v>1.0718000000000001</v>
          </cell>
          <cell r="D90">
            <v>0</v>
          </cell>
          <cell r="E90">
            <v>0</v>
          </cell>
          <cell r="F90">
            <v>0</v>
          </cell>
          <cell r="G90">
            <v>1.0718000000000001</v>
          </cell>
        </row>
        <row r="91">
          <cell r="A91" t="str">
            <v>2005-00271</v>
          </cell>
          <cell r="B91">
            <v>38565</v>
          </cell>
          <cell r="C91">
            <v>1.0718000000000001</v>
          </cell>
          <cell r="D91">
            <v>0</v>
          </cell>
          <cell r="E91">
            <v>0</v>
          </cell>
          <cell r="F91">
            <v>0</v>
          </cell>
          <cell r="G91">
            <v>1.0718000000000001</v>
          </cell>
        </row>
        <row r="92">
          <cell r="A92" t="str">
            <v>2005-00354</v>
          </cell>
          <cell r="B92">
            <v>38626</v>
          </cell>
          <cell r="C92">
            <v>1.0718000000000001</v>
          </cell>
          <cell r="D92">
            <v>0</v>
          </cell>
          <cell r="E92">
            <v>0</v>
          </cell>
          <cell r="F92">
            <v>0</v>
          </cell>
          <cell r="G92">
            <v>1.0718000000000001</v>
          </cell>
        </row>
        <row r="93">
          <cell r="A93" t="str">
            <v>2005-00399</v>
          </cell>
          <cell r="B93">
            <v>38657</v>
          </cell>
          <cell r="C93">
            <v>1.0718000000000001</v>
          </cell>
          <cell r="D93">
            <v>0</v>
          </cell>
          <cell r="E93">
            <v>0</v>
          </cell>
          <cell r="F93">
            <v>0</v>
          </cell>
          <cell r="G93">
            <v>1.0718000000000001</v>
          </cell>
        </row>
        <row r="94">
          <cell r="A94" t="str">
            <v>2005-00552</v>
          </cell>
          <cell r="B94">
            <v>2224</v>
          </cell>
          <cell r="C94">
            <v>1.2622</v>
          </cell>
          <cell r="D94">
            <v>0</v>
          </cell>
          <cell r="E94">
            <v>0</v>
          </cell>
          <cell r="F94">
            <v>0</v>
          </cell>
          <cell r="G94">
            <v>1.2622</v>
          </cell>
        </row>
        <row r="95">
          <cell r="A95" t="str">
            <v>2006-00135</v>
          </cell>
          <cell r="B95">
            <v>2313</v>
          </cell>
          <cell r="C95">
            <v>1.0571999999999999</v>
          </cell>
          <cell r="D95">
            <v>0</v>
          </cell>
          <cell r="E95">
            <v>0</v>
          </cell>
          <cell r="F95">
            <v>0</v>
          </cell>
          <cell r="G95">
            <v>1.0571999999999999</v>
          </cell>
        </row>
        <row r="96">
          <cell r="A96" t="str">
            <v>2006-00324</v>
          </cell>
          <cell r="B96">
            <v>38930</v>
          </cell>
          <cell r="C96">
            <v>1.0571999999999999</v>
          </cell>
          <cell r="D96">
            <v>0</v>
          </cell>
          <cell r="E96">
            <v>0</v>
          </cell>
          <cell r="F96">
            <v>0</v>
          </cell>
          <cell r="G96">
            <v>1.0571999999999999</v>
          </cell>
        </row>
        <row r="97">
          <cell r="A97" t="str">
            <v>2006-00428</v>
          </cell>
          <cell r="B97">
            <v>39022</v>
          </cell>
          <cell r="C97">
            <v>1.0571999999999999</v>
          </cell>
          <cell r="D97">
            <v>0</v>
          </cell>
          <cell r="E97">
            <v>0</v>
          </cell>
          <cell r="F97">
            <v>0</v>
          </cell>
          <cell r="G97">
            <v>1.0571999999999999</v>
          </cell>
        </row>
      </sheetData>
      <sheetData sheetId="43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  <cell r="H7" t="str">
            <v>HLF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0.24299999999999999</v>
          </cell>
          <cell r="H8">
            <v>5.5145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0.23180000000000001</v>
          </cell>
          <cell r="H10">
            <v>5.6445999999999996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0.22820000000000001</v>
          </cell>
          <cell r="H11">
            <v>5.6445999999999996</v>
          </cell>
        </row>
        <row r="12">
          <cell r="A12" t="str">
            <v>95-010 D</v>
          </cell>
          <cell r="B12">
            <v>35065</v>
          </cell>
          <cell r="C12">
            <v>0.28760000000000002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0.22820000000000001</v>
          </cell>
          <cell r="H12">
            <v>5.6445999999999996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0.20920000000000005</v>
          </cell>
          <cell r="H13">
            <v>5.6570999999999998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0.28889999999999999</v>
          </cell>
          <cell r="H14">
            <v>5.6666999999999996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0.30910000000000004</v>
          </cell>
          <cell r="H15">
            <v>5.5183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0.2787</v>
          </cell>
          <cell r="H16">
            <v>4.9048999999999996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0.17410000000000003</v>
          </cell>
          <cell r="H17">
            <v>4.5968999999999998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0.1719</v>
          </cell>
          <cell r="H18">
            <v>4.5693999999999999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0.17130000000000001</v>
          </cell>
          <cell r="H19">
            <v>4.5575000000000001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0.21300000000000002</v>
          </cell>
          <cell r="H20">
            <v>4.7096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0.21549999999999997</v>
          </cell>
          <cell r="H21">
            <v>4.7243000000000004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0.2054</v>
          </cell>
          <cell r="H22">
            <v>4.5213999999999999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0.1988</v>
          </cell>
          <cell r="H23">
            <v>4.375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0.2109</v>
          </cell>
          <cell r="H24">
            <v>4.375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0.21079999999999999</v>
          </cell>
          <cell r="H25">
            <v>4.375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0.2109</v>
          </cell>
          <cell r="H26">
            <v>4.3760000000000003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0.20670000000000002</v>
          </cell>
          <cell r="H27">
            <v>4.2912999999999997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0.20669999999999999</v>
          </cell>
          <cell r="H28">
            <v>4.2912999999999997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0.27609999999999996</v>
          </cell>
          <cell r="H29">
            <v>4.5613000000000001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0.22959999999999997</v>
          </cell>
          <cell r="H30">
            <v>4.5613000000000001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0.26629999999999998</v>
          </cell>
          <cell r="H31">
            <v>5.3216000000000001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0.22570000000000001</v>
          </cell>
          <cell r="H32">
            <v>4.5003000000000002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0.2329</v>
          </cell>
          <cell r="H33">
            <v>4.7756999999999996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0.2329</v>
          </cell>
          <cell r="H34">
            <v>4.7756999999999996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0.27350000000000002</v>
          </cell>
          <cell r="H35">
            <v>5.6473000000000004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0.27350000000000002</v>
          </cell>
          <cell r="H36">
            <v>5.6473000000000004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0.27350000000000002</v>
          </cell>
          <cell r="H37">
            <v>5.6473000000000004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0.21329999999999999</v>
          </cell>
          <cell r="H38">
            <v>4.9629000000000003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0.1867</v>
          </cell>
          <cell r="H39">
            <v>4.6555999999999997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0.1867</v>
          </cell>
          <cell r="H40">
            <v>4.6555999999999997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  <cell r="H41">
            <v>4.6555999999999997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0.23250000000000001</v>
          </cell>
          <cell r="H42">
            <v>4.6555999999999997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0.23250000000000001</v>
          </cell>
          <cell r="H43">
            <v>4.6555999999999997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0.23250000000000001</v>
          </cell>
          <cell r="H44">
            <v>4.6555999999999997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0.23250000000000001</v>
          </cell>
          <cell r="H45">
            <v>4.6555999999999997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0.215</v>
          </cell>
          <cell r="H46">
            <v>4.2808999999999999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0.215</v>
          </cell>
          <cell r="H47">
            <v>4.2808999999999999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0.215</v>
          </cell>
          <cell r="H48">
            <v>4.2808999999999999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0.215</v>
          </cell>
          <cell r="H49">
            <v>4.2808999999999999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0.215</v>
          </cell>
          <cell r="H50">
            <v>4.2808999999999999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0.17380000000000001</v>
          </cell>
          <cell r="H51">
            <v>4.2808999999999999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0.17380000000000001</v>
          </cell>
          <cell r="H52">
            <v>4.2808999999999999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0.17380000000000001</v>
          </cell>
          <cell r="H53">
            <v>4.2808999999999999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0.17680000000000001</v>
          </cell>
          <cell r="H54">
            <v>4.2808999999999999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0.17680000000000001</v>
          </cell>
          <cell r="H55">
            <v>4.2808999999999999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0.17680000000000001</v>
          </cell>
          <cell r="H56">
            <v>4.2808999999999999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0.17680000000000001</v>
          </cell>
          <cell r="H57">
            <v>4.2808999999999999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0.16310000000000002</v>
          </cell>
          <cell r="H58">
            <v>4.3211000000000004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0.16189999999999999</v>
          </cell>
          <cell r="H59">
            <v>4.2945000000000002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0.16189999999999999</v>
          </cell>
          <cell r="H60">
            <v>4.2945000000000002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0.1628</v>
          </cell>
          <cell r="H61">
            <v>4.3144999999999998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  <cell r="H62">
            <v>4.3144999999999998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  <cell r="H63">
            <v>4.3144999999999998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  <cell r="H64">
            <v>4.3144999999999998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  <cell r="H65">
            <v>4.3144999999999998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  <cell r="H66">
            <v>4.3144999999999998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  <cell r="H67">
            <v>4.5294999999999996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  <cell r="H68">
            <v>5.8369999999999997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  <cell r="H69">
            <v>5.8369999999999997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  <cell r="H70">
            <v>5.8369999999999997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  <cell r="H71">
            <v>5.0563000000000002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  <cell r="H72">
            <v>5.0563000000000002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  <cell r="H73">
            <v>5.0563000000000002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  <cell r="H74">
            <v>5.0563000000000002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  <cell r="H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  <cell r="H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  <cell r="H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-9.4000000000000004E-3</v>
          </cell>
          <cell r="G78">
            <v>0.20069999999999999</v>
          </cell>
          <cell r="H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-0.157</v>
          </cell>
          <cell r="G79">
            <v>3.3400000000000013E-2</v>
          </cell>
          <cell r="H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-0.157</v>
          </cell>
          <cell r="G80">
            <v>3.3400000000000013E-2</v>
          </cell>
          <cell r="H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-0.157</v>
          </cell>
          <cell r="G81">
            <v>3.3400000000000013E-2</v>
          </cell>
          <cell r="H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-0.157</v>
          </cell>
          <cell r="G82">
            <v>3.3400000000000013E-2</v>
          </cell>
          <cell r="H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-0.14760000000000001</v>
          </cell>
          <cell r="G83">
            <v>3.949999999999998E-2</v>
          </cell>
          <cell r="H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-0.14760000000000001</v>
          </cell>
          <cell r="G84">
            <v>3.949999999999998E-2</v>
          </cell>
          <cell r="H84">
            <v>4.6387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  <cell r="H85">
            <v>4.6387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  <cell r="H86">
            <v>4.6387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  <cell r="H87">
            <v>4.6387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  <cell r="H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  <cell r="H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  <cell r="H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  <cell r="H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  <cell r="H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  <cell r="H93">
            <v>4.6207000000000003</v>
          </cell>
        </row>
        <row r="94">
          <cell r="A94" t="str">
            <v>2005-00552</v>
          </cell>
          <cell r="B94">
            <v>2224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  <cell r="H94">
            <v>4.6207000000000003</v>
          </cell>
        </row>
        <row r="95">
          <cell r="A95" t="str">
            <v>2006-00135</v>
          </cell>
          <cell r="B95">
            <v>2313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  <cell r="H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  <cell r="H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  <cell r="H97">
            <v>4.5575999999999999</v>
          </cell>
        </row>
      </sheetData>
      <sheetData sheetId="44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2132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2224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2313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2313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2497</v>
          </cell>
          <cell r="C97">
            <v>0</v>
          </cell>
          <cell r="D97">
            <v>0</v>
          </cell>
          <cell r="E97">
            <v>0</v>
          </cell>
        </row>
      </sheetData>
      <sheetData sheetId="45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-5.4400000000000004E-2</v>
          </cell>
          <cell r="G8">
            <v>0.37959999999999999</v>
          </cell>
        </row>
        <row r="9">
          <cell r="A9" t="str">
            <v>95-010 A</v>
          </cell>
          <cell r="B9">
            <v>34999</v>
          </cell>
          <cell r="C9">
            <v>0.28760000000000002</v>
          </cell>
          <cell r="D9">
            <v>8.2000000000000007E-3</v>
          </cell>
          <cell r="E9">
            <v>0.1231</v>
          </cell>
          <cell r="F9">
            <v>-5.4400000000000004E-2</v>
          </cell>
          <cell r="G9">
            <v>0.36449999999999999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-3.9100000000000003E-2</v>
          </cell>
          <cell r="G10">
            <v>0.3342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-3.9300000000000002E-2</v>
          </cell>
          <cell r="G11">
            <v>0.33110000000000001</v>
          </cell>
        </row>
        <row r="12">
          <cell r="A12" t="str">
            <v>95-010 D</v>
          </cell>
          <cell r="B12">
            <v>35065</v>
          </cell>
          <cell r="C12">
            <v>0.28410000000000002</v>
          </cell>
          <cell r="D12">
            <v>8.2000000000000007E-3</v>
          </cell>
          <cell r="E12">
            <v>7.46E-2</v>
          </cell>
          <cell r="F12">
            <v>-3.9300000000000002E-2</v>
          </cell>
          <cell r="G12">
            <v>0.3276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-3.9300000000000002E-2</v>
          </cell>
          <cell r="G13">
            <v>0.31210000000000004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-1.49E-2</v>
          </cell>
          <cell r="G14">
            <v>0.33699999999999997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-7.3000000000000001E-3</v>
          </cell>
          <cell r="G15">
            <v>0.33270000000000005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-7.3000000000000001E-3</v>
          </cell>
          <cell r="G16">
            <v>0.30230000000000001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-2.5000000000000001E-2</v>
          </cell>
          <cell r="G17">
            <v>0.245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-2.5600000000000001E-2</v>
          </cell>
          <cell r="G18">
            <v>0.2445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-2.5600000000000001E-2</v>
          </cell>
          <cell r="G19">
            <v>0.24390000000000001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-1.8499999999999999E-2</v>
          </cell>
          <cell r="G20">
            <v>0.26250000000000001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-1.8499999999999999E-2</v>
          </cell>
          <cell r="G21">
            <v>0.26500000000000001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-1.8499999999999999E-2</v>
          </cell>
          <cell r="G22">
            <v>0.25490000000000002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-1.83E-2</v>
          </cell>
          <cell r="G23">
            <v>0.24779999999999999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-1.83E-2</v>
          </cell>
          <cell r="G24">
            <v>0.25990000000000002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-1.83E-2</v>
          </cell>
          <cell r="G25">
            <v>0.25979999999999998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-1.83E-2</v>
          </cell>
          <cell r="G26">
            <v>0.25990000000000002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-1.83E-2</v>
          </cell>
          <cell r="G27">
            <v>0.25570000000000004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-1.83E-2</v>
          </cell>
          <cell r="G28">
            <v>0.25570000000000004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-5.9999999999999995E-4</v>
          </cell>
          <cell r="G29">
            <v>0.27779999999999999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-1.35E-2</v>
          </cell>
          <cell r="G30">
            <v>0.26489999999999997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-1.35E-2</v>
          </cell>
          <cell r="G31">
            <v>0.30159999999999998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-1.35E-2</v>
          </cell>
          <cell r="G32">
            <v>0.26100000000000001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-1.35E-2</v>
          </cell>
          <cell r="G33">
            <v>0.26819999999999999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-1.35E-2</v>
          </cell>
          <cell r="G34">
            <v>0.26819999999999999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-1.35E-2</v>
          </cell>
          <cell r="G35">
            <v>0.30880000000000002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-1.35E-2</v>
          </cell>
          <cell r="G36">
            <v>0.30880000000000002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-1.35E-2</v>
          </cell>
          <cell r="G37">
            <v>0.30880000000000002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-1.35E-2</v>
          </cell>
          <cell r="G38">
            <v>0.24859999999999999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-1.35E-2</v>
          </cell>
          <cell r="G39">
            <v>0.222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-1.35E-2</v>
          </cell>
          <cell r="G40">
            <v>0.222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-8.0000000000000004E-4</v>
          </cell>
          <cell r="G42">
            <v>0.23470000000000002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-8.0000000000000004E-4</v>
          </cell>
          <cell r="G43">
            <v>0.23470000000000002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-8.0000000000000004E-4</v>
          </cell>
          <cell r="G44">
            <v>0.23470000000000002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-8.0000000000000004E-4</v>
          </cell>
          <cell r="G45">
            <v>0.23470000000000002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-8.0000000000000004E-4</v>
          </cell>
          <cell r="G46">
            <v>0.2172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-8.0000000000000004E-4</v>
          </cell>
          <cell r="G47">
            <v>0.2172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-8.0000000000000004E-4</v>
          </cell>
          <cell r="G48">
            <v>0.2172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-8.0000000000000004E-4</v>
          </cell>
          <cell r="G49">
            <v>0.2172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-8.0000000000000004E-4</v>
          </cell>
          <cell r="G50">
            <v>0.2172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-1.1800000000000001E-2</v>
          </cell>
          <cell r="G51">
            <v>0.20619999999999999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-1.1800000000000001E-2</v>
          </cell>
          <cell r="G52">
            <v>0.20619999999999999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-1.1800000000000001E-2</v>
          </cell>
          <cell r="G53">
            <v>0.20619999999999999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-1.1000000000000001E-2</v>
          </cell>
          <cell r="G54">
            <v>0.20699999999999999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-1.1000000000000001E-2</v>
          </cell>
          <cell r="G55">
            <v>0.20699999999999999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-1.1000000000000001E-2</v>
          </cell>
          <cell r="G56">
            <v>0.20699999999999999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-1.1000000000000001E-2</v>
          </cell>
          <cell r="G57">
            <v>0.20699999999999999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-1.1000000000000001E-2</v>
          </cell>
          <cell r="G58">
            <v>0.1933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-1.1000000000000001E-2</v>
          </cell>
          <cell r="G59">
            <v>0.19209999999999999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-1.1000000000000001E-2</v>
          </cell>
          <cell r="G60">
            <v>0.19209999999999999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-1.1000000000000001E-2</v>
          </cell>
          <cell r="G61">
            <v>0.193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-1.8E-3</v>
          </cell>
          <cell r="G78">
            <v>0.20830000000000001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-3.1099999999999999E-2</v>
          </cell>
          <cell r="G79">
            <v>0.15930000000000002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-3.1099999999999999E-2</v>
          </cell>
          <cell r="G80">
            <v>0.15930000000000002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-3.1099999999999999E-2</v>
          </cell>
          <cell r="G81">
            <v>0.15930000000000002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-3.1099999999999999E-2</v>
          </cell>
          <cell r="G82">
            <v>0.15930000000000002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-2.93E-2</v>
          </cell>
          <cell r="G83">
            <v>0.1578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-2.93E-2</v>
          </cell>
          <cell r="G84">
            <v>0.1578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</row>
        <row r="94">
          <cell r="A94" t="str">
            <v>2005-00552</v>
          </cell>
          <cell r="B94">
            <v>38749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</row>
        <row r="95">
          <cell r="A95" t="str">
            <v>2006-00135</v>
          </cell>
          <cell r="B95">
            <v>38838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</row>
      </sheetData>
      <sheetData sheetId="46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>
            <v>8.2000000000000007E-3</v>
          </cell>
          <cell r="D9">
            <v>-1.5300000000000001E-2</v>
          </cell>
          <cell r="E9">
            <v>-7.1000000000000004E-3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8.2000000000000007E-3</v>
          </cell>
          <cell r="D12">
            <v>0</v>
          </cell>
          <cell r="E12">
            <v>8.2000000000000007E-3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38657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38749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38838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38838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39022</v>
          </cell>
          <cell r="C97">
            <v>0</v>
          </cell>
          <cell r="D97">
            <v>0</v>
          </cell>
          <cell r="E97">
            <v>0</v>
          </cell>
        </row>
      </sheetData>
      <sheetData sheetId="47"/>
      <sheetData sheetId="48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-4.9500000000000002E-2</v>
          </cell>
          <cell r="E8">
            <v>-1.5300000000000001E-2</v>
          </cell>
          <cell r="K8" t="str">
            <v>92-558 J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K9" t="str">
            <v>92-558 K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K10" t="str">
            <v>92-558 L</v>
          </cell>
        </row>
        <row r="11">
          <cell r="A11" t="str">
            <v>92-558 M</v>
          </cell>
          <cell r="B11">
            <v>34731</v>
          </cell>
          <cell r="C11">
            <v>-9.11E-2</v>
          </cell>
          <cell r="D11">
            <v>-9.11E-2</v>
          </cell>
          <cell r="E11">
            <v>-3.6299999999999999E-2</v>
          </cell>
          <cell r="K11" t="str">
            <v>92-558 M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K12" t="str">
            <v>92-558 N</v>
          </cell>
        </row>
        <row r="13">
          <cell r="A13" t="str">
            <v>92-558 O</v>
          </cell>
          <cell r="B13">
            <v>34790</v>
          </cell>
          <cell r="C13">
            <v>-3.44E-2</v>
          </cell>
          <cell r="D13">
            <v>-3.44E-2</v>
          </cell>
          <cell r="E13">
            <v>-9.9000000000000008E-3</v>
          </cell>
          <cell r="K13" t="str">
            <v>92-558 O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K14" t="str">
            <v>92-558 P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K15" t="str">
            <v>92-558 Q</v>
          </cell>
        </row>
        <row r="16">
          <cell r="A16" t="str">
            <v>92-558 R</v>
          </cell>
          <cell r="B16">
            <v>34881</v>
          </cell>
          <cell r="C16">
            <v>-5.5500000000000001E-2</v>
          </cell>
          <cell r="D16">
            <v>-5.5500000000000001E-2</v>
          </cell>
          <cell r="E16">
            <v>-5.5500000000000001E-2</v>
          </cell>
          <cell r="K16" t="str">
            <v>92-558 R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K17" t="str">
            <v>92-558 S</v>
          </cell>
        </row>
        <row r="18">
          <cell r="A18" t="str">
            <v>95-010</v>
          </cell>
          <cell r="B18">
            <v>34943</v>
          </cell>
          <cell r="C18">
            <v>-3.2300000000000002E-2</v>
          </cell>
          <cell r="D18">
            <v>-3.2300000000000002E-2</v>
          </cell>
          <cell r="E18">
            <v>-9.1999999999999998E-3</v>
          </cell>
          <cell r="K18" t="str">
            <v>95-010</v>
          </cell>
        </row>
        <row r="19">
          <cell r="A19" t="str">
            <v>95-010 A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G19">
            <v>-0.26279999999999998</v>
          </cell>
          <cell r="H19">
            <v>-0.26279999999999998</v>
          </cell>
          <cell r="I19">
            <v>-0.12619999999999998</v>
          </cell>
          <cell r="K19" t="str">
            <v>95-010 A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G20">
            <v>-0.21329999999999999</v>
          </cell>
          <cell r="H20">
            <v>-0.21329999999999999</v>
          </cell>
          <cell r="I20">
            <v>-0.1109</v>
          </cell>
          <cell r="K20" t="str">
            <v>95-010 B</v>
          </cell>
        </row>
        <row r="21">
          <cell r="A21" t="str">
            <v>95-010 C</v>
          </cell>
          <cell r="B21">
            <v>35034</v>
          </cell>
          <cell r="C21">
            <v>-2.7000000000000001E-3</v>
          </cell>
          <cell r="D21">
            <v>-2.7000000000000001E-3</v>
          </cell>
          <cell r="E21">
            <v>-2.2000000000000001E-3</v>
          </cell>
          <cell r="G21">
            <v>-0.216</v>
          </cell>
          <cell r="H21">
            <v>-0.216</v>
          </cell>
          <cell r="I21">
            <v>-0.11309999999999999</v>
          </cell>
          <cell r="K21" t="str">
            <v>95-010 C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G22">
            <v>-0.216</v>
          </cell>
          <cell r="H22">
            <v>-0.216</v>
          </cell>
          <cell r="I22">
            <v>-0.11309999999999999</v>
          </cell>
          <cell r="K22" t="str">
            <v>95-010 D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G23">
            <v>-0.1249</v>
          </cell>
          <cell r="H23">
            <v>-0.1249</v>
          </cell>
          <cell r="I23">
            <v>-7.6799999999999993E-2</v>
          </cell>
          <cell r="K23" t="str">
            <v>95-010 E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G24">
            <v>-0.1249</v>
          </cell>
          <cell r="H24">
            <v>-0.1249</v>
          </cell>
          <cell r="I24">
            <v>-7.6799999999999993E-2</v>
          </cell>
          <cell r="K24" t="str">
            <v>95-010 F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G25">
            <v>-9.0499999999999997E-2</v>
          </cell>
          <cell r="H25">
            <v>-9.0499999999999997E-2</v>
          </cell>
          <cell r="I25">
            <v>-6.6900000000000001E-2</v>
          </cell>
          <cell r="K25" t="str">
            <v>95-010 G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G26">
            <v>-9.0499999999999997E-2</v>
          </cell>
          <cell r="H26">
            <v>-9.0499999999999997E-2</v>
          </cell>
          <cell r="I26">
            <v>-6.6900000000000001E-2</v>
          </cell>
          <cell r="K26" t="str">
            <v>95-010 H</v>
          </cell>
        </row>
        <row r="27">
          <cell r="A27" t="str">
            <v>95-010 I</v>
          </cell>
          <cell r="B27">
            <v>35217</v>
          </cell>
          <cell r="C27">
            <v>-7.8399999999999997E-2</v>
          </cell>
          <cell r="D27">
            <v>-7.8399999999999997E-2</v>
          </cell>
          <cell r="E27">
            <v>-3.1099999999999999E-2</v>
          </cell>
          <cell r="G27">
            <v>-0.16889999999999999</v>
          </cell>
          <cell r="H27">
            <v>-0.16889999999999999</v>
          </cell>
          <cell r="I27">
            <v>-9.8000000000000004E-2</v>
          </cell>
          <cell r="K27" t="str">
            <v>95-010 I</v>
          </cell>
        </row>
        <row r="28">
          <cell r="A28" t="str">
            <v>95-010 J</v>
          </cell>
          <cell r="B28">
            <v>35247</v>
          </cell>
          <cell r="C28">
            <v>-3.8E-3</v>
          </cell>
          <cell r="D28">
            <v>-3.8E-3</v>
          </cell>
          <cell r="E28">
            <v>-2.0999999999999999E-3</v>
          </cell>
          <cell r="G28">
            <v>-0.1172</v>
          </cell>
          <cell r="H28">
            <v>-0.1172</v>
          </cell>
          <cell r="I28">
            <v>-4.4599999999999994E-2</v>
          </cell>
          <cell r="K28" t="str">
            <v>95-010 J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G29">
            <v>-0.1172</v>
          </cell>
          <cell r="H29">
            <v>-0.1172</v>
          </cell>
          <cell r="I29">
            <v>-4.4599999999999994E-2</v>
          </cell>
          <cell r="K29" t="str">
            <v>95-010 K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G30">
            <v>-8.4899999999999989E-2</v>
          </cell>
          <cell r="H30">
            <v>-8.4899999999999989E-2</v>
          </cell>
          <cell r="I30">
            <v>-3.5399999999999994E-2</v>
          </cell>
          <cell r="K30" t="str">
            <v>95-010 L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G31">
            <v>-8.4899999999999989E-2</v>
          </cell>
          <cell r="H31">
            <v>-8.4899999999999989E-2</v>
          </cell>
          <cell r="I31">
            <v>-3.5399999999999994E-2</v>
          </cell>
          <cell r="K31" t="str">
            <v>95-010 M</v>
          </cell>
        </row>
        <row r="32">
          <cell r="A32" t="str">
            <v>95-010 N</v>
          </cell>
          <cell r="B32">
            <v>35370</v>
          </cell>
          <cell r="C32">
            <v>6.6E-3</v>
          </cell>
          <cell r="D32">
            <v>6.6E-3</v>
          </cell>
          <cell r="E32">
            <v>6.6E-3</v>
          </cell>
          <cell r="G32">
            <v>-7.8299999999999995E-2</v>
          </cell>
          <cell r="H32">
            <v>-7.8299999999999995E-2</v>
          </cell>
          <cell r="I32">
            <v>-2.8799999999999992E-2</v>
          </cell>
          <cell r="K32" t="str">
            <v>95-010 N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G33">
            <v>-7.5600000000000001E-2</v>
          </cell>
          <cell r="H33">
            <v>-7.5600000000000001E-2</v>
          </cell>
          <cell r="I33">
            <v>-2.6599999999999999E-2</v>
          </cell>
          <cell r="K33" t="str">
            <v>95-010 O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G34">
            <v>-7.5600000000000001E-2</v>
          </cell>
          <cell r="H34">
            <v>-7.5600000000000001E-2</v>
          </cell>
          <cell r="I34">
            <v>-2.6599999999999999E-2</v>
          </cell>
          <cell r="K34" t="str">
            <v>95-010 P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G35">
            <v>-7.5600000000000001E-2</v>
          </cell>
          <cell r="H35">
            <v>-7.5600000000000001E-2</v>
          </cell>
          <cell r="I35">
            <v>-2.6599999999999999E-2</v>
          </cell>
          <cell r="K35" t="str">
            <v>95-010 Q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G36">
            <v>-7.5600000000000001E-2</v>
          </cell>
          <cell r="H36">
            <v>-7.5600000000000001E-2</v>
          </cell>
          <cell r="I36">
            <v>-2.6599999999999999E-2</v>
          </cell>
          <cell r="K36" t="str">
            <v>95-010 R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G37">
            <v>-7.5600000000000001E-2</v>
          </cell>
          <cell r="H37">
            <v>-7.5600000000000001E-2</v>
          </cell>
          <cell r="I37">
            <v>-2.6599999999999999E-2</v>
          </cell>
          <cell r="K37" t="str">
            <v>95-010 S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G38">
            <v>-7.5600000000000001E-2</v>
          </cell>
          <cell r="H38">
            <v>-7.5600000000000001E-2</v>
          </cell>
          <cell r="I38">
            <v>-2.6599999999999999E-2</v>
          </cell>
          <cell r="K38" t="str">
            <v>95-010 T</v>
          </cell>
        </row>
        <row r="39">
          <cell r="A39" t="str">
            <v>95-010 U</v>
          </cell>
          <cell r="B39">
            <v>35582</v>
          </cell>
          <cell r="C39">
            <v>-5.1599999999999993E-2</v>
          </cell>
          <cell r="D39">
            <v>-5.1599999999999993E-2</v>
          </cell>
          <cell r="E39">
            <v>-1.6299999999999999E-2</v>
          </cell>
          <cell r="G39">
            <v>-4.8799999999999996E-2</v>
          </cell>
          <cell r="H39">
            <v>-4.8799999999999996E-2</v>
          </cell>
          <cell r="I39">
            <v>-1.1799999999999998E-2</v>
          </cell>
          <cell r="K39" t="str">
            <v>95-010 U</v>
          </cell>
        </row>
        <row r="40">
          <cell r="A40" t="str">
            <v>95-010 V</v>
          </cell>
          <cell r="B40">
            <v>35612</v>
          </cell>
          <cell r="C40">
            <v>-2.9999999999999997E-4</v>
          </cell>
          <cell r="D40">
            <v>-2.9999999999999997E-4</v>
          </cell>
          <cell r="E40">
            <v>-2.9999999999999997E-4</v>
          </cell>
          <cell r="G40">
            <v>-4.5299999999999993E-2</v>
          </cell>
          <cell r="H40">
            <v>-4.5299999999999993E-2</v>
          </cell>
          <cell r="I40">
            <v>-9.9999999999999985E-3</v>
          </cell>
          <cell r="K40" t="str">
            <v>95-010 V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G41">
            <v>-4.5299999999999993E-2</v>
          </cell>
          <cell r="H41">
            <v>-4.5299999999999993E-2</v>
          </cell>
          <cell r="I41">
            <v>-9.9999999999999985E-3</v>
          </cell>
          <cell r="K41" t="str">
            <v>95-010 W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G42">
            <v>-4.5299999999999993E-2</v>
          </cell>
          <cell r="H42">
            <v>-4.5299999999999993E-2</v>
          </cell>
          <cell r="I42">
            <v>-9.9999999999999985E-3</v>
          </cell>
          <cell r="K42" t="str">
            <v>95-010 X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G43">
            <v>-4.5299999999999993E-2</v>
          </cell>
          <cell r="H43">
            <v>-4.5299999999999993E-2</v>
          </cell>
          <cell r="I43">
            <v>-9.9999999999999985E-3</v>
          </cell>
          <cell r="K43" t="str">
            <v>95-010 Y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G44">
            <v>-5.1899999999999995E-2</v>
          </cell>
          <cell r="H44">
            <v>-5.1899999999999995E-2</v>
          </cell>
          <cell r="I44">
            <v>-1.66E-2</v>
          </cell>
          <cell r="K44" t="str">
            <v>95-010 Z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G45">
            <v>-5.1899999999999995E-2</v>
          </cell>
          <cell r="H45">
            <v>-5.1899999999999995E-2</v>
          </cell>
          <cell r="I45">
            <v>-1.66E-2</v>
          </cell>
          <cell r="K45" t="str">
            <v>95-010 AA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G46">
            <v>-5.1899999999999995E-2</v>
          </cell>
          <cell r="H46">
            <v>-5.1899999999999995E-2</v>
          </cell>
          <cell r="I46">
            <v>-1.66E-2</v>
          </cell>
          <cell r="K46" t="str">
            <v>95-010 BB</v>
          </cell>
        </row>
        <row r="47">
          <cell r="A47" t="str">
            <v>95-010 CC</v>
          </cell>
          <cell r="B47">
            <v>35827</v>
          </cell>
          <cell r="C47">
            <v>-1.6000000000000001E-3</v>
          </cell>
          <cell r="D47">
            <v>-1.6000000000000001E-3</v>
          </cell>
          <cell r="E47">
            <v>-1.6000000000000001E-3</v>
          </cell>
          <cell r="G47">
            <v>-5.3499999999999992E-2</v>
          </cell>
          <cell r="H47">
            <v>-5.3499999999999992E-2</v>
          </cell>
          <cell r="I47">
            <v>-1.8200000000000001E-2</v>
          </cell>
          <cell r="K47" t="str">
            <v>95-010 CC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G48">
            <v>-5.3499999999999992E-2</v>
          </cell>
          <cell r="H48">
            <v>-5.3499999999999992E-2</v>
          </cell>
          <cell r="I48">
            <v>-1.8200000000000001E-2</v>
          </cell>
          <cell r="K48" t="str">
            <v>95-010 DD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G49">
            <v>-5.3499999999999992E-2</v>
          </cell>
          <cell r="H49">
            <v>-5.3499999999999992E-2</v>
          </cell>
          <cell r="I49">
            <v>-1.8200000000000001E-2</v>
          </cell>
          <cell r="K49" t="str">
            <v>95-010 EE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G50">
            <v>-5.3499999999999992E-2</v>
          </cell>
          <cell r="H50">
            <v>-5.3499999999999992E-2</v>
          </cell>
          <cell r="I50">
            <v>-1.8200000000000001E-2</v>
          </cell>
          <cell r="K50" t="str">
            <v>95-010 FF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G51">
            <v>-1.9E-3</v>
          </cell>
          <cell r="H51">
            <v>-1.9E-3</v>
          </cell>
          <cell r="I51">
            <v>-1.9E-3</v>
          </cell>
          <cell r="K51" t="str">
            <v>95-010 GG</v>
          </cell>
        </row>
        <row r="52">
          <cell r="A52" t="str">
            <v>95-010 HH</v>
          </cell>
          <cell r="B52">
            <v>35977</v>
          </cell>
          <cell r="C52">
            <v>-9.4999999999999998E-3</v>
          </cell>
          <cell r="D52">
            <v>-9.4999999999999998E-3</v>
          </cell>
          <cell r="E52">
            <v>-7.3000000000000001E-3</v>
          </cell>
          <cell r="G52">
            <v>-1.11E-2</v>
          </cell>
          <cell r="H52">
            <v>-1.11E-2</v>
          </cell>
          <cell r="I52">
            <v>-8.8999999999999999E-3</v>
          </cell>
          <cell r="K52" t="str">
            <v>95-010 HH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G53">
            <v>-1.11E-2</v>
          </cell>
          <cell r="H53">
            <v>-1.11E-2</v>
          </cell>
          <cell r="I53">
            <v>-8.8999999999999999E-3</v>
          </cell>
          <cell r="K53" t="str">
            <v>95-010 II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G54">
            <v>-1.11E-2</v>
          </cell>
          <cell r="H54">
            <v>-1.11E-2</v>
          </cell>
          <cell r="I54">
            <v>-8.8999999999999999E-3</v>
          </cell>
          <cell r="K54" t="str">
            <v>95-010 JJ</v>
          </cell>
        </row>
        <row r="55">
          <cell r="A55" t="str">
            <v>95-010 KK</v>
          </cell>
          <cell r="B55">
            <v>36069</v>
          </cell>
          <cell r="C55">
            <v>-1.2999999999999999E-2</v>
          </cell>
          <cell r="D55">
            <v>-1.2999999999999999E-2</v>
          </cell>
          <cell r="E55">
            <v>-1.2999999999999999E-2</v>
          </cell>
          <cell r="G55">
            <v>-2.41E-2</v>
          </cell>
          <cell r="H55">
            <v>-2.41E-2</v>
          </cell>
          <cell r="I55">
            <v>-2.1899999999999999E-2</v>
          </cell>
          <cell r="K55" t="str">
            <v>95-010 KK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G56">
            <v>-2.41E-2</v>
          </cell>
          <cell r="H56">
            <v>-2.41E-2</v>
          </cell>
          <cell r="I56">
            <v>-2.1899999999999999E-2</v>
          </cell>
          <cell r="K56" t="str">
            <v>95-010 LL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G57">
            <v>-2.41E-2</v>
          </cell>
          <cell r="H57">
            <v>-2.41E-2</v>
          </cell>
          <cell r="I57">
            <v>-2.1899999999999999E-2</v>
          </cell>
          <cell r="K57" t="str">
            <v>95-010 MM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G58">
            <v>-2.41E-2</v>
          </cell>
          <cell r="H58">
            <v>-2.41E-2</v>
          </cell>
          <cell r="I58">
            <v>-2.1899999999999999E-2</v>
          </cell>
          <cell r="K58" t="str">
            <v>95-010 NN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G59">
            <v>-2.2499999999999999E-2</v>
          </cell>
          <cell r="H59">
            <v>-2.2499999999999999E-2</v>
          </cell>
          <cell r="I59">
            <v>-2.0299999999999999E-2</v>
          </cell>
          <cell r="K59" t="str">
            <v>95-010 OO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G60">
            <v>-2.2499999999999999E-2</v>
          </cell>
          <cell r="H60">
            <v>-2.2499999999999999E-2</v>
          </cell>
          <cell r="I60">
            <v>-2.0299999999999999E-2</v>
          </cell>
          <cell r="K60" t="str">
            <v>95-010 PP</v>
          </cell>
        </row>
        <row r="61">
          <cell r="A61" t="str">
            <v>95-010 QQ</v>
          </cell>
          <cell r="B61">
            <v>36251</v>
          </cell>
          <cell r="C61">
            <v>-4.2900000000000001E-2</v>
          </cell>
          <cell r="D61">
            <v>-4.2900000000000001E-2</v>
          </cell>
          <cell r="E61">
            <v>-1.2700000000000001E-2</v>
          </cell>
          <cell r="G61">
            <v>-6.54E-2</v>
          </cell>
          <cell r="H61">
            <v>-6.54E-2</v>
          </cell>
          <cell r="I61">
            <v>-3.3000000000000002E-2</v>
          </cell>
          <cell r="K61" t="str">
            <v>95-010 QQ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G62">
            <v>-6.54E-2</v>
          </cell>
          <cell r="H62">
            <v>-6.54E-2</v>
          </cell>
          <cell r="I62">
            <v>-3.3000000000000002E-2</v>
          </cell>
          <cell r="K62" t="str">
            <v>95-010 RR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G63">
            <v>-6.54E-2</v>
          </cell>
          <cell r="H63">
            <v>-6.54E-2</v>
          </cell>
          <cell r="I63">
            <v>-3.3000000000000002E-2</v>
          </cell>
          <cell r="K63" t="str">
            <v>95-010 SS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G64">
            <v>-5.5899999999999998E-2</v>
          </cell>
          <cell r="H64">
            <v>-5.5899999999999998E-2</v>
          </cell>
          <cell r="I64">
            <v>-2.5700000000000001E-2</v>
          </cell>
          <cell r="K64" t="str">
            <v>95-010 TT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G65">
            <v>-5.5899999999999998E-2</v>
          </cell>
          <cell r="H65">
            <v>-5.5899999999999998E-2</v>
          </cell>
          <cell r="I65">
            <v>-2.5700000000000001E-2</v>
          </cell>
          <cell r="K65" t="str">
            <v>95-010 UU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G66">
            <v>-5.5899999999999998E-2</v>
          </cell>
          <cell r="H66">
            <v>-5.5899999999999998E-2</v>
          </cell>
          <cell r="I66">
            <v>-2.5700000000000001E-2</v>
          </cell>
          <cell r="K66" t="str">
            <v>95-010 VV</v>
          </cell>
        </row>
        <row r="67">
          <cell r="A67" t="str">
            <v>95-010 WW</v>
          </cell>
          <cell r="B67">
            <v>36434</v>
          </cell>
          <cell r="C67">
            <v>-2.3E-3</v>
          </cell>
          <cell r="D67">
            <v>-2.3E-3</v>
          </cell>
          <cell r="E67">
            <v>-2.3E-3</v>
          </cell>
          <cell r="G67">
            <v>-4.5200000000000004E-2</v>
          </cell>
          <cell r="H67">
            <v>-4.5200000000000004E-2</v>
          </cell>
          <cell r="I67">
            <v>-1.5000000000000001E-2</v>
          </cell>
          <cell r="K67" t="str">
            <v>95-010 WW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G68">
            <v>-4.5200000000000004E-2</v>
          </cell>
          <cell r="H68">
            <v>-4.5200000000000004E-2</v>
          </cell>
          <cell r="I68">
            <v>-1.5000000000000001E-2</v>
          </cell>
          <cell r="K68" t="str">
            <v>95-010 XX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G69">
            <v>-4.5200000000000004E-2</v>
          </cell>
          <cell r="H69">
            <v>-4.5200000000000004E-2</v>
          </cell>
          <cell r="I69">
            <v>-1.5000000000000001E-2</v>
          </cell>
          <cell r="K69" t="str">
            <v>95-010 YY</v>
          </cell>
        </row>
        <row r="70">
          <cell r="A70" t="str">
            <v>99-070</v>
          </cell>
          <cell r="B70">
            <v>36526</v>
          </cell>
          <cell r="C70">
            <v>-2.8E-3</v>
          </cell>
          <cell r="D70">
            <v>-2.8E-3</v>
          </cell>
          <cell r="E70">
            <v>-2.8E-3</v>
          </cell>
          <cell r="G70">
            <v>-4.8000000000000001E-2</v>
          </cell>
          <cell r="H70">
            <v>-4.8000000000000001E-2</v>
          </cell>
          <cell r="I70">
            <v>-1.78E-2</v>
          </cell>
          <cell r="K70" t="str">
            <v>99-070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G71">
            <v>-4.8000000000000001E-2</v>
          </cell>
          <cell r="H71">
            <v>-4.8000000000000001E-2</v>
          </cell>
          <cell r="I71">
            <v>-1.78E-2</v>
          </cell>
          <cell r="K71" t="str">
            <v>99-070 A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G72">
            <v>-4.8000000000000001E-2</v>
          </cell>
          <cell r="H72">
            <v>-4.8000000000000001E-2</v>
          </cell>
          <cell r="I72">
            <v>-1.78E-2</v>
          </cell>
          <cell r="K72" t="str">
            <v>99-070 A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G73">
            <v>-5.1000000000000004E-3</v>
          </cell>
          <cell r="H73">
            <v>-5.1000000000000004E-3</v>
          </cell>
          <cell r="I73">
            <v>-5.1000000000000004E-3</v>
          </cell>
          <cell r="K73" t="str">
            <v>1999-070 B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G74">
            <v>-5.1000000000000004E-3</v>
          </cell>
          <cell r="H74">
            <v>-5.1000000000000004E-3</v>
          </cell>
          <cell r="I74">
            <v>-5.1000000000000004E-3</v>
          </cell>
          <cell r="K74" t="str">
            <v>1999-070 C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G75">
            <v>-5.1000000000000004E-3</v>
          </cell>
          <cell r="H75">
            <v>-5.1000000000000004E-3</v>
          </cell>
          <cell r="I75">
            <v>-5.1000000000000004E-3</v>
          </cell>
          <cell r="K75" t="str">
            <v>1999-070 C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G76">
            <v>-5.1000000000000004E-3</v>
          </cell>
          <cell r="H76">
            <v>-5.1000000000000004E-3</v>
          </cell>
          <cell r="I76">
            <v>-5.1000000000000004E-3</v>
          </cell>
          <cell r="K76" t="str">
            <v>1999-070 D</v>
          </cell>
        </row>
        <row r="77">
          <cell r="A77" t="str">
            <v>1999-070 E</v>
          </cell>
          <cell r="B77">
            <v>36739</v>
          </cell>
          <cell r="C77">
            <v>-1.17E-2</v>
          </cell>
          <cell r="D77">
            <v>-1.17E-2</v>
          </cell>
          <cell r="E77">
            <v>-1.17E-2</v>
          </cell>
          <cell r="G77">
            <v>-1.6800000000000002E-2</v>
          </cell>
          <cell r="H77">
            <v>-1.6800000000000002E-2</v>
          </cell>
          <cell r="I77">
            <v>-1.6800000000000002E-2</v>
          </cell>
          <cell r="K77" t="str">
            <v>1999-070 E</v>
          </cell>
        </row>
        <row r="78">
          <cell r="A78" t="str">
            <v>1999-070 E*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G78">
            <v>-1.6800000000000002E-2</v>
          </cell>
          <cell r="H78">
            <v>-1.6800000000000002E-2</v>
          </cell>
          <cell r="I78">
            <v>-1.6800000000000002E-2</v>
          </cell>
          <cell r="K78" t="str">
            <v>1999-070 E*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G79">
            <v>-1.4500000000000001E-2</v>
          </cell>
          <cell r="H79">
            <v>-1.4500000000000001E-2</v>
          </cell>
          <cell r="I79">
            <v>-1.4500000000000001E-2</v>
          </cell>
          <cell r="K79" t="str">
            <v>1999-070 F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G80">
            <v>-1.4500000000000001E-2</v>
          </cell>
          <cell r="H80">
            <v>-1.4500000000000001E-2</v>
          </cell>
          <cell r="I80">
            <v>-1.4500000000000001E-2</v>
          </cell>
          <cell r="K80" t="str">
            <v>1999-070 G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G81">
            <v>-1.4500000000000001E-2</v>
          </cell>
          <cell r="H81">
            <v>-1.4500000000000001E-2</v>
          </cell>
          <cell r="I81">
            <v>-1.4500000000000001E-2</v>
          </cell>
          <cell r="K81" t="str">
            <v>1999-070 G*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G82">
            <v>-1.17E-2</v>
          </cell>
          <cell r="H82">
            <v>-1.17E-2</v>
          </cell>
          <cell r="I82">
            <v>-1.17E-2</v>
          </cell>
          <cell r="K82" t="str">
            <v>1999-070 G*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G83">
            <v>-1.17E-2</v>
          </cell>
          <cell r="H83">
            <v>-1.17E-2</v>
          </cell>
          <cell r="I83">
            <v>-1.17E-2</v>
          </cell>
          <cell r="K83" t="str">
            <v>1999-070 H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G84">
            <v>-1.17E-2</v>
          </cell>
          <cell r="H84">
            <v>-1.17E-2</v>
          </cell>
          <cell r="I84">
            <v>-1.17E-2</v>
          </cell>
          <cell r="K84" t="str">
            <v>1999-070 I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G85">
            <v>-1.17E-2</v>
          </cell>
          <cell r="H85">
            <v>-1.17E-2</v>
          </cell>
          <cell r="I85">
            <v>-1.17E-2</v>
          </cell>
          <cell r="K85" t="str">
            <v>1999-070 J</v>
          </cell>
        </row>
        <row r="86">
          <cell r="A86" t="str">
            <v>1999-070 K</v>
          </cell>
          <cell r="B86">
            <v>37012</v>
          </cell>
          <cell r="C86">
            <v>-5.0000000000000001E-4</v>
          </cell>
          <cell r="D86">
            <v>-5.0000000000000001E-4</v>
          </cell>
          <cell r="E86">
            <v>-5.0000000000000001E-4</v>
          </cell>
          <cell r="G86">
            <v>-1.2200000000000001E-2</v>
          </cell>
          <cell r="H86">
            <v>-1.2200000000000001E-2</v>
          </cell>
          <cell r="I86">
            <v>-1.2200000000000001E-2</v>
          </cell>
          <cell r="K86" t="str">
            <v>1999-070 K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G87">
            <v>-1.2200000000000001E-2</v>
          </cell>
          <cell r="H87">
            <v>-1.2200000000000001E-2</v>
          </cell>
          <cell r="I87">
            <v>-1.2200000000000001E-2</v>
          </cell>
          <cell r="K87" t="str">
            <v>1999-070 L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G88">
            <v>-1.2200000000000001E-2</v>
          </cell>
          <cell r="H88">
            <v>-1.2200000000000001E-2</v>
          </cell>
          <cell r="I88">
            <v>-1.2200000000000001E-2</v>
          </cell>
          <cell r="K88" t="str">
            <v>1999-070 M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G89">
            <v>-5.0000000000000001E-4</v>
          </cell>
          <cell r="H89">
            <v>-5.0000000000000001E-4</v>
          </cell>
          <cell r="I89">
            <v>-5.0000000000000001E-4</v>
          </cell>
          <cell r="K89" t="str">
            <v>1999-070 N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G90">
            <v>-5.0000000000000001E-4</v>
          </cell>
          <cell r="H90">
            <v>-5.0000000000000001E-4</v>
          </cell>
          <cell r="I90">
            <v>-5.0000000000000001E-4</v>
          </cell>
          <cell r="K90" t="str">
            <v>1999-070 N*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G91">
            <v>-5.0000000000000001E-4</v>
          </cell>
          <cell r="H91">
            <v>-5.0000000000000001E-4</v>
          </cell>
          <cell r="I91">
            <v>-5.0000000000000001E-4</v>
          </cell>
          <cell r="K91" t="str">
            <v>1999-070 N*</v>
          </cell>
        </row>
        <row r="92">
          <cell r="A92" t="str">
            <v>1999-070 O</v>
          </cell>
          <cell r="B92">
            <v>37196</v>
          </cell>
          <cell r="C92">
            <v>-1.9E-3</v>
          </cell>
          <cell r="D92">
            <v>-1.9E-3</v>
          </cell>
          <cell r="E92">
            <v>-1.9E-3</v>
          </cell>
          <cell r="G92">
            <v>-2.4000000000000002E-3</v>
          </cell>
          <cell r="H92">
            <v>-2.4000000000000002E-3</v>
          </cell>
          <cell r="I92">
            <v>-2.4000000000000002E-3</v>
          </cell>
          <cell r="K92" t="str">
            <v>1999-070 O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G93">
            <v>-2.4000000000000002E-3</v>
          </cell>
          <cell r="H93">
            <v>-2.4000000000000002E-3</v>
          </cell>
          <cell r="I93">
            <v>-2.4000000000000002E-3</v>
          </cell>
          <cell r="K93" t="str">
            <v>1999-070 P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G94">
            <v>-1.9E-3</v>
          </cell>
          <cell r="H94">
            <v>-1.9E-3</v>
          </cell>
          <cell r="I94">
            <v>-1.9E-3</v>
          </cell>
          <cell r="K94" t="str">
            <v>2002-00113</v>
          </cell>
        </row>
        <row r="95">
          <cell r="A95" t="str">
            <v>2002-00251</v>
          </cell>
          <cell r="B95">
            <v>37469</v>
          </cell>
          <cell r="C95">
            <v>-9.4999999999999998E-3</v>
          </cell>
          <cell r="D95">
            <v>-9.4999999999999998E-3</v>
          </cell>
          <cell r="E95">
            <v>-1.9E-3</v>
          </cell>
          <cell r="G95">
            <v>-1.14E-2</v>
          </cell>
          <cell r="H95">
            <v>-1.14E-2</v>
          </cell>
          <cell r="I95">
            <v>-3.8E-3</v>
          </cell>
          <cell r="K95" t="str">
            <v>2002-00251</v>
          </cell>
        </row>
        <row r="96">
          <cell r="A96" t="str">
            <v>2002-00359</v>
          </cell>
          <cell r="B96">
            <v>37561</v>
          </cell>
          <cell r="C96">
            <v>-0.15740000000000001</v>
          </cell>
          <cell r="D96">
            <v>-0.15740000000000001</v>
          </cell>
          <cell r="E96">
            <v>-3.9099999999999996E-2</v>
          </cell>
          <cell r="G96">
            <v>-0.16690000000000002</v>
          </cell>
          <cell r="H96">
            <v>-0.16690000000000002</v>
          </cell>
          <cell r="I96">
            <v>-4.0999999999999995E-2</v>
          </cell>
          <cell r="K96" t="str">
            <v>2002-00359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G97">
            <v>-0.16690000000000002</v>
          </cell>
          <cell r="H97">
            <v>-0.16690000000000002</v>
          </cell>
          <cell r="I97">
            <v>-4.0999999999999995E-2</v>
          </cell>
          <cell r="K97" t="str">
            <v>2003-00002</v>
          </cell>
        </row>
        <row r="98">
          <cell r="A98" t="str">
            <v>2003-00083</v>
          </cell>
          <cell r="B98">
            <v>37713</v>
          </cell>
          <cell r="C98">
            <v>0</v>
          </cell>
          <cell r="D98">
            <v>0</v>
          </cell>
          <cell r="E98">
            <v>0</v>
          </cell>
          <cell r="G98">
            <v>-0.16690000000000002</v>
          </cell>
          <cell r="H98">
            <v>-0.16690000000000002</v>
          </cell>
          <cell r="I98">
            <v>-4.0999999999999995E-2</v>
          </cell>
          <cell r="K98" t="str">
            <v>2003-00083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G99">
            <v>-0.16690000000000002</v>
          </cell>
          <cell r="H99">
            <v>-0.16690000000000002</v>
          </cell>
          <cell r="I99">
            <v>-4.0999999999999995E-2</v>
          </cell>
          <cell r="K99" t="str">
            <v>2003-00126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G100">
            <v>-0.15740000000000001</v>
          </cell>
          <cell r="H100">
            <v>-0.15740000000000001</v>
          </cell>
          <cell r="I100">
            <v>-3.9099999999999996E-2</v>
          </cell>
          <cell r="K100" t="str">
            <v>2003-00258</v>
          </cell>
        </row>
        <row r="101">
          <cell r="A101" t="str">
            <v>2003-00377</v>
          </cell>
          <cell r="B101">
            <v>37926</v>
          </cell>
          <cell r="C101">
            <v>-5.9999999999999995E-4</v>
          </cell>
          <cell r="D101">
            <v>-5.9999999999999995E-4</v>
          </cell>
          <cell r="E101">
            <v>-5.9999999999999995E-4</v>
          </cell>
          <cell r="G101">
            <v>-5.9999999999999995E-4</v>
          </cell>
          <cell r="H101">
            <v>-5.9999999999999995E-4</v>
          </cell>
          <cell r="I101">
            <v>-5.9999999999999995E-4</v>
          </cell>
          <cell r="K101" t="str">
            <v>2003-00377</v>
          </cell>
        </row>
        <row r="102">
          <cell r="A102" t="str">
            <v>2003-00504</v>
          </cell>
          <cell r="B102">
            <v>38018</v>
          </cell>
          <cell r="C102">
            <v>-5.9999999999999995E-4</v>
          </cell>
          <cell r="D102">
            <v>-5.9999999999999995E-4</v>
          </cell>
          <cell r="E102">
            <v>-5.9999999999999995E-4</v>
          </cell>
          <cell r="G102">
            <v>-5.9999999999999995E-4</v>
          </cell>
          <cell r="H102">
            <v>-5.9999999999999995E-4</v>
          </cell>
          <cell r="I102">
            <v>-5.9999999999999995E-4</v>
          </cell>
          <cell r="K102" t="str">
            <v>2003-00504</v>
          </cell>
        </row>
        <row r="103">
          <cell r="A103" t="str">
            <v>2004-00122</v>
          </cell>
          <cell r="B103">
            <v>38108</v>
          </cell>
          <cell r="C103">
            <v>-5.9999999999999995E-4</v>
          </cell>
          <cell r="D103">
            <v>-5.9999999999999995E-4</v>
          </cell>
          <cell r="E103">
            <v>-5.9999999999999995E-4</v>
          </cell>
          <cell r="G103">
            <v>-5.9999999999999995E-4</v>
          </cell>
          <cell r="H103">
            <v>-5.9999999999999995E-4</v>
          </cell>
          <cell r="I103">
            <v>-5.9999999999999995E-4</v>
          </cell>
          <cell r="K103" t="str">
            <v>2004-00122</v>
          </cell>
        </row>
        <row r="104">
          <cell r="A104" t="str">
            <v>2004-00269</v>
          </cell>
          <cell r="B104">
            <v>38200</v>
          </cell>
          <cell r="C104">
            <v>-4.7999999999999996E-3</v>
          </cell>
          <cell r="D104">
            <v>-4.7999999999999996E-3</v>
          </cell>
          <cell r="E104">
            <v>-4.7999999999999996E-3</v>
          </cell>
          <cell r="G104">
            <v>-5.3999999999999994E-3</v>
          </cell>
          <cell r="H104">
            <v>-5.3999999999999994E-3</v>
          </cell>
          <cell r="I104">
            <v>-5.3999999999999994E-3</v>
          </cell>
          <cell r="K104" t="str">
            <v>2004-00269</v>
          </cell>
        </row>
        <row r="105">
          <cell r="A105" t="str">
            <v>2005-00271</v>
          </cell>
          <cell r="B105">
            <v>38565</v>
          </cell>
          <cell r="C105">
            <v>0</v>
          </cell>
          <cell r="D105">
            <v>0</v>
          </cell>
          <cell r="E105">
            <v>0</v>
          </cell>
          <cell r="G105">
            <v>-4.7999999999999996E-3</v>
          </cell>
          <cell r="H105">
            <v>-4.7999999999999996E-3</v>
          </cell>
          <cell r="I105">
            <v>-4.7999999999999996E-3</v>
          </cell>
          <cell r="K105" t="str">
            <v>2005-00271</v>
          </cell>
        </row>
        <row r="106">
          <cell r="A106" t="str">
            <v>2005-00399</v>
          </cell>
          <cell r="B106">
            <v>38657</v>
          </cell>
          <cell r="C106">
            <v>-1.6999999999999999E-3</v>
          </cell>
          <cell r="D106">
            <v>-1.6999999999999999E-3</v>
          </cell>
          <cell r="E106">
            <v>-1.6999999999999999E-3</v>
          </cell>
          <cell r="G106">
            <v>-1.6999999999999999E-3</v>
          </cell>
          <cell r="H106">
            <v>-1.6999999999999999E-3</v>
          </cell>
          <cell r="I106">
            <v>-1.6999999999999999E-3</v>
          </cell>
          <cell r="K106" t="str">
            <v>2005-00399</v>
          </cell>
        </row>
        <row r="107">
          <cell r="A107" t="str">
            <v>2006-00428</v>
          </cell>
          <cell r="B107">
            <v>39022</v>
          </cell>
          <cell r="C107">
            <v>-5.5399999999999998E-2</v>
          </cell>
          <cell r="D107">
            <v>-5.5399999999999998E-2</v>
          </cell>
          <cell r="E107">
            <v>-5.5399999999999998E-2</v>
          </cell>
          <cell r="G107">
            <v>-5.5399999999999998E-2</v>
          </cell>
          <cell r="H107">
            <v>-5.5399999999999998E-2</v>
          </cell>
          <cell r="I107">
            <v>-5.5399999999999998E-2</v>
          </cell>
          <cell r="K107" t="str">
            <v>2006-00428</v>
          </cell>
        </row>
        <row r="108">
          <cell r="B108">
            <v>54789</v>
          </cell>
        </row>
      </sheetData>
      <sheetData sheetId="49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-1.5300000000000001E-2</v>
          </cell>
          <cell r="E8">
            <v>-1.5300000000000001E-2</v>
          </cell>
          <cell r="F8">
            <v>-1.5300000000000001E-2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92-558 M</v>
          </cell>
          <cell r="B11">
            <v>34731</v>
          </cell>
          <cell r="C11">
            <v>-7.9200000000000007E-2</v>
          </cell>
          <cell r="D11">
            <v>-2.4400000000000002E-2</v>
          </cell>
          <cell r="E11">
            <v>0</v>
          </cell>
          <cell r="F11">
            <v>0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92-558 O</v>
          </cell>
          <cell r="B13">
            <v>34790</v>
          </cell>
          <cell r="C13">
            <v>-3.2100000000000004E-2</v>
          </cell>
          <cell r="D13">
            <v>-7.6E-3</v>
          </cell>
          <cell r="E13">
            <v>0</v>
          </cell>
          <cell r="F13">
            <v>0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92-558 R</v>
          </cell>
          <cell r="B16">
            <v>34881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95-010 A</v>
          </cell>
          <cell r="B18">
            <v>34943</v>
          </cell>
          <cell r="C18">
            <v>-3.0200000000000001E-2</v>
          </cell>
          <cell r="D18">
            <v>-7.1000000000000004E-3</v>
          </cell>
          <cell r="E18">
            <v>0</v>
          </cell>
          <cell r="F18">
            <v>0</v>
          </cell>
        </row>
        <row r="19">
          <cell r="A19" t="str">
            <v>95-010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-0.191</v>
          </cell>
          <cell r="I19">
            <v>-5.4400000000000004E-2</v>
          </cell>
          <cell r="J19">
            <v>-1.5300000000000001E-2</v>
          </cell>
          <cell r="K19">
            <v>-1.5300000000000001E-2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-0.14150000000000001</v>
          </cell>
          <cell r="I20">
            <v>-3.9100000000000003E-2</v>
          </cell>
          <cell r="J20">
            <v>0</v>
          </cell>
          <cell r="K20">
            <v>0</v>
          </cell>
        </row>
        <row r="21">
          <cell r="A21" t="str">
            <v>95-010 C</v>
          </cell>
          <cell r="B21">
            <v>35034</v>
          </cell>
          <cell r="C21">
            <v>-6.9999999999999999E-4</v>
          </cell>
          <cell r="D21">
            <v>-2.0000000000000001E-4</v>
          </cell>
          <cell r="E21">
            <v>0</v>
          </cell>
          <cell r="F21">
            <v>0</v>
          </cell>
          <cell r="H21">
            <v>-0.14220000000000002</v>
          </cell>
          <cell r="I21">
            <v>-3.9300000000000002E-2</v>
          </cell>
          <cell r="J21">
            <v>0</v>
          </cell>
          <cell r="K21">
            <v>0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-0.14220000000000002</v>
          </cell>
          <cell r="I22">
            <v>-3.9300000000000002E-2</v>
          </cell>
          <cell r="J22">
            <v>0</v>
          </cell>
          <cell r="K22">
            <v>0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-6.3000000000000014E-2</v>
          </cell>
          <cell r="I23">
            <v>-1.4900000000000002E-2</v>
          </cell>
          <cell r="J23">
            <v>0</v>
          </cell>
          <cell r="K23">
            <v>0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-6.3000000000000014E-2</v>
          </cell>
          <cell r="I24">
            <v>-1.4900000000000002E-2</v>
          </cell>
          <cell r="J24">
            <v>0</v>
          </cell>
          <cell r="K24">
            <v>0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-3.09E-2</v>
          </cell>
          <cell r="I25">
            <v>-7.3000000000000001E-3</v>
          </cell>
          <cell r="J25">
            <v>0</v>
          </cell>
          <cell r="K25">
            <v>0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-3.09E-2</v>
          </cell>
          <cell r="I26">
            <v>-7.3000000000000001E-3</v>
          </cell>
          <cell r="J26">
            <v>0</v>
          </cell>
          <cell r="K26">
            <v>0</v>
          </cell>
        </row>
        <row r="27">
          <cell r="A27" t="str">
            <v>95-010 I</v>
          </cell>
          <cell r="B27">
            <v>35217</v>
          </cell>
          <cell r="C27">
            <v>-6.5000000000000002E-2</v>
          </cell>
          <cell r="D27">
            <v>-1.77E-2</v>
          </cell>
          <cell r="E27">
            <v>0</v>
          </cell>
          <cell r="F27">
            <v>0</v>
          </cell>
          <cell r="H27">
            <v>-9.5899999999999999E-2</v>
          </cell>
          <cell r="I27">
            <v>-2.5000000000000001E-2</v>
          </cell>
          <cell r="J27">
            <v>0</v>
          </cell>
          <cell r="K27">
            <v>0</v>
          </cell>
        </row>
        <row r="28">
          <cell r="A28" t="str">
            <v>95-010 J</v>
          </cell>
          <cell r="B28">
            <v>35247</v>
          </cell>
          <cell r="C28">
            <v>-2.3E-3</v>
          </cell>
          <cell r="D28">
            <v>-5.9999999999999995E-4</v>
          </cell>
          <cell r="E28">
            <v>0</v>
          </cell>
          <cell r="F28">
            <v>0</v>
          </cell>
          <cell r="H28">
            <v>-9.8199999999999996E-2</v>
          </cell>
          <cell r="I28">
            <v>-2.5600000000000001E-2</v>
          </cell>
          <cell r="J28">
            <v>0</v>
          </cell>
          <cell r="K28">
            <v>0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-9.8199999999999996E-2</v>
          </cell>
          <cell r="I29">
            <v>-2.5600000000000001E-2</v>
          </cell>
          <cell r="J29">
            <v>0</v>
          </cell>
          <cell r="K29">
            <v>0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-6.8000000000000005E-2</v>
          </cell>
          <cell r="I30">
            <v>-1.8499999999999999E-2</v>
          </cell>
          <cell r="J30">
            <v>0</v>
          </cell>
          <cell r="K30">
            <v>0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-6.8000000000000005E-2</v>
          </cell>
          <cell r="I31">
            <v>-1.8499999999999999E-2</v>
          </cell>
          <cell r="J31">
            <v>0</v>
          </cell>
          <cell r="K31">
            <v>0</v>
          </cell>
        </row>
        <row r="32">
          <cell r="A32" t="str">
            <v>95-010 N</v>
          </cell>
          <cell r="B32">
            <v>35370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-6.8000000000000005E-2</v>
          </cell>
          <cell r="I32">
            <v>-1.8499999999999999E-2</v>
          </cell>
          <cell r="J32">
            <v>0</v>
          </cell>
          <cell r="K32">
            <v>0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-6.7299999999999999E-2</v>
          </cell>
          <cell r="I33">
            <v>-1.83E-2</v>
          </cell>
          <cell r="J33">
            <v>0</v>
          </cell>
          <cell r="K33">
            <v>0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-6.7299999999999999E-2</v>
          </cell>
          <cell r="I34">
            <v>-1.83E-2</v>
          </cell>
          <cell r="J34">
            <v>0</v>
          </cell>
          <cell r="K34">
            <v>0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-6.7299999999999999E-2</v>
          </cell>
          <cell r="I35">
            <v>-1.83E-2</v>
          </cell>
          <cell r="J35">
            <v>0</v>
          </cell>
          <cell r="K35">
            <v>0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-6.7299999999999999E-2</v>
          </cell>
          <cell r="I36">
            <v>-1.83E-2</v>
          </cell>
          <cell r="J36">
            <v>0</v>
          </cell>
          <cell r="K36">
            <v>0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-6.7299999999999999E-2</v>
          </cell>
          <cell r="I37">
            <v>-1.83E-2</v>
          </cell>
          <cell r="J37">
            <v>0</v>
          </cell>
          <cell r="K37">
            <v>0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-6.7299999999999999E-2</v>
          </cell>
          <cell r="I38">
            <v>-1.83E-2</v>
          </cell>
          <cell r="J38">
            <v>0</v>
          </cell>
          <cell r="K38">
            <v>0</v>
          </cell>
        </row>
        <row r="39">
          <cell r="A39" t="str">
            <v>95-010 U</v>
          </cell>
          <cell r="B39">
            <v>35582</v>
          </cell>
          <cell r="C39">
            <v>-4.8800000000000003E-2</v>
          </cell>
          <cell r="D39">
            <v>-1.35E-2</v>
          </cell>
          <cell r="E39">
            <v>0</v>
          </cell>
          <cell r="F39">
            <v>0</v>
          </cell>
          <cell r="H39">
            <v>-5.1100000000000007E-2</v>
          </cell>
          <cell r="I39">
            <v>-1.41E-2</v>
          </cell>
          <cell r="J39">
            <v>0</v>
          </cell>
          <cell r="K39">
            <v>0</v>
          </cell>
        </row>
        <row r="40">
          <cell r="A40" t="str">
            <v>95-010 V</v>
          </cell>
          <cell r="B40">
            <v>35612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-4.8800000000000003E-2</v>
          </cell>
          <cell r="I40">
            <v>-1.35E-2</v>
          </cell>
          <cell r="J40">
            <v>0</v>
          </cell>
          <cell r="K40">
            <v>0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-4.8800000000000003E-2</v>
          </cell>
          <cell r="I41">
            <v>-1.35E-2</v>
          </cell>
          <cell r="J41">
            <v>0</v>
          </cell>
          <cell r="K41">
            <v>0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-4.8800000000000003E-2</v>
          </cell>
          <cell r="I42">
            <v>-1.35E-2</v>
          </cell>
          <cell r="J42">
            <v>0</v>
          </cell>
          <cell r="K42">
            <v>0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-4.8800000000000003E-2</v>
          </cell>
          <cell r="I43">
            <v>-1.35E-2</v>
          </cell>
          <cell r="J43">
            <v>0</v>
          </cell>
          <cell r="K43">
            <v>0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-4.8800000000000003E-2</v>
          </cell>
          <cell r="I44">
            <v>-1.35E-2</v>
          </cell>
          <cell r="J44">
            <v>0</v>
          </cell>
          <cell r="K44">
            <v>0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-4.8800000000000003E-2</v>
          </cell>
          <cell r="I45">
            <v>-1.35E-2</v>
          </cell>
          <cell r="J45">
            <v>0</v>
          </cell>
          <cell r="K45">
            <v>0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-4.8800000000000003E-2</v>
          </cell>
          <cell r="I46">
            <v>-1.35E-2</v>
          </cell>
          <cell r="J46">
            <v>0</v>
          </cell>
          <cell r="K46">
            <v>0</v>
          </cell>
        </row>
        <row r="47">
          <cell r="A47" t="str">
            <v>95-010 CC</v>
          </cell>
          <cell r="B47">
            <v>35827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-4.8800000000000003E-2</v>
          </cell>
          <cell r="I47">
            <v>-1.35E-2</v>
          </cell>
          <cell r="J47">
            <v>0</v>
          </cell>
          <cell r="K47">
            <v>0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-4.8800000000000003E-2</v>
          </cell>
          <cell r="I48">
            <v>-1.35E-2</v>
          </cell>
          <cell r="J48">
            <v>0</v>
          </cell>
          <cell r="K48">
            <v>0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H49">
            <v>-4.8800000000000003E-2</v>
          </cell>
          <cell r="I49">
            <v>-1.35E-2</v>
          </cell>
          <cell r="J49">
            <v>0</v>
          </cell>
          <cell r="K49">
            <v>0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H50">
            <v>-4.8800000000000003E-2</v>
          </cell>
          <cell r="I50">
            <v>-1.35E-2</v>
          </cell>
          <cell r="J50">
            <v>0</v>
          </cell>
          <cell r="K50">
            <v>0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 t="str">
            <v>95-010 HH</v>
          </cell>
          <cell r="B52">
            <v>35977</v>
          </cell>
          <cell r="C52">
            <v>-2.9999999999999996E-3</v>
          </cell>
          <cell r="D52">
            <v>-8.0000000000000004E-4</v>
          </cell>
          <cell r="E52">
            <v>0</v>
          </cell>
          <cell r="F52">
            <v>0</v>
          </cell>
          <cell r="H52">
            <v>-2.9999999999999996E-3</v>
          </cell>
          <cell r="I52">
            <v>-8.0000000000000004E-4</v>
          </cell>
          <cell r="J52">
            <v>0</v>
          </cell>
          <cell r="K52">
            <v>0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-2.9999999999999996E-3</v>
          </cell>
          <cell r="I53">
            <v>-8.0000000000000004E-4</v>
          </cell>
          <cell r="J53">
            <v>0</v>
          </cell>
          <cell r="K53">
            <v>0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H54">
            <v>-2.9999999999999996E-3</v>
          </cell>
          <cell r="I54">
            <v>-8.0000000000000004E-4</v>
          </cell>
          <cell r="J54">
            <v>0</v>
          </cell>
          <cell r="K54">
            <v>0</v>
          </cell>
        </row>
        <row r="55">
          <cell r="A55" t="str">
            <v>95-010 KK</v>
          </cell>
          <cell r="B55">
            <v>36069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H55">
            <v>-2.9999999999999996E-3</v>
          </cell>
          <cell r="I55">
            <v>-8.0000000000000004E-4</v>
          </cell>
          <cell r="J55">
            <v>0</v>
          </cell>
          <cell r="K55">
            <v>0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-2.9999999999999996E-3</v>
          </cell>
          <cell r="I56">
            <v>-8.0000000000000004E-4</v>
          </cell>
          <cell r="J56">
            <v>0</v>
          </cell>
          <cell r="K56">
            <v>0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H57">
            <v>-2.9999999999999996E-3</v>
          </cell>
          <cell r="I57">
            <v>-8.0000000000000004E-4</v>
          </cell>
          <cell r="J57">
            <v>0</v>
          </cell>
          <cell r="K57">
            <v>0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H58">
            <v>-2.9999999999999996E-3</v>
          </cell>
          <cell r="I58">
            <v>-8.0000000000000004E-4</v>
          </cell>
          <cell r="J58">
            <v>0</v>
          </cell>
          <cell r="K58">
            <v>0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>
            <v>-2.9999999999999996E-3</v>
          </cell>
          <cell r="I59">
            <v>-8.0000000000000004E-4</v>
          </cell>
          <cell r="J59">
            <v>0</v>
          </cell>
          <cell r="K59">
            <v>0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-2.9999999999999996E-3</v>
          </cell>
          <cell r="I60">
            <v>-8.0000000000000004E-4</v>
          </cell>
          <cell r="J60">
            <v>0</v>
          </cell>
          <cell r="K60">
            <v>0</v>
          </cell>
        </row>
        <row r="61">
          <cell r="A61" t="str">
            <v>95-010 QQ</v>
          </cell>
          <cell r="B61">
            <v>36251</v>
          </cell>
          <cell r="C61">
            <v>-4.1200000000000001E-2</v>
          </cell>
          <cell r="D61">
            <v>-1.1000000000000001E-2</v>
          </cell>
          <cell r="E61">
            <v>0</v>
          </cell>
          <cell r="F61">
            <v>0</v>
          </cell>
          <cell r="H61">
            <v>-4.4200000000000003E-2</v>
          </cell>
          <cell r="I61">
            <v>-1.1800000000000001E-2</v>
          </cell>
          <cell r="J61">
            <v>0</v>
          </cell>
          <cell r="K61">
            <v>0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-4.4200000000000003E-2</v>
          </cell>
          <cell r="I62">
            <v>-1.1800000000000001E-2</v>
          </cell>
          <cell r="J62">
            <v>0</v>
          </cell>
          <cell r="K62">
            <v>0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-4.4200000000000003E-2</v>
          </cell>
          <cell r="I63">
            <v>-1.1800000000000001E-2</v>
          </cell>
          <cell r="J63">
            <v>0</v>
          </cell>
          <cell r="K63">
            <v>0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-4.1200000000000001E-2</v>
          </cell>
          <cell r="I64">
            <v>-1.1000000000000001E-2</v>
          </cell>
          <cell r="J64">
            <v>0</v>
          </cell>
          <cell r="K64">
            <v>0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-4.1200000000000001E-2</v>
          </cell>
          <cell r="I65">
            <v>-1.1000000000000001E-2</v>
          </cell>
          <cell r="J65">
            <v>0</v>
          </cell>
          <cell r="K65">
            <v>0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H66">
            <v>-4.1200000000000001E-2</v>
          </cell>
          <cell r="I66">
            <v>-1.1000000000000001E-2</v>
          </cell>
          <cell r="J66">
            <v>0</v>
          </cell>
          <cell r="K66">
            <v>0</v>
          </cell>
        </row>
        <row r="67">
          <cell r="A67" t="str">
            <v>95-010 WW</v>
          </cell>
          <cell r="B67">
            <v>36434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H67">
            <v>-4.1200000000000001E-2</v>
          </cell>
          <cell r="I67">
            <v>-1.1000000000000001E-2</v>
          </cell>
          <cell r="J67">
            <v>0</v>
          </cell>
          <cell r="K67">
            <v>0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-4.1200000000000001E-2</v>
          </cell>
          <cell r="I68">
            <v>-1.1000000000000001E-2</v>
          </cell>
          <cell r="J68">
            <v>0</v>
          </cell>
          <cell r="K68">
            <v>0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-4.1200000000000001E-2</v>
          </cell>
          <cell r="I69">
            <v>-1.1000000000000001E-2</v>
          </cell>
          <cell r="J69">
            <v>0</v>
          </cell>
          <cell r="K69">
            <v>0</v>
          </cell>
        </row>
        <row r="70">
          <cell r="A70" t="str">
            <v>99-070</v>
          </cell>
          <cell r="B70">
            <v>36526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H70">
            <v>-4.1200000000000001E-2</v>
          </cell>
          <cell r="I70">
            <v>-1.1000000000000001E-2</v>
          </cell>
          <cell r="J70">
            <v>0</v>
          </cell>
          <cell r="K70">
            <v>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-4.1200000000000001E-2</v>
          </cell>
          <cell r="I71">
            <v>-1.1000000000000001E-2</v>
          </cell>
          <cell r="J71">
            <v>0</v>
          </cell>
          <cell r="K71">
            <v>0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-4.1200000000000001E-2</v>
          </cell>
          <cell r="I72">
            <v>-1.1000000000000001E-2</v>
          </cell>
          <cell r="J72">
            <v>0</v>
          </cell>
          <cell r="K72">
            <v>0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1999-070 E</v>
          </cell>
          <cell r="B77">
            <v>36739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1999-070 E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1999-070 K</v>
          </cell>
          <cell r="B86">
            <v>37012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1999-070 O</v>
          </cell>
          <cell r="B92">
            <v>37196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2002-00251</v>
          </cell>
          <cell r="B95">
            <v>37469</v>
          </cell>
          <cell r="C95">
            <v>-9.4000000000000004E-3</v>
          </cell>
          <cell r="D95">
            <v>-1.8E-3</v>
          </cell>
          <cell r="E95">
            <v>0</v>
          </cell>
          <cell r="F95">
            <v>0</v>
          </cell>
          <cell r="H95">
            <v>-9.4000000000000004E-3</v>
          </cell>
          <cell r="I95">
            <v>-1.8E-3</v>
          </cell>
          <cell r="J95">
            <v>0</v>
          </cell>
          <cell r="K95">
            <v>0</v>
          </cell>
        </row>
        <row r="96">
          <cell r="A96" t="str">
            <v>2002-00359</v>
          </cell>
          <cell r="B96">
            <v>37561</v>
          </cell>
          <cell r="C96">
            <v>-0.14760000000000001</v>
          </cell>
          <cell r="D96">
            <v>-2.93E-2</v>
          </cell>
          <cell r="E96">
            <v>0</v>
          </cell>
          <cell r="F96">
            <v>0</v>
          </cell>
          <cell r="H96">
            <v>-0.157</v>
          </cell>
          <cell r="I96">
            <v>-3.1099999999999999E-2</v>
          </cell>
          <cell r="J96">
            <v>0</v>
          </cell>
          <cell r="K96">
            <v>0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H97">
            <v>-0.157</v>
          </cell>
          <cell r="I97">
            <v>-3.1099999999999999E-2</v>
          </cell>
          <cell r="J97">
            <v>0</v>
          </cell>
          <cell r="K97">
            <v>0</v>
          </cell>
        </row>
        <row r="98">
          <cell r="A98" t="str">
            <v>2003-00083</v>
          </cell>
          <cell r="B98">
            <v>37713</v>
          </cell>
          <cell r="C98" t="e">
            <v>#REF!</v>
          </cell>
          <cell r="D98" t="e">
            <v>#REF!</v>
          </cell>
          <cell r="E98">
            <v>0</v>
          </cell>
          <cell r="F98">
            <v>0</v>
          </cell>
          <cell r="H98" t="e">
            <v>#REF!</v>
          </cell>
          <cell r="I98" t="e">
            <v>#REF!</v>
          </cell>
          <cell r="J98">
            <v>0</v>
          </cell>
          <cell r="K98">
            <v>0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 t="e">
            <v>#REF!</v>
          </cell>
          <cell r="I99" t="e">
            <v>#REF!</v>
          </cell>
          <cell r="J99">
            <v>0</v>
          </cell>
          <cell r="K99">
            <v>0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H100" t="e">
            <v>#REF!</v>
          </cell>
          <cell r="I100" t="e">
            <v>#REF!</v>
          </cell>
          <cell r="J100">
            <v>0</v>
          </cell>
          <cell r="K100">
            <v>0</v>
          </cell>
        </row>
        <row r="101">
          <cell r="A101" t="str">
            <v>2003-00377</v>
          </cell>
          <cell r="B101">
            <v>37926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H101" t="e">
            <v>#REF!</v>
          </cell>
          <cell r="I101" t="e">
            <v>#REF!</v>
          </cell>
          <cell r="J101">
            <v>0</v>
          </cell>
          <cell r="K101">
            <v>0</v>
          </cell>
        </row>
        <row r="102">
          <cell r="A102" t="str">
            <v>2003-00504</v>
          </cell>
          <cell r="B102">
            <v>38018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H102" t="e">
            <v>#REF!</v>
          </cell>
          <cell r="I102" t="e">
            <v>#REF!</v>
          </cell>
          <cell r="J102">
            <v>0</v>
          </cell>
          <cell r="K102">
            <v>0</v>
          </cell>
        </row>
        <row r="103">
          <cell r="A103" t="str">
            <v>2004-00122</v>
          </cell>
          <cell r="B103">
            <v>38108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2004-00269</v>
          </cell>
          <cell r="B104">
            <v>38200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2004-00399</v>
          </cell>
          <cell r="B105">
            <v>2132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2004-00552</v>
          </cell>
          <cell r="B106">
            <v>2224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2006-00428</v>
          </cell>
          <cell r="B107">
            <v>39022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54789</v>
          </cell>
        </row>
      </sheetData>
      <sheetData sheetId="50">
        <row r="8">
          <cell r="A8" t="str">
            <v>95-010 A</v>
          </cell>
          <cell r="B8">
            <v>34999</v>
          </cell>
          <cell r="C8">
            <v>-0.16750000000000001</v>
          </cell>
        </row>
        <row r="9">
          <cell r="A9" t="str">
            <v>95-010 B</v>
          </cell>
          <cell r="B9">
            <v>34999</v>
          </cell>
          <cell r="C9">
            <v>-0.16750000000000001</v>
          </cell>
        </row>
        <row r="10">
          <cell r="A10" t="str">
            <v>95-010 C</v>
          </cell>
          <cell r="B10">
            <v>34999</v>
          </cell>
          <cell r="C10">
            <v>-0.16750000000000001</v>
          </cell>
        </row>
        <row r="11">
          <cell r="A11" t="str">
            <v>95-010 D</v>
          </cell>
          <cell r="B11">
            <v>34999</v>
          </cell>
          <cell r="C11">
            <v>-0.16750000000000001</v>
          </cell>
        </row>
        <row r="12">
          <cell r="A12" t="str">
            <v>95-010 E</v>
          </cell>
          <cell r="B12">
            <v>34999</v>
          </cell>
          <cell r="C12">
            <v>-0.16750000000000001</v>
          </cell>
        </row>
        <row r="13">
          <cell r="A13" t="str">
            <v>95-010 F</v>
          </cell>
          <cell r="B13">
            <v>34999</v>
          </cell>
          <cell r="C13">
            <v>-0.16750000000000001</v>
          </cell>
        </row>
        <row r="14">
          <cell r="A14" t="str">
            <v>95-010 G</v>
          </cell>
          <cell r="B14">
            <v>35156</v>
          </cell>
          <cell r="C14">
            <v>-0.121</v>
          </cell>
        </row>
        <row r="15">
          <cell r="A15" t="str">
            <v>95-010 H</v>
          </cell>
          <cell r="B15">
            <v>35156</v>
          </cell>
          <cell r="C15">
            <v>-0.121</v>
          </cell>
        </row>
        <row r="16">
          <cell r="A16" t="str">
            <v>95-010 I</v>
          </cell>
          <cell r="B16">
            <v>35156</v>
          </cell>
          <cell r="C16">
            <v>-0.121</v>
          </cell>
        </row>
        <row r="17">
          <cell r="A17" t="str">
            <v>95-010 J</v>
          </cell>
          <cell r="B17">
            <v>35156</v>
          </cell>
          <cell r="C17">
            <v>-0.121</v>
          </cell>
        </row>
        <row r="18">
          <cell r="A18" t="str">
            <v>95-010 K</v>
          </cell>
          <cell r="B18">
            <v>35156</v>
          </cell>
          <cell r="C18">
            <v>-0.121</v>
          </cell>
        </row>
        <row r="19">
          <cell r="A19" t="str">
            <v>95-010 L</v>
          </cell>
          <cell r="B19">
            <v>35156</v>
          </cell>
          <cell r="C19">
            <v>-0.121</v>
          </cell>
        </row>
        <row r="20">
          <cell r="A20" t="str">
            <v>95-010 M</v>
          </cell>
          <cell r="B20">
            <v>35339</v>
          </cell>
          <cell r="C20">
            <v>-3.3999999999999998E-3</v>
          </cell>
        </row>
        <row r="21">
          <cell r="A21" t="str">
            <v>95-010 N</v>
          </cell>
          <cell r="B21">
            <v>35339</v>
          </cell>
          <cell r="C21">
            <v>-3.3999999999999998E-3</v>
          </cell>
        </row>
        <row r="22">
          <cell r="A22" t="str">
            <v>95-010 O</v>
          </cell>
          <cell r="B22">
            <v>35339</v>
          </cell>
          <cell r="C22">
            <v>-3.3999999999999998E-3</v>
          </cell>
        </row>
        <row r="23">
          <cell r="A23" t="str">
            <v>95-010 P</v>
          </cell>
          <cell r="B23">
            <v>35339</v>
          </cell>
          <cell r="C23">
            <v>-3.3999999999999998E-3</v>
          </cell>
        </row>
        <row r="24">
          <cell r="A24" t="str">
            <v>95-010 Q</v>
          </cell>
          <cell r="B24">
            <v>35339</v>
          </cell>
          <cell r="C24">
            <v>-3.3999999999999998E-3</v>
          </cell>
        </row>
        <row r="25">
          <cell r="A25" t="str">
            <v>95-010 R</v>
          </cell>
          <cell r="B25">
            <v>35339</v>
          </cell>
          <cell r="C25">
            <v>-3.3999999999999998E-3</v>
          </cell>
        </row>
        <row r="26">
          <cell r="A26" t="str">
            <v>95-010 S</v>
          </cell>
          <cell r="B26">
            <v>35521</v>
          </cell>
          <cell r="C26">
            <v>9.3799999999999994E-2</v>
          </cell>
        </row>
        <row r="27">
          <cell r="A27" t="str">
            <v>95-010 T</v>
          </cell>
          <cell r="B27">
            <v>35521</v>
          </cell>
          <cell r="C27">
            <v>9.3799999999999994E-2</v>
          </cell>
        </row>
        <row r="28">
          <cell r="A28" t="str">
            <v>95-010 U</v>
          </cell>
          <cell r="B28">
            <v>35521</v>
          </cell>
          <cell r="C28">
            <v>9.3799999999999994E-2</v>
          </cell>
        </row>
        <row r="29">
          <cell r="A29" t="str">
            <v>95-010 V</v>
          </cell>
          <cell r="B29">
            <v>35521</v>
          </cell>
          <cell r="C29">
            <v>9.3799999999999994E-2</v>
          </cell>
        </row>
        <row r="30">
          <cell r="A30" t="str">
            <v>95-010 W</v>
          </cell>
          <cell r="B30">
            <v>35521</v>
          </cell>
          <cell r="C30">
            <v>9.3799999999999994E-2</v>
          </cell>
        </row>
        <row r="31">
          <cell r="A31" t="str">
            <v>95-010 X</v>
          </cell>
          <cell r="B31">
            <v>35521</v>
          </cell>
          <cell r="C31">
            <v>9.3799999999999994E-2</v>
          </cell>
        </row>
        <row r="32">
          <cell r="A32" t="str">
            <v>95-010 Y</v>
          </cell>
          <cell r="B32">
            <v>35704</v>
          </cell>
          <cell r="C32">
            <v>0.1211</v>
          </cell>
        </row>
        <row r="33">
          <cell r="A33" t="str">
            <v>95-010 Z</v>
          </cell>
          <cell r="B33">
            <v>35704</v>
          </cell>
          <cell r="C33">
            <v>0.1211</v>
          </cell>
        </row>
        <row r="34">
          <cell r="A34" t="str">
            <v>95-010 AA</v>
          </cell>
          <cell r="B34">
            <v>35704</v>
          </cell>
          <cell r="C34">
            <v>0.1211</v>
          </cell>
        </row>
        <row r="35">
          <cell r="A35" t="str">
            <v>95-010 BB</v>
          </cell>
          <cell r="B35">
            <v>35704</v>
          </cell>
          <cell r="C35">
            <v>0.1211</v>
          </cell>
        </row>
        <row r="36">
          <cell r="A36" t="str">
            <v>95-010 CC</v>
          </cell>
          <cell r="B36">
            <v>35704</v>
          </cell>
          <cell r="C36">
            <v>0.1211</v>
          </cell>
        </row>
        <row r="37">
          <cell r="A37" t="str">
            <v>95-010 DD</v>
          </cell>
          <cell r="B37">
            <v>35704</v>
          </cell>
          <cell r="C37">
            <v>0.1211</v>
          </cell>
        </row>
        <row r="38">
          <cell r="A38" t="str">
            <v>95-010 EE</v>
          </cell>
          <cell r="B38">
            <v>35886</v>
          </cell>
          <cell r="C38">
            <v>-0.1147</v>
          </cell>
        </row>
        <row r="39">
          <cell r="A39" t="str">
            <v>95-010 FF</v>
          </cell>
          <cell r="B39">
            <v>35886</v>
          </cell>
          <cell r="C39">
            <v>-0.1147</v>
          </cell>
        </row>
        <row r="40">
          <cell r="A40" t="str">
            <v>95-010 GG</v>
          </cell>
          <cell r="B40">
            <v>35886</v>
          </cell>
          <cell r="C40">
            <v>-0.1147</v>
          </cell>
        </row>
        <row r="41">
          <cell r="A41" t="str">
            <v>95-010 HH</v>
          </cell>
          <cell r="B41">
            <v>35886</v>
          </cell>
          <cell r="C41">
            <v>-0.1147</v>
          </cell>
        </row>
        <row r="42">
          <cell r="A42" t="str">
            <v>95-010 II</v>
          </cell>
          <cell r="B42">
            <v>35886</v>
          </cell>
          <cell r="C42">
            <v>-0.1147</v>
          </cell>
        </row>
        <row r="43">
          <cell r="A43" t="str">
            <v>95-010 JJ</v>
          </cell>
          <cell r="B43">
            <v>35886</v>
          </cell>
          <cell r="C43">
            <v>-0.1147</v>
          </cell>
        </row>
        <row r="44">
          <cell r="A44" t="str">
            <v>95-010 KK</v>
          </cell>
          <cell r="B44">
            <v>36069</v>
          </cell>
          <cell r="C44">
            <v>-0.311</v>
          </cell>
        </row>
        <row r="45">
          <cell r="A45" t="str">
            <v>95-010 LL</v>
          </cell>
          <cell r="B45">
            <v>36069</v>
          </cell>
          <cell r="C45">
            <v>-0.311</v>
          </cell>
        </row>
        <row r="46">
          <cell r="A46" t="str">
            <v>95-010 MM</v>
          </cell>
          <cell r="B46">
            <v>36069</v>
          </cell>
          <cell r="C46">
            <v>-0.311</v>
          </cell>
        </row>
        <row r="47">
          <cell r="A47" t="str">
            <v>95-010 NN</v>
          </cell>
          <cell r="B47">
            <v>36069</v>
          </cell>
          <cell r="C47">
            <v>-0.311</v>
          </cell>
        </row>
        <row r="48">
          <cell r="A48" t="str">
            <v>95-010 OO</v>
          </cell>
          <cell r="B48">
            <v>36069</v>
          </cell>
          <cell r="C48">
            <v>-0.311</v>
          </cell>
        </row>
        <row r="49">
          <cell r="A49" t="str">
            <v>95-010 PP</v>
          </cell>
          <cell r="B49">
            <v>36069</v>
          </cell>
          <cell r="C49">
            <v>-0.311</v>
          </cell>
        </row>
        <row r="50">
          <cell r="A50" t="str">
            <v>95-010 QQ</v>
          </cell>
          <cell r="B50">
            <v>36251</v>
          </cell>
          <cell r="C50">
            <v>-0.18820000000000001</v>
          </cell>
        </row>
        <row r="51">
          <cell r="A51" t="str">
            <v>95-010 RR</v>
          </cell>
          <cell r="B51">
            <v>36251</v>
          </cell>
          <cell r="C51">
            <v>-0.18820000000000001</v>
          </cell>
        </row>
        <row r="52">
          <cell r="A52" t="str">
            <v>95-010 SS</v>
          </cell>
          <cell r="B52">
            <v>36251</v>
          </cell>
          <cell r="C52">
            <v>-0.18820000000000001</v>
          </cell>
        </row>
        <row r="53">
          <cell r="A53" t="str">
            <v>95-010 TT</v>
          </cell>
          <cell r="B53">
            <v>36251</v>
          </cell>
          <cell r="C53">
            <v>-0.18820000000000001</v>
          </cell>
        </row>
        <row r="54">
          <cell r="A54" t="str">
            <v>95-010 UU</v>
          </cell>
          <cell r="B54">
            <v>36251</v>
          </cell>
          <cell r="C54">
            <v>-0.18820000000000001</v>
          </cell>
        </row>
        <row r="55">
          <cell r="A55" t="str">
            <v>95-010 VV</v>
          </cell>
          <cell r="B55">
            <v>36251</v>
          </cell>
          <cell r="C55">
            <v>-0.18820000000000001</v>
          </cell>
        </row>
        <row r="56">
          <cell r="A56" t="str">
            <v>95-010 WW</v>
          </cell>
          <cell r="B56">
            <v>36434</v>
          </cell>
          <cell r="C56">
            <v>-0.22389999999999999</v>
          </cell>
        </row>
        <row r="57">
          <cell r="A57" t="str">
            <v>95-010 XX</v>
          </cell>
          <cell r="B57">
            <v>36434</v>
          </cell>
          <cell r="C57">
            <v>-0.22389999999999999</v>
          </cell>
        </row>
        <row r="58">
          <cell r="A58" t="str">
            <v>95-010 YY</v>
          </cell>
          <cell r="B58">
            <v>36434</v>
          </cell>
          <cell r="C58">
            <v>-0.22389999999999999</v>
          </cell>
        </row>
        <row r="59">
          <cell r="A59" t="str">
            <v>99-070</v>
          </cell>
          <cell r="B59">
            <v>36434</v>
          </cell>
          <cell r="C59">
            <v>-0.22389999999999999</v>
          </cell>
        </row>
        <row r="60">
          <cell r="A60" t="str">
            <v>99-070 A</v>
          </cell>
          <cell r="B60">
            <v>36434</v>
          </cell>
          <cell r="C60">
            <v>-0.22389999999999999</v>
          </cell>
        </row>
        <row r="61">
          <cell r="A61" t="str">
            <v>1999-070 B</v>
          </cell>
          <cell r="B61">
            <v>36617</v>
          </cell>
          <cell r="C61">
            <v>0</v>
          </cell>
        </row>
        <row r="62">
          <cell r="A62" t="str">
            <v>1999-070 C</v>
          </cell>
          <cell r="B62">
            <v>36647</v>
          </cell>
          <cell r="C62">
            <v>0.25019999999999998</v>
          </cell>
        </row>
        <row r="63">
          <cell r="A63" t="str">
            <v>1999-070 D</v>
          </cell>
          <cell r="B63">
            <v>36647</v>
          </cell>
          <cell r="C63">
            <v>0.25019999999999998</v>
          </cell>
        </row>
        <row r="64">
          <cell r="A64" t="str">
            <v>1999-070 E</v>
          </cell>
          <cell r="B64">
            <v>36647</v>
          </cell>
          <cell r="C64">
            <v>0.25019999999999998</v>
          </cell>
        </row>
        <row r="65">
          <cell r="A65" t="str">
            <v>1999-070 F</v>
          </cell>
          <cell r="B65">
            <v>36647</v>
          </cell>
          <cell r="C65">
            <v>0.25019999999999998</v>
          </cell>
        </row>
        <row r="66">
          <cell r="A66" t="str">
            <v>1999-070 G</v>
          </cell>
          <cell r="B66">
            <v>36831</v>
          </cell>
          <cell r="C66">
            <v>1.1344000000000001</v>
          </cell>
        </row>
        <row r="67">
          <cell r="A67" t="str">
            <v>1999-070 H</v>
          </cell>
          <cell r="B67">
            <v>36831</v>
          </cell>
          <cell r="C67">
            <v>1.1344000000000001</v>
          </cell>
        </row>
        <row r="68">
          <cell r="A68" t="str">
            <v>1999-070 I</v>
          </cell>
          <cell r="B68">
            <v>36831</v>
          </cell>
          <cell r="C68">
            <v>1.1344000000000001</v>
          </cell>
        </row>
        <row r="69">
          <cell r="A69" t="str">
            <v>1999-070 J</v>
          </cell>
          <cell r="B69">
            <v>36831</v>
          </cell>
          <cell r="C69">
            <v>1.1344000000000001</v>
          </cell>
        </row>
        <row r="70">
          <cell r="A70" t="str">
            <v>1999-070 K</v>
          </cell>
          <cell r="B70">
            <v>37012</v>
          </cell>
          <cell r="C70">
            <v>1.4216</v>
          </cell>
        </row>
        <row r="71">
          <cell r="A71" t="str">
            <v>1999-070 L</v>
          </cell>
          <cell r="B71">
            <v>37012</v>
          </cell>
          <cell r="C71">
            <v>1.4216</v>
          </cell>
        </row>
        <row r="72">
          <cell r="A72" t="str">
            <v>1999-070 M</v>
          </cell>
          <cell r="B72">
            <v>37012</v>
          </cell>
          <cell r="C72">
            <v>1.4216</v>
          </cell>
        </row>
        <row r="73">
          <cell r="A73" t="str">
            <v>1999-070 N</v>
          </cell>
          <cell r="B73">
            <v>37012</v>
          </cell>
          <cell r="C73">
            <v>1.4216</v>
          </cell>
        </row>
        <row r="74">
          <cell r="A74" t="str">
            <v>1999-070 O</v>
          </cell>
          <cell r="B74">
            <v>37196</v>
          </cell>
          <cell r="C74">
            <v>0.1522</v>
          </cell>
        </row>
        <row r="75">
          <cell r="A75" t="str">
            <v>1999-070 P</v>
          </cell>
          <cell r="B75">
            <v>37288</v>
          </cell>
          <cell r="C75">
            <v>3.8899999999999997E-2</v>
          </cell>
        </row>
        <row r="76">
          <cell r="A76" t="str">
            <v>2002-00113</v>
          </cell>
          <cell r="B76">
            <v>37377</v>
          </cell>
          <cell r="C76">
            <v>-0.2407</v>
          </cell>
        </row>
        <row r="77">
          <cell r="A77" t="str">
            <v>2002-00251</v>
          </cell>
          <cell r="B77">
            <v>37469</v>
          </cell>
          <cell r="C77">
            <v>-0.2248</v>
          </cell>
        </row>
        <row r="78">
          <cell r="A78" t="str">
            <v>2002-00359</v>
          </cell>
          <cell r="B78">
            <v>37561</v>
          </cell>
          <cell r="C78">
            <v>5.1999999999999998E-3</v>
          </cell>
        </row>
        <row r="79">
          <cell r="A79" t="str">
            <v>2003-00002</v>
          </cell>
          <cell r="B79">
            <v>37653</v>
          </cell>
          <cell r="C79">
            <v>0.1686</v>
          </cell>
        </row>
        <row r="80">
          <cell r="A80" t="str">
            <v>2003-00083</v>
          </cell>
          <cell r="B80">
            <v>37653</v>
          </cell>
          <cell r="C80">
            <v>0.1686</v>
          </cell>
        </row>
        <row r="81">
          <cell r="A81" t="str">
            <v>2003-00126</v>
          </cell>
          <cell r="B81">
            <v>37742</v>
          </cell>
          <cell r="C81">
            <v>0.21640000000000001</v>
          </cell>
        </row>
        <row r="82">
          <cell r="A82" t="str">
            <v>2003-00258</v>
          </cell>
          <cell r="B82">
            <v>37834</v>
          </cell>
          <cell r="C82">
            <v>0.45200000000000001</v>
          </cell>
        </row>
        <row r="83">
          <cell r="A83" t="str">
            <v>2003-00377</v>
          </cell>
          <cell r="B83">
            <v>37926</v>
          </cell>
          <cell r="C83">
            <v>0.54669999999999996</v>
          </cell>
        </row>
        <row r="84">
          <cell r="A84" t="str">
            <v>2003-00504</v>
          </cell>
          <cell r="B84">
            <v>38018</v>
          </cell>
          <cell r="C84">
            <v>0.5554</v>
          </cell>
        </row>
        <row r="85">
          <cell r="A85" t="str">
            <v>2004-00122</v>
          </cell>
          <cell r="B85">
            <v>38108</v>
          </cell>
          <cell r="C85">
            <v>0.14910000000000001</v>
          </cell>
        </row>
        <row r="86">
          <cell r="A86" t="str">
            <v>2004-00269</v>
          </cell>
          <cell r="B86">
            <v>38200</v>
          </cell>
          <cell r="C86">
            <v>0.1148</v>
          </cell>
        </row>
        <row r="87">
          <cell r="A87" t="str">
            <v>2004-00398</v>
          </cell>
          <cell r="B87">
            <v>38292</v>
          </cell>
          <cell r="C87">
            <v>0.2064</v>
          </cell>
        </row>
        <row r="88">
          <cell r="A88" t="str">
            <v>2005-00013</v>
          </cell>
          <cell r="B88">
            <v>38384</v>
          </cell>
          <cell r="C88">
            <v>0.3876</v>
          </cell>
        </row>
        <row r="89">
          <cell r="A89" t="str">
            <v>2005-00139</v>
          </cell>
          <cell r="B89">
            <v>38473</v>
          </cell>
          <cell r="C89">
            <v>0.34960000000000002</v>
          </cell>
        </row>
        <row r="90">
          <cell r="A90" t="str">
            <v>2005-00271</v>
          </cell>
          <cell r="B90">
            <v>38565</v>
          </cell>
          <cell r="C90">
            <v>5.7599999999999998E-2</v>
          </cell>
        </row>
        <row r="91">
          <cell r="A91" t="str">
            <v>2005-00399</v>
          </cell>
          <cell r="B91">
            <v>38657</v>
          </cell>
          <cell r="C91">
            <v>0.40460000000000002</v>
          </cell>
        </row>
        <row r="92">
          <cell r="A92" t="str">
            <v>2005-00552</v>
          </cell>
          <cell r="B92">
            <v>38749</v>
          </cell>
          <cell r="C92">
            <v>0.77170000000000005</v>
          </cell>
        </row>
        <row r="93">
          <cell r="A93" t="str">
            <v>2006-00135</v>
          </cell>
          <cell r="B93">
            <v>2313</v>
          </cell>
          <cell r="C93">
            <v>0.29880000000000001</v>
          </cell>
        </row>
        <row r="94">
          <cell r="A94" t="str">
            <v>2006-00324</v>
          </cell>
          <cell r="B94">
            <v>38930</v>
          </cell>
          <cell r="C94">
            <v>-0.1749</v>
          </cell>
        </row>
        <row r="95">
          <cell r="A95" t="str">
            <v>2006-00428</v>
          </cell>
          <cell r="B95">
            <v>39022</v>
          </cell>
          <cell r="C95">
            <v>-0.30880000000000002</v>
          </cell>
        </row>
        <row r="96">
          <cell r="A96" t="str">
            <v>2006-00000</v>
          </cell>
          <cell r="B96">
            <v>39114</v>
          </cell>
          <cell r="C96">
            <v>5.5100000000000003E-2</v>
          </cell>
        </row>
        <row r="97">
          <cell r="B97">
            <v>54789</v>
          </cell>
        </row>
      </sheetData>
      <sheetData sheetId="51">
        <row r="8">
          <cell r="A8" t="str">
            <v>95-010 OO</v>
          </cell>
          <cell r="B8">
            <v>36192</v>
          </cell>
          <cell r="C8">
            <v>2.47E-2</v>
          </cell>
        </row>
        <row r="9">
          <cell r="A9" t="str">
            <v>95-010 PP</v>
          </cell>
          <cell r="B9">
            <v>36192</v>
          </cell>
          <cell r="C9">
            <v>2.47E-2</v>
          </cell>
        </row>
        <row r="10">
          <cell r="A10" t="str">
            <v>95-010 QQ</v>
          </cell>
          <cell r="B10">
            <v>36192</v>
          </cell>
          <cell r="C10">
            <v>2.47E-2</v>
          </cell>
        </row>
        <row r="11">
          <cell r="A11" t="str">
            <v>95-010 RR</v>
          </cell>
          <cell r="B11">
            <v>36192</v>
          </cell>
          <cell r="C11">
            <v>2.47E-2</v>
          </cell>
        </row>
        <row r="12">
          <cell r="A12" t="str">
            <v>95-010 SS</v>
          </cell>
          <cell r="B12">
            <v>36192</v>
          </cell>
          <cell r="C12">
            <v>2.47E-2</v>
          </cell>
        </row>
        <row r="13">
          <cell r="A13" t="str">
            <v>95-010 TT</v>
          </cell>
          <cell r="B13">
            <v>36192</v>
          </cell>
          <cell r="C13">
            <v>2.47E-2</v>
          </cell>
        </row>
        <row r="14">
          <cell r="A14" t="str">
            <v>95-010 UU</v>
          </cell>
          <cell r="B14">
            <v>36192</v>
          </cell>
          <cell r="C14">
            <v>2.47E-2</v>
          </cell>
        </row>
        <row r="15">
          <cell r="A15" t="str">
            <v>95-010 VV</v>
          </cell>
          <cell r="B15">
            <v>36192</v>
          </cell>
          <cell r="C15">
            <v>2.47E-2</v>
          </cell>
        </row>
        <row r="16">
          <cell r="A16" t="str">
            <v>95-010 WW</v>
          </cell>
          <cell r="B16">
            <v>36192</v>
          </cell>
          <cell r="C16">
            <v>2.47E-2</v>
          </cell>
        </row>
        <row r="17">
          <cell r="A17" t="str">
            <v>95-010 XX</v>
          </cell>
          <cell r="B17">
            <v>36192</v>
          </cell>
          <cell r="C17">
            <v>2.47E-2</v>
          </cell>
        </row>
        <row r="18">
          <cell r="A18" t="str">
            <v>95-010 YY</v>
          </cell>
          <cell r="B18">
            <v>36192</v>
          </cell>
          <cell r="C18">
            <v>2.47E-2</v>
          </cell>
        </row>
        <row r="19">
          <cell r="A19" t="str">
            <v>99-070</v>
          </cell>
          <cell r="B19">
            <v>36192</v>
          </cell>
          <cell r="C19">
            <v>2.47E-2</v>
          </cell>
        </row>
        <row r="20">
          <cell r="A20" t="str">
            <v>99-070 A</v>
          </cell>
          <cell r="B20">
            <v>36557</v>
          </cell>
          <cell r="C20">
            <v>9.3399999999999997E-2</v>
          </cell>
        </row>
        <row r="21">
          <cell r="A21" t="str">
            <v>1999-070 B</v>
          </cell>
          <cell r="B21">
            <v>36557</v>
          </cell>
          <cell r="C21">
            <v>9.3399999999999997E-2</v>
          </cell>
        </row>
        <row r="22">
          <cell r="A22" t="str">
            <v>1999-070 C</v>
          </cell>
          <cell r="B22">
            <v>36557</v>
          </cell>
          <cell r="C22">
            <v>9.3399999999999997E-2</v>
          </cell>
        </row>
        <row r="23">
          <cell r="A23" t="str">
            <v>1999-070 D</v>
          </cell>
          <cell r="B23">
            <v>36557</v>
          </cell>
          <cell r="C23">
            <v>9.3399999999999997E-2</v>
          </cell>
        </row>
        <row r="24">
          <cell r="A24" t="str">
            <v>1999-070 E</v>
          </cell>
          <cell r="B24">
            <v>36557</v>
          </cell>
          <cell r="C24">
            <v>9.3399999999999997E-2</v>
          </cell>
        </row>
        <row r="25">
          <cell r="A25" t="str">
            <v>1999-070 F</v>
          </cell>
          <cell r="B25">
            <v>36557</v>
          </cell>
          <cell r="C25">
            <v>9.3399999999999997E-2</v>
          </cell>
        </row>
        <row r="26">
          <cell r="A26" t="str">
            <v>1999-070 G</v>
          </cell>
          <cell r="B26">
            <v>36557</v>
          </cell>
          <cell r="C26">
            <v>9.3399999999999997E-2</v>
          </cell>
        </row>
        <row r="27">
          <cell r="A27" t="str">
            <v>1999-070 H</v>
          </cell>
          <cell r="B27">
            <v>36923</v>
          </cell>
          <cell r="C27">
            <v>6.0199999999999997E-2</v>
          </cell>
        </row>
        <row r="28">
          <cell r="A28" t="str">
            <v>1999-070 I</v>
          </cell>
          <cell r="B28">
            <v>36923</v>
          </cell>
          <cell r="C28">
            <v>6.0199999999999997E-2</v>
          </cell>
        </row>
        <row r="29">
          <cell r="A29" t="str">
            <v>1999-070 J</v>
          </cell>
          <cell r="B29">
            <v>36923</v>
          </cell>
          <cell r="C29">
            <v>6.0199999999999997E-2</v>
          </cell>
        </row>
        <row r="30">
          <cell r="A30" t="str">
            <v>1999-070 K</v>
          </cell>
          <cell r="B30">
            <v>36923</v>
          </cell>
          <cell r="C30">
            <v>6.0199999999999997E-2</v>
          </cell>
        </row>
        <row r="31">
          <cell r="A31" t="str">
            <v>1999-070 L</v>
          </cell>
          <cell r="B31">
            <v>36923</v>
          </cell>
          <cell r="C31">
            <v>6.0199999999999997E-2</v>
          </cell>
        </row>
        <row r="32">
          <cell r="A32" t="str">
            <v>1999-070 M</v>
          </cell>
          <cell r="B32">
            <v>36923</v>
          </cell>
          <cell r="C32">
            <v>6.0199999999999997E-2</v>
          </cell>
        </row>
        <row r="33">
          <cell r="A33" t="str">
            <v>1999-070 N</v>
          </cell>
          <cell r="B33">
            <v>36923</v>
          </cell>
          <cell r="C33">
            <v>6.0199999999999997E-2</v>
          </cell>
        </row>
        <row r="34">
          <cell r="A34" t="str">
            <v>1999-070 O</v>
          </cell>
          <cell r="B34">
            <v>36923</v>
          </cell>
          <cell r="C34">
            <v>6.0199999999999997E-2</v>
          </cell>
        </row>
        <row r="35">
          <cell r="A35" t="str">
            <v>1999-070 P</v>
          </cell>
          <cell r="B35">
            <v>37288</v>
          </cell>
          <cell r="C35">
            <v>2.3699999999999999E-2</v>
          </cell>
        </row>
        <row r="36">
          <cell r="A36" t="str">
            <v>2002-00113</v>
          </cell>
          <cell r="B36">
            <v>37377</v>
          </cell>
          <cell r="C36">
            <v>2.3699999999999999E-2</v>
          </cell>
        </row>
        <row r="37">
          <cell r="A37" t="str">
            <v>2002-00251</v>
          </cell>
          <cell r="B37">
            <v>37469</v>
          </cell>
          <cell r="C37">
            <v>2.3699999999999999E-2</v>
          </cell>
        </row>
        <row r="38">
          <cell r="A38" t="str">
            <v>2002-00359</v>
          </cell>
          <cell r="B38">
            <v>37561</v>
          </cell>
          <cell r="C38">
            <v>2.3699999999999999E-2</v>
          </cell>
        </row>
        <row r="39">
          <cell r="A39" t="str">
            <v>2003-00002</v>
          </cell>
          <cell r="B39">
            <v>37653</v>
          </cell>
          <cell r="C39">
            <v>7.4700000000000003E-2</v>
          </cell>
        </row>
        <row r="40">
          <cell r="A40" t="str">
            <v>2003-00083</v>
          </cell>
          <cell r="B40">
            <v>37713</v>
          </cell>
          <cell r="C40">
            <v>7.4700000000000003E-2</v>
          </cell>
        </row>
        <row r="41">
          <cell r="A41" t="str">
            <v>2003-00126</v>
          </cell>
          <cell r="B41">
            <v>37742</v>
          </cell>
          <cell r="C41">
            <v>7.4700000000000003E-2</v>
          </cell>
        </row>
        <row r="42">
          <cell r="A42" t="str">
            <v>2003-00258</v>
          </cell>
          <cell r="B42">
            <v>37834</v>
          </cell>
          <cell r="C42">
            <v>7.4700000000000003E-2</v>
          </cell>
        </row>
        <row r="43">
          <cell r="A43" t="str">
            <v>2003-00377</v>
          </cell>
          <cell r="B43">
            <v>37926</v>
          </cell>
          <cell r="C43">
            <v>7.4700000000000003E-2</v>
          </cell>
        </row>
        <row r="44">
          <cell r="A44" t="str">
            <v>2003-00504</v>
          </cell>
          <cell r="B44">
            <v>38018</v>
          </cell>
          <cell r="C44">
            <v>6.1199999999999997E-2</v>
          </cell>
        </row>
        <row r="45">
          <cell r="A45" t="str">
            <v>2004-00122</v>
          </cell>
          <cell r="B45">
            <v>38108</v>
          </cell>
          <cell r="C45">
            <v>6.1199999999999997E-2</v>
          </cell>
        </row>
        <row r="46">
          <cell r="A46" t="str">
            <v>2004-00269</v>
          </cell>
          <cell r="B46">
            <v>38200</v>
          </cell>
          <cell r="C46">
            <v>6.1199999999999997E-2</v>
          </cell>
        </row>
        <row r="47">
          <cell r="A47" t="str">
            <v>2004-00398</v>
          </cell>
          <cell r="B47">
            <v>38292</v>
          </cell>
          <cell r="C47">
            <v>6.1199999999999997E-2</v>
          </cell>
        </row>
        <row r="48">
          <cell r="A48" t="str">
            <v>2005-00013</v>
          </cell>
          <cell r="B48">
            <v>38384</v>
          </cell>
          <cell r="C48">
            <v>4.48E-2</v>
          </cell>
        </row>
        <row r="49">
          <cell r="A49" t="str">
            <v>2005-00139</v>
          </cell>
          <cell r="B49">
            <v>38473</v>
          </cell>
          <cell r="C49">
            <v>4.48E-2</v>
          </cell>
        </row>
        <row r="50">
          <cell r="A50" t="str">
            <v>2005-00399</v>
          </cell>
          <cell r="B50">
            <v>38565</v>
          </cell>
          <cell r="C50">
            <v>4.48E-2</v>
          </cell>
        </row>
        <row r="51">
          <cell r="A51" t="str">
            <v>2005-00552</v>
          </cell>
          <cell r="B51">
            <v>38749</v>
          </cell>
          <cell r="C51">
            <v>3.9899999999999998E-2</v>
          </cell>
        </row>
        <row r="52">
          <cell r="B52">
            <v>54789</v>
          </cell>
        </row>
      </sheetData>
      <sheetData sheetId="52"/>
      <sheetData sheetId="5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4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Sales+HLF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Sales+HLF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Sales+HLF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5">
        <row r="9">
          <cell r="B9">
            <v>35004</v>
          </cell>
          <cell r="C9" t="str">
            <v>Large Volume Sales (HP)</v>
          </cell>
          <cell r="D9">
            <v>13.6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B10">
            <v>35125</v>
          </cell>
          <cell r="C10" t="str">
            <v>Large Volume Sales (HP)</v>
          </cell>
          <cell r="D10">
            <v>13.6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B11">
            <v>36516</v>
          </cell>
          <cell r="C11" t="str">
            <v>Large Volume Sales (HP)</v>
          </cell>
          <cell r="D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56"/>
      <sheetData sheetId="57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Interruptible Sales</v>
          </cell>
          <cell r="D9" t="str">
            <v>NA</v>
          </cell>
          <cell r="E9">
            <v>150</v>
          </cell>
          <cell r="G9">
            <v>15000</v>
          </cell>
          <cell r="H9">
            <v>3.1448999999999998</v>
          </cell>
          <cell r="K9">
            <v>15000</v>
          </cell>
          <cell r="L9">
            <v>2.9948999999999999</v>
          </cell>
          <cell r="N9">
            <v>2.6513</v>
          </cell>
        </row>
        <row r="10">
          <cell r="A10" t="str">
            <v>99-070</v>
          </cell>
          <cell r="B10">
            <v>36516</v>
          </cell>
          <cell r="C10" t="str">
            <v>Interruptible Sales</v>
          </cell>
          <cell r="D10" t="str">
            <v>NA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  <cell r="N10">
            <v>0</v>
          </cell>
        </row>
        <row r="11">
          <cell r="B11">
            <v>43831</v>
          </cell>
        </row>
      </sheetData>
      <sheetData sheetId="58">
        <row r="9">
          <cell r="B9">
            <v>35004</v>
          </cell>
          <cell r="C9" t="str">
            <v>Large Volume Sales</v>
          </cell>
          <cell r="E9">
            <v>150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B10">
            <v>36516</v>
          </cell>
          <cell r="C10" t="str">
            <v>Large Volume Sales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59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0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Transportation+HLF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Transportation+HLF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Transportation+HLF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1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Carriage Service</v>
          </cell>
          <cell r="D9">
            <v>150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Carriage Service</v>
          </cell>
          <cell r="D10">
            <v>150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Carriage Service</v>
          </cell>
          <cell r="D11">
            <v>220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2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6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A11" t="str">
            <v>99-070+</v>
          </cell>
          <cell r="B11">
            <v>36516</v>
          </cell>
          <cell r="C11" t="str">
            <v>General Firm Sales</v>
          </cell>
          <cell r="D11">
            <v>220</v>
          </cell>
          <cell r="E11">
            <v>50</v>
          </cell>
          <cell r="G11">
            <v>15000</v>
          </cell>
          <cell r="H11">
            <v>0.53</v>
          </cell>
          <cell r="K11">
            <v>15000</v>
          </cell>
          <cell r="L11">
            <v>0.35909999999999997</v>
          </cell>
        </row>
        <row r="12">
          <cell r="B12">
            <v>43831</v>
          </cell>
        </row>
      </sheetData>
      <sheetData sheetId="64"/>
      <sheetData sheetId="65">
        <row r="8">
          <cell r="A8" t="str">
            <v>Effective</v>
          </cell>
          <cell r="B8" t="str">
            <v>Base</v>
          </cell>
          <cell r="C8" t="str">
            <v>Surcharge</v>
          </cell>
          <cell r="D8" t="str">
            <v>TCA Adj</v>
          </cell>
          <cell r="E8" t="str">
            <v>TCA Surc</v>
          </cell>
          <cell r="F8" t="str">
            <v>ISS CR Adj</v>
          </cell>
          <cell r="G8" t="str">
            <v>Rev Cr Adj</v>
          </cell>
          <cell r="H8" t="str">
            <v>GRI</v>
          </cell>
          <cell r="I8" t="str">
            <v>Total</v>
          </cell>
          <cell r="K8" t="str">
            <v>Base</v>
          </cell>
          <cell r="L8" t="str">
            <v>Surcharge</v>
          </cell>
          <cell r="M8" t="str">
            <v>TCA Adj</v>
          </cell>
          <cell r="N8" t="str">
            <v>TCA Surc</v>
          </cell>
          <cell r="O8" t="str">
            <v>ISS CR Adj</v>
          </cell>
          <cell r="P8" t="str">
            <v>Rev Cr Adj</v>
          </cell>
          <cell r="Q8" t="str">
            <v>GRI</v>
          </cell>
          <cell r="R8" t="str">
            <v>Total</v>
          </cell>
          <cell r="T8" t="str">
            <v>Base</v>
          </cell>
          <cell r="U8" t="str">
            <v>Surcharge</v>
          </cell>
          <cell r="V8" t="str">
            <v>TCA Adj</v>
          </cell>
          <cell r="W8" t="str">
            <v>TCA Surc</v>
          </cell>
          <cell r="X8" t="str">
            <v>ISS CR Adj</v>
          </cell>
          <cell r="Y8" t="str">
            <v>Rev Cr Adj</v>
          </cell>
          <cell r="Z8" t="str">
            <v>GRI</v>
          </cell>
          <cell r="AA8" t="str">
            <v>Total</v>
          </cell>
        </row>
        <row r="9">
          <cell r="A9">
            <v>34973</v>
          </cell>
          <cell r="B9">
            <v>0.42220000000000002</v>
          </cell>
          <cell r="C9">
            <v>2.46E-2</v>
          </cell>
          <cell r="H9">
            <v>7.2000000000000007E-3</v>
          </cell>
          <cell r="I9">
            <v>0.45400000000000001</v>
          </cell>
          <cell r="K9">
            <v>0.44259999999999999</v>
          </cell>
          <cell r="L9">
            <v>2.46E-2</v>
          </cell>
          <cell r="Q9">
            <v>7.2000000000000007E-3</v>
          </cell>
          <cell r="R9">
            <v>0.47439999999999999</v>
          </cell>
          <cell r="T9">
            <v>0.49609999999999999</v>
          </cell>
          <cell r="U9">
            <v>2.46E-2</v>
          </cell>
          <cell r="Z9">
            <v>7.2000000000000007E-3</v>
          </cell>
          <cell r="AA9">
            <v>0.52789999999999992</v>
          </cell>
        </row>
        <row r="10">
          <cell r="A10">
            <v>35065</v>
          </cell>
          <cell r="B10">
            <v>0.42220000000000002</v>
          </cell>
          <cell r="C10">
            <v>1.7500000000000002E-2</v>
          </cell>
          <cell r="H10">
            <v>8.5000000000000006E-3</v>
          </cell>
          <cell r="I10">
            <v>0.44820000000000004</v>
          </cell>
          <cell r="K10">
            <v>0.44259999999999999</v>
          </cell>
          <cell r="L10">
            <v>1.7500000000000002E-2</v>
          </cell>
          <cell r="Q10">
            <v>8.5000000000000006E-3</v>
          </cell>
          <cell r="R10">
            <v>0.46860000000000002</v>
          </cell>
          <cell r="T10">
            <v>0.49609999999999999</v>
          </cell>
          <cell r="U10">
            <v>1.7500000000000002E-2</v>
          </cell>
          <cell r="Z10">
            <v>8.5000000000000006E-3</v>
          </cell>
          <cell r="AA10">
            <v>0.5220999999999999</v>
          </cell>
        </row>
        <row r="11">
          <cell r="A11">
            <v>35096</v>
          </cell>
          <cell r="B11">
            <v>0.35980000000000001</v>
          </cell>
          <cell r="C11">
            <v>1.7500000000000002E-2</v>
          </cell>
          <cell r="H11">
            <v>8.5000000000000006E-3</v>
          </cell>
          <cell r="I11">
            <v>0.38580000000000003</v>
          </cell>
          <cell r="K11">
            <v>0.3795</v>
          </cell>
          <cell r="L11">
            <v>1.7500000000000002E-2</v>
          </cell>
          <cell r="Q11">
            <v>8.5000000000000006E-3</v>
          </cell>
          <cell r="R11">
            <v>0.40550000000000003</v>
          </cell>
          <cell r="T11">
            <v>0.43209999999999998</v>
          </cell>
          <cell r="U11">
            <v>1.7500000000000002E-2</v>
          </cell>
          <cell r="Z11">
            <v>8.5000000000000006E-3</v>
          </cell>
          <cell r="AA11">
            <v>0.45810000000000001</v>
          </cell>
        </row>
        <row r="12">
          <cell r="A12">
            <v>35125</v>
          </cell>
          <cell r="B12">
            <v>0.34699999999999998</v>
          </cell>
          <cell r="C12">
            <v>1.7500000000000002E-2</v>
          </cell>
          <cell r="H12">
            <v>8.5000000000000006E-3</v>
          </cell>
          <cell r="I12">
            <v>0.373</v>
          </cell>
          <cell r="K12">
            <v>0.36670000000000003</v>
          </cell>
          <cell r="L12">
            <v>1.7500000000000002E-2</v>
          </cell>
          <cell r="Q12">
            <v>8.5000000000000006E-3</v>
          </cell>
          <cell r="R12">
            <v>0.39270000000000005</v>
          </cell>
          <cell r="T12">
            <v>0.41930000000000001</v>
          </cell>
          <cell r="U12">
            <v>1.7500000000000002E-2</v>
          </cell>
          <cell r="Z12">
            <v>8.5000000000000006E-3</v>
          </cell>
          <cell r="AA12">
            <v>0.44530000000000003</v>
          </cell>
        </row>
        <row r="13">
          <cell r="A13">
            <v>35247</v>
          </cell>
          <cell r="B13">
            <v>0.3599</v>
          </cell>
          <cell r="C13">
            <v>1.7500000000000002E-2</v>
          </cell>
          <cell r="D13">
            <v>-1.4999999999999999E-2</v>
          </cell>
          <cell r="E13">
            <v>2.2000000000000001E-3</v>
          </cell>
          <cell r="F13">
            <v>-1E-4</v>
          </cell>
          <cell r="G13">
            <v>-1.1999999999999999E-3</v>
          </cell>
          <cell r="H13">
            <v>8.5000000000000006E-3</v>
          </cell>
          <cell r="I13">
            <v>0.37180000000000002</v>
          </cell>
          <cell r="K13">
            <v>0.37959999999999999</v>
          </cell>
          <cell r="L13">
            <v>1.7500000000000002E-2</v>
          </cell>
          <cell r="M13">
            <v>-1.4999999999999999E-2</v>
          </cell>
          <cell r="N13">
            <v>2.2000000000000001E-3</v>
          </cell>
          <cell r="O13">
            <v>-1E-4</v>
          </cell>
          <cell r="P13">
            <v>-1.1999999999999999E-3</v>
          </cell>
          <cell r="Q13">
            <v>8.5000000000000006E-3</v>
          </cell>
          <cell r="R13">
            <v>0.39150000000000001</v>
          </cell>
          <cell r="T13">
            <v>0.43219999999999997</v>
          </cell>
          <cell r="U13">
            <v>1.7500000000000002E-2</v>
          </cell>
          <cell r="V13">
            <v>-1.4999999999999999E-2</v>
          </cell>
          <cell r="W13">
            <v>2.2000000000000001E-3</v>
          </cell>
          <cell r="X13">
            <v>-1E-4</v>
          </cell>
          <cell r="Y13">
            <v>-1.1999999999999999E-3</v>
          </cell>
          <cell r="Z13">
            <v>8.5000000000000006E-3</v>
          </cell>
          <cell r="AA13">
            <v>0.44409999999999999</v>
          </cell>
        </row>
        <row r="14">
          <cell r="A14">
            <v>35309</v>
          </cell>
          <cell r="B14">
            <v>0.3599</v>
          </cell>
          <cell r="C14">
            <v>1.7500000000000002E-2</v>
          </cell>
          <cell r="D14">
            <v>-1.8100000000000002E-2</v>
          </cell>
          <cell r="E14">
            <v>-9.4000000000000004E-3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0.35710000000000003</v>
          </cell>
          <cell r="K14">
            <v>0.37959999999999999</v>
          </cell>
          <cell r="L14">
            <v>1.7500000000000002E-2</v>
          </cell>
          <cell r="M14">
            <v>-1.8100000000000002E-2</v>
          </cell>
          <cell r="N14">
            <v>-9.4000000000000004E-3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0.37680000000000002</v>
          </cell>
          <cell r="T14">
            <v>0.43219999999999997</v>
          </cell>
          <cell r="U14">
            <v>1.7500000000000002E-2</v>
          </cell>
          <cell r="V14">
            <v>-1.8100000000000002E-2</v>
          </cell>
          <cell r="W14">
            <v>-9.4000000000000004E-3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0.4294</v>
          </cell>
        </row>
        <row r="15">
          <cell r="A15">
            <v>35339</v>
          </cell>
          <cell r="B15">
            <v>0.3599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0.35710000000000003</v>
          </cell>
          <cell r="K15">
            <v>0.37959999999999999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0.37680000000000002</v>
          </cell>
          <cell r="T15">
            <v>0.43219999999999997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0.4294</v>
          </cell>
        </row>
        <row r="16">
          <cell r="A16">
            <v>35462</v>
          </cell>
          <cell r="B16">
            <v>0.3599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0.35720000000000002</v>
          </cell>
          <cell r="K16">
            <v>0.37959999999999999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0.37690000000000001</v>
          </cell>
          <cell r="T16">
            <v>0.43219999999999997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0.42949999999999999</v>
          </cell>
        </row>
        <row r="17">
          <cell r="A17">
            <v>35490</v>
          </cell>
          <cell r="B17">
            <v>0.3599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0.37050000000000005</v>
          </cell>
          <cell r="K17">
            <v>0.37959999999999999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0.39020000000000005</v>
          </cell>
          <cell r="T17">
            <v>0.43219999999999997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0.44280000000000003</v>
          </cell>
        </row>
        <row r="18">
          <cell r="A18">
            <v>35612</v>
          </cell>
          <cell r="B18">
            <v>0.3599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G18">
            <v>-1.1999999999999999E-3</v>
          </cell>
          <cell r="H18">
            <v>8.5000000000000006E-3</v>
          </cell>
          <cell r="I18">
            <v>0.37050000000000005</v>
          </cell>
          <cell r="K18">
            <v>0.37959999999999999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P18">
            <v>-1.1999999999999999E-3</v>
          </cell>
          <cell r="Q18">
            <v>8.5000000000000006E-3</v>
          </cell>
          <cell r="R18">
            <v>0.39020000000000005</v>
          </cell>
          <cell r="T18">
            <v>0.43219999999999997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Y18">
            <v>-1.1999999999999999E-3</v>
          </cell>
          <cell r="Z18">
            <v>8.5000000000000006E-3</v>
          </cell>
          <cell r="AA18">
            <v>0.44280000000000003</v>
          </cell>
        </row>
        <row r="19">
          <cell r="A19">
            <v>35735</v>
          </cell>
          <cell r="B19">
            <v>0.40960000000000002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0.43440000000000006</v>
          </cell>
          <cell r="K19">
            <v>0.45710000000000001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0.48190000000000005</v>
          </cell>
          <cell r="T19">
            <v>0.54810000000000003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0.57289999999999996</v>
          </cell>
        </row>
        <row r="20">
          <cell r="A20">
            <v>35796</v>
          </cell>
          <cell r="B20">
            <v>0.34499999999999997</v>
          </cell>
          <cell r="C20">
            <v>0</v>
          </cell>
          <cell r="G20">
            <v>-1.1999999999999999E-3</v>
          </cell>
          <cell r="H20">
            <v>8.5000000000000006E-3</v>
          </cell>
          <cell r="I20">
            <v>0.3523</v>
          </cell>
          <cell r="K20">
            <v>0.39</v>
          </cell>
          <cell r="L20">
            <v>0</v>
          </cell>
          <cell r="P20">
            <v>-1.1999999999999999E-3</v>
          </cell>
          <cell r="Q20">
            <v>8.5000000000000006E-3</v>
          </cell>
          <cell r="R20">
            <v>0.39730000000000004</v>
          </cell>
          <cell r="T20">
            <v>0.45</v>
          </cell>
          <cell r="U20">
            <v>0</v>
          </cell>
          <cell r="Y20">
            <v>-1.1999999999999999E-3</v>
          </cell>
          <cell r="Z20">
            <v>8.5000000000000006E-3</v>
          </cell>
          <cell r="AA20">
            <v>0.45730000000000004</v>
          </cell>
        </row>
        <row r="21">
          <cell r="A21">
            <v>35827</v>
          </cell>
          <cell r="B21">
            <v>0.34499999999999997</v>
          </cell>
          <cell r="C21">
            <v>0</v>
          </cell>
          <cell r="G21">
            <v>-1.2999999999999999E-3</v>
          </cell>
          <cell r="H21">
            <v>8.5000000000000006E-3</v>
          </cell>
          <cell r="I21">
            <v>0.35219999999999996</v>
          </cell>
          <cell r="K21">
            <v>0.39</v>
          </cell>
          <cell r="L21">
            <v>0</v>
          </cell>
          <cell r="P21">
            <v>-1.2999999999999999E-3</v>
          </cell>
          <cell r="Q21">
            <v>8.5000000000000006E-3</v>
          </cell>
          <cell r="R21">
            <v>0.3972</v>
          </cell>
          <cell r="T21">
            <v>0.45</v>
          </cell>
          <cell r="U21">
            <v>0</v>
          </cell>
          <cell r="Y21">
            <v>-1.2999999999999999E-3</v>
          </cell>
          <cell r="Z21">
            <v>8.5000000000000006E-3</v>
          </cell>
          <cell r="AA21">
            <v>0.4572</v>
          </cell>
        </row>
        <row r="22">
          <cell r="A22">
            <v>35947</v>
          </cell>
          <cell r="B22">
            <v>0.32090000000000002</v>
          </cell>
          <cell r="C22">
            <v>0</v>
          </cell>
          <cell r="G22">
            <v>-1.2999999999999999E-3</v>
          </cell>
          <cell r="H22">
            <v>8.5000000000000006E-3</v>
          </cell>
          <cell r="I22">
            <v>0.3281</v>
          </cell>
          <cell r="K22">
            <v>0.35489999999999999</v>
          </cell>
          <cell r="L22">
            <v>0</v>
          </cell>
          <cell r="P22">
            <v>-1.2999999999999999E-3</v>
          </cell>
          <cell r="Q22">
            <v>8.5000000000000006E-3</v>
          </cell>
          <cell r="R22">
            <v>0.36209999999999998</v>
          </cell>
          <cell r="T22">
            <v>0.41470000000000001</v>
          </cell>
          <cell r="U22">
            <v>0</v>
          </cell>
          <cell r="Y22">
            <v>-1.2999999999999999E-3</v>
          </cell>
          <cell r="Z22">
            <v>8.5000000000000006E-3</v>
          </cell>
          <cell r="AA22">
            <v>0.4219</v>
          </cell>
        </row>
        <row r="23">
          <cell r="A23">
            <v>35977</v>
          </cell>
          <cell r="B23">
            <v>0.31580000000000003</v>
          </cell>
          <cell r="C23">
            <v>0</v>
          </cell>
          <cell r="G23">
            <v>-1E-4</v>
          </cell>
          <cell r="H23">
            <v>8.5000000000000006E-3</v>
          </cell>
          <cell r="I23">
            <v>0.32420000000000004</v>
          </cell>
          <cell r="K23">
            <v>0.3498</v>
          </cell>
          <cell r="L23">
            <v>0</v>
          </cell>
          <cell r="P23">
            <v>-1E-4</v>
          </cell>
          <cell r="Q23">
            <v>8.5000000000000006E-3</v>
          </cell>
          <cell r="R23">
            <v>0.35820000000000002</v>
          </cell>
          <cell r="T23">
            <v>0.40960000000000002</v>
          </cell>
          <cell r="U23">
            <v>0</v>
          </cell>
          <cell r="Y23">
            <v>-1E-4</v>
          </cell>
          <cell r="Z23">
            <v>8.5000000000000006E-3</v>
          </cell>
          <cell r="AA23">
            <v>0.41800000000000004</v>
          </cell>
        </row>
        <row r="24">
          <cell r="A24">
            <v>36192</v>
          </cell>
          <cell r="B24">
            <v>0.31580000000000003</v>
          </cell>
          <cell r="C24">
            <v>0</v>
          </cell>
          <cell r="G24">
            <v>-1E-3</v>
          </cell>
          <cell r="H24">
            <v>7.6E-3</v>
          </cell>
          <cell r="I24">
            <v>0.32240000000000002</v>
          </cell>
          <cell r="K24">
            <v>0.3498</v>
          </cell>
          <cell r="L24">
            <v>0</v>
          </cell>
          <cell r="P24">
            <v>-1E-3</v>
          </cell>
          <cell r="Q24">
            <v>7.6E-3</v>
          </cell>
          <cell r="R24">
            <v>0.35639999999999999</v>
          </cell>
          <cell r="T24">
            <v>0.40960000000000002</v>
          </cell>
          <cell r="U24">
            <v>0</v>
          </cell>
          <cell r="Y24">
            <v>-1E-3</v>
          </cell>
          <cell r="Z24">
            <v>7.6E-3</v>
          </cell>
          <cell r="AA24">
            <v>0.41620000000000001</v>
          </cell>
        </row>
        <row r="25">
          <cell r="A25">
            <v>36831</v>
          </cell>
          <cell r="B25">
            <v>0.31330000000000002</v>
          </cell>
          <cell r="C25">
            <v>0</v>
          </cell>
          <cell r="G25">
            <v>0</v>
          </cell>
          <cell r="H25">
            <v>6.6E-3</v>
          </cell>
          <cell r="I25">
            <v>0.31990000000000002</v>
          </cell>
          <cell r="K25">
            <v>0.3473</v>
          </cell>
          <cell r="L25">
            <v>0</v>
          </cell>
          <cell r="P25">
            <v>0</v>
          </cell>
          <cell r="Q25">
            <v>6.6E-3</v>
          </cell>
          <cell r="R25">
            <v>0.35389999999999999</v>
          </cell>
          <cell r="T25">
            <v>0.40710000000000002</v>
          </cell>
          <cell r="U25">
            <v>0</v>
          </cell>
          <cell r="Y25">
            <v>0</v>
          </cell>
          <cell r="Z25">
            <v>6.6E-3</v>
          </cell>
          <cell r="AA25">
            <v>0.41370000000000001</v>
          </cell>
        </row>
        <row r="26">
          <cell r="A26">
            <v>36923</v>
          </cell>
          <cell r="B26">
            <v>0.41560000000000002</v>
          </cell>
          <cell r="C26">
            <v>0</v>
          </cell>
          <cell r="G26">
            <v>0</v>
          </cell>
          <cell r="H26">
            <v>6.6E-3</v>
          </cell>
          <cell r="I26">
            <v>0.42220000000000002</v>
          </cell>
          <cell r="K26">
            <v>0.47170000000000001</v>
          </cell>
          <cell r="L26">
            <v>0</v>
          </cell>
          <cell r="P26">
            <v>0</v>
          </cell>
          <cell r="Q26">
            <v>6.6E-3</v>
          </cell>
          <cell r="R26">
            <v>0.4783</v>
          </cell>
          <cell r="T26">
            <v>0.55459999999999998</v>
          </cell>
          <cell r="U26">
            <v>0</v>
          </cell>
          <cell r="Y26">
            <v>0</v>
          </cell>
          <cell r="Z26">
            <v>6.6E-3</v>
          </cell>
          <cell r="AA26">
            <v>0.56120000000000003</v>
          </cell>
        </row>
        <row r="27">
          <cell r="A27">
            <v>37012</v>
          </cell>
          <cell r="B27">
            <v>0.35499999999999998</v>
          </cell>
          <cell r="C27">
            <v>0</v>
          </cell>
          <cell r="G27">
            <v>0</v>
          </cell>
          <cell r="H27">
            <v>3.0000000000000001E-3</v>
          </cell>
          <cell r="I27">
            <v>0.35799999999999998</v>
          </cell>
          <cell r="K27">
            <v>0.4</v>
          </cell>
          <cell r="L27">
            <v>0</v>
          </cell>
          <cell r="P27">
            <v>0</v>
          </cell>
          <cell r="Q27">
            <v>3.0000000000000001E-3</v>
          </cell>
          <cell r="R27">
            <v>0.40300000000000002</v>
          </cell>
          <cell r="T27">
            <v>0.47</v>
          </cell>
          <cell r="U27">
            <v>0</v>
          </cell>
          <cell r="Y27">
            <v>0</v>
          </cell>
          <cell r="Z27">
            <v>3.0000000000000001E-3</v>
          </cell>
          <cell r="AA27">
            <v>0.47299999999999998</v>
          </cell>
        </row>
        <row r="28">
          <cell r="A28">
            <v>37104</v>
          </cell>
          <cell r="B28">
            <v>0.35499999999999998</v>
          </cell>
          <cell r="C28">
            <v>0</v>
          </cell>
          <cell r="G28">
            <v>0</v>
          </cell>
          <cell r="H28">
            <v>3.0000000000000001E-3</v>
          </cell>
          <cell r="I28">
            <v>0.35799999999999998</v>
          </cell>
          <cell r="K28">
            <v>0.4</v>
          </cell>
          <cell r="L28">
            <v>0</v>
          </cell>
          <cell r="P28">
            <v>0</v>
          </cell>
          <cell r="Q28">
            <v>3.0000000000000001E-3</v>
          </cell>
          <cell r="R28">
            <v>0.40300000000000002</v>
          </cell>
          <cell r="T28">
            <v>0.47</v>
          </cell>
          <cell r="U28">
            <v>0</v>
          </cell>
          <cell r="Y28">
            <v>0</v>
          </cell>
          <cell r="Z28">
            <v>3.0000000000000001E-3</v>
          </cell>
          <cell r="AA28">
            <v>0.47299999999999998</v>
          </cell>
        </row>
        <row r="29">
          <cell r="A29">
            <v>37561</v>
          </cell>
          <cell r="B29">
            <v>0.31879999999999997</v>
          </cell>
          <cell r="H29">
            <v>2.2000000000000001E-3</v>
          </cell>
          <cell r="I29">
            <v>0.32099999999999995</v>
          </cell>
          <cell r="K29">
            <v>0.35759999999999997</v>
          </cell>
          <cell r="Q29">
            <v>2.2000000000000001E-3</v>
          </cell>
          <cell r="R29">
            <v>0.35979999999999995</v>
          </cell>
          <cell r="T29">
            <v>0.4204</v>
          </cell>
          <cell r="Z29">
            <v>2.2000000000000001E-3</v>
          </cell>
          <cell r="AA29">
            <v>0.42259999999999998</v>
          </cell>
        </row>
        <row r="30">
          <cell r="A30">
            <v>37834</v>
          </cell>
          <cell r="B30">
            <v>0.31219999999999998</v>
          </cell>
          <cell r="H30">
            <v>1.6000000000000001E-3</v>
          </cell>
          <cell r="I30">
            <v>0.31379999999999997</v>
          </cell>
          <cell r="K30">
            <v>0.35099999999999998</v>
          </cell>
          <cell r="Q30">
            <v>1.6000000000000001E-3</v>
          </cell>
          <cell r="R30">
            <v>0.35259999999999997</v>
          </cell>
          <cell r="T30">
            <v>0.4138</v>
          </cell>
          <cell r="Z30">
            <v>1.6000000000000001E-3</v>
          </cell>
          <cell r="AA30">
            <v>0.41539999999999999</v>
          </cell>
        </row>
        <row r="31">
          <cell r="A31">
            <v>38200</v>
          </cell>
          <cell r="B31">
            <v>0.31219999999999998</v>
          </cell>
          <cell r="H31">
            <v>0</v>
          </cell>
          <cell r="I31">
            <v>0.31219999999999998</v>
          </cell>
          <cell r="K31">
            <v>0.35099999999999998</v>
          </cell>
          <cell r="L31">
            <v>0</v>
          </cell>
          <cell r="Q31">
            <v>0</v>
          </cell>
          <cell r="R31">
            <v>0.35099999999999998</v>
          </cell>
          <cell r="T31">
            <v>0.4138</v>
          </cell>
          <cell r="U31">
            <v>0</v>
          </cell>
          <cell r="Z31">
            <v>0</v>
          </cell>
          <cell r="AA31">
            <v>0.4138</v>
          </cell>
        </row>
        <row r="32">
          <cell r="A32">
            <v>38384</v>
          </cell>
          <cell r="B32">
            <v>0.31219999999999998</v>
          </cell>
          <cell r="H32">
            <v>0</v>
          </cell>
          <cell r="I32">
            <v>0.31219999999999998</v>
          </cell>
          <cell r="K32">
            <v>0.35099999999999998</v>
          </cell>
          <cell r="L32">
            <v>0</v>
          </cell>
          <cell r="Q32">
            <v>0</v>
          </cell>
          <cell r="R32">
            <v>0.35099999999999998</v>
          </cell>
          <cell r="T32">
            <v>0.4138</v>
          </cell>
          <cell r="U32">
            <v>0</v>
          </cell>
          <cell r="Z32">
            <v>0</v>
          </cell>
          <cell r="AA32">
            <v>0.4138</v>
          </cell>
        </row>
        <row r="33">
          <cell r="A33">
            <v>38473</v>
          </cell>
          <cell r="B33">
            <v>0.31219999999999998</v>
          </cell>
          <cell r="H33">
            <v>0</v>
          </cell>
          <cell r="I33">
            <v>0.31219999999999998</v>
          </cell>
          <cell r="K33">
            <v>0.35099999999999998</v>
          </cell>
          <cell r="L33">
            <v>0</v>
          </cell>
          <cell r="Q33">
            <v>0</v>
          </cell>
          <cell r="R33">
            <v>0.35099999999999998</v>
          </cell>
          <cell r="T33">
            <v>0.4138</v>
          </cell>
          <cell r="U33">
            <v>0</v>
          </cell>
          <cell r="Z33">
            <v>0</v>
          </cell>
          <cell r="AA33">
            <v>0.4138</v>
          </cell>
        </row>
        <row r="34">
          <cell r="A34">
            <v>38565</v>
          </cell>
          <cell r="B34">
            <v>0.31219999999999998</v>
          </cell>
          <cell r="H34">
            <v>0</v>
          </cell>
          <cell r="I34">
            <v>0.31219999999999998</v>
          </cell>
          <cell r="K34">
            <v>0.35099999999999998</v>
          </cell>
          <cell r="L34">
            <v>0</v>
          </cell>
          <cell r="Q34">
            <v>0</v>
          </cell>
          <cell r="R34">
            <v>0.35099999999999998</v>
          </cell>
          <cell r="T34">
            <v>0.4138</v>
          </cell>
          <cell r="U34">
            <v>0</v>
          </cell>
          <cell r="Z34">
            <v>0</v>
          </cell>
          <cell r="AA34">
            <v>0.4138</v>
          </cell>
        </row>
        <row r="35">
          <cell r="A35">
            <v>38687</v>
          </cell>
          <cell r="B35">
            <v>0.37240000000000001</v>
          </cell>
          <cell r="H35">
            <v>0</v>
          </cell>
          <cell r="I35">
            <v>0.37240000000000001</v>
          </cell>
          <cell r="K35">
            <v>0.42959999999999998</v>
          </cell>
          <cell r="L35">
            <v>0</v>
          </cell>
          <cell r="Q35">
            <v>0</v>
          </cell>
          <cell r="R35">
            <v>0.42959999999999998</v>
          </cell>
          <cell r="T35">
            <v>0.49759999999999999</v>
          </cell>
          <cell r="U35">
            <v>0</v>
          </cell>
          <cell r="Z35">
            <v>0</v>
          </cell>
          <cell r="AA35">
            <v>0.49759999999999999</v>
          </cell>
        </row>
        <row r="36">
          <cell r="A36">
            <v>38838</v>
          </cell>
          <cell r="B36">
            <v>0.30880000000000002</v>
          </cell>
          <cell r="H36">
            <v>0</v>
          </cell>
          <cell r="I36">
            <v>0.30880000000000002</v>
          </cell>
          <cell r="K36">
            <v>0.3543</v>
          </cell>
          <cell r="L36">
            <v>0</v>
          </cell>
          <cell r="Q36">
            <v>0</v>
          </cell>
          <cell r="R36">
            <v>0.3543</v>
          </cell>
          <cell r="T36">
            <v>0.41899999999999998</v>
          </cell>
          <cell r="U36">
            <v>0</v>
          </cell>
          <cell r="Z36">
            <v>0</v>
          </cell>
          <cell r="AA36">
            <v>0.41899999999999998</v>
          </cell>
        </row>
        <row r="37">
          <cell r="A37">
            <v>39114</v>
          </cell>
          <cell r="B37">
            <v>0.30880000000000002</v>
          </cell>
          <cell r="H37">
            <v>0</v>
          </cell>
          <cell r="I37">
            <v>0.30880000000000002</v>
          </cell>
          <cell r="K37">
            <v>0.3543</v>
          </cell>
          <cell r="L37">
            <v>0</v>
          </cell>
          <cell r="Q37">
            <v>0</v>
          </cell>
          <cell r="R37">
            <v>0.3543</v>
          </cell>
          <cell r="T37">
            <v>0.41899999999999998</v>
          </cell>
          <cell r="U37">
            <v>0</v>
          </cell>
          <cell r="Z37">
            <v>0</v>
          </cell>
          <cell r="AA37">
            <v>0.41899999999999998</v>
          </cell>
        </row>
        <row r="38">
          <cell r="A38">
            <v>54789</v>
          </cell>
        </row>
      </sheetData>
      <sheetData sheetId="66">
        <row r="9">
          <cell r="A9">
            <v>34973</v>
          </cell>
          <cell r="B9">
            <v>3.0300000000000001E-2</v>
          </cell>
          <cell r="E9">
            <v>8.5000000000000006E-3</v>
          </cell>
          <cell r="F9">
            <v>2.1000000000000003E-3</v>
          </cell>
          <cell r="G9">
            <v>4.0899999999999999E-2</v>
          </cell>
          <cell r="I9">
            <v>3.5500000000000004E-2</v>
          </cell>
          <cell r="L9">
            <v>8.5000000000000006E-3</v>
          </cell>
          <cell r="M9">
            <v>2.1000000000000003E-3</v>
          </cell>
          <cell r="N9">
            <v>4.6100000000000002E-2</v>
          </cell>
          <cell r="P9">
            <v>3.9800000000000002E-2</v>
          </cell>
          <cell r="S9">
            <v>8.5000000000000006E-3</v>
          </cell>
          <cell r="T9">
            <v>2.1000000000000003E-3</v>
          </cell>
          <cell r="U9">
            <v>5.04E-2</v>
          </cell>
        </row>
        <row r="10">
          <cell r="A10">
            <v>35065</v>
          </cell>
          <cell r="B10">
            <v>3.0300000000000001E-2</v>
          </cell>
          <cell r="E10">
            <v>8.8000000000000005E-3</v>
          </cell>
          <cell r="F10">
            <v>2.1000000000000003E-3</v>
          </cell>
          <cell r="G10">
            <v>4.1200000000000001E-2</v>
          </cell>
          <cell r="I10">
            <v>3.5500000000000004E-2</v>
          </cell>
          <cell r="L10">
            <v>8.8000000000000005E-3</v>
          </cell>
          <cell r="M10">
            <v>2.1000000000000003E-3</v>
          </cell>
          <cell r="N10">
            <v>4.6400000000000004E-2</v>
          </cell>
          <cell r="P10">
            <v>3.9800000000000002E-2</v>
          </cell>
          <cell r="S10">
            <v>8.8000000000000005E-3</v>
          </cell>
          <cell r="T10">
            <v>2.1000000000000003E-3</v>
          </cell>
          <cell r="U10">
            <v>5.0700000000000002E-2</v>
          </cell>
        </row>
        <row r="11">
          <cell r="A11">
            <v>35096</v>
          </cell>
          <cell r="B11">
            <v>2.9600000000000001E-2</v>
          </cell>
          <cell r="E11">
            <v>8.8000000000000005E-3</v>
          </cell>
          <cell r="F11">
            <v>2.1000000000000003E-3</v>
          </cell>
          <cell r="G11">
            <v>4.0500000000000001E-2</v>
          </cell>
          <cell r="I11">
            <v>3.3599999999999998E-2</v>
          </cell>
          <cell r="L11">
            <v>8.8000000000000005E-3</v>
          </cell>
          <cell r="M11">
            <v>2.1000000000000003E-3</v>
          </cell>
          <cell r="N11">
            <v>4.4499999999999998E-2</v>
          </cell>
          <cell r="P11">
            <v>3.7699999999999997E-2</v>
          </cell>
          <cell r="S11">
            <v>8.8000000000000005E-3</v>
          </cell>
          <cell r="T11">
            <v>2.1000000000000003E-3</v>
          </cell>
          <cell r="U11">
            <v>4.8599999999999997E-2</v>
          </cell>
        </row>
        <row r="12">
          <cell r="A12">
            <v>35125</v>
          </cell>
          <cell r="B12">
            <v>2.0299999999999999E-2</v>
          </cell>
          <cell r="E12">
            <v>8.8000000000000005E-3</v>
          </cell>
          <cell r="F12">
            <v>2.0999999999999999E-3</v>
          </cell>
          <cell r="G12">
            <v>3.1200000000000002E-2</v>
          </cell>
          <cell r="I12">
            <v>2.4299999999999999E-2</v>
          </cell>
          <cell r="L12">
            <v>8.8000000000000005E-3</v>
          </cell>
          <cell r="M12">
            <v>2.0999999999999999E-3</v>
          </cell>
          <cell r="N12">
            <v>3.5199999999999995E-2</v>
          </cell>
          <cell r="P12">
            <v>2.8400000000000002E-2</v>
          </cell>
          <cell r="S12">
            <v>8.8000000000000005E-3</v>
          </cell>
          <cell r="T12">
            <v>2.0999999999999999E-3</v>
          </cell>
          <cell r="U12">
            <v>3.9300000000000002E-2</v>
          </cell>
        </row>
        <row r="13">
          <cell r="A13">
            <v>35247</v>
          </cell>
          <cell r="B13">
            <v>2.9600000000000001E-2</v>
          </cell>
          <cell r="C13">
            <v>-6.7000000000000002E-3</v>
          </cell>
          <cell r="D13">
            <v>-2.5999999999999999E-3</v>
          </cell>
          <cell r="E13">
            <v>8.8000000000000005E-3</v>
          </cell>
          <cell r="F13">
            <v>2.0999999999999999E-3</v>
          </cell>
          <cell r="G13">
            <v>3.1200000000000002E-2</v>
          </cell>
          <cell r="I13">
            <v>3.3599999999999998E-2</v>
          </cell>
          <cell r="J13">
            <v>-6.7000000000000002E-3</v>
          </cell>
          <cell r="K13">
            <v>-2.5999999999999999E-3</v>
          </cell>
          <cell r="L13">
            <v>8.8000000000000005E-3</v>
          </cell>
          <cell r="M13">
            <v>2.0999999999999999E-3</v>
          </cell>
          <cell r="N13">
            <v>3.5199999999999995E-2</v>
          </cell>
          <cell r="P13">
            <v>3.7699999999999997E-2</v>
          </cell>
          <cell r="Q13">
            <v>-6.7000000000000002E-3</v>
          </cell>
          <cell r="R13">
            <v>-2.5999999999999999E-3</v>
          </cell>
          <cell r="S13">
            <v>8.8000000000000005E-3</v>
          </cell>
          <cell r="T13">
            <v>2.0999999999999999E-3</v>
          </cell>
          <cell r="U13">
            <v>3.9299999999999995E-2</v>
          </cell>
        </row>
        <row r="14">
          <cell r="A14">
            <v>35309</v>
          </cell>
          <cell r="B14">
            <v>2.9600000000000001E-2</v>
          </cell>
          <cell r="C14">
            <v>-7.1999999999999998E-3</v>
          </cell>
          <cell r="D14">
            <v>-5.0000000000000001E-3</v>
          </cell>
          <cell r="E14">
            <v>8.8000000000000005E-3</v>
          </cell>
          <cell r="F14">
            <v>2.0999999999999999E-3</v>
          </cell>
          <cell r="G14">
            <v>2.8300000000000002E-2</v>
          </cell>
          <cell r="I14">
            <v>3.3599999999999998E-2</v>
          </cell>
          <cell r="J14">
            <v>-7.1999999999999998E-3</v>
          </cell>
          <cell r="K14">
            <v>-5.0000000000000001E-3</v>
          </cell>
          <cell r="L14">
            <v>8.8000000000000005E-3</v>
          </cell>
          <cell r="M14">
            <v>2.0999999999999999E-3</v>
          </cell>
          <cell r="N14">
            <v>3.2299999999999995E-2</v>
          </cell>
          <cell r="P14">
            <v>3.7699999999999997E-2</v>
          </cell>
          <cell r="Q14">
            <v>-7.1999999999999998E-3</v>
          </cell>
          <cell r="R14">
            <v>-5.0000000000000001E-3</v>
          </cell>
          <cell r="S14">
            <v>8.8000000000000005E-3</v>
          </cell>
          <cell r="T14">
            <v>2.0999999999999999E-3</v>
          </cell>
          <cell r="U14">
            <v>3.6399999999999995E-2</v>
          </cell>
        </row>
        <row r="15">
          <cell r="A15">
            <v>35339</v>
          </cell>
          <cell r="B15">
            <v>2.9600000000000001E-2</v>
          </cell>
          <cell r="C15">
            <v>-7.1999999999999998E-3</v>
          </cell>
          <cell r="D15">
            <v>-5.0000000000000001E-3</v>
          </cell>
          <cell r="E15">
            <v>8.8000000000000005E-3</v>
          </cell>
          <cell r="F15">
            <v>1.8E-3</v>
          </cell>
          <cell r="G15">
            <v>2.8000000000000001E-2</v>
          </cell>
          <cell r="I15">
            <v>3.3599999999999998E-2</v>
          </cell>
          <cell r="J15">
            <v>-7.1999999999999998E-3</v>
          </cell>
          <cell r="K15">
            <v>-5.0000000000000001E-3</v>
          </cell>
          <cell r="L15">
            <v>8.8000000000000005E-3</v>
          </cell>
          <cell r="M15">
            <v>1.8E-3</v>
          </cell>
          <cell r="N15">
            <v>3.2000000000000001E-2</v>
          </cell>
          <cell r="P15">
            <v>3.7699999999999997E-2</v>
          </cell>
          <cell r="Q15">
            <v>-7.1999999999999998E-3</v>
          </cell>
          <cell r="R15">
            <v>-5.0000000000000001E-3</v>
          </cell>
          <cell r="S15">
            <v>8.8000000000000005E-3</v>
          </cell>
          <cell r="T15">
            <v>1.8E-3</v>
          </cell>
          <cell r="U15">
            <v>3.61E-2</v>
          </cell>
        </row>
        <row r="16">
          <cell r="A16">
            <v>35462</v>
          </cell>
          <cell r="B16">
            <v>2.9600000000000001E-2</v>
          </cell>
          <cell r="C16">
            <v>-7.1999999999999998E-3</v>
          </cell>
          <cell r="D16">
            <v>-5.0000000000000001E-3</v>
          </cell>
          <cell r="E16">
            <v>8.8000000000000005E-3</v>
          </cell>
          <cell r="F16">
            <v>1.8E-3</v>
          </cell>
          <cell r="G16">
            <v>2.8000000000000001E-2</v>
          </cell>
          <cell r="I16">
            <v>3.3599999999999998E-2</v>
          </cell>
          <cell r="J16">
            <v>-7.1999999999999998E-3</v>
          </cell>
          <cell r="K16">
            <v>-5.0000000000000001E-3</v>
          </cell>
          <cell r="L16">
            <v>8.8000000000000005E-3</v>
          </cell>
          <cell r="M16">
            <v>1.8E-3</v>
          </cell>
          <cell r="N16">
            <v>3.2000000000000001E-2</v>
          </cell>
          <cell r="P16">
            <v>3.7699999999999997E-2</v>
          </cell>
          <cell r="Q16">
            <v>-7.1999999999999998E-3</v>
          </cell>
          <cell r="R16">
            <v>-5.0000000000000001E-3</v>
          </cell>
          <cell r="S16">
            <v>8.8000000000000005E-3</v>
          </cell>
          <cell r="T16">
            <v>1.8E-3</v>
          </cell>
          <cell r="U16">
            <v>3.61E-2</v>
          </cell>
        </row>
        <row r="17">
          <cell r="A17">
            <v>35490</v>
          </cell>
          <cell r="B17">
            <v>2.9600000000000001E-2</v>
          </cell>
          <cell r="C17">
            <v>-6.8999999999999999E-3</v>
          </cell>
          <cell r="D17">
            <v>1E-4</v>
          </cell>
          <cell r="E17">
            <v>8.8000000000000005E-3</v>
          </cell>
          <cell r="F17">
            <v>1.8E-3</v>
          </cell>
          <cell r="G17">
            <v>3.3400000000000006E-2</v>
          </cell>
          <cell r="I17">
            <v>3.3599999999999998E-2</v>
          </cell>
          <cell r="J17">
            <v>-6.8999999999999999E-3</v>
          </cell>
          <cell r="K17">
            <v>1E-4</v>
          </cell>
          <cell r="L17">
            <v>8.8000000000000005E-3</v>
          </cell>
          <cell r="M17">
            <v>1.8E-3</v>
          </cell>
          <cell r="N17">
            <v>3.7400000000000003E-2</v>
          </cell>
          <cell r="P17">
            <v>3.7699999999999997E-2</v>
          </cell>
          <cell r="Q17">
            <v>-6.8999999999999999E-3</v>
          </cell>
          <cell r="R17">
            <v>1E-4</v>
          </cell>
          <cell r="S17">
            <v>8.8000000000000005E-3</v>
          </cell>
          <cell r="T17">
            <v>1.8E-3</v>
          </cell>
          <cell r="U17">
            <v>4.1500000000000002E-2</v>
          </cell>
        </row>
        <row r="18">
          <cell r="A18">
            <v>35612</v>
          </cell>
          <cell r="B18">
            <v>2.9600000000000001E-2</v>
          </cell>
          <cell r="C18">
            <v>-6.8999999999999999E-3</v>
          </cell>
          <cell r="D18">
            <v>1E-4</v>
          </cell>
          <cell r="E18">
            <v>8.8000000000000005E-3</v>
          </cell>
          <cell r="F18">
            <v>1.8E-3</v>
          </cell>
          <cell r="G18">
            <v>3.3400000000000006E-2</v>
          </cell>
          <cell r="I18">
            <v>3.3599999999999998E-2</v>
          </cell>
          <cell r="J18">
            <v>-6.8999999999999999E-3</v>
          </cell>
          <cell r="K18">
            <v>1E-4</v>
          </cell>
          <cell r="L18">
            <v>8.8000000000000005E-3</v>
          </cell>
          <cell r="M18">
            <v>1.8E-3</v>
          </cell>
          <cell r="N18">
            <v>3.7400000000000003E-2</v>
          </cell>
          <cell r="P18">
            <v>3.7699999999999997E-2</v>
          </cell>
          <cell r="Q18">
            <v>-6.8999999999999999E-3</v>
          </cell>
          <cell r="R18">
            <v>1E-4</v>
          </cell>
          <cell r="S18">
            <v>8.8000000000000005E-3</v>
          </cell>
          <cell r="T18">
            <v>1.8E-3</v>
          </cell>
          <cell r="U18">
            <v>4.1500000000000002E-2</v>
          </cell>
        </row>
        <row r="19">
          <cell r="A19">
            <v>35704</v>
          </cell>
          <cell r="B19">
            <v>2.7400000000000001E-2</v>
          </cell>
          <cell r="E19">
            <v>8.8000000000000005E-3</v>
          </cell>
          <cell r="F19">
            <v>1.8E-3</v>
          </cell>
          <cell r="G19">
            <v>3.8000000000000006E-2</v>
          </cell>
          <cell r="I19">
            <v>3.3500000000000002E-2</v>
          </cell>
          <cell r="L19">
            <v>8.8000000000000005E-3</v>
          </cell>
          <cell r="M19">
            <v>1.8E-3</v>
          </cell>
          <cell r="N19">
            <v>4.4100000000000007E-2</v>
          </cell>
          <cell r="P19">
            <v>4.0399999999999998E-2</v>
          </cell>
          <cell r="S19">
            <v>8.8000000000000005E-3</v>
          </cell>
          <cell r="T19">
            <v>1.8E-3</v>
          </cell>
          <cell r="U19">
            <v>5.1000000000000004E-2</v>
          </cell>
        </row>
        <row r="20">
          <cell r="A20">
            <v>35796</v>
          </cell>
          <cell r="B20">
            <v>2.7400000000000001E-2</v>
          </cell>
          <cell r="E20">
            <v>8.8000000000000005E-3</v>
          </cell>
          <cell r="F20">
            <v>2.2000000000000001E-3</v>
          </cell>
          <cell r="G20">
            <v>3.8400000000000004E-2</v>
          </cell>
          <cell r="I20">
            <v>3.3500000000000002E-2</v>
          </cell>
          <cell r="L20">
            <v>8.8000000000000005E-3</v>
          </cell>
          <cell r="M20">
            <v>2.2000000000000001E-3</v>
          </cell>
          <cell r="N20">
            <v>4.4500000000000005E-2</v>
          </cell>
          <cell r="P20">
            <v>4.0300000000000002E-2</v>
          </cell>
          <cell r="S20">
            <v>8.8000000000000005E-3</v>
          </cell>
          <cell r="T20">
            <v>2.2000000000000001E-3</v>
          </cell>
          <cell r="U20">
            <v>5.1300000000000005E-2</v>
          </cell>
        </row>
        <row r="21">
          <cell r="A21">
            <v>35947</v>
          </cell>
          <cell r="B21">
            <v>2.63E-2</v>
          </cell>
          <cell r="E21">
            <v>8.8000000000000005E-3</v>
          </cell>
          <cell r="F21">
            <v>2.2000000000000001E-3</v>
          </cell>
          <cell r="G21">
            <v>3.73E-2</v>
          </cell>
          <cell r="I21">
            <v>3.1E-2</v>
          </cell>
          <cell r="L21">
            <v>8.8000000000000005E-3</v>
          </cell>
          <cell r="M21">
            <v>2.2000000000000001E-3</v>
          </cell>
          <cell r="N21">
            <v>4.2000000000000003E-2</v>
          </cell>
          <cell r="P21">
            <v>3.61E-2</v>
          </cell>
          <cell r="S21">
            <v>8.8000000000000005E-3</v>
          </cell>
          <cell r="T21">
            <v>2.2000000000000001E-3</v>
          </cell>
          <cell r="U21">
            <v>4.7100000000000003E-2</v>
          </cell>
        </row>
        <row r="22">
          <cell r="A22">
            <v>35977</v>
          </cell>
          <cell r="B22">
            <v>2.35E-2</v>
          </cell>
          <cell r="E22">
            <v>8.8000000000000005E-3</v>
          </cell>
          <cell r="F22">
            <v>2.2000000000000001E-3</v>
          </cell>
          <cell r="G22">
            <v>3.4500000000000003E-2</v>
          </cell>
          <cell r="I22">
            <v>2.8199999999999999E-2</v>
          </cell>
          <cell r="L22">
            <v>8.8000000000000005E-3</v>
          </cell>
          <cell r="M22">
            <v>2.2000000000000001E-3</v>
          </cell>
          <cell r="N22">
            <v>3.9199999999999999E-2</v>
          </cell>
          <cell r="P22">
            <v>3.3300000000000003E-2</v>
          </cell>
          <cell r="S22">
            <v>8.8000000000000005E-3</v>
          </cell>
          <cell r="T22">
            <v>2.2000000000000001E-3</v>
          </cell>
          <cell r="U22">
            <v>4.4300000000000006E-2</v>
          </cell>
        </row>
        <row r="23">
          <cell r="A23">
            <v>36192</v>
          </cell>
          <cell r="B23">
            <v>2.6800000000000001E-2</v>
          </cell>
          <cell r="E23">
            <v>7.4999999999999997E-3</v>
          </cell>
          <cell r="F23">
            <v>2.2000000000000001E-3</v>
          </cell>
          <cell r="G23">
            <v>3.6499999999999998E-2</v>
          </cell>
          <cell r="I23">
            <v>3.15E-2</v>
          </cell>
          <cell r="L23">
            <v>7.4999999999999997E-3</v>
          </cell>
          <cell r="M23">
            <v>2.2000000000000001E-3</v>
          </cell>
          <cell r="N23">
            <v>4.1200000000000001E-2</v>
          </cell>
          <cell r="P23">
            <v>3.6600000000000001E-2</v>
          </cell>
          <cell r="S23">
            <v>7.4999999999999997E-3</v>
          </cell>
          <cell r="T23">
            <v>2.2000000000000001E-3</v>
          </cell>
          <cell r="U23">
            <v>4.6300000000000001E-2</v>
          </cell>
        </row>
        <row r="24">
          <cell r="A24">
            <v>36831</v>
          </cell>
          <cell r="B24">
            <v>2.5899999999999999E-2</v>
          </cell>
          <cell r="E24">
            <v>7.1999999999999998E-3</v>
          </cell>
          <cell r="F24">
            <v>2.2000000000000001E-3</v>
          </cell>
          <cell r="G24">
            <v>3.5299999999999998E-2</v>
          </cell>
          <cell r="I24">
            <v>3.0599999999999999E-2</v>
          </cell>
          <cell r="L24">
            <v>7.1999999999999998E-3</v>
          </cell>
          <cell r="M24">
            <v>2.2000000000000001E-3</v>
          </cell>
          <cell r="N24">
            <v>0.04</v>
          </cell>
          <cell r="P24">
            <v>3.5700000000000003E-2</v>
          </cell>
          <cell r="S24">
            <v>7.1999999999999998E-3</v>
          </cell>
          <cell r="T24">
            <v>2.2000000000000001E-3</v>
          </cell>
          <cell r="U24">
            <v>4.5100000000000001E-2</v>
          </cell>
        </row>
        <row r="25">
          <cell r="A25">
            <v>36923</v>
          </cell>
          <cell r="B25">
            <v>2.58E-2</v>
          </cell>
          <cell r="E25">
            <v>7.1999999999999998E-3</v>
          </cell>
          <cell r="F25">
            <v>2.2000000000000001E-3</v>
          </cell>
          <cell r="G25">
            <v>3.5200000000000002E-2</v>
          </cell>
          <cell r="I25">
            <v>2.53E-2</v>
          </cell>
          <cell r="L25">
            <v>7.1999999999999998E-3</v>
          </cell>
          <cell r="M25">
            <v>2.2000000000000001E-3</v>
          </cell>
          <cell r="N25">
            <v>3.4700000000000002E-2</v>
          </cell>
          <cell r="P25">
            <v>3.1300000000000001E-2</v>
          </cell>
          <cell r="S25">
            <v>7.1999999999999998E-3</v>
          </cell>
          <cell r="T25">
            <v>2.2000000000000001E-3</v>
          </cell>
          <cell r="U25">
            <v>4.07E-2</v>
          </cell>
        </row>
        <row r="26">
          <cell r="A26">
            <v>37012</v>
          </cell>
          <cell r="B26">
            <v>2.58E-2</v>
          </cell>
          <cell r="E26">
            <v>7.0000000000000001E-3</v>
          </cell>
          <cell r="F26">
            <v>2.2000000000000001E-3</v>
          </cell>
          <cell r="G26">
            <v>3.5000000000000003E-2</v>
          </cell>
          <cell r="I26">
            <v>2.53E-2</v>
          </cell>
          <cell r="L26">
            <v>7.0000000000000001E-3</v>
          </cell>
          <cell r="M26">
            <v>2.2000000000000001E-3</v>
          </cell>
          <cell r="N26">
            <v>3.4500000000000003E-2</v>
          </cell>
          <cell r="P26">
            <v>3.1300000000000001E-2</v>
          </cell>
          <cell r="S26">
            <v>7.0000000000000001E-3</v>
          </cell>
          <cell r="T26">
            <v>2.2000000000000001E-3</v>
          </cell>
          <cell r="U26">
            <v>4.0500000000000001E-2</v>
          </cell>
        </row>
        <row r="27">
          <cell r="A27">
            <v>37012</v>
          </cell>
          <cell r="B27">
            <v>2.58E-2</v>
          </cell>
          <cell r="E27">
            <v>7.0000000000000001E-3</v>
          </cell>
          <cell r="F27">
            <v>2.0999999999999999E-3</v>
          </cell>
          <cell r="G27">
            <v>3.49E-2</v>
          </cell>
          <cell r="I27">
            <v>2.53E-2</v>
          </cell>
          <cell r="L27">
            <v>7.0000000000000001E-3</v>
          </cell>
          <cell r="M27">
            <v>2.0999999999999999E-3</v>
          </cell>
          <cell r="N27">
            <v>3.44E-2</v>
          </cell>
          <cell r="P27">
            <v>3.1300000000000001E-2</v>
          </cell>
          <cell r="S27">
            <v>7.0000000000000001E-3</v>
          </cell>
          <cell r="T27">
            <v>2.0999999999999999E-3</v>
          </cell>
          <cell r="U27">
            <v>4.0399999999999998E-2</v>
          </cell>
        </row>
        <row r="28">
          <cell r="A28">
            <v>37561</v>
          </cell>
          <cell r="B28">
            <v>3.9300000000000002E-2</v>
          </cell>
          <cell r="E28">
            <v>5.4999999999999997E-3</v>
          </cell>
          <cell r="F28">
            <v>2.0999999999999999E-3</v>
          </cell>
          <cell r="G28">
            <v>4.6899999999999997E-2</v>
          </cell>
          <cell r="I28">
            <v>4.9399999999999999E-2</v>
          </cell>
          <cell r="L28">
            <v>5.4999999999999997E-3</v>
          </cell>
          <cell r="M28">
            <v>2.0999999999999999E-3</v>
          </cell>
          <cell r="N28">
            <v>5.6999999999999995E-2</v>
          </cell>
          <cell r="P28">
            <v>5.7000000000000002E-2</v>
          </cell>
          <cell r="S28">
            <v>5.4999999999999997E-3</v>
          </cell>
          <cell r="T28">
            <v>2.0999999999999999E-3</v>
          </cell>
          <cell r="U28">
            <v>6.4600000000000005E-2</v>
          </cell>
        </row>
        <row r="29">
          <cell r="A29">
            <v>37834</v>
          </cell>
          <cell r="B29">
            <v>3.9199999999999999E-2</v>
          </cell>
          <cell r="E29">
            <v>4.0000000000000001E-3</v>
          </cell>
          <cell r="F29">
            <v>2.0999999999999999E-3</v>
          </cell>
          <cell r="G29">
            <v>4.53E-2</v>
          </cell>
          <cell r="I29">
            <v>4.9299999999999997E-2</v>
          </cell>
          <cell r="L29">
            <v>4.0000000000000001E-3</v>
          </cell>
          <cell r="M29">
            <v>2.0999999999999999E-3</v>
          </cell>
          <cell r="N29">
            <v>5.5399999999999998E-2</v>
          </cell>
          <cell r="P29">
            <v>5.6899999999999999E-2</v>
          </cell>
          <cell r="S29">
            <v>4.0000000000000001E-3</v>
          </cell>
          <cell r="T29">
            <v>2.0999999999999999E-3</v>
          </cell>
          <cell r="U29">
            <v>6.3E-2</v>
          </cell>
        </row>
        <row r="30">
          <cell r="A30">
            <v>38292</v>
          </cell>
          <cell r="B30">
            <v>3.9199999999999999E-2</v>
          </cell>
          <cell r="E30">
            <v>0</v>
          </cell>
          <cell r="F30">
            <v>2.0999999999999999E-3</v>
          </cell>
          <cell r="G30">
            <v>4.1299999999999996E-2</v>
          </cell>
          <cell r="I30">
            <v>4.9299999999999997E-2</v>
          </cell>
          <cell r="L30">
            <v>0</v>
          </cell>
          <cell r="M30">
            <v>2.0999999999999999E-3</v>
          </cell>
          <cell r="N30">
            <v>5.1399999999999994E-2</v>
          </cell>
          <cell r="P30">
            <v>5.6899999999999999E-2</v>
          </cell>
          <cell r="S30">
            <v>0</v>
          </cell>
          <cell r="T30">
            <v>2.0999999999999999E-3</v>
          </cell>
          <cell r="U30">
            <v>5.8999999999999997E-2</v>
          </cell>
        </row>
        <row r="31">
          <cell r="A31">
            <v>38384</v>
          </cell>
          <cell r="B31">
            <v>3.9199999999999999E-2</v>
          </cell>
          <cell r="E31">
            <v>0</v>
          </cell>
          <cell r="F31">
            <v>1.9E-3</v>
          </cell>
          <cell r="G31">
            <v>4.1099999999999998E-2</v>
          </cell>
          <cell r="I31">
            <v>4.9299999999999997E-2</v>
          </cell>
          <cell r="L31">
            <v>0</v>
          </cell>
          <cell r="M31">
            <v>1.9E-3</v>
          </cell>
          <cell r="N31">
            <v>5.1199999999999996E-2</v>
          </cell>
          <cell r="P31">
            <v>5.6899999999999999E-2</v>
          </cell>
          <cell r="S31">
            <v>0</v>
          </cell>
          <cell r="T31">
            <v>1.9E-3</v>
          </cell>
          <cell r="U31">
            <v>5.8799999999999998E-2</v>
          </cell>
        </row>
        <row r="32">
          <cell r="A32">
            <v>38473</v>
          </cell>
          <cell r="B32">
            <v>3.9199999999999999E-2</v>
          </cell>
          <cell r="E32">
            <v>0</v>
          </cell>
          <cell r="F32">
            <v>1.9E-3</v>
          </cell>
          <cell r="G32">
            <v>4.1099999999999998E-2</v>
          </cell>
          <cell r="I32">
            <v>4.9299999999999997E-2</v>
          </cell>
          <cell r="L32">
            <v>0</v>
          </cell>
          <cell r="M32">
            <v>1.9E-3</v>
          </cell>
          <cell r="N32">
            <v>5.1199999999999996E-2</v>
          </cell>
          <cell r="P32">
            <v>5.6899999999999999E-2</v>
          </cell>
          <cell r="S32">
            <v>0</v>
          </cell>
          <cell r="T32">
            <v>1.9E-3</v>
          </cell>
          <cell r="U32">
            <v>5.8799999999999998E-2</v>
          </cell>
        </row>
        <row r="33">
          <cell r="A33">
            <v>38565</v>
          </cell>
          <cell r="B33">
            <v>3.9199999999999999E-2</v>
          </cell>
          <cell r="E33">
            <v>0</v>
          </cell>
          <cell r="F33">
            <v>1.9E-3</v>
          </cell>
          <cell r="G33">
            <v>4.1099999999999998E-2</v>
          </cell>
          <cell r="I33">
            <v>4.9299999999999997E-2</v>
          </cell>
          <cell r="L33">
            <v>0</v>
          </cell>
          <cell r="M33">
            <v>1.9E-3</v>
          </cell>
          <cell r="N33">
            <v>5.1199999999999996E-2</v>
          </cell>
          <cell r="P33">
            <v>5.6899999999999999E-2</v>
          </cell>
          <cell r="S33">
            <v>0</v>
          </cell>
          <cell r="T33">
            <v>1.9E-3</v>
          </cell>
          <cell r="U33">
            <v>5.8799999999999998E-2</v>
          </cell>
        </row>
        <row r="34">
          <cell r="A34">
            <v>38687</v>
          </cell>
          <cell r="B34">
            <v>5.1200000000000002E-2</v>
          </cell>
          <cell r="E34">
            <v>0</v>
          </cell>
          <cell r="F34">
            <v>1.8E-3</v>
          </cell>
          <cell r="G34">
            <v>5.3000000000000005E-2</v>
          </cell>
          <cell r="I34">
            <v>5.45E-2</v>
          </cell>
          <cell r="L34">
            <v>0</v>
          </cell>
          <cell r="M34">
            <v>1.8E-3</v>
          </cell>
          <cell r="N34">
            <v>5.6300000000000003E-2</v>
          </cell>
          <cell r="P34">
            <v>6.6699999999999995E-2</v>
          </cell>
          <cell r="S34">
            <v>0</v>
          </cell>
          <cell r="T34">
            <v>1.8E-3</v>
          </cell>
          <cell r="U34">
            <v>6.8499999999999991E-2</v>
          </cell>
        </row>
        <row r="35">
          <cell r="A35">
            <v>38838</v>
          </cell>
          <cell r="B35">
            <v>4.5999999999999999E-2</v>
          </cell>
          <cell r="E35">
            <v>0</v>
          </cell>
          <cell r="F35">
            <v>1.8E-3</v>
          </cell>
          <cell r="G35">
            <v>4.7800000000000002E-2</v>
          </cell>
          <cell r="I35">
            <v>4.9000000000000002E-2</v>
          </cell>
          <cell r="L35">
            <v>0</v>
          </cell>
          <cell r="M35">
            <v>1.8E-3</v>
          </cell>
          <cell r="N35">
            <v>5.0800000000000005E-2</v>
          </cell>
          <cell r="P35">
            <v>6.1400000000000003E-2</v>
          </cell>
          <cell r="S35">
            <v>0</v>
          </cell>
          <cell r="T35">
            <v>1.8E-3</v>
          </cell>
          <cell r="U35">
            <v>6.3200000000000006E-2</v>
          </cell>
        </row>
        <row r="36">
          <cell r="A36">
            <v>39114</v>
          </cell>
          <cell r="B36">
            <v>4.5999999999999999E-2</v>
          </cell>
          <cell r="E36">
            <v>0</v>
          </cell>
          <cell r="F36">
            <v>1.6000000000000001E-3</v>
          </cell>
          <cell r="G36">
            <v>4.7599999999999996E-2</v>
          </cell>
          <cell r="I36">
            <v>4.9000000000000002E-2</v>
          </cell>
          <cell r="L36">
            <v>0</v>
          </cell>
          <cell r="M36">
            <v>1.6000000000000001E-3</v>
          </cell>
          <cell r="N36">
            <v>5.0599999999999999E-2</v>
          </cell>
          <cell r="P36">
            <v>6.1400000000000003E-2</v>
          </cell>
          <cell r="S36">
            <v>0</v>
          </cell>
          <cell r="T36">
            <v>1.6000000000000001E-3</v>
          </cell>
          <cell r="U36">
            <v>6.3E-2</v>
          </cell>
        </row>
        <row r="37">
          <cell r="A37">
            <v>54789</v>
          </cell>
        </row>
      </sheetData>
      <sheetData sheetId="67">
        <row r="10">
          <cell r="A10">
            <v>34973</v>
          </cell>
          <cell r="B10">
            <v>0.29920000000000002</v>
          </cell>
          <cell r="C10">
            <v>2.46E-2</v>
          </cell>
          <cell r="H10">
            <v>7.2000000000000007E-3</v>
          </cell>
          <cell r="I10">
            <v>0.33100000000000002</v>
          </cell>
          <cell r="K10">
            <v>0.3422</v>
          </cell>
          <cell r="L10">
            <v>2.46E-2</v>
          </cell>
          <cell r="Q10">
            <v>7.2000000000000007E-3</v>
          </cell>
          <cell r="R10">
            <v>0.374</v>
          </cell>
          <cell r="T10">
            <v>0.40029999999999999</v>
          </cell>
          <cell r="U10">
            <v>2.46E-2</v>
          </cell>
          <cell r="Z10">
            <v>7.2000000000000007E-3</v>
          </cell>
          <cell r="AA10">
            <v>0.43209999999999998</v>
          </cell>
          <cell r="AC10">
            <v>0.31909999999999999</v>
          </cell>
          <cell r="AD10">
            <v>2.46E-2</v>
          </cell>
          <cell r="AI10">
            <v>7.2000000000000007E-3</v>
          </cell>
          <cell r="AJ10">
            <v>0.35089999999999999</v>
          </cell>
        </row>
        <row r="11">
          <cell r="A11">
            <v>35065</v>
          </cell>
          <cell r="B11">
            <v>0.29920000000000002</v>
          </cell>
          <cell r="C11">
            <v>1.7500000000000002E-2</v>
          </cell>
          <cell r="H11">
            <v>8.5000000000000006E-3</v>
          </cell>
          <cell r="I11">
            <v>0.32520000000000004</v>
          </cell>
          <cell r="K11">
            <v>0.3422</v>
          </cell>
          <cell r="L11">
            <v>1.7500000000000002E-2</v>
          </cell>
          <cell r="Q11">
            <v>8.5000000000000006E-3</v>
          </cell>
          <cell r="R11">
            <v>0.36820000000000003</v>
          </cell>
          <cell r="T11">
            <v>0.40029999999999999</v>
          </cell>
          <cell r="U11">
            <v>1.7500000000000002E-2</v>
          </cell>
          <cell r="Z11">
            <v>8.5000000000000006E-3</v>
          </cell>
          <cell r="AA11">
            <v>0.42630000000000001</v>
          </cell>
          <cell r="AC11">
            <v>0.31909999999999999</v>
          </cell>
          <cell r="AD11">
            <v>1.7500000000000002E-2</v>
          </cell>
          <cell r="AI11">
            <v>8.5000000000000006E-3</v>
          </cell>
          <cell r="AJ11">
            <v>0.34510000000000002</v>
          </cell>
        </row>
        <row r="12">
          <cell r="A12">
            <v>35096</v>
          </cell>
          <cell r="B12">
            <v>0.30020000000000002</v>
          </cell>
          <cell r="C12">
            <v>1.7500000000000002E-2</v>
          </cell>
          <cell r="H12">
            <v>8.5000000000000006E-3</v>
          </cell>
          <cell r="I12">
            <v>0.32620000000000005</v>
          </cell>
          <cell r="K12">
            <v>0.34320000000000001</v>
          </cell>
          <cell r="L12">
            <v>1.7500000000000002E-2</v>
          </cell>
          <cell r="Q12">
            <v>8.5000000000000006E-3</v>
          </cell>
          <cell r="R12">
            <v>0.36920000000000003</v>
          </cell>
          <cell r="T12">
            <v>0.40129999999999999</v>
          </cell>
          <cell r="U12">
            <v>1.7500000000000002E-2</v>
          </cell>
          <cell r="Z12">
            <v>8.5000000000000006E-3</v>
          </cell>
          <cell r="AA12">
            <v>0.42730000000000001</v>
          </cell>
          <cell r="AC12">
            <v>0.3201</v>
          </cell>
          <cell r="AD12">
            <v>1.7500000000000002E-2</v>
          </cell>
          <cell r="AI12">
            <v>8.5000000000000006E-3</v>
          </cell>
          <cell r="AJ12">
            <v>0.34610000000000002</v>
          </cell>
        </row>
        <row r="13">
          <cell r="A13">
            <v>35125</v>
          </cell>
          <cell r="B13">
            <v>0.24440000000000001</v>
          </cell>
          <cell r="C13">
            <v>1.7500000000000002E-2</v>
          </cell>
          <cell r="H13">
            <v>8.5000000000000006E-3</v>
          </cell>
          <cell r="I13">
            <v>0.27040000000000003</v>
          </cell>
          <cell r="K13">
            <v>0.28189999999999998</v>
          </cell>
          <cell r="L13">
            <v>1.7500000000000002E-2</v>
          </cell>
          <cell r="Q13">
            <v>8.5000000000000006E-3</v>
          </cell>
          <cell r="R13">
            <v>0.30790000000000001</v>
          </cell>
          <cell r="T13">
            <v>0.32969999999999999</v>
          </cell>
          <cell r="U13">
            <v>1.7500000000000002E-2</v>
          </cell>
          <cell r="Z13">
            <v>8.5000000000000006E-3</v>
          </cell>
          <cell r="AA13">
            <v>0.35570000000000002</v>
          </cell>
          <cell r="AC13">
            <v>0.26250000000000001</v>
          </cell>
          <cell r="AD13">
            <v>1.7500000000000002E-2</v>
          </cell>
          <cell r="AI13">
            <v>8.5000000000000006E-3</v>
          </cell>
          <cell r="AJ13">
            <v>0.28850000000000003</v>
          </cell>
        </row>
        <row r="14">
          <cell r="A14">
            <v>35247</v>
          </cell>
          <cell r="B14">
            <v>0.25729999999999997</v>
          </cell>
          <cell r="C14">
            <v>1.7500000000000002E-2</v>
          </cell>
          <cell r="D14">
            <v>-1.4999999999999999E-2</v>
          </cell>
          <cell r="E14">
            <v>2.2000000000000001E-3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0.26919999999999999</v>
          </cell>
          <cell r="K14">
            <v>0.29480000000000001</v>
          </cell>
          <cell r="L14">
            <v>1.7500000000000002E-2</v>
          </cell>
          <cell r="M14">
            <v>-1.4999999999999999E-2</v>
          </cell>
          <cell r="N14">
            <v>2.2000000000000001E-3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0.30670000000000003</v>
          </cell>
          <cell r="T14">
            <v>0.34260000000000002</v>
          </cell>
          <cell r="U14">
            <v>1.7500000000000002E-2</v>
          </cell>
          <cell r="V14">
            <v>-1.4999999999999999E-2</v>
          </cell>
          <cell r="W14">
            <v>2.2000000000000001E-3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0.35450000000000004</v>
          </cell>
          <cell r="AC14">
            <v>0.27539999999999998</v>
          </cell>
          <cell r="AD14">
            <v>1.7500000000000002E-2</v>
          </cell>
          <cell r="AE14">
            <v>-1.4999999999999999E-2</v>
          </cell>
          <cell r="AF14">
            <v>2.2000000000000001E-3</v>
          </cell>
          <cell r="AG14">
            <v>-1E-4</v>
          </cell>
          <cell r="AH14">
            <v>-1.1999999999999999E-3</v>
          </cell>
          <cell r="AI14">
            <v>8.5000000000000006E-3</v>
          </cell>
          <cell r="AJ14">
            <v>0.2873</v>
          </cell>
        </row>
        <row r="15">
          <cell r="A15">
            <v>35309</v>
          </cell>
          <cell r="B15">
            <v>0.25729999999999997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0.2545</v>
          </cell>
          <cell r="K15">
            <v>0.29480000000000001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0.29200000000000004</v>
          </cell>
          <cell r="T15">
            <v>0.34260000000000002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0.33980000000000005</v>
          </cell>
          <cell r="AC15">
            <v>0.27539999999999998</v>
          </cell>
          <cell r="AD15">
            <v>1.7500000000000002E-2</v>
          </cell>
          <cell r="AE15">
            <v>-1.8100000000000002E-2</v>
          </cell>
          <cell r="AF15">
            <v>-9.4000000000000004E-3</v>
          </cell>
          <cell r="AG15">
            <v>-1E-4</v>
          </cell>
          <cell r="AH15">
            <v>-1.1999999999999999E-3</v>
          </cell>
          <cell r="AI15">
            <v>8.5000000000000006E-3</v>
          </cell>
          <cell r="AJ15">
            <v>0.27260000000000001</v>
          </cell>
        </row>
        <row r="16">
          <cell r="A16">
            <v>35462</v>
          </cell>
          <cell r="B16">
            <v>0.25729999999999997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0.25459999999999999</v>
          </cell>
          <cell r="K16">
            <v>0.29480000000000001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0.29210000000000003</v>
          </cell>
          <cell r="T16">
            <v>0.34260000000000002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0.33990000000000004</v>
          </cell>
          <cell r="AC16">
            <v>0.27539999999999998</v>
          </cell>
          <cell r="AD16">
            <v>1.7500000000000002E-2</v>
          </cell>
          <cell r="AE16">
            <v>-1.8100000000000002E-2</v>
          </cell>
          <cell r="AF16">
            <v>-9.4000000000000004E-3</v>
          </cell>
          <cell r="AH16">
            <v>-1.1999999999999999E-3</v>
          </cell>
          <cell r="AI16">
            <v>8.5000000000000006E-3</v>
          </cell>
          <cell r="AJ16">
            <v>0.2727</v>
          </cell>
        </row>
        <row r="17">
          <cell r="A17">
            <v>35490</v>
          </cell>
          <cell r="B17">
            <v>0.25729999999999997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0.26790000000000003</v>
          </cell>
          <cell r="K17">
            <v>0.29480000000000001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0.30540000000000006</v>
          </cell>
          <cell r="T17">
            <v>0.34260000000000002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0.35320000000000007</v>
          </cell>
          <cell r="AC17">
            <v>0.27539999999999998</v>
          </cell>
          <cell r="AD17">
            <v>1.7500000000000002E-2</v>
          </cell>
          <cell r="AE17">
            <v>-1.7999999999999999E-2</v>
          </cell>
          <cell r="AF17">
            <v>3.8E-3</v>
          </cell>
          <cell r="AH17">
            <v>-1.1999999999999999E-3</v>
          </cell>
          <cell r="AI17">
            <v>8.5000000000000006E-3</v>
          </cell>
          <cell r="AJ17">
            <v>0.28600000000000003</v>
          </cell>
        </row>
        <row r="18">
          <cell r="A18">
            <v>35612</v>
          </cell>
          <cell r="B18">
            <v>0.25729999999999997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F18">
            <v>-1E-4</v>
          </cell>
          <cell r="G18">
            <v>-1.1999999999999999E-3</v>
          </cell>
          <cell r="H18">
            <v>8.5000000000000006E-3</v>
          </cell>
          <cell r="I18">
            <v>0.26780000000000004</v>
          </cell>
          <cell r="K18">
            <v>0.29480000000000001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O18">
            <v>-1E-4</v>
          </cell>
          <cell r="P18">
            <v>-1.1999999999999999E-3</v>
          </cell>
          <cell r="Q18">
            <v>8.5000000000000006E-3</v>
          </cell>
          <cell r="R18">
            <v>0.30530000000000007</v>
          </cell>
          <cell r="T18">
            <v>0.34260000000000002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X18">
            <v>-1E-4</v>
          </cell>
          <cell r="Y18">
            <v>-1.1999999999999999E-3</v>
          </cell>
          <cell r="Z18">
            <v>8.5000000000000006E-3</v>
          </cell>
          <cell r="AA18">
            <v>0.35310000000000008</v>
          </cell>
          <cell r="AC18">
            <v>0.27539999999999998</v>
          </cell>
          <cell r="AD18">
            <v>1.7500000000000002E-2</v>
          </cell>
          <cell r="AE18">
            <v>-1.7999999999999999E-2</v>
          </cell>
          <cell r="AF18">
            <v>3.8E-3</v>
          </cell>
          <cell r="AG18">
            <v>-1E-4</v>
          </cell>
          <cell r="AH18">
            <v>-1.1999999999999999E-3</v>
          </cell>
          <cell r="AI18">
            <v>8.5000000000000006E-3</v>
          </cell>
          <cell r="AJ18">
            <v>0.28590000000000004</v>
          </cell>
        </row>
        <row r="19">
          <cell r="A19">
            <v>35735</v>
          </cell>
          <cell r="B19">
            <v>0.30230000000000001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0.32710000000000006</v>
          </cell>
          <cell r="K19">
            <v>0.35339999999999999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0.37820000000000004</v>
          </cell>
          <cell r="T19">
            <v>0.4138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0.43860000000000005</v>
          </cell>
          <cell r="AC19">
            <v>0.3392</v>
          </cell>
          <cell r="AD19">
            <v>1.7500000000000002E-2</v>
          </cell>
          <cell r="AH19">
            <v>-1.1999999999999999E-3</v>
          </cell>
          <cell r="AI19">
            <v>8.5000000000000006E-3</v>
          </cell>
          <cell r="AJ19">
            <v>0.36400000000000005</v>
          </cell>
        </row>
        <row r="20">
          <cell r="A20">
            <v>35796</v>
          </cell>
          <cell r="B20">
            <v>0.26</v>
          </cell>
          <cell r="C20">
            <v>0</v>
          </cell>
          <cell r="F20">
            <v>-1E-4</v>
          </cell>
          <cell r="G20">
            <v>-1.1999999999999999E-3</v>
          </cell>
          <cell r="H20">
            <v>8.5000000000000006E-3</v>
          </cell>
          <cell r="I20">
            <v>0.26720000000000005</v>
          </cell>
          <cell r="K20">
            <v>0.30499999999999999</v>
          </cell>
          <cell r="L20">
            <v>0</v>
          </cell>
          <cell r="O20">
            <v>-1E-4</v>
          </cell>
          <cell r="P20">
            <v>-1.1999999999999999E-3</v>
          </cell>
          <cell r="Q20">
            <v>8.5000000000000006E-3</v>
          </cell>
          <cell r="R20">
            <v>0.31220000000000003</v>
          </cell>
          <cell r="T20">
            <v>0.33500000000000002</v>
          </cell>
          <cell r="U20">
            <v>0</v>
          </cell>
          <cell r="X20">
            <v>-1E-4</v>
          </cell>
          <cell r="Y20">
            <v>-1.1999999999999999E-3</v>
          </cell>
          <cell r="Z20">
            <v>8.5000000000000006E-3</v>
          </cell>
          <cell r="AA20">
            <v>0.34220000000000006</v>
          </cell>
          <cell r="AC20">
            <v>0.29249999999999998</v>
          </cell>
          <cell r="AD20">
            <v>0</v>
          </cell>
          <cell r="AG20">
            <v>-1E-4</v>
          </cell>
          <cell r="AH20">
            <v>-1.1999999999999999E-3</v>
          </cell>
          <cell r="AI20">
            <v>8.5000000000000006E-3</v>
          </cell>
          <cell r="AJ20">
            <v>0.29970000000000002</v>
          </cell>
        </row>
        <row r="21">
          <cell r="A21">
            <v>35827</v>
          </cell>
          <cell r="B21">
            <v>0.26</v>
          </cell>
          <cell r="C21">
            <v>0</v>
          </cell>
          <cell r="F21">
            <v>-8.0000000000000004E-4</v>
          </cell>
          <cell r="G21">
            <v>-1.2999999999999999E-3</v>
          </cell>
          <cell r="H21">
            <v>8.5000000000000006E-3</v>
          </cell>
          <cell r="I21">
            <v>0.26639999999999997</v>
          </cell>
          <cell r="K21">
            <v>0.30499999999999999</v>
          </cell>
          <cell r="L21">
            <v>0</v>
          </cell>
          <cell r="O21">
            <v>-8.0000000000000004E-4</v>
          </cell>
          <cell r="P21">
            <v>-1.2999999999999999E-3</v>
          </cell>
          <cell r="Q21">
            <v>8.5000000000000006E-3</v>
          </cell>
          <cell r="R21">
            <v>0.31139999999999995</v>
          </cell>
          <cell r="T21">
            <v>0.33500000000000002</v>
          </cell>
          <cell r="U21">
            <v>0</v>
          </cell>
          <cell r="X21">
            <v>-8.0000000000000004E-4</v>
          </cell>
          <cell r="Y21">
            <v>-1.2999999999999999E-3</v>
          </cell>
          <cell r="Z21">
            <v>8.5000000000000006E-3</v>
          </cell>
          <cell r="AA21">
            <v>0.34139999999999998</v>
          </cell>
          <cell r="AC21">
            <v>0.29249999999999998</v>
          </cell>
          <cell r="AD21">
            <v>0</v>
          </cell>
          <cell r="AG21">
            <v>-8.0000000000000004E-4</v>
          </cell>
          <cell r="AH21">
            <v>-1.2999999999999999E-3</v>
          </cell>
          <cell r="AI21">
            <v>8.5000000000000006E-3</v>
          </cell>
          <cell r="AJ21">
            <v>0.29889999999999994</v>
          </cell>
        </row>
        <row r="22">
          <cell r="A22">
            <v>35947</v>
          </cell>
          <cell r="B22">
            <v>0.21729999999999999</v>
          </cell>
          <cell r="C22">
            <v>0</v>
          </cell>
          <cell r="F22">
            <v>-8.0000000000000004E-4</v>
          </cell>
          <cell r="G22">
            <v>-1.2999999999999999E-3</v>
          </cell>
          <cell r="H22">
            <v>8.5000000000000006E-3</v>
          </cell>
          <cell r="I22">
            <v>0.22370000000000001</v>
          </cell>
          <cell r="K22">
            <v>0.25800000000000001</v>
          </cell>
          <cell r="L22">
            <v>0</v>
          </cell>
          <cell r="O22">
            <v>-8.0000000000000004E-4</v>
          </cell>
          <cell r="P22">
            <v>-1.2999999999999999E-3</v>
          </cell>
          <cell r="Q22">
            <v>8.5000000000000006E-3</v>
          </cell>
          <cell r="R22">
            <v>0.26439999999999997</v>
          </cell>
          <cell r="T22">
            <v>0.31119999999999998</v>
          </cell>
          <cell r="U22">
            <v>0</v>
          </cell>
          <cell r="X22">
            <v>-8.0000000000000004E-4</v>
          </cell>
          <cell r="Y22">
            <v>-1.2999999999999999E-3</v>
          </cell>
          <cell r="Z22">
            <v>8.5000000000000006E-3</v>
          </cell>
          <cell r="AA22">
            <v>0.31759999999999994</v>
          </cell>
          <cell r="AC22">
            <v>0.24990000000000001</v>
          </cell>
          <cell r="AD22">
            <v>0</v>
          </cell>
          <cell r="AG22">
            <v>-8.0000000000000004E-4</v>
          </cell>
          <cell r="AH22">
            <v>-1.2999999999999999E-3</v>
          </cell>
          <cell r="AI22">
            <v>8.5000000000000006E-3</v>
          </cell>
          <cell r="AJ22">
            <v>0.25630000000000003</v>
          </cell>
        </row>
        <row r="23">
          <cell r="A23">
            <v>35977</v>
          </cell>
          <cell r="B23">
            <v>0.2122</v>
          </cell>
          <cell r="C23">
            <v>0</v>
          </cell>
          <cell r="F23">
            <v>-6.9999999999999999E-4</v>
          </cell>
          <cell r="G23">
            <v>-1E-4</v>
          </cell>
          <cell r="H23">
            <v>8.5000000000000006E-3</v>
          </cell>
          <cell r="I23">
            <v>0.21990000000000001</v>
          </cell>
          <cell r="K23">
            <v>0.25290000000000001</v>
          </cell>
          <cell r="L23">
            <v>0</v>
          </cell>
          <cell r="O23">
            <v>-6.9999999999999999E-4</v>
          </cell>
          <cell r="P23">
            <v>-1E-4</v>
          </cell>
          <cell r="Q23">
            <v>8.5000000000000006E-3</v>
          </cell>
          <cell r="R23">
            <v>0.26060000000000005</v>
          </cell>
          <cell r="T23">
            <v>0.30609999999999998</v>
          </cell>
          <cell r="U23">
            <v>0</v>
          </cell>
          <cell r="X23">
            <v>-6.9999999999999999E-4</v>
          </cell>
          <cell r="Y23">
            <v>-1E-4</v>
          </cell>
          <cell r="Z23">
            <v>8.5000000000000006E-3</v>
          </cell>
          <cell r="AA23">
            <v>0.31380000000000002</v>
          </cell>
          <cell r="AC23">
            <v>0.24479999999999999</v>
          </cell>
          <cell r="AD23">
            <v>0</v>
          </cell>
          <cell r="AG23">
            <v>-6.9999999999999999E-4</v>
          </cell>
          <cell r="AH23">
            <v>-1E-4</v>
          </cell>
          <cell r="AI23">
            <v>8.5000000000000006E-3</v>
          </cell>
          <cell r="AJ23">
            <v>0.2525</v>
          </cell>
        </row>
        <row r="24">
          <cell r="A24">
            <v>36192</v>
          </cell>
          <cell r="B24">
            <v>0.2122</v>
          </cell>
          <cell r="C24">
            <v>0</v>
          </cell>
          <cell r="F24">
            <v>0</v>
          </cell>
          <cell r="G24">
            <v>-1E-3</v>
          </cell>
          <cell r="H24">
            <v>7.6E-3</v>
          </cell>
          <cell r="I24">
            <v>0.21879999999999999</v>
          </cell>
          <cell r="K24">
            <v>0.25290000000000001</v>
          </cell>
          <cell r="L24">
            <v>0</v>
          </cell>
          <cell r="O24">
            <v>0</v>
          </cell>
          <cell r="P24">
            <v>-1E-3</v>
          </cell>
          <cell r="Q24">
            <v>7.6E-3</v>
          </cell>
          <cell r="R24">
            <v>0.25950000000000001</v>
          </cell>
          <cell r="T24">
            <v>0.30430000000000001</v>
          </cell>
          <cell r="U24">
            <v>0</v>
          </cell>
          <cell r="X24">
            <v>0</v>
          </cell>
          <cell r="Y24">
            <v>-1E-3</v>
          </cell>
          <cell r="Z24">
            <v>7.6E-3</v>
          </cell>
          <cell r="AA24">
            <v>0.31090000000000001</v>
          </cell>
          <cell r="AC24">
            <v>0.22270000000000001</v>
          </cell>
          <cell r="AD24">
            <v>0</v>
          </cell>
          <cell r="AG24">
            <v>0</v>
          </cell>
          <cell r="AH24">
            <v>-1E-3</v>
          </cell>
          <cell r="AI24">
            <v>7.6E-3</v>
          </cell>
          <cell r="AJ24">
            <v>0.2293</v>
          </cell>
        </row>
        <row r="25">
          <cell r="A25">
            <v>36831</v>
          </cell>
          <cell r="B25">
            <v>0.2097</v>
          </cell>
          <cell r="C25">
            <v>0</v>
          </cell>
          <cell r="F25">
            <v>0</v>
          </cell>
          <cell r="G25">
            <v>0</v>
          </cell>
          <cell r="H25">
            <v>6.6E-3</v>
          </cell>
          <cell r="I25">
            <v>0.21629999999999999</v>
          </cell>
          <cell r="K25">
            <v>0.25040000000000001</v>
          </cell>
          <cell r="L25">
            <v>0</v>
          </cell>
          <cell r="O25">
            <v>0</v>
          </cell>
          <cell r="P25">
            <v>0</v>
          </cell>
          <cell r="Q25">
            <v>6.6E-3</v>
          </cell>
          <cell r="R25">
            <v>0.25700000000000001</v>
          </cell>
          <cell r="T25">
            <v>0.30180000000000001</v>
          </cell>
          <cell r="U25">
            <v>0</v>
          </cell>
          <cell r="X25">
            <v>0</v>
          </cell>
          <cell r="Y25">
            <v>0</v>
          </cell>
          <cell r="Z25">
            <v>6.6E-3</v>
          </cell>
          <cell r="AA25">
            <v>0.30840000000000001</v>
          </cell>
          <cell r="AC25">
            <v>0.22020000000000001</v>
          </cell>
          <cell r="AD25">
            <v>0</v>
          </cell>
          <cell r="AG25">
            <v>0</v>
          </cell>
          <cell r="AH25">
            <v>0</v>
          </cell>
          <cell r="AI25">
            <v>6.6E-3</v>
          </cell>
          <cell r="AJ25">
            <v>0.2268</v>
          </cell>
        </row>
        <row r="26">
          <cell r="A26">
            <v>36923</v>
          </cell>
          <cell r="B26">
            <v>0.2838</v>
          </cell>
          <cell r="C26">
            <v>0</v>
          </cell>
          <cell r="F26">
            <v>0</v>
          </cell>
          <cell r="G26">
            <v>0</v>
          </cell>
          <cell r="H26">
            <v>6.6E-3</v>
          </cell>
          <cell r="I26">
            <v>0.29039999999999999</v>
          </cell>
          <cell r="K26">
            <v>0.34370000000000001</v>
          </cell>
          <cell r="L26">
            <v>0</v>
          </cell>
          <cell r="O26">
            <v>0</v>
          </cell>
          <cell r="P26">
            <v>0</v>
          </cell>
          <cell r="Q26">
            <v>6.6E-3</v>
          </cell>
          <cell r="R26">
            <v>0.3503</v>
          </cell>
          <cell r="T26">
            <v>0.41749999999999998</v>
          </cell>
          <cell r="U26">
            <v>0</v>
          </cell>
          <cell r="X26">
            <v>0</v>
          </cell>
          <cell r="Y26">
            <v>0</v>
          </cell>
          <cell r="Z26">
            <v>6.6E-3</v>
          </cell>
          <cell r="AA26">
            <v>0.42409999999999998</v>
          </cell>
          <cell r="AC26">
            <v>0.31369999999999998</v>
          </cell>
          <cell r="AD26">
            <v>0</v>
          </cell>
          <cell r="AG26">
            <v>0</v>
          </cell>
          <cell r="AH26">
            <v>0</v>
          </cell>
          <cell r="AI26">
            <v>6.6E-3</v>
          </cell>
          <cell r="AJ26">
            <v>0.32029999999999997</v>
          </cell>
        </row>
        <row r="27">
          <cell r="A27">
            <v>37012</v>
          </cell>
          <cell r="B27">
            <v>0.245</v>
          </cell>
          <cell r="C27">
            <v>0</v>
          </cell>
          <cell r="F27">
            <v>0</v>
          </cell>
          <cell r="G27">
            <v>0</v>
          </cell>
          <cell r="H27">
            <v>3.0000000000000001E-3</v>
          </cell>
          <cell r="I27">
            <v>0.248</v>
          </cell>
          <cell r="K27">
            <v>0.28999999999999998</v>
          </cell>
          <cell r="L27">
            <v>0</v>
          </cell>
          <cell r="O27">
            <v>0</v>
          </cell>
          <cell r="P27">
            <v>0</v>
          </cell>
          <cell r="Q27">
            <v>3.0000000000000001E-3</v>
          </cell>
          <cell r="R27">
            <v>0.29299999999999998</v>
          </cell>
          <cell r="T27">
            <v>0.35</v>
          </cell>
          <cell r="U27">
            <v>0</v>
          </cell>
          <cell r="X27">
            <v>0</v>
          </cell>
          <cell r="Y27">
            <v>0</v>
          </cell>
          <cell r="Z27">
            <v>3.0000000000000001E-3</v>
          </cell>
          <cell r="AA27">
            <v>0.35299999999999998</v>
          </cell>
          <cell r="AC27">
            <v>0.26</v>
          </cell>
          <cell r="AD27">
            <v>0</v>
          </cell>
          <cell r="AG27">
            <v>0</v>
          </cell>
          <cell r="AH27">
            <v>0</v>
          </cell>
          <cell r="AI27">
            <v>3.0000000000000001E-3</v>
          </cell>
          <cell r="AJ27">
            <v>0.26300000000000001</v>
          </cell>
        </row>
        <row r="28">
          <cell r="A28">
            <v>37561</v>
          </cell>
          <cell r="B28">
            <v>0.21229999999999999</v>
          </cell>
          <cell r="C28">
            <v>0</v>
          </cell>
          <cell r="F28">
            <v>0</v>
          </cell>
          <cell r="G28">
            <v>0</v>
          </cell>
          <cell r="H28">
            <v>2.2000000000000001E-3</v>
          </cell>
          <cell r="I28">
            <v>0.2145</v>
          </cell>
          <cell r="K28">
            <v>0.25369999999999998</v>
          </cell>
          <cell r="L28">
            <v>0</v>
          </cell>
          <cell r="O28">
            <v>0</v>
          </cell>
          <cell r="P28">
            <v>0</v>
          </cell>
          <cell r="Q28">
            <v>2.2000000000000001E-3</v>
          </cell>
          <cell r="R28">
            <v>0.25589999999999996</v>
          </cell>
          <cell r="T28">
            <v>0.30599999999999999</v>
          </cell>
          <cell r="U28">
            <v>0</v>
          </cell>
          <cell r="X28">
            <v>0</v>
          </cell>
          <cell r="Y28">
            <v>0</v>
          </cell>
          <cell r="Z28">
            <v>2.2000000000000001E-3</v>
          </cell>
          <cell r="AA28">
            <v>0.30819999999999997</v>
          </cell>
          <cell r="AC28">
            <v>0.22270000000000001</v>
          </cell>
          <cell r="AD28">
            <v>0</v>
          </cell>
          <cell r="AG28">
            <v>0</v>
          </cell>
          <cell r="AH28">
            <v>0</v>
          </cell>
          <cell r="AI28">
            <v>2.2000000000000001E-3</v>
          </cell>
          <cell r="AJ28">
            <v>0.22490000000000002</v>
          </cell>
        </row>
        <row r="29">
          <cell r="A29">
            <v>37834</v>
          </cell>
          <cell r="B29">
            <v>0.20569999999999999</v>
          </cell>
          <cell r="C29">
            <v>0</v>
          </cell>
          <cell r="F29">
            <v>0</v>
          </cell>
          <cell r="G29">
            <v>0</v>
          </cell>
          <cell r="H29">
            <v>1.6000000000000001E-3</v>
          </cell>
          <cell r="I29">
            <v>0.20729999999999998</v>
          </cell>
          <cell r="K29">
            <v>0.24709999999999999</v>
          </cell>
          <cell r="L29">
            <v>0</v>
          </cell>
          <cell r="O29">
            <v>0</v>
          </cell>
          <cell r="P29">
            <v>0</v>
          </cell>
          <cell r="Q29">
            <v>1.6000000000000001E-3</v>
          </cell>
          <cell r="R29">
            <v>0.24869999999999998</v>
          </cell>
          <cell r="T29">
            <v>0.2994</v>
          </cell>
          <cell r="U29">
            <v>0</v>
          </cell>
          <cell r="X29">
            <v>0</v>
          </cell>
          <cell r="Y29">
            <v>0</v>
          </cell>
          <cell r="Z29">
            <v>1.6000000000000001E-3</v>
          </cell>
          <cell r="AA29">
            <v>0.30099999999999999</v>
          </cell>
          <cell r="AC29">
            <v>0.21609999999999999</v>
          </cell>
          <cell r="AD29">
            <v>0</v>
          </cell>
          <cell r="AG29">
            <v>0</v>
          </cell>
          <cell r="AH29">
            <v>0</v>
          </cell>
          <cell r="AI29">
            <v>1.6000000000000001E-3</v>
          </cell>
          <cell r="AJ29">
            <v>0.21769999999999998</v>
          </cell>
        </row>
        <row r="30">
          <cell r="A30">
            <v>38200</v>
          </cell>
          <cell r="B30">
            <v>0.20569999999999999</v>
          </cell>
          <cell r="H30">
            <v>0</v>
          </cell>
          <cell r="I30">
            <v>0.20569999999999999</v>
          </cell>
          <cell r="K30">
            <v>0.24709999999999999</v>
          </cell>
          <cell r="Q30">
            <v>0</v>
          </cell>
          <cell r="R30">
            <v>0.24709999999999999</v>
          </cell>
          <cell r="T30">
            <v>0.2994</v>
          </cell>
          <cell r="Z30">
            <v>0</v>
          </cell>
          <cell r="AA30">
            <v>0.2994</v>
          </cell>
          <cell r="AC30">
            <v>0.21609999999999999</v>
          </cell>
          <cell r="AI30">
            <v>0</v>
          </cell>
          <cell r="AJ30">
            <v>0.21609999999999999</v>
          </cell>
        </row>
        <row r="31">
          <cell r="A31">
            <v>38384</v>
          </cell>
          <cell r="B31">
            <v>0.20569999999999999</v>
          </cell>
          <cell r="H31">
            <v>0</v>
          </cell>
          <cell r="I31">
            <v>0.20569999999999999</v>
          </cell>
          <cell r="K31">
            <v>0.24709999999999999</v>
          </cell>
          <cell r="Q31">
            <v>0</v>
          </cell>
          <cell r="R31">
            <v>0.24709999999999999</v>
          </cell>
          <cell r="T31">
            <v>0.2994</v>
          </cell>
          <cell r="Z31">
            <v>0</v>
          </cell>
          <cell r="AA31">
            <v>0.2994</v>
          </cell>
          <cell r="AC31">
            <v>0.21609999999999999</v>
          </cell>
          <cell r="AI31">
            <v>0</v>
          </cell>
          <cell r="AJ31">
            <v>0.21609999999999999</v>
          </cell>
        </row>
        <row r="32">
          <cell r="A32">
            <v>38473</v>
          </cell>
          <cell r="B32">
            <v>0.20569999999999999</v>
          </cell>
          <cell r="H32">
            <v>0</v>
          </cell>
          <cell r="I32">
            <v>0.20569999999999999</v>
          </cell>
          <cell r="K32">
            <v>0.24709999999999999</v>
          </cell>
          <cell r="Q32">
            <v>0</v>
          </cell>
          <cell r="R32">
            <v>0.24709999999999999</v>
          </cell>
          <cell r="T32">
            <v>0.2994</v>
          </cell>
          <cell r="Z32">
            <v>0</v>
          </cell>
          <cell r="AA32">
            <v>0.2994</v>
          </cell>
          <cell r="AC32">
            <v>0.21609999999999999</v>
          </cell>
          <cell r="AI32">
            <v>0</v>
          </cell>
          <cell r="AJ32">
            <v>0.21609999999999999</v>
          </cell>
        </row>
        <row r="33">
          <cell r="A33">
            <v>38687</v>
          </cell>
          <cell r="B33">
            <v>0.26229999999999998</v>
          </cell>
          <cell r="H33">
            <v>0</v>
          </cell>
          <cell r="I33">
            <v>0.26229999999999998</v>
          </cell>
          <cell r="K33">
            <v>0.3125</v>
          </cell>
          <cell r="Q33">
            <v>0</v>
          </cell>
          <cell r="R33">
            <v>0.3125</v>
          </cell>
          <cell r="T33">
            <v>0.37380000000000002</v>
          </cell>
          <cell r="Z33">
            <v>0</v>
          </cell>
          <cell r="AA33">
            <v>0.37380000000000002</v>
          </cell>
          <cell r="AC33">
            <v>0.28249999999999997</v>
          </cell>
          <cell r="AI33">
            <v>0</v>
          </cell>
          <cell r="AJ33">
            <v>0.28249999999999997</v>
          </cell>
        </row>
        <row r="34">
          <cell r="A34">
            <v>38838</v>
          </cell>
          <cell r="B34">
            <v>0.21199999999999999</v>
          </cell>
          <cell r="H34">
            <v>0</v>
          </cell>
          <cell r="I34">
            <v>0.21199999999999999</v>
          </cell>
          <cell r="K34">
            <v>0.24940000000000001</v>
          </cell>
          <cell r="Q34">
            <v>0</v>
          </cell>
          <cell r="R34">
            <v>0.24940000000000001</v>
          </cell>
          <cell r="T34">
            <v>0.31419999999999998</v>
          </cell>
          <cell r="Z34">
            <v>0</v>
          </cell>
          <cell r="AA34">
            <v>0.31419999999999998</v>
          </cell>
          <cell r="AC34">
            <v>0.21940000000000001</v>
          </cell>
          <cell r="AI34">
            <v>0</v>
          </cell>
          <cell r="AJ34">
            <v>0.21940000000000001</v>
          </cell>
        </row>
        <row r="35">
          <cell r="A35">
            <v>39114</v>
          </cell>
          <cell r="B35">
            <v>0.21199999999999999</v>
          </cell>
          <cell r="H35">
            <v>0</v>
          </cell>
          <cell r="I35">
            <v>0.21199999999999999</v>
          </cell>
          <cell r="K35">
            <v>0.24940000000000001</v>
          </cell>
          <cell r="Q35">
            <v>0</v>
          </cell>
          <cell r="R35">
            <v>0.24940000000000001</v>
          </cell>
          <cell r="T35">
            <v>0.31419999999999998</v>
          </cell>
          <cell r="Z35">
            <v>0</v>
          </cell>
          <cell r="AA35">
            <v>0.31419999999999998</v>
          </cell>
          <cell r="AC35">
            <v>0.21940000000000001</v>
          </cell>
          <cell r="AI35">
            <v>0</v>
          </cell>
          <cell r="AJ35">
            <v>0.21940000000000001</v>
          </cell>
        </row>
        <row r="36">
          <cell r="A36">
            <v>54789</v>
          </cell>
        </row>
      </sheetData>
      <sheetData sheetId="68">
        <row r="10">
          <cell r="A10">
            <v>34973</v>
          </cell>
          <cell r="B10">
            <v>2.7800000000000002E-2</v>
          </cell>
          <cell r="F10">
            <v>8.5000000000000006E-3</v>
          </cell>
          <cell r="G10">
            <v>2.1000000000000003E-3</v>
          </cell>
          <cell r="H10">
            <v>3.8399999999999997E-2</v>
          </cell>
          <cell r="J10">
            <v>3.3100000000000004E-2</v>
          </cell>
          <cell r="N10">
            <v>8.5000000000000006E-3</v>
          </cell>
          <cell r="O10">
            <v>2.1000000000000003E-3</v>
          </cell>
          <cell r="P10">
            <v>4.3700000000000003E-2</v>
          </cell>
          <cell r="R10">
            <v>3.6000000000000004E-2</v>
          </cell>
          <cell r="V10">
            <v>8.5000000000000006E-3</v>
          </cell>
          <cell r="W10">
            <v>2.1000000000000003E-3</v>
          </cell>
          <cell r="X10">
            <v>4.6600000000000003E-2</v>
          </cell>
          <cell r="Z10">
            <v>3.1300000000000001E-2</v>
          </cell>
          <cell r="AD10">
            <v>8.5000000000000006E-3</v>
          </cell>
          <cell r="AE10">
            <v>2.1000000000000003E-3</v>
          </cell>
          <cell r="AF10">
            <v>4.19E-2</v>
          </cell>
        </row>
        <row r="11">
          <cell r="A11">
            <v>35065</v>
          </cell>
          <cell r="B11">
            <v>2.7800000000000002E-2</v>
          </cell>
          <cell r="F11">
            <v>8.8000000000000005E-3</v>
          </cell>
          <cell r="G11">
            <v>2.1000000000000003E-3</v>
          </cell>
          <cell r="H11">
            <v>3.8699999999999998E-2</v>
          </cell>
          <cell r="J11">
            <v>3.3100000000000004E-2</v>
          </cell>
          <cell r="N11">
            <v>8.8000000000000005E-3</v>
          </cell>
          <cell r="O11">
            <v>2.1000000000000003E-3</v>
          </cell>
          <cell r="P11">
            <v>4.4000000000000004E-2</v>
          </cell>
          <cell r="R11">
            <v>3.6000000000000004E-2</v>
          </cell>
          <cell r="V11">
            <v>8.8000000000000005E-3</v>
          </cell>
          <cell r="W11">
            <v>2.1000000000000003E-3</v>
          </cell>
          <cell r="X11">
            <v>4.6900000000000004E-2</v>
          </cell>
          <cell r="Z11">
            <v>3.1300000000000001E-2</v>
          </cell>
          <cell r="AD11">
            <v>8.8000000000000005E-3</v>
          </cell>
          <cell r="AE11">
            <v>2.1000000000000003E-3</v>
          </cell>
          <cell r="AF11">
            <v>4.2200000000000001E-2</v>
          </cell>
        </row>
        <row r="12">
          <cell r="A12">
            <v>35096</v>
          </cell>
          <cell r="B12">
            <v>2.7800000000000002E-2</v>
          </cell>
          <cell r="F12">
            <v>8.8000000000000005E-3</v>
          </cell>
          <cell r="G12">
            <v>2.1000000000000003E-3</v>
          </cell>
          <cell r="H12">
            <v>3.8699999999999998E-2</v>
          </cell>
          <cell r="J12">
            <v>3.3100000000000004E-2</v>
          </cell>
          <cell r="N12">
            <v>8.8000000000000005E-3</v>
          </cell>
          <cell r="O12">
            <v>2.1000000000000003E-3</v>
          </cell>
          <cell r="P12">
            <v>4.4000000000000004E-2</v>
          </cell>
          <cell r="R12">
            <v>3.6000000000000004E-2</v>
          </cell>
          <cell r="V12">
            <v>8.8000000000000005E-3</v>
          </cell>
          <cell r="W12">
            <v>2.1000000000000003E-3</v>
          </cell>
          <cell r="X12">
            <v>4.6900000000000004E-2</v>
          </cell>
          <cell r="Z12">
            <v>3.1300000000000001E-2</v>
          </cell>
          <cell r="AD12">
            <v>8.8000000000000005E-3</v>
          </cell>
          <cell r="AE12">
            <v>2.1000000000000003E-3</v>
          </cell>
          <cell r="AF12">
            <v>4.2200000000000001E-2</v>
          </cell>
        </row>
        <row r="13">
          <cell r="A13">
            <v>35125</v>
          </cell>
          <cell r="B13">
            <v>1.41E-2</v>
          </cell>
          <cell r="F13">
            <v>8.8000000000000005E-3</v>
          </cell>
          <cell r="G13">
            <v>2.1000000000000003E-3</v>
          </cell>
          <cell r="H13">
            <v>2.5000000000000001E-2</v>
          </cell>
          <cell r="J13">
            <v>1.8800000000000001E-2</v>
          </cell>
          <cell r="N13">
            <v>8.8000000000000005E-3</v>
          </cell>
          <cell r="O13">
            <v>2.1000000000000003E-3</v>
          </cell>
          <cell r="P13">
            <v>2.9700000000000001E-2</v>
          </cell>
          <cell r="R13">
            <v>2.1600000000000001E-2</v>
          </cell>
          <cell r="V13">
            <v>8.8000000000000005E-3</v>
          </cell>
          <cell r="W13">
            <v>2.1000000000000003E-3</v>
          </cell>
          <cell r="X13">
            <v>3.2500000000000001E-2</v>
          </cell>
          <cell r="Z13">
            <v>1.7100000000000001E-2</v>
          </cell>
          <cell r="AD13">
            <v>8.8000000000000005E-3</v>
          </cell>
          <cell r="AE13">
            <v>2.1000000000000003E-3</v>
          </cell>
          <cell r="AF13">
            <v>2.8000000000000001E-2</v>
          </cell>
        </row>
        <row r="14">
          <cell r="A14">
            <v>35247</v>
          </cell>
          <cell r="B14">
            <v>2.5999999999999999E-2</v>
          </cell>
          <cell r="C14">
            <v>-6.7000000000000002E-3</v>
          </cell>
          <cell r="D14">
            <v>-2.5999999999999999E-3</v>
          </cell>
          <cell r="E14">
            <v>-2.5999999999999999E-3</v>
          </cell>
          <cell r="F14">
            <v>8.8000000000000005E-3</v>
          </cell>
          <cell r="G14">
            <v>2.1000000000000003E-3</v>
          </cell>
          <cell r="H14">
            <v>2.5000000000000001E-2</v>
          </cell>
          <cell r="J14">
            <v>3.0700000000000002E-2</v>
          </cell>
          <cell r="K14">
            <v>-6.7000000000000002E-3</v>
          </cell>
          <cell r="L14">
            <v>-2.5999999999999999E-3</v>
          </cell>
          <cell r="M14">
            <v>-2.5999999999999999E-3</v>
          </cell>
          <cell r="N14">
            <v>8.8000000000000005E-3</v>
          </cell>
          <cell r="O14">
            <v>2.1000000000000003E-3</v>
          </cell>
          <cell r="P14">
            <v>2.9700000000000008E-2</v>
          </cell>
          <cell r="R14">
            <v>3.3500000000000002E-2</v>
          </cell>
          <cell r="S14">
            <v>-6.7000000000000002E-3</v>
          </cell>
          <cell r="T14">
            <v>-2.5999999999999999E-3</v>
          </cell>
          <cell r="U14">
            <v>-2.5999999999999999E-3</v>
          </cell>
          <cell r="V14">
            <v>8.8000000000000005E-3</v>
          </cell>
          <cell r="W14">
            <v>2.1000000000000003E-3</v>
          </cell>
          <cell r="X14">
            <v>3.2500000000000001E-2</v>
          </cell>
          <cell r="Z14">
            <v>2.9000000000000001E-2</v>
          </cell>
          <cell r="AA14">
            <v>-6.7000000000000002E-3</v>
          </cell>
          <cell r="AB14">
            <v>-2.5999999999999999E-3</v>
          </cell>
          <cell r="AC14">
            <v>-2.5999999999999999E-3</v>
          </cell>
          <cell r="AD14">
            <v>8.8000000000000005E-3</v>
          </cell>
          <cell r="AE14">
            <v>2.1000000000000003E-3</v>
          </cell>
          <cell r="AF14">
            <v>2.8000000000000008E-2</v>
          </cell>
        </row>
        <row r="15">
          <cell r="A15">
            <v>35309</v>
          </cell>
          <cell r="B15">
            <v>2.5999999999999999E-2</v>
          </cell>
          <cell r="C15">
            <v>-7.1999999999999998E-3</v>
          </cell>
          <cell r="D15">
            <v>-5.0000000000000001E-3</v>
          </cell>
          <cell r="E15">
            <v>-2.5999999999999999E-3</v>
          </cell>
          <cell r="F15">
            <v>8.8000000000000005E-3</v>
          </cell>
          <cell r="G15">
            <v>2.1000000000000003E-3</v>
          </cell>
          <cell r="H15">
            <v>2.2099999999999998E-2</v>
          </cell>
          <cell r="J15">
            <v>3.0700000000000002E-2</v>
          </cell>
          <cell r="K15">
            <v>-7.1999999999999998E-3</v>
          </cell>
          <cell r="L15">
            <v>-5.0000000000000001E-3</v>
          </cell>
          <cell r="M15">
            <v>-2.5999999999999999E-3</v>
          </cell>
          <cell r="N15">
            <v>8.8000000000000005E-3</v>
          </cell>
          <cell r="O15">
            <v>2.1000000000000003E-3</v>
          </cell>
          <cell r="P15">
            <v>2.6800000000000001E-2</v>
          </cell>
          <cell r="R15">
            <v>3.3500000000000002E-2</v>
          </cell>
          <cell r="S15">
            <v>-7.1999999999999998E-3</v>
          </cell>
          <cell r="T15">
            <v>-5.0000000000000001E-3</v>
          </cell>
          <cell r="U15">
            <v>-2.5999999999999999E-3</v>
          </cell>
          <cell r="V15">
            <v>8.8000000000000005E-3</v>
          </cell>
          <cell r="W15">
            <v>2.1000000000000003E-3</v>
          </cell>
          <cell r="X15">
            <v>2.9600000000000005E-2</v>
          </cell>
          <cell r="Z15">
            <v>2.9000000000000001E-2</v>
          </cell>
          <cell r="AA15">
            <v>-7.1999999999999998E-3</v>
          </cell>
          <cell r="AB15">
            <v>-5.0000000000000001E-3</v>
          </cell>
          <cell r="AC15">
            <v>-2.5999999999999999E-3</v>
          </cell>
          <cell r="AD15">
            <v>8.8000000000000005E-3</v>
          </cell>
          <cell r="AE15">
            <v>2.1000000000000003E-3</v>
          </cell>
          <cell r="AF15">
            <v>2.5100000000000001E-2</v>
          </cell>
        </row>
        <row r="16">
          <cell r="A16">
            <v>35339</v>
          </cell>
          <cell r="B16">
            <v>2.5999999999999999E-2</v>
          </cell>
          <cell r="C16">
            <v>-7.1999999999999998E-3</v>
          </cell>
          <cell r="D16">
            <v>-5.0000000000000001E-3</v>
          </cell>
          <cell r="E16">
            <v>-2.5999999999999999E-3</v>
          </cell>
          <cell r="F16">
            <v>8.8000000000000005E-3</v>
          </cell>
          <cell r="G16">
            <v>1.8E-3</v>
          </cell>
          <cell r="H16">
            <v>2.1799999999999996E-2</v>
          </cell>
          <cell r="J16">
            <v>3.0700000000000002E-2</v>
          </cell>
          <cell r="K16">
            <v>-7.1999999999999998E-3</v>
          </cell>
          <cell r="L16">
            <v>-5.0000000000000001E-3</v>
          </cell>
          <cell r="M16">
            <v>-2.5999999999999999E-3</v>
          </cell>
          <cell r="N16">
            <v>8.8000000000000005E-3</v>
          </cell>
          <cell r="O16">
            <v>1.8E-3</v>
          </cell>
          <cell r="P16">
            <v>2.6499999999999999E-2</v>
          </cell>
          <cell r="R16">
            <v>3.3500000000000002E-2</v>
          </cell>
          <cell r="S16">
            <v>-7.1999999999999998E-3</v>
          </cell>
          <cell r="T16">
            <v>-5.0000000000000001E-3</v>
          </cell>
          <cell r="U16">
            <v>-2.5999999999999999E-3</v>
          </cell>
          <cell r="V16">
            <v>8.8000000000000005E-3</v>
          </cell>
          <cell r="W16">
            <v>1.8E-3</v>
          </cell>
          <cell r="X16">
            <v>2.9300000000000003E-2</v>
          </cell>
          <cell r="Z16">
            <v>2.9000000000000001E-2</v>
          </cell>
          <cell r="AA16">
            <v>-7.1999999999999998E-3</v>
          </cell>
          <cell r="AB16">
            <v>-5.0000000000000001E-3</v>
          </cell>
          <cell r="AC16">
            <v>-2.5999999999999999E-3</v>
          </cell>
          <cell r="AD16">
            <v>8.8000000000000005E-3</v>
          </cell>
          <cell r="AE16">
            <v>1.8E-3</v>
          </cell>
          <cell r="AF16">
            <v>2.4799999999999999E-2</v>
          </cell>
        </row>
        <row r="17">
          <cell r="A17">
            <v>35490</v>
          </cell>
          <cell r="B17">
            <v>2.5999999999999999E-2</v>
          </cell>
          <cell r="C17">
            <v>-6.8999999999999999E-3</v>
          </cell>
          <cell r="D17">
            <v>1E-4</v>
          </cell>
          <cell r="F17">
            <v>8.8000000000000005E-3</v>
          </cell>
          <cell r="G17">
            <v>1.8E-3</v>
          </cell>
          <cell r="H17">
            <v>2.9799999999999997E-2</v>
          </cell>
          <cell r="J17">
            <v>3.0700000000000002E-2</v>
          </cell>
          <cell r="K17">
            <v>-6.8999999999999999E-3</v>
          </cell>
          <cell r="L17">
            <v>1E-4</v>
          </cell>
          <cell r="N17">
            <v>8.8000000000000005E-3</v>
          </cell>
          <cell r="O17">
            <v>1.8E-3</v>
          </cell>
          <cell r="P17">
            <v>3.4500000000000003E-2</v>
          </cell>
          <cell r="R17">
            <v>3.3500000000000002E-2</v>
          </cell>
          <cell r="S17">
            <v>-6.8999999999999999E-3</v>
          </cell>
          <cell r="T17">
            <v>1E-4</v>
          </cell>
          <cell r="V17">
            <v>8.8000000000000005E-3</v>
          </cell>
          <cell r="W17">
            <v>1.8E-3</v>
          </cell>
          <cell r="X17">
            <v>3.7300000000000007E-2</v>
          </cell>
          <cell r="Z17">
            <v>2.9000000000000001E-2</v>
          </cell>
          <cell r="AA17">
            <v>-6.8999999999999999E-3</v>
          </cell>
          <cell r="AB17">
            <v>1E-4</v>
          </cell>
          <cell r="AD17">
            <v>8.8000000000000005E-3</v>
          </cell>
          <cell r="AE17">
            <v>1.8E-3</v>
          </cell>
          <cell r="AF17">
            <v>3.2800000000000003E-2</v>
          </cell>
        </row>
        <row r="18">
          <cell r="A18">
            <v>35674</v>
          </cell>
          <cell r="B18">
            <v>2.5999999999999999E-2</v>
          </cell>
          <cell r="C18">
            <v>-7.1999999999999998E-3</v>
          </cell>
          <cell r="F18">
            <v>8.8000000000000005E-3</v>
          </cell>
          <cell r="G18">
            <v>1.8E-3</v>
          </cell>
          <cell r="H18">
            <v>2.9399999999999999E-2</v>
          </cell>
          <cell r="J18">
            <v>3.0700000000000002E-2</v>
          </cell>
          <cell r="K18">
            <v>-7.1999999999999998E-3</v>
          </cell>
          <cell r="N18">
            <v>8.8000000000000005E-3</v>
          </cell>
          <cell r="O18">
            <v>1.8E-3</v>
          </cell>
          <cell r="P18">
            <v>3.4100000000000005E-2</v>
          </cell>
          <cell r="R18">
            <v>3.3500000000000002E-2</v>
          </cell>
          <cell r="S18">
            <v>-7.1999999999999998E-3</v>
          </cell>
          <cell r="V18">
            <v>8.8000000000000005E-3</v>
          </cell>
          <cell r="W18">
            <v>1.8E-3</v>
          </cell>
          <cell r="X18">
            <v>3.6900000000000009E-2</v>
          </cell>
          <cell r="Z18">
            <v>2.9000000000000001E-2</v>
          </cell>
          <cell r="AA18">
            <v>-7.1999999999999998E-3</v>
          </cell>
          <cell r="AD18">
            <v>8.8000000000000005E-3</v>
          </cell>
          <cell r="AE18">
            <v>1.8E-3</v>
          </cell>
          <cell r="AF18">
            <v>3.2400000000000005E-2</v>
          </cell>
        </row>
        <row r="19">
          <cell r="A19">
            <v>36161</v>
          </cell>
          <cell r="B19">
            <v>2.2100000000000002E-2</v>
          </cell>
          <cell r="C19">
            <v>0</v>
          </cell>
          <cell r="F19">
            <v>7.4999999999999997E-3</v>
          </cell>
          <cell r="G19">
            <v>2.2000000000000001E-3</v>
          </cell>
          <cell r="H19">
            <v>3.1800000000000002E-2</v>
          </cell>
          <cell r="J19">
            <v>2.81E-2</v>
          </cell>
          <cell r="K19">
            <v>0</v>
          </cell>
          <cell r="N19">
            <v>7.4999999999999997E-3</v>
          </cell>
          <cell r="O19">
            <v>2.2000000000000001E-3</v>
          </cell>
          <cell r="P19">
            <v>3.78E-2</v>
          </cell>
          <cell r="R19">
            <v>3.1199999999999999E-2</v>
          </cell>
          <cell r="S19">
            <v>0</v>
          </cell>
          <cell r="V19">
            <v>7.4999999999999997E-3</v>
          </cell>
          <cell r="W19">
            <v>2.2000000000000001E-3</v>
          </cell>
          <cell r="X19">
            <v>4.0899999999999999E-2</v>
          </cell>
          <cell r="Z19">
            <v>2.6200000000000001E-2</v>
          </cell>
          <cell r="AA19">
            <v>0</v>
          </cell>
          <cell r="AD19">
            <v>7.4999999999999997E-3</v>
          </cell>
          <cell r="AE19">
            <v>2.2000000000000001E-3</v>
          </cell>
          <cell r="AF19">
            <v>3.5900000000000001E-2</v>
          </cell>
        </row>
        <row r="20">
          <cell r="A20">
            <v>36831</v>
          </cell>
          <cell r="B20">
            <v>2.12E-2</v>
          </cell>
          <cell r="C20">
            <v>0</v>
          </cell>
          <cell r="F20">
            <v>7.1999999999999998E-3</v>
          </cell>
          <cell r="G20">
            <v>2.2000000000000001E-3</v>
          </cell>
          <cell r="H20">
            <v>3.0600000000000002E-2</v>
          </cell>
          <cell r="J20">
            <v>2.7199999999999998E-2</v>
          </cell>
          <cell r="K20">
            <v>0</v>
          </cell>
          <cell r="N20">
            <v>7.1999999999999998E-3</v>
          </cell>
          <cell r="O20">
            <v>2.2000000000000001E-3</v>
          </cell>
          <cell r="P20">
            <v>3.6600000000000001E-2</v>
          </cell>
          <cell r="R20">
            <v>3.0300000000000001E-2</v>
          </cell>
          <cell r="S20">
            <v>0</v>
          </cell>
          <cell r="V20">
            <v>7.1999999999999998E-3</v>
          </cell>
          <cell r="W20">
            <v>2.2000000000000001E-3</v>
          </cell>
          <cell r="X20">
            <v>3.9699999999999999E-2</v>
          </cell>
          <cell r="Z20">
            <v>2.53E-2</v>
          </cell>
          <cell r="AA20">
            <v>0</v>
          </cell>
          <cell r="AD20">
            <v>7.1999999999999998E-3</v>
          </cell>
          <cell r="AE20">
            <v>2.2000000000000001E-3</v>
          </cell>
          <cell r="AF20">
            <v>3.4700000000000002E-2</v>
          </cell>
        </row>
        <row r="21">
          <cell r="A21">
            <v>36923</v>
          </cell>
          <cell r="B21">
            <v>1.55E-2</v>
          </cell>
          <cell r="C21">
            <v>0</v>
          </cell>
          <cell r="F21">
            <v>7.1999999999999998E-3</v>
          </cell>
          <cell r="G21">
            <v>2.2000000000000001E-3</v>
          </cell>
          <cell r="H21">
            <v>2.4899999999999999E-2</v>
          </cell>
          <cell r="J21">
            <v>1.9400000000000001E-2</v>
          </cell>
          <cell r="K21">
            <v>0</v>
          </cell>
          <cell r="N21">
            <v>7.1999999999999998E-3</v>
          </cell>
          <cell r="O21">
            <v>2.2000000000000001E-3</v>
          </cell>
          <cell r="P21">
            <v>2.8799999999999999E-2</v>
          </cell>
          <cell r="R21">
            <v>2.1999999999999999E-2</v>
          </cell>
          <cell r="S21">
            <v>0</v>
          </cell>
          <cell r="V21">
            <v>7.1999999999999998E-3</v>
          </cell>
          <cell r="W21">
            <v>2.2000000000000001E-3</v>
          </cell>
          <cell r="X21">
            <v>3.1399999999999997E-2</v>
          </cell>
          <cell r="Z21">
            <v>1.7899999999999999E-2</v>
          </cell>
          <cell r="AA21">
            <v>0</v>
          </cell>
          <cell r="AD21">
            <v>7.1999999999999998E-3</v>
          </cell>
          <cell r="AE21">
            <v>2.2000000000000001E-3</v>
          </cell>
          <cell r="AF21">
            <v>2.7299999999999998E-2</v>
          </cell>
        </row>
        <row r="22">
          <cell r="A22">
            <v>37196</v>
          </cell>
          <cell r="B22">
            <v>1.55E-2</v>
          </cell>
          <cell r="C22">
            <v>0</v>
          </cell>
          <cell r="F22">
            <v>7.0000000000000001E-3</v>
          </cell>
          <cell r="G22">
            <v>2.2000000000000001E-3</v>
          </cell>
          <cell r="H22">
            <v>2.47E-2</v>
          </cell>
          <cell r="J22">
            <v>1.9400000000000001E-2</v>
          </cell>
          <cell r="K22">
            <v>0</v>
          </cell>
          <cell r="N22">
            <v>7.0000000000000001E-3</v>
          </cell>
          <cell r="O22">
            <v>2.2000000000000001E-3</v>
          </cell>
          <cell r="P22">
            <v>2.86E-2</v>
          </cell>
          <cell r="R22">
            <v>2.1999999999999999E-2</v>
          </cell>
          <cell r="S22">
            <v>0</v>
          </cell>
          <cell r="V22">
            <v>7.0000000000000001E-3</v>
          </cell>
          <cell r="W22">
            <v>2.2000000000000001E-3</v>
          </cell>
          <cell r="X22">
            <v>3.1199999999999999E-2</v>
          </cell>
          <cell r="Z22">
            <v>1.7899999999999999E-2</v>
          </cell>
          <cell r="AA22">
            <v>0</v>
          </cell>
          <cell r="AD22">
            <v>7.0000000000000001E-3</v>
          </cell>
          <cell r="AE22">
            <v>2.2000000000000001E-3</v>
          </cell>
          <cell r="AF22">
            <v>2.7099999999999999E-2</v>
          </cell>
        </row>
        <row r="23">
          <cell r="A23">
            <v>37561</v>
          </cell>
          <cell r="B23">
            <v>3.5499999999999997E-2</v>
          </cell>
          <cell r="C23">
            <v>0</v>
          </cell>
          <cell r="F23">
            <v>5.4999999999999997E-3</v>
          </cell>
          <cell r="G23">
            <v>2.0999999999999999E-3</v>
          </cell>
          <cell r="H23">
            <v>4.3099999999999992E-2</v>
          </cell>
          <cell r="J23">
            <v>4.5900000000000003E-2</v>
          </cell>
          <cell r="K23">
            <v>0</v>
          </cell>
          <cell r="N23">
            <v>5.4999999999999997E-3</v>
          </cell>
          <cell r="O23">
            <v>2.0999999999999999E-3</v>
          </cell>
          <cell r="P23">
            <v>5.3499999999999999E-2</v>
          </cell>
          <cell r="R23">
            <v>5.1799999999999999E-2</v>
          </cell>
          <cell r="S23">
            <v>0</v>
          </cell>
          <cell r="V23">
            <v>5.4999999999999997E-3</v>
          </cell>
          <cell r="W23">
            <v>2.0999999999999999E-3</v>
          </cell>
          <cell r="X23">
            <v>5.9399999999999994E-2</v>
          </cell>
          <cell r="Z23">
            <v>4.1799999999999997E-2</v>
          </cell>
          <cell r="AA23">
            <v>0</v>
          </cell>
          <cell r="AD23">
            <v>5.4999999999999997E-3</v>
          </cell>
          <cell r="AE23">
            <v>2.0999999999999999E-3</v>
          </cell>
          <cell r="AF23">
            <v>4.9399999999999993E-2</v>
          </cell>
        </row>
        <row r="24">
          <cell r="A24">
            <v>37834</v>
          </cell>
          <cell r="B24">
            <v>3.5400000000000001E-2</v>
          </cell>
          <cell r="C24">
            <v>0</v>
          </cell>
          <cell r="F24">
            <v>4.0000000000000001E-3</v>
          </cell>
          <cell r="G24">
            <v>2.0999999999999999E-3</v>
          </cell>
          <cell r="H24">
            <v>4.1500000000000002E-2</v>
          </cell>
          <cell r="J24">
            <v>4.58E-2</v>
          </cell>
          <cell r="K24">
            <v>0</v>
          </cell>
          <cell r="N24">
            <v>4.0000000000000001E-3</v>
          </cell>
          <cell r="O24">
            <v>2.0999999999999999E-3</v>
          </cell>
          <cell r="P24">
            <v>5.1899999999999995E-2</v>
          </cell>
          <cell r="R24">
            <v>5.1700000000000003E-2</v>
          </cell>
          <cell r="S24">
            <v>0</v>
          </cell>
          <cell r="V24">
            <v>4.0000000000000001E-3</v>
          </cell>
          <cell r="W24">
            <v>2.0999999999999999E-3</v>
          </cell>
          <cell r="X24">
            <v>5.7799999999999997E-2</v>
          </cell>
          <cell r="Z24">
            <v>4.1700000000000001E-2</v>
          </cell>
          <cell r="AA24">
            <v>0</v>
          </cell>
          <cell r="AD24">
            <v>4.0000000000000001E-3</v>
          </cell>
          <cell r="AE24">
            <v>2.0999999999999999E-3</v>
          </cell>
          <cell r="AF24">
            <v>4.7800000000000002E-2</v>
          </cell>
        </row>
        <row r="25">
          <cell r="A25">
            <v>38200</v>
          </cell>
          <cell r="B25">
            <v>3.5400000000000001E-2</v>
          </cell>
          <cell r="F25">
            <v>0</v>
          </cell>
          <cell r="G25">
            <v>2.0999999999999999E-3</v>
          </cell>
          <cell r="H25">
            <v>3.7499999999999999E-2</v>
          </cell>
          <cell r="J25">
            <v>4.58E-2</v>
          </cell>
          <cell r="N25">
            <v>0</v>
          </cell>
          <cell r="O25">
            <v>2.0999999999999999E-3</v>
          </cell>
          <cell r="P25">
            <v>4.7899999999999998E-2</v>
          </cell>
          <cell r="R25">
            <v>5.1700000000000003E-2</v>
          </cell>
          <cell r="V25">
            <v>0</v>
          </cell>
          <cell r="W25">
            <v>2.0999999999999999E-3</v>
          </cell>
          <cell r="X25">
            <v>5.3800000000000001E-2</v>
          </cell>
          <cell r="Z25">
            <v>4.1700000000000001E-2</v>
          </cell>
          <cell r="AD25">
            <v>0</v>
          </cell>
          <cell r="AE25">
            <v>2.0999999999999999E-3</v>
          </cell>
          <cell r="AF25">
            <v>4.3799999999999999E-2</v>
          </cell>
        </row>
        <row r="26">
          <cell r="A26">
            <v>38384</v>
          </cell>
          <cell r="B26">
            <v>3.5400000000000001E-2</v>
          </cell>
          <cell r="F26">
            <v>0</v>
          </cell>
          <cell r="G26">
            <v>1.9E-3</v>
          </cell>
          <cell r="H26">
            <v>3.73E-2</v>
          </cell>
          <cell r="J26">
            <v>4.58E-2</v>
          </cell>
          <cell r="N26">
            <v>0</v>
          </cell>
          <cell r="O26">
            <v>1.9E-3</v>
          </cell>
          <cell r="P26">
            <v>4.7699999999999999E-2</v>
          </cell>
          <cell r="R26">
            <v>5.1700000000000003E-2</v>
          </cell>
          <cell r="V26">
            <v>0</v>
          </cell>
          <cell r="W26">
            <v>1.9E-3</v>
          </cell>
          <cell r="X26">
            <v>5.3600000000000002E-2</v>
          </cell>
          <cell r="Z26">
            <v>4.1700000000000001E-2</v>
          </cell>
          <cell r="AD26">
            <v>0</v>
          </cell>
          <cell r="AE26">
            <v>1.9E-3</v>
          </cell>
          <cell r="AF26">
            <v>4.36E-2</v>
          </cell>
        </row>
        <row r="27">
          <cell r="A27">
            <v>38473</v>
          </cell>
          <cell r="B27">
            <v>3.5400000000000001E-2</v>
          </cell>
          <cell r="F27">
            <v>0</v>
          </cell>
          <cell r="G27">
            <v>1.9E-3</v>
          </cell>
          <cell r="H27">
            <v>3.73E-2</v>
          </cell>
          <cell r="J27">
            <v>4.58E-2</v>
          </cell>
          <cell r="N27">
            <v>0</v>
          </cell>
          <cell r="O27">
            <v>1.9E-3</v>
          </cell>
          <cell r="P27">
            <v>4.7699999999999999E-2</v>
          </cell>
          <cell r="R27">
            <v>5.1700000000000003E-2</v>
          </cell>
          <cell r="V27">
            <v>0</v>
          </cell>
          <cell r="W27">
            <v>1.9E-3</v>
          </cell>
          <cell r="X27">
            <v>5.3600000000000002E-2</v>
          </cell>
          <cell r="Z27">
            <v>4.1700000000000001E-2</v>
          </cell>
          <cell r="AD27">
            <v>0</v>
          </cell>
          <cell r="AE27">
            <v>1.9E-3</v>
          </cell>
          <cell r="AF27">
            <v>4.36E-2</v>
          </cell>
        </row>
        <row r="28">
          <cell r="A28">
            <v>38687</v>
          </cell>
          <cell r="B28">
            <v>4.36E-2</v>
          </cell>
          <cell r="F28">
            <v>0</v>
          </cell>
          <cell r="G28">
            <v>1.8E-3</v>
          </cell>
          <cell r="H28">
            <v>4.5400000000000003E-2</v>
          </cell>
          <cell r="J28">
            <v>4.9700000000000001E-2</v>
          </cell>
          <cell r="N28">
            <v>0</v>
          </cell>
          <cell r="O28">
            <v>1.8E-3</v>
          </cell>
          <cell r="P28">
            <v>5.1500000000000004E-2</v>
          </cell>
          <cell r="R28">
            <v>5.7200000000000001E-2</v>
          </cell>
          <cell r="V28">
            <v>0</v>
          </cell>
          <cell r="W28">
            <v>1.8E-3</v>
          </cell>
          <cell r="X28">
            <v>5.9000000000000004E-2</v>
          </cell>
          <cell r="Z28">
            <v>4.6600000000000003E-2</v>
          </cell>
          <cell r="AD28">
            <v>0</v>
          </cell>
          <cell r="AE28">
            <v>1.8E-3</v>
          </cell>
          <cell r="AF28">
            <v>4.8400000000000006E-2</v>
          </cell>
        </row>
        <row r="29">
          <cell r="A29">
            <v>38838</v>
          </cell>
          <cell r="B29">
            <v>3.9899999999999998E-2</v>
          </cell>
          <cell r="F29">
            <v>0</v>
          </cell>
          <cell r="G29">
            <v>1.8E-3</v>
          </cell>
          <cell r="H29">
            <v>4.1700000000000001E-2</v>
          </cell>
          <cell r="J29">
            <v>4.4499999999999998E-2</v>
          </cell>
          <cell r="N29">
            <v>0</v>
          </cell>
          <cell r="O29">
            <v>1.8E-3</v>
          </cell>
          <cell r="P29">
            <v>4.6300000000000001E-2</v>
          </cell>
          <cell r="R29">
            <v>5.28E-2</v>
          </cell>
          <cell r="V29">
            <v>0</v>
          </cell>
          <cell r="W29">
            <v>1.8E-3</v>
          </cell>
          <cell r="X29">
            <v>5.4600000000000003E-2</v>
          </cell>
          <cell r="Z29">
            <v>4.2200000000000001E-2</v>
          </cell>
          <cell r="AD29">
            <v>0</v>
          </cell>
          <cell r="AE29">
            <v>1.8E-3</v>
          </cell>
          <cell r="AF29">
            <v>4.4000000000000004E-2</v>
          </cell>
        </row>
        <row r="30">
          <cell r="A30">
            <v>39114</v>
          </cell>
          <cell r="B30">
            <v>3.9899999999999998E-2</v>
          </cell>
          <cell r="F30">
            <v>0</v>
          </cell>
          <cell r="G30">
            <v>1.6000000000000001E-3</v>
          </cell>
          <cell r="H30">
            <v>4.1499999999999995E-2</v>
          </cell>
          <cell r="J30">
            <v>4.4499999999999998E-2</v>
          </cell>
          <cell r="N30">
            <v>0</v>
          </cell>
          <cell r="O30">
            <v>1.6000000000000001E-3</v>
          </cell>
          <cell r="P30">
            <v>4.6099999999999995E-2</v>
          </cell>
          <cell r="R30">
            <v>5.28E-2</v>
          </cell>
          <cell r="V30">
            <v>0</v>
          </cell>
          <cell r="W30">
            <v>1.6000000000000001E-3</v>
          </cell>
          <cell r="X30">
            <v>5.4399999999999997E-2</v>
          </cell>
          <cell r="Z30">
            <v>4.2200000000000001E-2</v>
          </cell>
          <cell r="AD30">
            <v>0</v>
          </cell>
          <cell r="AE30">
            <v>1.6000000000000001E-3</v>
          </cell>
          <cell r="AF30">
            <v>4.3799999999999999E-2</v>
          </cell>
        </row>
        <row r="31">
          <cell r="A31">
            <v>54789</v>
          </cell>
        </row>
      </sheetData>
      <sheetData sheetId="69">
        <row r="10">
          <cell r="A10">
            <v>35004</v>
          </cell>
          <cell r="B10">
            <v>3.2399999999999998E-2</v>
          </cell>
          <cell r="C10">
            <v>1.72E-2</v>
          </cell>
          <cell r="D10">
            <v>2.6700000000000002E-2</v>
          </cell>
          <cell r="E10">
            <v>2.35E-2</v>
          </cell>
          <cell r="G10">
            <v>4.5100000000000001E-2</v>
          </cell>
          <cell r="H10">
            <v>2.18E-2</v>
          </cell>
          <cell r="I10">
            <v>3.7100000000000001E-2</v>
          </cell>
          <cell r="J10">
            <v>3.1800000000000002E-2</v>
          </cell>
          <cell r="L10">
            <v>5.6500000000000002E-2</v>
          </cell>
          <cell r="M10">
            <v>2.63E-2</v>
          </cell>
          <cell r="N10">
            <v>4.1700000000000001E-2</v>
          </cell>
          <cell r="O10">
            <v>2.7200000000000002E-2</v>
          </cell>
        </row>
        <row r="11">
          <cell r="A11">
            <v>35370</v>
          </cell>
          <cell r="B11">
            <v>2.6200000000000001E-2</v>
          </cell>
          <cell r="C11">
            <v>2.9100000000000001E-2</v>
          </cell>
          <cell r="D11">
            <v>2.6499999999999999E-2</v>
          </cell>
          <cell r="E11">
            <v>2.69E-2</v>
          </cell>
          <cell r="G11">
            <v>4.5600000000000002E-2</v>
          </cell>
          <cell r="H11">
            <v>2.6100000000000002E-2</v>
          </cell>
          <cell r="I11">
            <v>3.7699999999999997E-2</v>
          </cell>
          <cell r="J11">
            <v>3.32E-2</v>
          </cell>
          <cell r="L11">
            <v>5.9900000000000002E-2</v>
          </cell>
          <cell r="M11">
            <v>2.01E-2</v>
          </cell>
          <cell r="N11">
            <v>3.6200000000000003E-2</v>
          </cell>
          <cell r="O11">
            <v>3.9600000000000003E-2</v>
          </cell>
        </row>
        <row r="12">
          <cell r="A12">
            <v>35735</v>
          </cell>
          <cell r="B12">
            <v>2.4E-2</v>
          </cell>
          <cell r="C12">
            <v>3.0200000000000001E-2</v>
          </cell>
          <cell r="D12">
            <v>2.1100000000000001E-2</v>
          </cell>
          <cell r="E12">
            <v>2.63E-2</v>
          </cell>
          <cell r="G12">
            <v>3.0300000000000001E-2</v>
          </cell>
          <cell r="H12">
            <v>3.1199999999999999E-2</v>
          </cell>
          <cell r="I12">
            <v>2.6499999999999999E-2</v>
          </cell>
          <cell r="J12">
            <v>2.7799999999999998E-2</v>
          </cell>
          <cell r="L12">
            <v>4.2599999999999999E-2</v>
          </cell>
          <cell r="M12">
            <v>2.29E-2</v>
          </cell>
          <cell r="N12">
            <v>3.0300000000000001E-2</v>
          </cell>
          <cell r="O12">
            <v>3.9E-2</v>
          </cell>
        </row>
        <row r="13">
          <cell r="A13">
            <v>36465</v>
          </cell>
          <cell r="B13">
            <v>2.7099999999999999E-2</v>
          </cell>
          <cell r="C13">
            <v>1.9E-2</v>
          </cell>
          <cell r="D13">
            <v>2.23E-2</v>
          </cell>
          <cell r="E13">
            <v>2.0799999999999999E-2</v>
          </cell>
          <cell r="G13">
            <v>3.3300000000000003E-2</v>
          </cell>
          <cell r="H13">
            <v>2.1399999999999999E-2</v>
          </cell>
          <cell r="I13">
            <v>2.93E-2</v>
          </cell>
          <cell r="J13">
            <v>2.6599999999999999E-2</v>
          </cell>
          <cell r="L13">
            <v>4.3099999999999999E-2</v>
          </cell>
          <cell r="M13">
            <v>2.9100000000000001E-2</v>
          </cell>
          <cell r="N13">
            <v>3.3700000000000001E-2</v>
          </cell>
          <cell r="O13">
            <v>2.6800000000000001E-2</v>
          </cell>
        </row>
        <row r="14">
          <cell r="A14">
            <v>36831</v>
          </cell>
          <cell r="B14">
            <v>2.7099999999999999E-2</v>
          </cell>
          <cell r="C14">
            <v>1.9E-2</v>
          </cell>
          <cell r="D14">
            <v>2.23E-2</v>
          </cell>
          <cell r="E14">
            <v>2.0799999999999999E-2</v>
          </cell>
          <cell r="G14">
            <v>3.3300000000000003E-2</v>
          </cell>
          <cell r="H14">
            <v>2.1399999999999999E-2</v>
          </cell>
          <cell r="I14">
            <v>2.93E-2</v>
          </cell>
          <cell r="J14">
            <v>2.6599999999999999E-2</v>
          </cell>
          <cell r="L14">
            <v>4.3099999999999999E-2</v>
          </cell>
          <cell r="M14">
            <v>2.9100000000000001E-2</v>
          </cell>
          <cell r="N14">
            <v>3.3700000000000001E-2</v>
          </cell>
          <cell r="O14">
            <v>2.6800000000000001E-2</v>
          </cell>
        </row>
        <row r="15">
          <cell r="A15">
            <v>37196</v>
          </cell>
          <cell r="B15">
            <v>1.8200000000000001E-2</v>
          </cell>
          <cell r="C15">
            <v>2.4500000000000001E-2</v>
          </cell>
          <cell r="D15">
            <v>2.29E-2</v>
          </cell>
          <cell r="E15">
            <v>2.2800000000000001E-2</v>
          </cell>
          <cell r="G15">
            <v>2.75E-2</v>
          </cell>
          <cell r="H15">
            <v>2.69E-2</v>
          </cell>
          <cell r="I15">
            <v>2.8000000000000001E-2</v>
          </cell>
          <cell r="J15">
            <v>2.5000000000000001E-2</v>
          </cell>
          <cell r="L15">
            <v>3.1800000000000002E-2</v>
          </cell>
          <cell r="M15">
            <v>3.1899999999999998E-2</v>
          </cell>
          <cell r="N15">
            <v>3.27E-2</v>
          </cell>
          <cell r="O15">
            <v>2.9600000000000001E-2</v>
          </cell>
        </row>
        <row r="16">
          <cell r="A16">
            <v>37561</v>
          </cell>
          <cell r="B16">
            <v>3.27E-2</v>
          </cell>
          <cell r="C16">
            <v>3.1300000000000001E-2</v>
          </cell>
          <cell r="D16">
            <v>2.07E-2</v>
          </cell>
          <cell r="E16">
            <v>2.3800000000000002E-2</v>
          </cell>
          <cell r="G16">
            <v>3.32E-2</v>
          </cell>
          <cell r="H16">
            <v>3.3099999999999997E-2</v>
          </cell>
          <cell r="I16">
            <v>2.76E-2</v>
          </cell>
          <cell r="J16">
            <v>3.0200000000000001E-2</v>
          </cell>
          <cell r="L16">
            <v>3.8899999999999997E-2</v>
          </cell>
          <cell r="M16">
            <v>3.6999999999999998E-2</v>
          </cell>
          <cell r="N16">
            <v>3.1699999999999999E-2</v>
          </cell>
          <cell r="O16">
            <v>3.49E-2</v>
          </cell>
        </row>
        <row r="17">
          <cell r="A17">
            <v>37926</v>
          </cell>
          <cell r="B17">
            <v>2.3099999999999999E-2</v>
          </cell>
          <cell r="C17">
            <v>2.5700000000000001E-2</v>
          </cell>
          <cell r="D17">
            <v>2.1399999999999999E-2</v>
          </cell>
          <cell r="E17">
            <v>2.18E-2</v>
          </cell>
          <cell r="G17">
            <v>2.98E-2</v>
          </cell>
          <cell r="H17">
            <v>3.4500000000000003E-2</v>
          </cell>
          <cell r="I17">
            <v>2.8400000000000002E-2</v>
          </cell>
          <cell r="J17">
            <v>3.2399999999999998E-2</v>
          </cell>
          <cell r="L17">
            <v>3.8699999999999998E-2</v>
          </cell>
          <cell r="M17">
            <v>3.6900000000000002E-2</v>
          </cell>
          <cell r="N17">
            <v>3.2899999999999999E-2</v>
          </cell>
          <cell r="O17">
            <v>3.7400000000000003E-2</v>
          </cell>
        </row>
        <row r="18">
          <cell r="A18">
            <v>38292</v>
          </cell>
          <cell r="B18">
            <v>1.9599999999999999E-2</v>
          </cell>
          <cell r="C18">
            <v>1.4500000000000001E-2</v>
          </cell>
          <cell r="D18">
            <v>1.6E-2</v>
          </cell>
          <cell r="E18">
            <v>1.2500000000000001E-2</v>
          </cell>
          <cell r="G18">
            <v>2.7699999999999999E-2</v>
          </cell>
          <cell r="H18">
            <v>2.23E-2</v>
          </cell>
          <cell r="I18">
            <v>2.12E-2</v>
          </cell>
          <cell r="J18">
            <v>1.89E-2</v>
          </cell>
          <cell r="L18">
            <v>3.44E-2</v>
          </cell>
          <cell r="M18">
            <v>2.35E-2</v>
          </cell>
          <cell r="N18">
            <v>2.86E-2</v>
          </cell>
          <cell r="O18">
            <v>2.2700000000000001E-2</v>
          </cell>
        </row>
        <row r="19">
          <cell r="A19">
            <v>38384</v>
          </cell>
          <cell r="B19">
            <v>2.4299999999999999E-2</v>
          </cell>
          <cell r="C19">
            <v>2.01E-2</v>
          </cell>
          <cell r="D19">
            <v>1.9199999999999998E-2</v>
          </cell>
          <cell r="E19">
            <v>1.0699999999999999E-2</v>
          </cell>
          <cell r="G19">
            <v>2.7300000000000001E-2</v>
          </cell>
          <cell r="H19">
            <v>2.1499999999999998E-2</v>
          </cell>
          <cell r="I19">
            <v>2.8400000000000002E-2</v>
          </cell>
          <cell r="J19">
            <v>1.9400000000000001E-2</v>
          </cell>
          <cell r="L19">
            <v>3.0200000000000001E-2</v>
          </cell>
          <cell r="M19">
            <v>2.1499999999999998E-2</v>
          </cell>
          <cell r="N19">
            <v>2.9000000000000001E-2</v>
          </cell>
          <cell r="O19">
            <v>2.5600000000000001E-2</v>
          </cell>
        </row>
        <row r="20">
          <cell r="A20">
            <v>38473</v>
          </cell>
          <cell r="B20">
            <v>2.4299999999999999E-2</v>
          </cell>
          <cell r="C20">
            <v>2.01E-2</v>
          </cell>
          <cell r="D20">
            <v>1.9199999999999998E-2</v>
          </cell>
          <cell r="E20">
            <v>1.0699999999999999E-2</v>
          </cell>
          <cell r="G20">
            <v>2.7300000000000001E-2</v>
          </cell>
          <cell r="H20">
            <v>2.1499999999999998E-2</v>
          </cell>
          <cell r="I20">
            <v>2.8400000000000002E-2</v>
          </cell>
          <cell r="J20">
            <v>1.9400000000000001E-2</v>
          </cell>
          <cell r="L20">
            <v>3.0200000000000001E-2</v>
          </cell>
          <cell r="M20">
            <v>2.1499999999999998E-2</v>
          </cell>
          <cell r="N20">
            <v>2.9000000000000001E-2</v>
          </cell>
          <cell r="O20">
            <v>2.5600000000000001E-2</v>
          </cell>
        </row>
        <row r="21">
          <cell r="A21">
            <v>39022</v>
          </cell>
          <cell r="B21">
            <v>2.07E-2</v>
          </cell>
          <cell r="C21">
            <v>2.7099999999999999E-2</v>
          </cell>
          <cell r="D21">
            <v>1.06E-2</v>
          </cell>
          <cell r="E21">
            <v>1.6199999999999999E-2</v>
          </cell>
          <cell r="G21">
            <v>2.0500000000000001E-2</v>
          </cell>
          <cell r="H21">
            <v>2.5600000000000001E-2</v>
          </cell>
          <cell r="I21">
            <v>2.1000000000000001E-2</v>
          </cell>
          <cell r="J21">
            <v>2.3E-2</v>
          </cell>
          <cell r="L21">
            <v>3.61E-2</v>
          </cell>
          <cell r="M21">
            <v>3.2300000000000002E-2</v>
          </cell>
          <cell r="N21">
            <v>2.4400000000000002E-2</v>
          </cell>
          <cell r="O21">
            <v>3.0800000000000001E-2</v>
          </cell>
        </row>
        <row r="22">
          <cell r="A22">
            <v>39114</v>
          </cell>
          <cell r="B22">
            <v>2.7E-2</v>
          </cell>
          <cell r="C22">
            <v>2.3599999999999999E-2</v>
          </cell>
          <cell r="D22">
            <v>1.5599999999999999E-2</v>
          </cell>
          <cell r="E22">
            <v>1.8700000000000001E-2</v>
          </cell>
          <cell r="G22">
            <v>3.1699999999999999E-2</v>
          </cell>
          <cell r="H22">
            <v>3.2300000000000002E-2</v>
          </cell>
          <cell r="I22">
            <v>1.7299999999999999E-2</v>
          </cell>
          <cell r="J22">
            <v>2.01E-2</v>
          </cell>
          <cell r="L22">
            <v>3.9600000000000003E-2</v>
          </cell>
          <cell r="M22">
            <v>0.03</v>
          </cell>
          <cell r="N22">
            <v>2.4899999999999999E-2</v>
          </cell>
          <cell r="O22">
            <v>2.2200000000000001E-2</v>
          </cell>
        </row>
        <row r="23">
          <cell r="A23">
            <v>54789</v>
          </cell>
        </row>
      </sheetData>
      <sheetData sheetId="70">
        <row r="10">
          <cell r="A10">
            <v>34912</v>
          </cell>
          <cell r="B10">
            <v>1.4259999999999999</v>
          </cell>
        </row>
        <row r="11">
          <cell r="A11">
            <v>34943</v>
          </cell>
          <cell r="B11">
            <v>1.605</v>
          </cell>
        </row>
        <row r="12">
          <cell r="A12">
            <v>34973</v>
          </cell>
          <cell r="B12">
            <v>1.6890000000000001</v>
          </cell>
        </row>
        <row r="13">
          <cell r="A13">
            <v>35004</v>
          </cell>
          <cell r="B13">
            <v>1.8169999999999999</v>
          </cell>
        </row>
        <row r="14">
          <cell r="A14">
            <v>35034</v>
          </cell>
          <cell r="B14">
            <v>2.2749999999999999</v>
          </cell>
        </row>
        <row r="15">
          <cell r="A15">
            <v>35065</v>
          </cell>
          <cell r="B15">
            <v>3.2410000000000001</v>
          </cell>
        </row>
        <row r="16">
          <cell r="A16">
            <v>35096</v>
          </cell>
          <cell r="B16">
            <v>3.82</v>
          </cell>
        </row>
        <row r="17">
          <cell r="A17">
            <v>35125</v>
          </cell>
          <cell r="B17">
            <v>2.839</v>
          </cell>
        </row>
        <row r="18">
          <cell r="A18">
            <v>35156</v>
          </cell>
          <cell r="B18">
            <v>2.536</v>
          </cell>
        </row>
        <row r="19">
          <cell r="A19">
            <v>35186</v>
          </cell>
          <cell r="B19">
            <v>2.198</v>
          </cell>
        </row>
        <row r="20">
          <cell r="A20">
            <v>35217</v>
          </cell>
          <cell r="B20">
            <v>2.339</v>
          </cell>
        </row>
        <row r="21">
          <cell r="A21">
            <v>35247</v>
          </cell>
          <cell r="B21">
            <v>2.61</v>
          </cell>
        </row>
        <row r="22">
          <cell r="A22">
            <v>35278</v>
          </cell>
          <cell r="B22">
            <v>2.2570000000000001</v>
          </cell>
        </row>
        <row r="23">
          <cell r="A23">
            <v>35309</v>
          </cell>
          <cell r="B23">
            <v>1.8280000000000001</v>
          </cell>
        </row>
        <row r="24">
          <cell r="A24">
            <v>35339</v>
          </cell>
          <cell r="B24">
            <v>2.0449999999999999</v>
          </cell>
        </row>
        <row r="25">
          <cell r="A25">
            <v>35370</v>
          </cell>
          <cell r="B25">
            <v>2.63</v>
          </cell>
        </row>
        <row r="26">
          <cell r="A26">
            <v>35400</v>
          </cell>
          <cell r="B26">
            <v>3.355</v>
          </cell>
        </row>
        <row r="27">
          <cell r="A27">
            <v>35431</v>
          </cell>
          <cell r="B27">
            <v>3.851</v>
          </cell>
        </row>
        <row r="28">
          <cell r="A28">
            <v>35462</v>
          </cell>
          <cell r="B28">
            <v>2.669</v>
          </cell>
        </row>
        <row r="29">
          <cell r="A29">
            <v>35490</v>
          </cell>
          <cell r="B29">
            <v>1.8540000000000001</v>
          </cell>
        </row>
        <row r="30">
          <cell r="A30">
            <v>35521</v>
          </cell>
          <cell r="B30">
            <v>1.893</v>
          </cell>
        </row>
        <row r="31">
          <cell r="A31">
            <v>35551</v>
          </cell>
          <cell r="B31">
            <v>2.1459999999999999</v>
          </cell>
        </row>
        <row r="32">
          <cell r="A32">
            <v>35582</v>
          </cell>
          <cell r="B32">
            <v>2.1930000000000001</v>
          </cell>
        </row>
        <row r="33">
          <cell r="A33">
            <v>35612</v>
          </cell>
          <cell r="B33">
            <v>2.1800000000000002</v>
          </cell>
        </row>
        <row r="34">
          <cell r="A34">
            <v>35643</v>
          </cell>
          <cell r="B34">
            <v>2.306</v>
          </cell>
        </row>
        <row r="35">
          <cell r="A35">
            <v>35674</v>
          </cell>
          <cell r="B35">
            <v>2.629</v>
          </cell>
        </row>
        <row r="36">
          <cell r="A36">
            <v>35704</v>
          </cell>
          <cell r="B36">
            <v>2.899</v>
          </cell>
        </row>
        <row r="37">
          <cell r="A37">
            <v>35735</v>
          </cell>
          <cell r="B37">
            <v>3.1789999999999998</v>
          </cell>
        </row>
        <row r="38">
          <cell r="A38">
            <v>35765</v>
          </cell>
          <cell r="B38">
            <v>2.3759999999999999</v>
          </cell>
        </row>
        <row r="39">
          <cell r="A39">
            <v>35796</v>
          </cell>
          <cell r="B39">
            <v>2.1139999999999999</v>
          </cell>
        </row>
        <row r="40">
          <cell r="A40">
            <v>35827</v>
          </cell>
          <cell r="B40">
            <v>2.169</v>
          </cell>
        </row>
        <row r="41">
          <cell r="A41">
            <v>35855</v>
          </cell>
          <cell r="B41">
            <v>2.2149999999999999</v>
          </cell>
        </row>
        <row r="42">
          <cell r="A42">
            <v>35886</v>
          </cell>
          <cell r="B42">
            <v>2.448</v>
          </cell>
        </row>
        <row r="43">
          <cell r="A43">
            <v>35916</v>
          </cell>
          <cell r="B43">
            <v>2.19</v>
          </cell>
        </row>
        <row r="44">
          <cell r="A44">
            <v>35947</v>
          </cell>
          <cell r="B44">
            <v>2.1320000000000001</v>
          </cell>
        </row>
        <row r="45">
          <cell r="A45">
            <v>35977</v>
          </cell>
          <cell r="B45">
            <v>2.2509999999999999</v>
          </cell>
        </row>
        <row r="46">
          <cell r="A46">
            <v>36008</v>
          </cell>
          <cell r="B46">
            <v>1.883</v>
          </cell>
        </row>
        <row r="47">
          <cell r="A47">
            <v>36039</v>
          </cell>
          <cell r="B47">
            <v>1.919</v>
          </cell>
        </row>
        <row r="48">
          <cell r="A48">
            <v>36069</v>
          </cell>
          <cell r="B48">
            <v>1.9590000000000001</v>
          </cell>
        </row>
        <row r="49">
          <cell r="A49">
            <v>36100</v>
          </cell>
          <cell r="B49">
            <v>2.0680000000000001</v>
          </cell>
        </row>
        <row r="50">
          <cell r="A50">
            <v>36130</v>
          </cell>
          <cell r="B50">
            <v>1.7330000000000001</v>
          </cell>
        </row>
        <row r="51">
          <cell r="A51">
            <v>36161</v>
          </cell>
          <cell r="B51">
            <v>1.855</v>
          </cell>
        </row>
        <row r="52">
          <cell r="A52">
            <v>36192</v>
          </cell>
          <cell r="B52">
            <v>1.7749999999999999</v>
          </cell>
        </row>
        <row r="53">
          <cell r="A53">
            <v>36220</v>
          </cell>
          <cell r="B53">
            <v>1.754</v>
          </cell>
        </row>
        <row r="54">
          <cell r="A54">
            <v>36251</v>
          </cell>
          <cell r="B54">
            <v>2.0430000000000001</v>
          </cell>
        </row>
        <row r="55">
          <cell r="A55">
            <v>36281</v>
          </cell>
          <cell r="B55">
            <v>2.2589999999999999</v>
          </cell>
        </row>
        <row r="56">
          <cell r="A56">
            <v>36312</v>
          </cell>
          <cell r="B56">
            <v>2.2789999999999999</v>
          </cell>
        </row>
        <row r="57">
          <cell r="A57">
            <v>36342</v>
          </cell>
          <cell r="B57">
            <v>2.2210000000000001</v>
          </cell>
        </row>
        <row r="58">
          <cell r="A58">
            <v>36373</v>
          </cell>
          <cell r="B58">
            <v>2.738</v>
          </cell>
        </row>
        <row r="59">
          <cell r="A59">
            <v>36404</v>
          </cell>
          <cell r="B59">
            <v>2.605</v>
          </cell>
        </row>
        <row r="60">
          <cell r="A60">
            <v>36434</v>
          </cell>
          <cell r="B60">
            <v>2.625</v>
          </cell>
        </row>
        <row r="61">
          <cell r="A61">
            <v>36465</v>
          </cell>
          <cell r="B61">
            <v>2.4700000000000002</v>
          </cell>
        </row>
        <row r="62">
          <cell r="A62">
            <v>36495</v>
          </cell>
          <cell r="B62">
            <v>2.3450000000000002</v>
          </cell>
        </row>
        <row r="63">
          <cell r="A63">
            <v>36526</v>
          </cell>
          <cell r="B63">
            <v>2.375</v>
          </cell>
        </row>
        <row r="64">
          <cell r="A64">
            <v>36557</v>
          </cell>
          <cell r="B64">
            <v>2.6389999999999998</v>
          </cell>
        </row>
        <row r="65">
          <cell r="A65">
            <v>36586</v>
          </cell>
          <cell r="B65">
            <v>2.7389999999999999</v>
          </cell>
        </row>
        <row r="66">
          <cell r="A66">
            <v>36617</v>
          </cell>
          <cell r="B66">
            <v>2.9849999999999999</v>
          </cell>
        </row>
        <row r="67">
          <cell r="A67">
            <v>36647</v>
          </cell>
          <cell r="B67">
            <v>3.411</v>
          </cell>
        </row>
        <row r="68">
          <cell r="A68">
            <v>36678</v>
          </cell>
          <cell r="B68">
            <v>4.2709999999999999</v>
          </cell>
        </row>
        <row r="69">
          <cell r="A69">
            <v>36708</v>
          </cell>
          <cell r="B69">
            <v>4.0659999999999998</v>
          </cell>
        </row>
        <row r="70">
          <cell r="A70">
            <v>36739</v>
          </cell>
          <cell r="B70">
            <v>4.3289999999999997</v>
          </cell>
        </row>
        <row r="71">
          <cell r="A71">
            <v>36770</v>
          </cell>
          <cell r="B71">
            <v>4.9189999999999996</v>
          </cell>
        </row>
        <row r="72">
          <cell r="A72">
            <v>36800</v>
          </cell>
          <cell r="B72">
            <v>5.101</v>
          </cell>
        </row>
        <row r="73">
          <cell r="A73">
            <v>36831</v>
          </cell>
          <cell r="B73">
            <v>5.3540000000000001</v>
          </cell>
        </row>
        <row r="74">
          <cell r="A74">
            <v>36861</v>
          </cell>
          <cell r="B74">
            <v>8.0909999999999993</v>
          </cell>
        </row>
        <row r="75">
          <cell r="A75">
            <v>36892</v>
          </cell>
          <cell r="B75">
            <v>8.8379999999999992</v>
          </cell>
        </row>
        <row r="76">
          <cell r="A76">
            <v>36923</v>
          </cell>
          <cell r="B76">
            <v>5.6980000000000004</v>
          </cell>
        </row>
        <row r="77">
          <cell r="A77">
            <v>36951</v>
          </cell>
          <cell r="B77">
            <v>5.1150000000000002</v>
          </cell>
        </row>
        <row r="78">
          <cell r="A78">
            <v>36982</v>
          </cell>
          <cell r="B78">
            <v>5.24</v>
          </cell>
        </row>
        <row r="79">
          <cell r="A79">
            <v>37012</v>
          </cell>
          <cell r="B79">
            <v>4.2759999999999998</v>
          </cell>
        </row>
        <row r="80">
          <cell r="A80">
            <v>37043</v>
          </cell>
          <cell r="B80">
            <v>3.835</v>
          </cell>
        </row>
        <row r="81">
          <cell r="A81">
            <v>37073</v>
          </cell>
          <cell r="B81">
            <v>3.1309999999999998</v>
          </cell>
        </row>
        <row r="82">
          <cell r="A82">
            <v>37104</v>
          </cell>
          <cell r="B82">
            <v>3.11</v>
          </cell>
        </row>
        <row r="83">
          <cell r="A83">
            <v>37135</v>
          </cell>
          <cell r="B83">
            <v>2.2989999999999999</v>
          </cell>
        </row>
        <row r="84">
          <cell r="A84">
            <v>37165</v>
          </cell>
          <cell r="B84">
            <v>2.4020000000000001</v>
          </cell>
        </row>
        <row r="85">
          <cell r="A85">
            <v>37196</v>
          </cell>
          <cell r="B85">
            <v>2.411</v>
          </cell>
        </row>
        <row r="86">
          <cell r="A86">
            <v>37226</v>
          </cell>
          <cell r="B86">
            <v>2.387</v>
          </cell>
        </row>
        <row r="87">
          <cell r="A87">
            <v>37257</v>
          </cell>
          <cell r="B87">
            <v>2.274</v>
          </cell>
        </row>
        <row r="88">
          <cell r="A88">
            <v>37288</v>
          </cell>
          <cell r="B88">
            <v>2.2690000000000001</v>
          </cell>
        </row>
        <row r="89">
          <cell r="A89">
            <v>37316</v>
          </cell>
          <cell r="B89">
            <v>2.9329999999999998</v>
          </cell>
        </row>
        <row r="90">
          <cell r="A90">
            <v>37347</v>
          </cell>
          <cell r="B90">
            <v>3.448</v>
          </cell>
        </row>
        <row r="91">
          <cell r="A91">
            <v>37377</v>
          </cell>
          <cell r="B91">
            <v>3.4830000000000001</v>
          </cell>
        </row>
        <row r="92">
          <cell r="A92">
            <v>37408</v>
          </cell>
          <cell r="B92">
            <v>3.23</v>
          </cell>
        </row>
        <row r="93">
          <cell r="A93">
            <v>37438</v>
          </cell>
          <cell r="B93">
            <v>3.05</v>
          </cell>
        </row>
        <row r="94">
          <cell r="A94">
            <v>37469</v>
          </cell>
          <cell r="B94">
            <v>3.07</v>
          </cell>
        </row>
        <row r="95">
          <cell r="A95">
            <v>37500</v>
          </cell>
          <cell r="B95">
            <v>3.4910000000000001</v>
          </cell>
        </row>
        <row r="96">
          <cell r="A96">
            <v>37530</v>
          </cell>
          <cell r="B96">
            <v>4.0830000000000002</v>
          </cell>
        </row>
        <row r="97">
          <cell r="A97">
            <v>37561</v>
          </cell>
          <cell r="B97">
            <v>4.0709999999999997</v>
          </cell>
        </row>
        <row r="98">
          <cell r="A98">
            <v>37591</v>
          </cell>
          <cell r="B98">
            <v>4.6379999999999999</v>
          </cell>
        </row>
        <row r="99">
          <cell r="A99">
            <v>37622</v>
          </cell>
          <cell r="B99">
            <v>5.3529999999999998</v>
          </cell>
        </row>
        <row r="100">
          <cell r="A100">
            <v>37653</v>
          </cell>
          <cell r="B100">
            <v>7.2919999999999998</v>
          </cell>
        </row>
        <row r="101">
          <cell r="A101">
            <v>37681</v>
          </cell>
          <cell r="B101">
            <v>6.8330000000000002</v>
          </cell>
        </row>
        <row r="102">
          <cell r="A102">
            <v>37712</v>
          </cell>
          <cell r="B102">
            <v>5.2460000000000004</v>
          </cell>
        </row>
        <row r="103">
          <cell r="A103">
            <v>37742</v>
          </cell>
          <cell r="B103">
            <v>5.6470000000000002</v>
          </cell>
        </row>
        <row r="104">
          <cell r="A104">
            <v>37773</v>
          </cell>
          <cell r="B104">
            <v>5.16</v>
          </cell>
        </row>
        <row r="105">
          <cell r="A105">
            <v>37803</v>
          </cell>
          <cell r="B105">
            <v>5.0190000000000001</v>
          </cell>
        </row>
        <row r="106">
          <cell r="A106">
            <v>37834</v>
          </cell>
          <cell r="B106">
            <v>4.8330000000000002</v>
          </cell>
        </row>
        <row r="107">
          <cell r="A107">
            <v>37865</v>
          </cell>
          <cell r="B107">
            <v>4.5819999999999999</v>
          </cell>
        </row>
        <row r="108">
          <cell r="A108">
            <v>37895</v>
          </cell>
          <cell r="B108">
            <v>4.6130000000000004</v>
          </cell>
        </row>
        <row r="109">
          <cell r="A109">
            <v>37926</v>
          </cell>
          <cell r="B109">
            <v>4.4539999999999997</v>
          </cell>
        </row>
        <row r="110">
          <cell r="A110">
            <v>37956</v>
          </cell>
          <cell r="B110">
            <v>5.7830000000000004</v>
          </cell>
        </row>
        <row r="111">
          <cell r="A111">
            <v>37987</v>
          </cell>
          <cell r="B111">
            <v>6.0380000000000003</v>
          </cell>
        </row>
        <row r="112">
          <cell r="A112">
            <v>38018</v>
          </cell>
          <cell r="B112">
            <v>5.4539999999999997</v>
          </cell>
        </row>
        <row r="113">
          <cell r="A113">
            <v>38047</v>
          </cell>
          <cell r="B113">
            <v>5.34</v>
          </cell>
        </row>
        <row r="114">
          <cell r="A114">
            <v>38078</v>
          </cell>
          <cell r="B114">
            <v>5.6509999999999998</v>
          </cell>
        </row>
        <row r="115">
          <cell r="A115">
            <v>38108</v>
          </cell>
          <cell r="B115">
            <v>6.218</v>
          </cell>
        </row>
        <row r="116">
          <cell r="A116">
            <v>38139</v>
          </cell>
          <cell r="B116">
            <v>6.2080000000000002</v>
          </cell>
        </row>
        <row r="117">
          <cell r="A117">
            <v>38169</v>
          </cell>
          <cell r="B117">
            <v>5.915</v>
          </cell>
        </row>
        <row r="118">
          <cell r="A118">
            <v>38200</v>
          </cell>
          <cell r="B118">
            <v>5.34</v>
          </cell>
        </row>
        <row r="119">
          <cell r="A119">
            <v>38231</v>
          </cell>
          <cell r="B119">
            <v>5.0149999999999997</v>
          </cell>
        </row>
        <row r="120">
          <cell r="A120">
            <v>38261</v>
          </cell>
          <cell r="B120">
            <v>6.14</v>
          </cell>
        </row>
        <row r="121">
          <cell r="A121">
            <v>38292</v>
          </cell>
          <cell r="B121">
            <v>6.1580000000000004</v>
          </cell>
        </row>
        <row r="122">
          <cell r="A122">
            <v>38322</v>
          </cell>
          <cell r="B122">
            <v>6.5860000000000003</v>
          </cell>
        </row>
        <row r="123">
          <cell r="A123">
            <v>38353</v>
          </cell>
          <cell r="B123">
            <v>6.181</v>
          </cell>
        </row>
        <row r="124">
          <cell r="A124">
            <v>38384</v>
          </cell>
          <cell r="B124">
            <v>6.1609999999999996</v>
          </cell>
        </row>
        <row r="125">
          <cell r="A125">
            <v>38412</v>
          </cell>
          <cell r="B125">
            <v>6.1609999999999996</v>
          </cell>
        </row>
        <row r="126">
          <cell r="A126">
            <v>38443</v>
          </cell>
          <cell r="B126">
            <v>7.0960000000000001</v>
          </cell>
        </row>
        <row r="127">
          <cell r="A127">
            <v>38473</v>
          </cell>
          <cell r="B127">
            <v>6.508</v>
          </cell>
        </row>
        <row r="128">
          <cell r="A128">
            <v>38504</v>
          </cell>
          <cell r="B128">
            <v>7.0880000000000001</v>
          </cell>
        </row>
        <row r="129">
          <cell r="A129">
            <v>38534</v>
          </cell>
          <cell r="B129">
            <v>7.5519999999999996</v>
          </cell>
        </row>
        <row r="130">
          <cell r="A130">
            <v>38565</v>
          </cell>
          <cell r="B130">
            <v>9.343</v>
          </cell>
        </row>
        <row r="131">
          <cell r="A131">
            <v>38596</v>
          </cell>
          <cell r="B131">
            <v>12.372</v>
          </cell>
        </row>
        <row r="132">
          <cell r="A132">
            <v>38626</v>
          </cell>
          <cell r="B132">
            <v>12.823</v>
          </cell>
        </row>
        <row r="133">
          <cell r="A133">
            <v>38657</v>
          </cell>
          <cell r="B133">
            <v>9.8360000000000003</v>
          </cell>
        </row>
        <row r="134">
          <cell r="A134">
            <v>38930</v>
          </cell>
          <cell r="B134">
            <v>6.99</v>
          </cell>
        </row>
        <row r="135">
          <cell r="A135">
            <v>39022</v>
          </cell>
          <cell r="B135">
            <v>7.3879999999999999</v>
          </cell>
        </row>
        <row r="136">
          <cell r="A136">
            <v>43831</v>
          </cell>
        </row>
      </sheetData>
      <sheetData sheetId="71"/>
      <sheetData sheetId="72">
        <row r="8">
          <cell r="A8" t="str">
            <v>Effective</v>
          </cell>
          <cell r="B8" t="str">
            <v>Base</v>
          </cell>
          <cell r="C8" t="str">
            <v>ACA</v>
          </cell>
          <cell r="D8" t="str">
            <v>GRI</v>
          </cell>
          <cell r="E8" t="str">
            <v>GSR</v>
          </cell>
          <cell r="F8" t="str">
            <v>CDT</v>
          </cell>
          <cell r="G8" t="str">
            <v>TCRA</v>
          </cell>
          <cell r="H8" t="str">
            <v>TCSM</v>
          </cell>
          <cell r="I8" t="str">
            <v>PCB Adj</v>
          </cell>
          <cell r="J8" t="str">
            <v>Settlemnt</v>
          </cell>
          <cell r="K8" t="str">
            <v xml:space="preserve">Total </v>
          </cell>
          <cell r="M8" t="str">
            <v>Base</v>
          </cell>
          <cell r="N8" t="str">
            <v>ACA</v>
          </cell>
          <cell r="O8" t="str">
            <v>GRI</v>
          </cell>
          <cell r="P8" t="str">
            <v>GSR</v>
          </cell>
          <cell r="Q8" t="str">
            <v>CDT</v>
          </cell>
          <cell r="R8" t="str">
            <v>TCRA</v>
          </cell>
          <cell r="S8" t="str">
            <v>TCSM</v>
          </cell>
          <cell r="T8" t="str">
            <v>PCB Adj</v>
          </cell>
          <cell r="U8" t="str">
            <v>Settlemnt</v>
          </cell>
          <cell r="V8" t="str">
            <v xml:space="preserve">Total </v>
          </cell>
        </row>
        <row r="9">
          <cell r="A9">
            <v>34881</v>
          </cell>
          <cell r="B9">
            <v>0.73680000000000001</v>
          </cell>
          <cell r="C9">
            <v>2.2000000000000001E-3</v>
          </cell>
          <cell r="D9">
            <v>0.02</v>
          </cell>
          <cell r="E9">
            <v>0.1244</v>
          </cell>
          <cell r="F9">
            <v>4.8999999999999998E-3</v>
          </cell>
          <cell r="G9">
            <v>2.41E-2</v>
          </cell>
          <cell r="H9">
            <v>3.1E-2</v>
          </cell>
          <cell r="K9">
            <v>0.94340000000000002</v>
          </cell>
          <cell r="M9">
            <v>0.62409999999999999</v>
          </cell>
          <cell r="N9">
            <v>2.2000000000000001E-3</v>
          </cell>
          <cell r="O9">
            <v>0.02</v>
          </cell>
          <cell r="P9">
            <v>0.1244</v>
          </cell>
          <cell r="Q9">
            <v>4.8999999999999998E-3</v>
          </cell>
          <cell r="R9">
            <v>2.41E-2</v>
          </cell>
          <cell r="S9">
            <v>3.1E-2</v>
          </cell>
          <cell r="V9">
            <v>0.83069999999999999</v>
          </cell>
        </row>
        <row r="10">
          <cell r="A10">
            <v>35004</v>
          </cell>
          <cell r="B10">
            <v>0.73680000000000001</v>
          </cell>
          <cell r="C10">
            <v>2.2000000000000001E-3</v>
          </cell>
          <cell r="D10">
            <v>0.02</v>
          </cell>
          <cell r="E10">
            <v>0.10630000000000001</v>
          </cell>
          <cell r="F10">
            <v>2.7000000000000001E-3</v>
          </cell>
          <cell r="G10">
            <v>2.41E-2</v>
          </cell>
          <cell r="H10">
            <v>3.1E-2</v>
          </cell>
          <cell r="K10">
            <v>0.92310000000000003</v>
          </cell>
          <cell r="M10">
            <v>0.62409999999999999</v>
          </cell>
          <cell r="N10">
            <v>2.2000000000000001E-3</v>
          </cell>
          <cell r="O10">
            <v>0.02</v>
          </cell>
          <cell r="P10">
            <v>0.10630000000000001</v>
          </cell>
          <cell r="Q10">
            <v>2.7000000000000001E-3</v>
          </cell>
          <cell r="R10">
            <v>2.41E-2</v>
          </cell>
          <cell r="S10">
            <v>3.1E-2</v>
          </cell>
          <cell r="V10">
            <v>0.81040000000000001</v>
          </cell>
        </row>
        <row r="11">
          <cell r="A11">
            <v>35096</v>
          </cell>
          <cell r="B11">
            <v>0.73680000000000001</v>
          </cell>
          <cell r="C11">
            <v>2.2000000000000001E-3</v>
          </cell>
          <cell r="D11">
            <v>0.02</v>
          </cell>
          <cell r="E11">
            <v>0.1024</v>
          </cell>
          <cell r="F11">
            <v>2.7000000000000001E-3</v>
          </cell>
          <cell r="G11">
            <v>1.4800000000000001E-2</v>
          </cell>
          <cell r="H11">
            <v>0</v>
          </cell>
          <cell r="K11">
            <v>0.87890000000000013</v>
          </cell>
          <cell r="M11">
            <v>0.62409999999999999</v>
          </cell>
          <cell r="N11">
            <v>2.2000000000000001E-3</v>
          </cell>
          <cell r="O11">
            <v>0.02</v>
          </cell>
          <cell r="P11">
            <v>0.1024</v>
          </cell>
          <cell r="Q11">
            <v>2.7000000000000001E-3</v>
          </cell>
          <cell r="R11">
            <v>1.4800000000000001E-2</v>
          </cell>
          <cell r="S11">
            <v>0</v>
          </cell>
          <cell r="V11">
            <v>0.7662000000000001</v>
          </cell>
        </row>
        <row r="12">
          <cell r="A12">
            <v>35186</v>
          </cell>
          <cell r="B12">
            <v>0.71760000000000002</v>
          </cell>
          <cell r="C12">
            <v>2.2000000000000001E-3</v>
          </cell>
          <cell r="D12">
            <v>0.02</v>
          </cell>
          <cell r="E12">
            <v>0.1145</v>
          </cell>
          <cell r="F12">
            <v>0</v>
          </cell>
          <cell r="G12">
            <v>1.4800000000000001E-2</v>
          </cell>
          <cell r="H12">
            <v>0</v>
          </cell>
          <cell r="K12">
            <v>0.86910000000000009</v>
          </cell>
          <cell r="M12">
            <v>0.60709999999999997</v>
          </cell>
          <cell r="N12">
            <v>2.2000000000000001E-3</v>
          </cell>
          <cell r="O12">
            <v>0.02</v>
          </cell>
          <cell r="P12">
            <v>0.1145</v>
          </cell>
          <cell r="Q12">
            <v>0</v>
          </cell>
          <cell r="R12">
            <v>1.4800000000000001E-2</v>
          </cell>
          <cell r="S12">
            <v>0</v>
          </cell>
          <cell r="V12">
            <v>0.75860000000000005</v>
          </cell>
        </row>
        <row r="13">
          <cell r="A13">
            <v>35278</v>
          </cell>
          <cell r="B13">
            <v>0.71760000000000002</v>
          </cell>
          <cell r="C13">
            <v>2.2000000000000001E-3</v>
          </cell>
          <cell r="D13">
            <v>0.02</v>
          </cell>
          <cell r="E13">
            <v>0.1419</v>
          </cell>
          <cell r="F13">
            <v>0</v>
          </cell>
          <cell r="G13">
            <v>1.4800000000000001E-2</v>
          </cell>
          <cell r="H13">
            <v>0</v>
          </cell>
          <cell r="K13">
            <v>0.89650000000000007</v>
          </cell>
          <cell r="M13">
            <v>0.60709999999999997</v>
          </cell>
          <cell r="N13">
            <v>2.2000000000000001E-3</v>
          </cell>
          <cell r="O13">
            <v>0.02</v>
          </cell>
          <cell r="P13">
            <v>0.1419</v>
          </cell>
          <cell r="Q13">
            <v>0</v>
          </cell>
          <cell r="R13">
            <v>1.4800000000000001E-2</v>
          </cell>
          <cell r="S13">
            <v>0</v>
          </cell>
          <cell r="V13">
            <v>0.78600000000000003</v>
          </cell>
        </row>
        <row r="14">
          <cell r="A14">
            <v>35400</v>
          </cell>
          <cell r="B14">
            <v>0.71760000000000002</v>
          </cell>
          <cell r="C14">
            <v>1.9E-3</v>
          </cell>
          <cell r="D14">
            <v>0.02</v>
          </cell>
          <cell r="E14">
            <v>0.22070000000000001</v>
          </cell>
          <cell r="F14">
            <v>0</v>
          </cell>
          <cell r="G14">
            <v>1.4800000000000001E-2</v>
          </cell>
          <cell r="H14">
            <v>0</v>
          </cell>
          <cell r="K14">
            <v>0.97500000000000009</v>
          </cell>
          <cell r="M14">
            <v>0.60709999999999997</v>
          </cell>
          <cell r="N14">
            <v>1.9E-3</v>
          </cell>
          <cell r="O14">
            <v>0.02</v>
          </cell>
          <cell r="P14">
            <v>0.22070000000000001</v>
          </cell>
          <cell r="Q14">
            <v>0</v>
          </cell>
          <cell r="R14">
            <v>1.4800000000000001E-2</v>
          </cell>
          <cell r="S14">
            <v>0</v>
          </cell>
          <cell r="V14">
            <v>0.86450000000000005</v>
          </cell>
        </row>
        <row r="15">
          <cell r="A15">
            <v>35462</v>
          </cell>
          <cell r="B15">
            <v>0.71760000000000002</v>
          </cell>
          <cell r="C15">
            <v>1.9E-3</v>
          </cell>
          <cell r="D15">
            <v>0.02</v>
          </cell>
          <cell r="E15">
            <v>0.22070000000000001</v>
          </cell>
          <cell r="F15">
            <v>0</v>
          </cell>
          <cell r="G15">
            <v>1.37E-2</v>
          </cell>
          <cell r="H15">
            <v>0</v>
          </cell>
          <cell r="K15">
            <v>0.9739000000000001</v>
          </cell>
          <cell r="M15">
            <v>0.60709999999999997</v>
          </cell>
          <cell r="N15">
            <v>1.9E-3</v>
          </cell>
          <cell r="O15">
            <v>0.02</v>
          </cell>
          <cell r="P15">
            <v>0.22070000000000001</v>
          </cell>
          <cell r="Q15">
            <v>0</v>
          </cell>
          <cell r="R15">
            <v>1.37E-2</v>
          </cell>
          <cell r="S15">
            <v>0</v>
          </cell>
          <cell r="V15">
            <v>0.86340000000000006</v>
          </cell>
        </row>
        <row r="16">
          <cell r="A16">
            <v>35490</v>
          </cell>
          <cell r="B16">
            <v>0.58560000000000001</v>
          </cell>
          <cell r="C16">
            <v>1.9E-3</v>
          </cell>
          <cell r="D16">
            <v>0.02</v>
          </cell>
          <cell r="E16">
            <v>0.22070000000000001</v>
          </cell>
          <cell r="F16">
            <v>0</v>
          </cell>
          <cell r="G16">
            <v>1.37E-2</v>
          </cell>
          <cell r="H16">
            <v>0</v>
          </cell>
          <cell r="K16">
            <v>0.84190000000000009</v>
          </cell>
          <cell r="M16">
            <v>0.49569999999999997</v>
          </cell>
          <cell r="N16">
            <v>1.9E-3</v>
          </cell>
          <cell r="O16">
            <v>0.02</v>
          </cell>
          <cell r="P16">
            <v>0.22070000000000001</v>
          </cell>
          <cell r="Q16">
            <v>0</v>
          </cell>
          <cell r="R16">
            <v>1.37E-2</v>
          </cell>
          <cell r="S16">
            <v>0</v>
          </cell>
          <cell r="V16">
            <v>0.752</v>
          </cell>
        </row>
        <row r="17">
          <cell r="A17">
            <v>35551</v>
          </cell>
          <cell r="B17">
            <v>0.58560000000000001</v>
          </cell>
          <cell r="C17">
            <v>1.9E-3</v>
          </cell>
          <cell r="D17">
            <v>0.02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1.9199999999999998E-2</v>
          </cell>
          <cell r="J17">
            <v>8.9300000000000004E-2</v>
          </cell>
          <cell r="K17">
            <v>0.71600000000000008</v>
          </cell>
          <cell r="M17">
            <v>0.49569999999999997</v>
          </cell>
          <cell r="N17">
            <v>1.9E-3</v>
          </cell>
          <cell r="O17">
            <v>0.02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1.7000000000000001E-2</v>
          </cell>
          <cell r="U17">
            <v>8.9300000000000004E-2</v>
          </cell>
          <cell r="V17">
            <v>0.62390000000000001</v>
          </cell>
        </row>
        <row r="18">
          <cell r="A18">
            <v>35704</v>
          </cell>
          <cell r="B18">
            <v>0.58560000000000001</v>
          </cell>
          <cell r="C18">
            <v>2.2000000000000001E-3</v>
          </cell>
          <cell r="D18">
            <v>0.02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1.9199999999999998E-2</v>
          </cell>
          <cell r="J18">
            <v>8.9300000000000004E-2</v>
          </cell>
          <cell r="K18">
            <v>0.71630000000000005</v>
          </cell>
          <cell r="M18">
            <v>0.49569999999999997</v>
          </cell>
          <cell r="N18">
            <v>2.2000000000000001E-3</v>
          </cell>
          <cell r="O18">
            <v>0.02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1.7000000000000001E-2</v>
          </cell>
          <cell r="U18">
            <v>8.9300000000000004E-2</v>
          </cell>
          <cell r="V18">
            <v>0.62419999999999998</v>
          </cell>
        </row>
        <row r="19">
          <cell r="A19">
            <v>36281</v>
          </cell>
          <cell r="B19">
            <v>0.58440000000000003</v>
          </cell>
          <cell r="C19">
            <v>2.2000000000000001E-3</v>
          </cell>
          <cell r="D19">
            <v>1.7999999999999999E-2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1.9199999999999998E-2</v>
          </cell>
          <cell r="J19">
            <v>0</v>
          </cell>
          <cell r="K19">
            <v>0.62380000000000002</v>
          </cell>
          <cell r="M19">
            <v>0.49509999999999998</v>
          </cell>
          <cell r="N19">
            <v>2.2000000000000001E-3</v>
          </cell>
          <cell r="O19">
            <v>1.7999999999999999E-2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1.7000000000000001E-2</v>
          </cell>
          <cell r="U19">
            <v>0</v>
          </cell>
          <cell r="V19">
            <v>0.5323</v>
          </cell>
        </row>
        <row r="20">
          <cell r="A20">
            <v>36831</v>
          </cell>
          <cell r="B20">
            <v>0.58440000000000003</v>
          </cell>
          <cell r="C20">
            <v>2.2000000000000001E-3</v>
          </cell>
          <cell r="D20">
            <v>1.6E-2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0.60260000000000002</v>
          </cell>
          <cell r="M20">
            <v>0.49509999999999998</v>
          </cell>
          <cell r="N20">
            <v>2.2000000000000001E-3</v>
          </cell>
          <cell r="O20">
            <v>1.6E-2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0.51329999999999998</v>
          </cell>
        </row>
        <row r="21">
          <cell r="A21">
            <v>37043</v>
          </cell>
          <cell r="B21">
            <v>0.58440000000000003</v>
          </cell>
          <cell r="C21">
            <v>2.2000000000000001E-3</v>
          </cell>
          <cell r="D21">
            <v>1.0999999999999999E-2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0.59760000000000002</v>
          </cell>
          <cell r="M21">
            <v>0.49509999999999998</v>
          </cell>
          <cell r="N21">
            <v>2.2000000000000001E-3</v>
          </cell>
          <cell r="O21">
            <v>1.0999999999999999E-2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0.50829999999999997</v>
          </cell>
        </row>
        <row r="22">
          <cell r="A22">
            <v>37561</v>
          </cell>
          <cell r="B22">
            <v>0.58440000000000003</v>
          </cell>
          <cell r="C22">
            <v>2.0999999999999999E-3</v>
          </cell>
          <cell r="D22">
            <v>8.8000000000000005E-3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0.59530000000000005</v>
          </cell>
          <cell r="M22">
            <v>0.49509999999999998</v>
          </cell>
          <cell r="N22">
            <v>2.0999999999999999E-3</v>
          </cell>
          <cell r="O22">
            <v>8.8000000000000005E-3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0.50600000000000001</v>
          </cell>
        </row>
        <row r="23">
          <cell r="A23">
            <v>37834</v>
          </cell>
          <cell r="B23">
            <v>0.58440000000000003</v>
          </cell>
          <cell r="C23">
            <v>2.0999999999999999E-3</v>
          </cell>
          <cell r="D23">
            <v>6.0000000000000001E-3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0.59250000000000003</v>
          </cell>
          <cell r="M23">
            <v>0.49509999999999998</v>
          </cell>
          <cell r="N23">
            <v>2.0999999999999999E-3</v>
          </cell>
          <cell r="O23">
            <v>6.0000000000000001E-3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0.50319999999999998</v>
          </cell>
        </row>
        <row r="24">
          <cell r="A24">
            <v>38200</v>
          </cell>
          <cell r="B24">
            <v>0.58440000000000003</v>
          </cell>
          <cell r="C24">
            <v>2.0999999999999999E-3</v>
          </cell>
          <cell r="D24">
            <v>0</v>
          </cell>
          <cell r="E24" t="str">
            <v/>
          </cell>
          <cell r="F24">
            <v>0</v>
          </cell>
          <cell r="K24">
            <v>0.58650000000000002</v>
          </cell>
          <cell r="M24">
            <v>0.49509999999999998</v>
          </cell>
          <cell r="N24">
            <v>2.0999999999999999E-3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0.49719999999999998</v>
          </cell>
        </row>
        <row r="25">
          <cell r="A25">
            <v>38384</v>
          </cell>
          <cell r="B25">
            <v>0.58440000000000003</v>
          </cell>
          <cell r="C25">
            <v>1.9E-3</v>
          </cell>
          <cell r="D25">
            <v>0</v>
          </cell>
          <cell r="E25" t="str">
            <v/>
          </cell>
          <cell r="F25">
            <v>0</v>
          </cell>
          <cell r="K25">
            <v>0.58630000000000004</v>
          </cell>
          <cell r="M25">
            <v>0.49509999999999998</v>
          </cell>
          <cell r="N25">
            <v>1.9E-3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0.497</v>
          </cell>
        </row>
        <row r="26">
          <cell r="A26">
            <v>38473</v>
          </cell>
          <cell r="B26">
            <v>0.58440000000000003</v>
          </cell>
          <cell r="C26">
            <v>1.9E-3</v>
          </cell>
          <cell r="D26">
            <v>0</v>
          </cell>
          <cell r="E26" t="str">
            <v/>
          </cell>
          <cell r="F26">
            <v>0</v>
          </cell>
          <cell r="K26">
            <v>0.58630000000000004</v>
          </cell>
          <cell r="M26">
            <v>0.49509999999999998</v>
          </cell>
          <cell r="N26">
            <v>1.9E-3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0.497</v>
          </cell>
        </row>
        <row r="27">
          <cell r="A27">
            <v>38687</v>
          </cell>
          <cell r="B27">
            <v>0.58440000000000003</v>
          </cell>
          <cell r="C27">
            <v>1.8E-3</v>
          </cell>
          <cell r="D27">
            <v>0</v>
          </cell>
          <cell r="E27" t="str">
            <v/>
          </cell>
          <cell r="F27">
            <v>0</v>
          </cell>
          <cell r="K27">
            <v>0.58620000000000005</v>
          </cell>
          <cell r="M27">
            <v>0.49509999999999998</v>
          </cell>
          <cell r="N27">
            <v>1.8E-3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0.49690000000000001</v>
          </cell>
        </row>
        <row r="28">
          <cell r="A28">
            <v>39114</v>
          </cell>
          <cell r="B28">
            <v>0.58440000000000003</v>
          </cell>
          <cell r="C28">
            <v>1.6000000000000001E-3</v>
          </cell>
          <cell r="D28">
            <v>0</v>
          </cell>
          <cell r="E28" t="str">
            <v/>
          </cell>
          <cell r="F28">
            <v>0</v>
          </cell>
          <cell r="K28">
            <v>0.58600000000000008</v>
          </cell>
          <cell r="M28">
            <v>0.49509999999999998</v>
          </cell>
          <cell r="N28">
            <v>1.6000000000000001E-3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0.49669999999999997</v>
          </cell>
        </row>
        <row r="29">
          <cell r="A29">
            <v>54789</v>
          </cell>
        </row>
      </sheetData>
      <sheetData sheetId="73">
        <row r="9">
          <cell r="A9">
            <v>35490</v>
          </cell>
          <cell r="B9">
            <v>1.61E-2</v>
          </cell>
          <cell r="C9">
            <v>1.9E-3</v>
          </cell>
          <cell r="D9">
            <v>8.8000000000000005E-3</v>
          </cell>
          <cell r="E9">
            <v>2.6799999999999997E-2</v>
          </cell>
        </row>
        <row r="10">
          <cell r="A10">
            <v>35704</v>
          </cell>
          <cell r="B10">
            <v>1.61E-2</v>
          </cell>
          <cell r="C10">
            <v>2.2000000000000001E-3</v>
          </cell>
          <cell r="D10">
            <v>8.8000000000000005E-3</v>
          </cell>
          <cell r="E10">
            <v>2.7099999999999999E-2</v>
          </cell>
        </row>
        <row r="11">
          <cell r="A11">
            <v>36281</v>
          </cell>
          <cell r="B11">
            <v>1.61E-2</v>
          </cell>
          <cell r="C11">
            <v>2.2000000000000001E-3</v>
          </cell>
          <cell r="D11">
            <v>7.4999999999999997E-3</v>
          </cell>
          <cell r="E11">
            <v>2.58E-2</v>
          </cell>
        </row>
        <row r="12">
          <cell r="A12">
            <v>36831</v>
          </cell>
          <cell r="B12">
            <v>1.61E-2</v>
          </cell>
          <cell r="C12">
            <v>2.2000000000000001E-3</v>
          </cell>
          <cell r="D12">
            <v>7.1999999999999998E-3</v>
          </cell>
          <cell r="E12">
            <v>2.5500000000000002E-2</v>
          </cell>
        </row>
        <row r="13">
          <cell r="A13">
            <v>37043</v>
          </cell>
          <cell r="B13">
            <v>1.61E-2</v>
          </cell>
          <cell r="C13">
            <v>2.2000000000000001E-3</v>
          </cell>
          <cell r="D13">
            <v>7.0000000000000001E-3</v>
          </cell>
          <cell r="E13">
            <v>2.53E-2</v>
          </cell>
        </row>
        <row r="14">
          <cell r="A14">
            <v>37165</v>
          </cell>
          <cell r="B14">
            <v>1.61E-2</v>
          </cell>
          <cell r="C14">
            <v>2.0999999999999999E-3</v>
          </cell>
          <cell r="D14">
            <v>7.0000000000000001E-3</v>
          </cell>
          <cell r="E14">
            <v>2.52E-2</v>
          </cell>
        </row>
        <row r="15">
          <cell r="A15">
            <v>37561</v>
          </cell>
          <cell r="B15">
            <v>1.61E-2</v>
          </cell>
          <cell r="C15">
            <v>2.0999999999999999E-3</v>
          </cell>
          <cell r="D15">
            <v>5.4999999999999997E-3</v>
          </cell>
          <cell r="E15">
            <v>2.3699999999999999E-2</v>
          </cell>
        </row>
        <row r="16">
          <cell r="A16">
            <v>37834</v>
          </cell>
          <cell r="B16">
            <v>1.61E-2</v>
          </cell>
          <cell r="C16">
            <v>2.0999999999999999E-3</v>
          </cell>
          <cell r="D16">
            <v>4.0000000000000001E-3</v>
          </cell>
          <cell r="E16">
            <v>2.2200000000000001E-2</v>
          </cell>
        </row>
        <row r="17">
          <cell r="A17">
            <v>38292</v>
          </cell>
          <cell r="B17">
            <v>1.61E-2</v>
          </cell>
          <cell r="C17">
            <v>2.0999999999999999E-3</v>
          </cell>
          <cell r="D17">
            <v>0</v>
          </cell>
          <cell r="E17">
            <v>1.8200000000000001E-2</v>
          </cell>
        </row>
        <row r="18">
          <cell r="A18">
            <v>38384</v>
          </cell>
          <cell r="B18">
            <v>1.61E-2</v>
          </cell>
          <cell r="C18">
            <v>1.9E-3</v>
          </cell>
          <cell r="D18">
            <v>0</v>
          </cell>
          <cell r="E18">
            <v>1.7999999999999999E-2</v>
          </cell>
        </row>
        <row r="19">
          <cell r="A19">
            <v>38473</v>
          </cell>
          <cell r="B19">
            <v>1.61E-2</v>
          </cell>
          <cell r="C19">
            <v>1.9E-3</v>
          </cell>
          <cell r="D19">
            <v>0</v>
          </cell>
          <cell r="E19">
            <v>1.7999999999999999E-2</v>
          </cell>
        </row>
        <row r="20">
          <cell r="A20">
            <v>38687</v>
          </cell>
          <cell r="B20">
            <v>1.61E-2</v>
          </cell>
          <cell r="C20">
            <v>1.8E-3</v>
          </cell>
          <cell r="D20">
            <v>0</v>
          </cell>
          <cell r="E20">
            <v>1.7899999999999999E-2</v>
          </cell>
        </row>
        <row r="21">
          <cell r="A21">
            <v>39114</v>
          </cell>
          <cell r="B21">
            <v>1.61E-2</v>
          </cell>
          <cell r="C21">
            <v>1.6000000000000001E-3</v>
          </cell>
          <cell r="D21">
            <v>0</v>
          </cell>
          <cell r="E21">
            <v>1.77E-2</v>
          </cell>
        </row>
        <row r="22">
          <cell r="A22">
            <v>54789</v>
          </cell>
        </row>
      </sheetData>
      <sheetData sheetId="74">
        <row r="9">
          <cell r="A9" t="str">
            <v>Effective</v>
          </cell>
          <cell r="B9" t="str">
            <v>Base</v>
          </cell>
          <cell r="C9" t="str">
            <v>GSR</v>
          </cell>
          <cell r="D9" t="str">
            <v>CDT</v>
          </cell>
          <cell r="E9" t="str">
            <v>PCB Adj</v>
          </cell>
          <cell r="F9" t="str">
            <v>TCRA</v>
          </cell>
          <cell r="G9" t="str">
            <v>Settlemnt</v>
          </cell>
          <cell r="H9" t="str">
            <v xml:space="preserve">Total </v>
          </cell>
          <cell r="J9" t="str">
            <v>Base</v>
          </cell>
          <cell r="K9" t="str">
            <v>GSR</v>
          </cell>
          <cell r="L9" t="str">
            <v>CDT</v>
          </cell>
          <cell r="M9" t="str">
            <v>PCB Adj</v>
          </cell>
          <cell r="N9" t="str">
            <v>TCRA</v>
          </cell>
          <cell r="O9" t="str">
            <v>Settlemnt</v>
          </cell>
          <cell r="P9" t="str">
            <v xml:space="preserve">Total </v>
          </cell>
        </row>
        <row r="10">
          <cell r="A10">
            <v>34973</v>
          </cell>
          <cell r="B10">
            <v>13.15</v>
          </cell>
          <cell r="C10">
            <v>2.27</v>
          </cell>
          <cell r="D10">
            <v>0.09</v>
          </cell>
          <cell r="F10">
            <v>0.44</v>
          </cell>
          <cell r="H10">
            <v>15.95</v>
          </cell>
          <cell r="J10">
            <v>11.15</v>
          </cell>
          <cell r="K10">
            <v>2.27</v>
          </cell>
          <cell r="L10">
            <v>0.09</v>
          </cell>
          <cell r="N10">
            <v>0.44</v>
          </cell>
          <cell r="P10">
            <v>13.95</v>
          </cell>
        </row>
        <row r="11">
          <cell r="A11">
            <v>35004.056410256409</v>
          </cell>
          <cell r="B11">
            <v>13.15</v>
          </cell>
          <cell r="C11">
            <v>1.94</v>
          </cell>
          <cell r="D11">
            <v>0.05</v>
          </cell>
          <cell r="F11">
            <v>0.44</v>
          </cell>
          <cell r="H11">
            <v>15.58</v>
          </cell>
          <cell r="J11">
            <v>11.15</v>
          </cell>
          <cell r="K11">
            <v>1.94</v>
          </cell>
          <cell r="L11">
            <v>0.05</v>
          </cell>
          <cell r="N11">
            <v>0.44</v>
          </cell>
          <cell r="P11">
            <v>13.58</v>
          </cell>
        </row>
        <row r="12">
          <cell r="A12">
            <v>35096</v>
          </cell>
          <cell r="B12">
            <v>13.15</v>
          </cell>
          <cell r="C12">
            <v>1.87</v>
          </cell>
          <cell r="D12">
            <v>0.05</v>
          </cell>
          <cell r="F12">
            <v>0.27</v>
          </cell>
          <cell r="H12">
            <v>15.34</v>
          </cell>
          <cell r="J12">
            <v>11.15</v>
          </cell>
          <cell r="K12">
            <v>1.87</v>
          </cell>
          <cell r="L12">
            <v>0.05</v>
          </cell>
          <cell r="N12">
            <v>0.27</v>
          </cell>
          <cell r="P12">
            <v>13.34</v>
          </cell>
        </row>
        <row r="13">
          <cell r="A13">
            <v>35186</v>
          </cell>
          <cell r="B13">
            <v>12.8</v>
          </cell>
          <cell r="C13">
            <v>2.09</v>
          </cell>
          <cell r="D13">
            <v>0</v>
          </cell>
          <cell r="F13">
            <v>0.27</v>
          </cell>
          <cell r="H13">
            <v>15.16</v>
          </cell>
          <cell r="J13">
            <v>10.84</v>
          </cell>
          <cell r="K13">
            <v>2.09</v>
          </cell>
          <cell r="L13">
            <v>0</v>
          </cell>
          <cell r="N13">
            <v>0.27</v>
          </cell>
          <cell r="P13">
            <v>13.2</v>
          </cell>
        </row>
        <row r="14">
          <cell r="A14">
            <v>35278</v>
          </cell>
          <cell r="B14">
            <v>12.8</v>
          </cell>
          <cell r="C14">
            <v>2.59</v>
          </cell>
          <cell r="D14">
            <v>0</v>
          </cell>
          <cell r="E14">
            <v>0.35</v>
          </cell>
          <cell r="F14">
            <v>0.27</v>
          </cell>
          <cell r="H14">
            <v>16.010000000000002</v>
          </cell>
          <cell r="J14">
            <v>10.84</v>
          </cell>
          <cell r="K14">
            <v>2.59</v>
          </cell>
          <cell r="L14">
            <v>0</v>
          </cell>
          <cell r="M14">
            <v>0.31</v>
          </cell>
          <cell r="N14">
            <v>0.27</v>
          </cell>
          <cell r="P14">
            <v>14.01</v>
          </cell>
        </row>
        <row r="15">
          <cell r="A15">
            <v>35400</v>
          </cell>
          <cell r="B15">
            <v>12.8</v>
          </cell>
          <cell r="C15">
            <v>4.03</v>
          </cell>
          <cell r="D15">
            <v>0</v>
          </cell>
          <cell r="E15">
            <v>0.35</v>
          </cell>
          <cell r="F15">
            <v>0.27</v>
          </cell>
          <cell r="H15">
            <v>17.450000000000003</v>
          </cell>
          <cell r="J15">
            <v>10.84</v>
          </cell>
          <cell r="K15">
            <v>4.03</v>
          </cell>
          <cell r="L15">
            <v>0</v>
          </cell>
          <cell r="M15">
            <v>0.31</v>
          </cell>
          <cell r="N15">
            <v>0.27</v>
          </cell>
          <cell r="P15">
            <v>15.450000000000001</v>
          </cell>
        </row>
        <row r="16">
          <cell r="A16">
            <v>35462</v>
          </cell>
          <cell r="B16">
            <v>12.8</v>
          </cell>
          <cell r="C16">
            <v>4.03</v>
          </cell>
          <cell r="D16">
            <v>0</v>
          </cell>
          <cell r="E16">
            <v>0.35</v>
          </cell>
          <cell r="F16">
            <v>0.25</v>
          </cell>
          <cell r="H16">
            <v>17.430000000000003</v>
          </cell>
          <cell r="J16">
            <v>10.84</v>
          </cell>
          <cell r="K16">
            <v>4.03</v>
          </cell>
          <cell r="L16">
            <v>0</v>
          </cell>
          <cell r="M16">
            <v>0.31</v>
          </cell>
          <cell r="N16">
            <v>0.25</v>
          </cell>
          <cell r="P16">
            <v>15.430000000000001</v>
          </cell>
        </row>
        <row r="17">
          <cell r="A17">
            <v>35490</v>
          </cell>
          <cell r="B17">
            <v>9.08</v>
          </cell>
          <cell r="C17">
            <v>4.03</v>
          </cell>
          <cell r="D17">
            <v>0</v>
          </cell>
          <cell r="E17">
            <v>0.35</v>
          </cell>
          <cell r="F17">
            <v>0.25</v>
          </cell>
          <cell r="H17">
            <v>13.709999999999999</v>
          </cell>
          <cell r="J17">
            <v>7.63</v>
          </cell>
          <cell r="K17">
            <v>4.03</v>
          </cell>
          <cell r="L17">
            <v>0</v>
          </cell>
          <cell r="M17">
            <v>0.31</v>
          </cell>
          <cell r="N17">
            <v>0.25</v>
          </cell>
          <cell r="P17">
            <v>12.22</v>
          </cell>
        </row>
        <row r="18">
          <cell r="A18">
            <v>35551</v>
          </cell>
          <cell r="B18">
            <v>9.08</v>
          </cell>
          <cell r="C18">
            <v>0</v>
          </cell>
          <cell r="D18">
            <v>0</v>
          </cell>
          <cell r="E18">
            <v>0.35</v>
          </cell>
          <cell r="F18">
            <v>0</v>
          </cell>
          <cell r="G18">
            <v>1.63</v>
          </cell>
          <cell r="H18">
            <v>11.059999999999999</v>
          </cell>
          <cell r="J18">
            <v>7.63</v>
          </cell>
          <cell r="K18">
            <v>0</v>
          </cell>
          <cell r="L18">
            <v>0</v>
          </cell>
          <cell r="M18">
            <v>0.31</v>
          </cell>
          <cell r="N18">
            <v>0</v>
          </cell>
          <cell r="O18">
            <v>1.63</v>
          </cell>
          <cell r="P18">
            <v>9.57</v>
          </cell>
        </row>
        <row r="19">
          <cell r="A19">
            <v>36281</v>
          </cell>
          <cell r="B19">
            <v>9.06</v>
          </cell>
          <cell r="C19">
            <v>0</v>
          </cell>
          <cell r="D19">
            <v>0</v>
          </cell>
          <cell r="E19">
            <v>0.35</v>
          </cell>
          <cell r="F19">
            <v>0</v>
          </cell>
          <cell r="G19">
            <v>0</v>
          </cell>
          <cell r="H19">
            <v>9.41</v>
          </cell>
          <cell r="J19">
            <v>7.62</v>
          </cell>
          <cell r="K19">
            <v>0</v>
          </cell>
          <cell r="L19">
            <v>0</v>
          </cell>
          <cell r="M19">
            <v>0.31</v>
          </cell>
          <cell r="N19">
            <v>0</v>
          </cell>
          <cell r="O19">
            <v>0</v>
          </cell>
          <cell r="P19">
            <v>7.93</v>
          </cell>
        </row>
        <row r="20">
          <cell r="A20">
            <v>36831</v>
          </cell>
          <cell r="B20">
            <v>9.06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9.06</v>
          </cell>
          <cell r="J20">
            <v>7.62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7.62</v>
          </cell>
        </row>
        <row r="21">
          <cell r="A21">
            <v>37561</v>
          </cell>
          <cell r="B21">
            <v>9.06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9.06</v>
          </cell>
          <cell r="J21">
            <v>7.62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7.62</v>
          </cell>
        </row>
        <row r="22">
          <cell r="A22">
            <v>37834</v>
          </cell>
          <cell r="B22">
            <v>9.06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9.06</v>
          </cell>
          <cell r="J22">
            <v>7.62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7.62</v>
          </cell>
        </row>
        <row r="23">
          <cell r="A23">
            <v>38200</v>
          </cell>
          <cell r="B23">
            <v>9.06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9.06</v>
          </cell>
          <cell r="J23">
            <v>7.62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7.62</v>
          </cell>
        </row>
        <row r="24">
          <cell r="A24">
            <v>38384</v>
          </cell>
          <cell r="B24">
            <v>9.06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9.06</v>
          </cell>
          <cell r="J24">
            <v>7.62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7.62</v>
          </cell>
        </row>
        <row r="25">
          <cell r="A25">
            <v>38473</v>
          </cell>
          <cell r="B25">
            <v>9.06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9.06</v>
          </cell>
          <cell r="J25">
            <v>7.62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7.62</v>
          </cell>
        </row>
        <row r="26">
          <cell r="A26">
            <v>39114</v>
          </cell>
          <cell r="B26">
            <v>9.06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9.06</v>
          </cell>
          <cell r="J26">
            <v>7.62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7.62</v>
          </cell>
        </row>
        <row r="27">
          <cell r="A27">
            <v>54789</v>
          </cell>
        </row>
      </sheetData>
      <sheetData sheetId="75">
        <row r="9">
          <cell r="A9">
            <v>34881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3.1E-2</v>
          </cell>
          <cell r="F9">
            <v>6.9400000000000003E-2</v>
          </cell>
          <cell r="H9">
            <v>1.3000000000000001E-2</v>
          </cell>
          <cell r="I9">
            <v>2.2000000000000001E-3</v>
          </cell>
          <cell r="J9">
            <v>0.02</v>
          </cell>
          <cell r="K9">
            <v>3.1E-2</v>
          </cell>
          <cell r="L9">
            <v>6.6200000000000009E-2</v>
          </cell>
        </row>
        <row r="10">
          <cell r="A10">
            <v>35004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3.1E-2</v>
          </cell>
          <cell r="F10">
            <v>6.9400000000000003E-2</v>
          </cell>
          <cell r="H10">
            <v>1.3000000000000001E-2</v>
          </cell>
          <cell r="I10">
            <v>2.2000000000000001E-3</v>
          </cell>
          <cell r="J10">
            <v>0.02</v>
          </cell>
          <cell r="K10">
            <v>3.1E-2</v>
          </cell>
          <cell r="L10">
            <v>6.6200000000000009E-2</v>
          </cell>
        </row>
        <row r="11">
          <cell r="A11">
            <v>35096</v>
          </cell>
          <cell r="B11">
            <v>1.6199999999999999E-2</v>
          </cell>
          <cell r="C11">
            <v>2.2000000000000001E-3</v>
          </cell>
          <cell r="D11">
            <v>0.02</v>
          </cell>
          <cell r="E11">
            <v>0</v>
          </cell>
          <cell r="F11">
            <v>3.8400000000000004E-2</v>
          </cell>
          <cell r="H11">
            <v>1.3000000000000001E-2</v>
          </cell>
          <cell r="I11">
            <v>2.2000000000000001E-3</v>
          </cell>
          <cell r="J11">
            <v>0.02</v>
          </cell>
          <cell r="K11">
            <v>0</v>
          </cell>
          <cell r="L11">
            <v>3.5200000000000002E-2</v>
          </cell>
        </row>
        <row r="12">
          <cell r="A12">
            <v>35339</v>
          </cell>
          <cell r="B12">
            <v>1.6199999999999999E-2</v>
          </cell>
          <cell r="C12">
            <v>1.9E-3</v>
          </cell>
          <cell r="D12">
            <v>0.02</v>
          </cell>
          <cell r="E12">
            <v>2.2499999999999999E-2</v>
          </cell>
          <cell r="F12">
            <v>6.0599999999999994E-2</v>
          </cell>
          <cell r="H12">
            <v>1.3000000000000001E-2</v>
          </cell>
          <cell r="I12">
            <v>1.9E-3</v>
          </cell>
          <cell r="J12">
            <v>0.02</v>
          </cell>
          <cell r="K12">
            <v>2.2499999999999999E-2</v>
          </cell>
          <cell r="L12">
            <v>5.74E-2</v>
          </cell>
        </row>
        <row r="13">
          <cell r="A13">
            <v>35490</v>
          </cell>
          <cell r="B13">
            <v>8.8099999999999998E-2</v>
          </cell>
          <cell r="C13">
            <v>1.9E-3</v>
          </cell>
          <cell r="D13">
            <v>0.02</v>
          </cell>
          <cell r="E13">
            <v>2.2499999999999999E-2</v>
          </cell>
          <cell r="F13">
            <v>0.13250000000000001</v>
          </cell>
          <cell r="H13">
            <v>7.7600000000000002E-2</v>
          </cell>
          <cell r="I13">
            <v>1.9E-3</v>
          </cell>
          <cell r="J13">
            <v>0.02</v>
          </cell>
          <cell r="K13">
            <v>2.2499999999999999E-2</v>
          </cell>
          <cell r="L13">
            <v>0.122</v>
          </cell>
        </row>
        <row r="14">
          <cell r="A14">
            <v>35704</v>
          </cell>
          <cell r="B14">
            <v>8.8099999999999998E-2</v>
          </cell>
          <cell r="C14">
            <v>2.2000000000000001E-3</v>
          </cell>
          <cell r="D14">
            <v>0.02</v>
          </cell>
          <cell r="E14">
            <v>2.2499999999999999E-2</v>
          </cell>
          <cell r="F14">
            <v>0.1328</v>
          </cell>
          <cell r="H14">
            <v>7.7600000000000002E-2</v>
          </cell>
          <cell r="I14">
            <v>2.2000000000000001E-3</v>
          </cell>
          <cell r="J14">
            <v>0.02</v>
          </cell>
          <cell r="K14">
            <v>2.2499999999999999E-2</v>
          </cell>
          <cell r="L14">
            <v>0.12229999999999999</v>
          </cell>
        </row>
        <row r="15">
          <cell r="A15">
            <v>36281</v>
          </cell>
          <cell r="B15">
            <v>8.7999999999999995E-2</v>
          </cell>
          <cell r="C15">
            <v>2.2000000000000001E-3</v>
          </cell>
          <cell r="D15">
            <v>1.7999999999999999E-2</v>
          </cell>
          <cell r="E15">
            <v>2.2499999999999999E-2</v>
          </cell>
          <cell r="F15">
            <v>0.13069999999999998</v>
          </cell>
          <cell r="H15">
            <v>7.7600000000000002E-2</v>
          </cell>
          <cell r="I15">
            <v>2.2000000000000001E-3</v>
          </cell>
          <cell r="J15">
            <v>1.7999999999999999E-2</v>
          </cell>
          <cell r="K15">
            <v>2.2499999999999999E-2</v>
          </cell>
          <cell r="L15">
            <v>0.12029999999999999</v>
          </cell>
        </row>
        <row r="16">
          <cell r="A16">
            <v>36831</v>
          </cell>
          <cell r="B16">
            <v>8.7999999999999995E-2</v>
          </cell>
          <cell r="C16">
            <v>2.2000000000000001E-3</v>
          </cell>
          <cell r="D16">
            <v>1.6E-2</v>
          </cell>
          <cell r="E16">
            <v>2.2499999999999999E-2</v>
          </cell>
          <cell r="F16">
            <v>0.12869999999999998</v>
          </cell>
          <cell r="H16">
            <v>7.7600000000000002E-2</v>
          </cell>
          <cell r="I16">
            <v>2.2000000000000001E-3</v>
          </cell>
          <cell r="J16">
            <v>1.6E-2</v>
          </cell>
          <cell r="K16">
            <v>2.2499999999999999E-2</v>
          </cell>
          <cell r="L16">
            <v>0.11829999999999999</v>
          </cell>
        </row>
        <row r="17">
          <cell r="A17">
            <v>37043</v>
          </cell>
          <cell r="B17">
            <v>8.7999999999999995E-2</v>
          </cell>
          <cell r="C17">
            <v>2.2000000000000001E-3</v>
          </cell>
          <cell r="D17">
            <v>1.0999999999999999E-2</v>
          </cell>
          <cell r="E17">
            <v>2.2499999999999999E-2</v>
          </cell>
          <cell r="F17">
            <v>0.12369999999999998</v>
          </cell>
          <cell r="H17">
            <v>7.7600000000000002E-2</v>
          </cell>
          <cell r="I17">
            <v>2.2000000000000001E-3</v>
          </cell>
          <cell r="J17">
            <v>1.0999999999999999E-2</v>
          </cell>
          <cell r="K17">
            <v>2.2499999999999999E-2</v>
          </cell>
          <cell r="L17">
            <v>0.11329999999999998</v>
          </cell>
        </row>
        <row r="18">
          <cell r="A18">
            <v>37043</v>
          </cell>
          <cell r="B18">
            <v>8.7999999999999995E-2</v>
          </cell>
          <cell r="C18">
            <v>2.0999999999999999E-3</v>
          </cell>
          <cell r="D18">
            <v>8.8000000000000005E-3</v>
          </cell>
          <cell r="E18">
            <v>2.2499999999999999E-2</v>
          </cell>
          <cell r="F18">
            <v>0.12140000000000001</v>
          </cell>
          <cell r="H18">
            <v>7.7600000000000002E-2</v>
          </cell>
          <cell r="I18">
            <v>2.0999999999999999E-3</v>
          </cell>
          <cell r="J18">
            <v>8.8000000000000005E-3</v>
          </cell>
          <cell r="K18">
            <v>2.2499999999999999E-2</v>
          </cell>
          <cell r="L18">
            <v>0.11100000000000002</v>
          </cell>
        </row>
        <row r="19">
          <cell r="A19">
            <v>37834</v>
          </cell>
          <cell r="B19">
            <v>8.7999999999999995E-2</v>
          </cell>
          <cell r="C19">
            <v>2.0999999999999999E-3</v>
          </cell>
          <cell r="D19">
            <v>6.0000000000000001E-3</v>
          </cell>
          <cell r="E19">
            <v>2.2499999999999999E-2</v>
          </cell>
          <cell r="F19">
            <v>0.11860000000000001</v>
          </cell>
          <cell r="H19">
            <v>7.7600000000000002E-2</v>
          </cell>
          <cell r="I19">
            <v>2.0999999999999999E-3</v>
          </cell>
          <cell r="J19">
            <v>6.0000000000000001E-3</v>
          </cell>
          <cell r="K19">
            <v>2.2499999999999999E-2</v>
          </cell>
          <cell r="L19">
            <v>0.10820000000000002</v>
          </cell>
        </row>
        <row r="20">
          <cell r="A20">
            <v>38200</v>
          </cell>
          <cell r="B20">
            <v>8.7999999999999995E-2</v>
          </cell>
          <cell r="C20">
            <v>2.0999999999999999E-3</v>
          </cell>
          <cell r="D20">
            <v>0</v>
          </cell>
          <cell r="E20">
            <v>0</v>
          </cell>
          <cell r="F20">
            <v>9.01E-2</v>
          </cell>
          <cell r="H20">
            <v>7.7600000000000002E-2</v>
          </cell>
          <cell r="I20">
            <v>2.0999999999999999E-3</v>
          </cell>
          <cell r="J20">
            <v>0</v>
          </cell>
          <cell r="K20">
            <v>0</v>
          </cell>
          <cell r="L20">
            <v>7.9700000000000007E-2</v>
          </cell>
        </row>
        <row r="21">
          <cell r="A21">
            <v>38384</v>
          </cell>
          <cell r="B21">
            <v>8.7999999999999995E-2</v>
          </cell>
          <cell r="C21">
            <v>1.9E-3</v>
          </cell>
          <cell r="D21">
            <v>0</v>
          </cell>
          <cell r="E21">
            <v>0</v>
          </cell>
          <cell r="F21">
            <v>8.9899999999999994E-2</v>
          </cell>
          <cell r="H21">
            <v>7.7600000000000002E-2</v>
          </cell>
          <cell r="I21">
            <v>1.9E-3</v>
          </cell>
          <cell r="J21">
            <v>0</v>
          </cell>
          <cell r="K21">
            <v>0</v>
          </cell>
          <cell r="L21">
            <v>7.9500000000000001E-2</v>
          </cell>
        </row>
        <row r="22">
          <cell r="A22">
            <v>38473</v>
          </cell>
          <cell r="B22">
            <v>8.7999999999999995E-2</v>
          </cell>
          <cell r="C22">
            <v>1.9E-3</v>
          </cell>
          <cell r="D22">
            <v>0</v>
          </cell>
          <cell r="E22">
            <v>0</v>
          </cell>
          <cell r="F22">
            <v>8.9899999999999994E-2</v>
          </cell>
          <cell r="H22">
            <v>7.7600000000000002E-2</v>
          </cell>
          <cell r="I22">
            <v>1.9E-3</v>
          </cell>
          <cell r="J22">
            <v>0</v>
          </cell>
          <cell r="K22">
            <v>0</v>
          </cell>
          <cell r="L22">
            <v>7.9500000000000001E-2</v>
          </cell>
        </row>
        <row r="23">
          <cell r="A23">
            <v>38687</v>
          </cell>
          <cell r="B23">
            <v>8.7999999999999995E-2</v>
          </cell>
          <cell r="C23">
            <v>1.8E-3</v>
          </cell>
          <cell r="D23">
            <v>0</v>
          </cell>
          <cell r="E23">
            <v>0</v>
          </cell>
          <cell r="F23">
            <v>8.9799999999999991E-2</v>
          </cell>
          <cell r="H23">
            <v>7.7600000000000002E-2</v>
          </cell>
          <cell r="I23">
            <v>1.8E-3</v>
          </cell>
          <cell r="J23">
            <v>0</v>
          </cell>
          <cell r="K23">
            <v>0</v>
          </cell>
          <cell r="L23">
            <v>7.9399999999999998E-2</v>
          </cell>
        </row>
        <row r="24">
          <cell r="A24">
            <v>39114</v>
          </cell>
          <cell r="B24">
            <v>8.7999999999999995E-2</v>
          </cell>
          <cell r="C24">
            <v>1.6000000000000001E-3</v>
          </cell>
          <cell r="D24">
            <v>0</v>
          </cell>
          <cell r="E24">
            <v>0</v>
          </cell>
          <cell r="F24">
            <v>8.9599999999999999E-2</v>
          </cell>
          <cell r="H24">
            <v>7.7600000000000002E-2</v>
          </cell>
          <cell r="I24">
            <v>1.6000000000000001E-3</v>
          </cell>
          <cell r="J24">
            <v>0</v>
          </cell>
          <cell r="K24">
            <v>0</v>
          </cell>
          <cell r="L24">
            <v>7.9200000000000007E-2</v>
          </cell>
        </row>
        <row r="25">
          <cell r="A25">
            <v>54789</v>
          </cell>
        </row>
      </sheetData>
      <sheetData sheetId="76">
        <row r="10">
          <cell r="A10">
            <v>35004</v>
          </cell>
          <cell r="B10">
            <v>2.0299999999999998</v>
          </cell>
          <cell r="C10">
            <v>2.4900000000000002E-2</v>
          </cell>
          <cell r="D10">
            <v>5.3E-3</v>
          </cell>
          <cell r="E10">
            <v>5.3E-3</v>
          </cell>
          <cell r="F10">
            <v>1.49E-2</v>
          </cell>
          <cell r="H10">
            <v>1.61</v>
          </cell>
          <cell r="I10">
            <v>2.3700000000000002E-2</v>
          </cell>
          <cell r="J10">
            <v>1.18E-2</v>
          </cell>
          <cell r="K10">
            <v>1.18E-2</v>
          </cell>
          <cell r="L10">
            <v>1.49E-2</v>
          </cell>
        </row>
        <row r="11">
          <cell r="A11">
            <v>35339</v>
          </cell>
          <cell r="B11">
            <v>2.0299999999999998</v>
          </cell>
          <cell r="C11">
            <v>2.4900000000000002E-2</v>
          </cell>
          <cell r="D11">
            <v>5.3E-3</v>
          </cell>
          <cell r="E11">
            <v>5.3E-3</v>
          </cell>
          <cell r="F11">
            <v>1.49E-2</v>
          </cell>
          <cell r="H11">
            <v>1.61</v>
          </cell>
          <cell r="I11">
            <v>2.3700000000000002E-2</v>
          </cell>
          <cell r="J11">
            <v>1.18E-2</v>
          </cell>
          <cell r="K11">
            <v>1.18E-2</v>
          </cell>
          <cell r="L11">
            <v>1.49E-2</v>
          </cell>
        </row>
        <row r="12">
          <cell r="A12">
            <v>35490</v>
          </cell>
          <cell r="B12">
            <v>2.02</v>
          </cell>
          <cell r="C12">
            <v>2.4799999999999999E-2</v>
          </cell>
          <cell r="D12">
            <v>5.3E-3</v>
          </cell>
          <cell r="E12">
            <v>5.3E-3</v>
          </cell>
          <cell r="F12">
            <v>1.49E-2</v>
          </cell>
          <cell r="H12">
            <v>1.17</v>
          </cell>
          <cell r="I12">
            <v>1.8700000000000001E-2</v>
          </cell>
          <cell r="J12">
            <v>1.0200000000000001E-2</v>
          </cell>
          <cell r="K12">
            <v>1.0200000000000001E-2</v>
          </cell>
          <cell r="L12">
            <v>1.49E-2</v>
          </cell>
        </row>
        <row r="13">
          <cell r="A13">
            <v>35704</v>
          </cell>
          <cell r="B13">
            <v>2.02</v>
          </cell>
          <cell r="C13">
            <v>2.4799999999999999E-2</v>
          </cell>
          <cell r="D13">
            <v>5.3E-3</v>
          </cell>
          <cell r="E13">
            <v>5.3E-3</v>
          </cell>
          <cell r="F13">
            <v>1.49E-2</v>
          </cell>
          <cell r="H13">
            <v>1.17</v>
          </cell>
          <cell r="I13">
            <v>1.8700000000000001E-2</v>
          </cell>
          <cell r="J13">
            <v>1.0200000000000001E-2</v>
          </cell>
          <cell r="K13">
            <v>1.0200000000000001E-2</v>
          </cell>
          <cell r="L13">
            <v>1.49E-2</v>
          </cell>
        </row>
        <row r="14">
          <cell r="A14">
            <v>36281</v>
          </cell>
          <cell r="B14">
            <v>2.02</v>
          </cell>
          <cell r="C14">
            <v>2.4799999999999999E-2</v>
          </cell>
          <cell r="D14">
            <v>5.3E-3</v>
          </cell>
          <cell r="E14">
            <v>5.3E-3</v>
          </cell>
          <cell r="F14">
            <v>1.49E-2</v>
          </cell>
          <cell r="H14">
            <v>1.17</v>
          </cell>
          <cell r="I14">
            <v>1.8700000000000001E-2</v>
          </cell>
          <cell r="J14">
            <v>1.0200000000000001E-2</v>
          </cell>
          <cell r="K14">
            <v>1.0200000000000001E-2</v>
          </cell>
          <cell r="L14">
            <v>1.49E-2</v>
          </cell>
        </row>
        <row r="15">
          <cell r="A15">
            <v>36831</v>
          </cell>
          <cell r="B15">
            <v>2.02</v>
          </cell>
          <cell r="C15">
            <v>2.4799999999999999E-2</v>
          </cell>
          <cell r="D15">
            <v>5.3E-3</v>
          </cell>
          <cell r="E15">
            <v>5.3E-3</v>
          </cell>
          <cell r="F15">
            <v>1.49E-2</v>
          </cell>
          <cell r="H15">
            <v>1.1499999999999999</v>
          </cell>
          <cell r="I15">
            <v>1.8499999999999999E-2</v>
          </cell>
          <cell r="J15">
            <v>1.0200000000000001E-2</v>
          </cell>
          <cell r="K15">
            <v>1.0200000000000001E-2</v>
          </cell>
          <cell r="L15">
            <v>1.49E-2</v>
          </cell>
        </row>
        <row r="16">
          <cell r="A16">
            <v>37561</v>
          </cell>
          <cell r="B16">
            <v>2.02</v>
          </cell>
          <cell r="C16">
            <v>2.4799999999999999E-2</v>
          </cell>
          <cell r="D16">
            <v>5.3E-3</v>
          </cell>
          <cell r="E16">
            <v>5.3E-3</v>
          </cell>
          <cell r="F16">
            <v>1.49E-2</v>
          </cell>
          <cell r="H16">
            <v>1.1499999999999999</v>
          </cell>
          <cell r="I16">
            <v>1.8499999999999999E-2</v>
          </cell>
          <cell r="J16">
            <v>1.0200000000000001E-2</v>
          </cell>
          <cell r="K16">
            <v>1.0200000000000001E-2</v>
          </cell>
          <cell r="L16">
            <v>1.49E-2</v>
          </cell>
        </row>
        <row r="17">
          <cell r="A17">
            <v>37834</v>
          </cell>
          <cell r="B17">
            <v>2.02</v>
          </cell>
          <cell r="C17">
            <v>2.4799999999999999E-2</v>
          </cell>
          <cell r="D17">
            <v>5.3E-3</v>
          </cell>
          <cell r="E17">
            <v>5.3E-3</v>
          </cell>
          <cell r="F17">
            <v>1.49E-2</v>
          </cell>
          <cell r="H17">
            <v>1.1499999999999999</v>
          </cell>
          <cell r="I17">
            <v>1.8499999999999999E-2</v>
          </cell>
          <cell r="J17">
            <v>1.0200000000000001E-2</v>
          </cell>
          <cell r="K17">
            <v>1.0200000000000001E-2</v>
          </cell>
          <cell r="L17">
            <v>1.49E-2</v>
          </cell>
        </row>
        <row r="18">
          <cell r="A18">
            <v>38200</v>
          </cell>
          <cell r="B18">
            <v>2.02</v>
          </cell>
          <cell r="C18">
            <v>2.4799999999999999E-2</v>
          </cell>
          <cell r="D18">
            <v>5.3E-3</v>
          </cell>
          <cell r="E18">
            <v>5.3E-3</v>
          </cell>
          <cell r="F18">
            <v>1.49E-2</v>
          </cell>
          <cell r="H18">
            <v>1.1499999999999999</v>
          </cell>
          <cell r="I18">
            <v>1.8499999999999999E-2</v>
          </cell>
          <cell r="J18">
            <v>1.0200000000000001E-2</v>
          </cell>
          <cell r="K18">
            <v>1.0200000000000001E-2</v>
          </cell>
          <cell r="L18">
            <v>1.49E-2</v>
          </cell>
        </row>
        <row r="19">
          <cell r="A19">
            <v>38384</v>
          </cell>
          <cell r="B19">
            <v>2.02</v>
          </cell>
          <cell r="C19">
            <v>2.4799999999999999E-2</v>
          </cell>
          <cell r="D19">
            <v>5.3E-3</v>
          </cell>
          <cell r="E19">
            <v>5.3E-3</v>
          </cell>
          <cell r="F19">
            <v>1.49E-2</v>
          </cell>
          <cell r="H19">
            <v>1.1499999999999999</v>
          </cell>
          <cell r="I19">
            <v>1.8499999999999999E-2</v>
          </cell>
          <cell r="J19">
            <v>1.0200000000000001E-2</v>
          </cell>
          <cell r="K19">
            <v>1.0200000000000001E-2</v>
          </cell>
          <cell r="L19">
            <v>1.49E-2</v>
          </cell>
        </row>
        <row r="20">
          <cell r="A20">
            <v>38473</v>
          </cell>
          <cell r="B20">
            <v>2.02</v>
          </cell>
          <cell r="C20">
            <v>2.4799999999999999E-2</v>
          </cell>
          <cell r="D20">
            <v>5.3E-3</v>
          </cell>
          <cell r="E20">
            <v>5.3E-3</v>
          </cell>
          <cell r="F20">
            <v>1.49E-2</v>
          </cell>
          <cell r="H20">
            <v>1.1499999999999999</v>
          </cell>
          <cell r="I20">
            <v>1.8499999999999999E-2</v>
          </cell>
          <cell r="J20">
            <v>1.0200000000000001E-2</v>
          </cell>
          <cell r="K20">
            <v>1.0200000000000001E-2</v>
          </cell>
          <cell r="L20">
            <v>1.49E-2</v>
          </cell>
        </row>
        <row r="21">
          <cell r="A21">
            <v>39114</v>
          </cell>
          <cell r="B21">
            <v>2.02</v>
          </cell>
          <cell r="C21">
            <v>2.4799999999999999E-2</v>
          </cell>
          <cell r="D21">
            <v>5.3E-3</v>
          </cell>
          <cell r="E21">
            <v>5.3E-3</v>
          </cell>
          <cell r="F21">
            <v>1.49E-2</v>
          </cell>
          <cell r="H21">
            <v>1.1499999999999999</v>
          </cell>
          <cell r="I21">
            <v>1.8499999999999999E-2</v>
          </cell>
          <cell r="J21">
            <v>1.0200000000000001E-2</v>
          </cell>
          <cell r="K21">
            <v>1.0200000000000001E-2</v>
          </cell>
          <cell r="L21">
            <v>1.49E-2</v>
          </cell>
        </row>
        <row r="22">
          <cell r="A22">
            <v>54789</v>
          </cell>
        </row>
      </sheetData>
      <sheetData sheetId="77">
        <row r="10">
          <cell r="A10">
            <v>34213</v>
          </cell>
          <cell r="B10">
            <v>5.16E-2</v>
          </cell>
          <cell r="E10">
            <v>4.2800000000000005E-2</v>
          </cell>
        </row>
        <row r="11">
          <cell r="A11">
            <v>35490</v>
          </cell>
          <cell r="B11">
            <v>5.16E-2</v>
          </cell>
          <cell r="C11">
            <v>4.4299999999999999E-2</v>
          </cell>
          <cell r="E11">
            <v>4.2799999999999998E-2</v>
          </cell>
          <cell r="F11">
            <v>3.6900000000000002E-2</v>
          </cell>
        </row>
        <row r="12">
          <cell r="A12">
            <v>37561</v>
          </cell>
          <cell r="B12">
            <v>5.16E-2</v>
          </cell>
          <cell r="C12">
            <v>4.4299999999999999E-2</v>
          </cell>
          <cell r="E12">
            <v>4.2799999999999998E-2</v>
          </cell>
          <cell r="F12">
            <v>3.6900000000000002E-2</v>
          </cell>
        </row>
        <row r="13">
          <cell r="A13">
            <v>37834</v>
          </cell>
          <cell r="B13">
            <v>5.16E-2</v>
          </cell>
          <cell r="C13">
            <v>4.4299999999999999E-2</v>
          </cell>
          <cell r="E13">
            <v>4.2799999999999998E-2</v>
          </cell>
          <cell r="F13">
            <v>3.6900000000000002E-2</v>
          </cell>
        </row>
        <row r="14">
          <cell r="A14">
            <v>38200</v>
          </cell>
          <cell r="B14">
            <v>5.16E-2</v>
          </cell>
          <cell r="C14">
            <v>4.4299999999999999E-2</v>
          </cell>
          <cell r="E14">
            <v>4.2799999999999998E-2</v>
          </cell>
          <cell r="F14">
            <v>3.6900000000000002E-2</v>
          </cell>
        </row>
        <row r="15">
          <cell r="A15">
            <v>38384</v>
          </cell>
          <cell r="B15">
            <v>5.16E-2</v>
          </cell>
          <cell r="C15">
            <v>4.4299999999999999E-2</v>
          </cell>
          <cell r="E15">
            <v>4.2799999999999998E-2</v>
          </cell>
          <cell r="F15">
            <v>3.6900000000000002E-2</v>
          </cell>
        </row>
        <row r="16">
          <cell r="A16">
            <v>38473</v>
          </cell>
          <cell r="B16">
            <v>5.16E-2</v>
          </cell>
          <cell r="C16">
            <v>4.4299999999999999E-2</v>
          </cell>
          <cell r="E16">
            <v>4.2799999999999998E-2</v>
          </cell>
          <cell r="F16">
            <v>3.6900000000000002E-2</v>
          </cell>
        </row>
        <row r="17">
          <cell r="A17">
            <v>39114</v>
          </cell>
          <cell r="B17">
            <v>5.16E-2</v>
          </cell>
          <cell r="C17">
            <v>4.4299999999999999E-2</v>
          </cell>
          <cell r="E17">
            <v>4.2799999999999998E-2</v>
          </cell>
          <cell r="F17">
            <v>3.6900000000000002E-2</v>
          </cell>
        </row>
        <row r="18">
          <cell r="A18">
            <v>54789</v>
          </cell>
        </row>
      </sheetData>
      <sheetData sheetId="78">
        <row r="9">
          <cell r="A9" t="str">
            <v>Effective</v>
          </cell>
          <cell r="B9" t="str">
            <v>Cash Out</v>
          </cell>
        </row>
        <row r="10">
          <cell r="A10">
            <v>34912</v>
          </cell>
        </row>
        <row r="11">
          <cell r="A11">
            <v>34943</v>
          </cell>
        </row>
        <row r="12">
          <cell r="A12">
            <v>34973</v>
          </cell>
          <cell r="B12">
            <v>1.6419999999999999</v>
          </cell>
        </row>
        <row r="13">
          <cell r="A13">
            <v>35004</v>
          </cell>
          <cell r="B13">
            <v>1.7897000000000001</v>
          </cell>
        </row>
        <row r="14">
          <cell r="A14">
            <v>35034</v>
          </cell>
          <cell r="B14">
            <v>2.2010000000000001</v>
          </cell>
        </row>
        <row r="15">
          <cell r="A15">
            <v>35065</v>
          </cell>
          <cell r="B15">
            <v>2.6886999999999999</v>
          </cell>
        </row>
        <row r="16">
          <cell r="A16">
            <v>35096</v>
          </cell>
          <cell r="B16">
            <v>3.5771999999999999</v>
          </cell>
        </row>
        <row r="17">
          <cell r="A17">
            <v>35125</v>
          </cell>
          <cell r="B17">
            <v>2.5855000000000001</v>
          </cell>
        </row>
        <row r="18">
          <cell r="A18">
            <v>35156</v>
          </cell>
          <cell r="B18">
            <v>2.3755000000000002</v>
          </cell>
        </row>
        <row r="19">
          <cell r="A19">
            <v>35186</v>
          </cell>
          <cell r="B19">
            <v>2.15</v>
          </cell>
        </row>
        <row r="20">
          <cell r="A20">
            <v>35217</v>
          </cell>
          <cell r="B20">
            <v>2.3054000000000001</v>
          </cell>
        </row>
        <row r="21">
          <cell r="A21">
            <v>35247</v>
          </cell>
          <cell r="B21">
            <v>2.5177</v>
          </cell>
        </row>
        <row r="22">
          <cell r="A22">
            <v>35278</v>
          </cell>
          <cell r="B22">
            <v>2.0493000000000001</v>
          </cell>
        </row>
        <row r="23">
          <cell r="A23">
            <v>35309</v>
          </cell>
          <cell r="B23">
            <v>1.7801</v>
          </cell>
        </row>
        <row r="24">
          <cell r="A24">
            <v>35339</v>
          </cell>
          <cell r="B24">
            <v>2.2141000000000002</v>
          </cell>
        </row>
        <row r="25">
          <cell r="A25">
            <v>35370</v>
          </cell>
          <cell r="B25">
            <v>2.7025000000000001</v>
          </cell>
        </row>
        <row r="26">
          <cell r="A26">
            <v>35400</v>
          </cell>
          <cell r="B26">
            <v>3.6999</v>
          </cell>
        </row>
        <row r="27">
          <cell r="A27">
            <v>35431</v>
          </cell>
          <cell r="B27">
            <v>3.5116000000000001</v>
          </cell>
        </row>
        <row r="28">
          <cell r="A28">
            <v>35462</v>
          </cell>
          <cell r="B28">
            <v>2.3454999999999999</v>
          </cell>
        </row>
        <row r="29">
          <cell r="A29">
            <v>35490</v>
          </cell>
          <cell r="B29">
            <v>1.8333999999999999</v>
          </cell>
        </row>
        <row r="30">
          <cell r="A30">
            <v>35521</v>
          </cell>
          <cell r="B30">
            <v>1.9518</v>
          </cell>
        </row>
        <row r="31">
          <cell r="A31">
            <v>35551</v>
          </cell>
          <cell r="B31">
            <v>2.1631999999999998</v>
          </cell>
        </row>
        <row r="32">
          <cell r="A32">
            <v>35582</v>
          </cell>
          <cell r="B32">
            <v>2.1663000000000001</v>
          </cell>
        </row>
        <row r="33">
          <cell r="A33">
            <v>35612</v>
          </cell>
          <cell r="B33">
            <v>2.1326000000000001</v>
          </cell>
        </row>
        <row r="34">
          <cell r="A34">
            <v>35643</v>
          </cell>
          <cell r="B34">
            <v>2.3487</v>
          </cell>
        </row>
        <row r="35">
          <cell r="A35">
            <v>35674</v>
          </cell>
          <cell r="B35">
            <v>2.7269999999999999</v>
          </cell>
        </row>
        <row r="36">
          <cell r="A36">
            <v>35704</v>
          </cell>
          <cell r="B36">
            <v>2.9215</v>
          </cell>
        </row>
        <row r="37">
          <cell r="A37">
            <v>35735</v>
          </cell>
          <cell r="B37">
            <v>3.1263000000000001</v>
          </cell>
        </row>
        <row r="38">
          <cell r="A38">
            <v>35765</v>
          </cell>
          <cell r="B38">
            <v>2.3241999999999998</v>
          </cell>
        </row>
        <row r="39">
          <cell r="A39">
            <v>35796</v>
          </cell>
          <cell r="B39">
            <v>2.0831</v>
          </cell>
        </row>
        <row r="40">
          <cell r="A40">
            <v>35827</v>
          </cell>
          <cell r="B40">
            <v>2.1312000000000002</v>
          </cell>
        </row>
        <row r="41">
          <cell r="A41">
            <v>35855</v>
          </cell>
          <cell r="B41">
            <v>2.1817000000000002</v>
          </cell>
        </row>
        <row r="42">
          <cell r="A42">
            <v>35886</v>
          </cell>
          <cell r="B42">
            <v>2.4077999999999999</v>
          </cell>
        </row>
        <row r="43">
          <cell r="A43">
            <v>35916</v>
          </cell>
          <cell r="B43">
            <v>2.1581999999999999</v>
          </cell>
        </row>
        <row r="44">
          <cell r="A44">
            <v>35947</v>
          </cell>
          <cell r="B44">
            <v>2.0954000000000002</v>
          </cell>
        </row>
        <row r="45">
          <cell r="A45">
            <v>35977</v>
          </cell>
          <cell r="B45">
            <v>2.2130999999999998</v>
          </cell>
        </row>
        <row r="46">
          <cell r="A46">
            <v>36008</v>
          </cell>
          <cell r="B46">
            <v>1.8603000000000001</v>
          </cell>
        </row>
        <row r="47">
          <cell r="A47">
            <v>36039</v>
          </cell>
          <cell r="B47">
            <v>1.8957999999999999</v>
          </cell>
        </row>
        <row r="48">
          <cell r="A48">
            <v>36069</v>
          </cell>
          <cell r="B48">
            <v>1.9327000000000001</v>
          </cell>
        </row>
      </sheetData>
      <sheetData sheetId="79"/>
      <sheetData sheetId="80"/>
      <sheetData sheetId="81"/>
      <sheetData sheetId="82"/>
      <sheetData sheetId="83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1 of 5</v>
          </cell>
        </row>
        <row r="3">
          <cell r="A3" t="str">
            <v>Firm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G-1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300</v>
          </cell>
          <cell r="E12" t="str">
            <v>Mcf</v>
          </cell>
          <cell r="H12">
            <v>1.19</v>
          </cell>
          <cell r="J12">
            <v>1.19</v>
          </cell>
          <cell r="L12">
            <v>0</v>
          </cell>
        </row>
        <row r="13">
          <cell r="A13">
            <v>5</v>
          </cell>
          <cell r="C13" t="str">
            <v xml:space="preserve">  Next</v>
          </cell>
          <cell r="D13">
            <v>14700</v>
          </cell>
          <cell r="E13" t="str">
            <v>Mcf</v>
          </cell>
          <cell r="H13">
            <v>0.65900000000000003</v>
          </cell>
          <cell r="J13">
            <v>0.65900000000000003</v>
          </cell>
          <cell r="L13">
            <v>0</v>
          </cell>
        </row>
        <row r="14">
          <cell r="A14">
            <v>6</v>
          </cell>
          <cell r="C14" t="str">
            <v xml:space="preserve">  Over</v>
          </cell>
          <cell r="D14">
            <v>15000</v>
          </cell>
          <cell r="E14" t="str">
            <v>Mcf</v>
          </cell>
          <cell r="H14">
            <v>0.43</v>
          </cell>
          <cell r="J14">
            <v>0.43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C16" t="str">
            <v>Gas Cost Adjustment Components</v>
          </cell>
        </row>
        <row r="17">
          <cell r="A17">
            <v>9</v>
          </cell>
          <cell r="C17" t="str">
            <v xml:space="preserve">  EGC (Expected Gas Cost):</v>
          </cell>
        </row>
        <row r="18">
          <cell r="A18">
            <v>10</v>
          </cell>
          <cell r="C18" t="str">
            <v xml:space="preserve">    Commodity</v>
          </cell>
          <cell r="H18">
            <v>8.0540000000000003</v>
          </cell>
          <cell r="J18">
            <v>7.4814999999999996</v>
          </cell>
          <cell r="L18">
            <v>-0.57250000000000068</v>
          </cell>
        </row>
        <row r="19">
          <cell r="A19">
            <v>11</v>
          </cell>
          <cell r="C19" t="str">
            <v xml:space="preserve">    Demand</v>
          </cell>
          <cell r="H19">
            <v>1.0571999999999999</v>
          </cell>
          <cell r="J19">
            <v>1.0571999999999999</v>
          </cell>
          <cell r="L19">
            <v>0</v>
          </cell>
        </row>
        <row r="20">
          <cell r="A20">
            <v>12</v>
          </cell>
          <cell r="C20" t="str">
            <v xml:space="preserve">    Take-Or-Pay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  Transition Costs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C22" t="str">
            <v xml:space="preserve">  Total EGC</v>
          </cell>
          <cell r="H22">
            <v>9.1112000000000002</v>
          </cell>
          <cell r="J22">
            <v>8.5386999999999986</v>
          </cell>
          <cell r="L22">
            <v>-0.57250000000000156</v>
          </cell>
        </row>
        <row r="23">
          <cell r="A23">
            <v>15</v>
          </cell>
          <cell r="C23" t="str">
            <v xml:space="preserve">  Less: BCOG (Base Cost of Gas)</v>
          </cell>
          <cell r="H23">
            <v>0</v>
          </cell>
          <cell r="J23">
            <v>0</v>
          </cell>
          <cell r="L23">
            <v>0</v>
          </cell>
        </row>
        <row r="24">
          <cell r="A24">
            <v>16</v>
          </cell>
          <cell r="C24" t="str">
            <v xml:space="preserve">  CF (Correction Factor)</v>
          </cell>
          <cell r="H24">
            <v>-0.30880000000000002</v>
          </cell>
          <cell r="J24">
            <v>5.5100000000000003E-2</v>
          </cell>
          <cell r="L24">
            <v>0.3639</v>
          </cell>
        </row>
        <row r="25">
          <cell r="A25">
            <v>17</v>
          </cell>
          <cell r="C25" t="str">
            <v xml:space="preserve">  RF (Refund Adjustment)</v>
          </cell>
          <cell r="H25">
            <v>-5.5399999999999998E-2</v>
          </cell>
          <cell r="J25">
            <v>-5.5399999999999998E-2</v>
          </cell>
          <cell r="L25">
            <v>0</v>
          </cell>
        </row>
        <row r="26">
          <cell r="A26">
            <v>18</v>
          </cell>
          <cell r="C26" t="str">
            <v xml:space="preserve">  PBRRF (Performance Based Rate Recovery Factor)</v>
          </cell>
          <cell r="H26">
            <v>3.9899999999999998E-2</v>
          </cell>
          <cell r="J26">
            <v>5.0099999999999999E-2</v>
          </cell>
          <cell r="L26">
            <v>1.0200000000000001E-2</v>
          </cell>
        </row>
        <row r="27">
          <cell r="A27">
            <v>19</v>
          </cell>
          <cell r="C27" t="str">
            <v xml:space="preserve">  GCA (Gas Cost Adjustment)</v>
          </cell>
          <cell r="H27">
            <v>8.7868999999999993</v>
          </cell>
          <cell r="J27">
            <v>8.588499999999998</v>
          </cell>
          <cell r="L27">
            <v>-0.19840000000000124</v>
          </cell>
        </row>
        <row r="28">
          <cell r="A28">
            <v>20</v>
          </cell>
          <cell r="C28" t="str">
            <v xml:space="preserve">  Total Billing Cost of Gas</v>
          </cell>
          <cell r="H28">
            <v>8.7868999999999993</v>
          </cell>
          <cell r="J28">
            <v>8.588499999999998</v>
          </cell>
          <cell r="L28">
            <v>-0.19840000000000124</v>
          </cell>
        </row>
        <row r="29">
          <cell r="A29">
            <v>21</v>
          </cell>
        </row>
        <row r="30">
          <cell r="A30">
            <v>22</v>
          </cell>
          <cell r="C30" t="str">
            <v>Commodity Charge (GCA included):</v>
          </cell>
        </row>
        <row r="31">
          <cell r="A31">
            <v>23</v>
          </cell>
          <cell r="C31" t="str">
            <v xml:space="preserve">  First</v>
          </cell>
          <cell r="D31">
            <v>300</v>
          </cell>
          <cell r="E31" t="str">
            <v>Mcf</v>
          </cell>
          <cell r="H31">
            <v>9.9768999999999988</v>
          </cell>
          <cell r="J31">
            <v>9.7784999999999975</v>
          </cell>
          <cell r="L31">
            <v>-0.19840000000000124</v>
          </cell>
        </row>
        <row r="32">
          <cell r="A32">
            <v>24</v>
          </cell>
          <cell r="C32" t="str">
            <v xml:space="preserve">  Next</v>
          </cell>
          <cell r="D32">
            <v>14700</v>
          </cell>
          <cell r="E32" t="str">
            <v>Mcf</v>
          </cell>
          <cell r="H32">
            <v>9.4459</v>
          </cell>
          <cell r="J32">
            <v>9.2474999999999987</v>
          </cell>
          <cell r="L32">
            <v>-0.19840000000000124</v>
          </cell>
        </row>
        <row r="33">
          <cell r="A33">
            <v>25</v>
          </cell>
          <cell r="C33" t="str">
            <v xml:space="preserve">  Over</v>
          </cell>
          <cell r="D33">
            <v>15000</v>
          </cell>
          <cell r="E33" t="str">
            <v>Mcf</v>
          </cell>
          <cell r="H33">
            <v>9.216899999999999</v>
          </cell>
          <cell r="J33">
            <v>9.0184999999999977</v>
          </cell>
          <cell r="L33">
            <v>-0.19840000000000124</v>
          </cell>
        </row>
        <row r="34">
          <cell r="A34">
            <v>26</v>
          </cell>
        </row>
        <row r="35">
          <cell r="A35">
            <v>27</v>
          </cell>
          <cell r="C35" t="str">
            <v>HLF (High Load Factor)</v>
          </cell>
        </row>
        <row r="36">
          <cell r="A36">
            <v>28</v>
          </cell>
        </row>
        <row r="37">
          <cell r="A37">
            <v>29</v>
          </cell>
          <cell r="C37" t="str">
            <v>Commodity Charge (Base Rate per Case No. 99-070):</v>
          </cell>
        </row>
        <row r="38">
          <cell r="A38">
            <v>30</v>
          </cell>
          <cell r="C38" t="str">
            <v xml:space="preserve">  First</v>
          </cell>
          <cell r="D38">
            <v>300</v>
          </cell>
          <cell r="E38" t="str">
            <v>Mcf</v>
          </cell>
          <cell r="H38">
            <v>1.19</v>
          </cell>
          <cell r="J38">
            <v>1.19</v>
          </cell>
          <cell r="L38">
            <v>0</v>
          </cell>
        </row>
        <row r="39">
          <cell r="A39">
            <v>31</v>
          </cell>
          <cell r="C39" t="str">
            <v xml:space="preserve">  Next</v>
          </cell>
          <cell r="D39">
            <v>14700</v>
          </cell>
          <cell r="E39" t="str">
            <v>Mcf</v>
          </cell>
          <cell r="H39">
            <v>0.65900000000000003</v>
          </cell>
          <cell r="J39">
            <v>0.65900000000000003</v>
          </cell>
          <cell r="L39">
            <v>0</v>
          </cell>
        </row>
        <row r="40">
          <cell r="A40">
            <v>32</v>
          </cell>
          <cell r="C40" t="str">
            <v xml:space="preserve">  Over</v>
          </cell>
          <cell r="D40">
            <v>15000</v>
          </cell>
          <cell r="E40" t="str">
            <v>Mcf</v>
          </cell>
          <cell r="H40">
            <v>0.43</v>
          </cell>
          <cell r="J40">
            <v>0.43</v>
          </cell>
          <cell r="L40">
            <v>0</v>
          </cell>
        </row>
        <row r="41">
          <cell r="A41">
            <v>33</v>
          </cell>
        </row>
        <row r="42">
          <cell r="A42">
            <v>34</v>
          </cell>
          <cell r="C42" t="str">
            <v>Gas Cost Adjustment Components</v>
          </cell>
        </row>
        <row r="43">
          <cell r="A43">
            <v>35</v>
          </cell>
          <cell r="C43" t="str">
            <v xml:space="preserve">  EGC (Expected Gas Cost):</v>
          </cell>
        </row>
        <row r="44">
          <cell r="A44">
            <v>36</v>
          </cell>
          <cell r="C44" t="str">
            <v xml:space="preserve">    Commodity</v>
          </cell>
          <cell r="H44">
            <v>8.0540000000000003</v>
          </cell>
          <cell r="J44">
            <v>7.4814999999999996</v>
          </cell>
          <cell r="L44">
            <v>-0.57250000000000068</v>
          </cell>
        </row>
        <row r="45">
          <cell r="A45">
            <v>37</v>
          </cell>
          <cell r="C45" t="str">
            <v xml:space="preserve">    Demand</v>
          </cell>
          <cell r="H45">
            <v>0.18390000000000001</v>
          </cell>
          <cell r="J45">
            <v>0.18390000000000001</v>
          </cell>
          <cell r="L45">
            <v>0</v>
          </cell>
        </row>
        <row r="46">
          <cell r="A46">
            <v>38</v>
          </cell>
          <cell r="C46" t="str">
            <v xml:space="preserve">    Take-Or-Pay</v>
          </cell>
          <cell r="H46">
            <v>0</v>
          </cell>
          <cell r="J46">
            <v>0</v>
          </cell>
          <cell r="L46">
            <v>0</v>
          </cell>
        </row>
        <row r="47">
          <cell r="A47">
            <v>39</v>
          </cell>
          <cell r="C47" t="str">
            <v xml:space="preserve">    Transition Costs</v>
          </cell>
          <cell r="H47">
            <v>0</v>
          </cell>
          <cell r="J47">
            <v>0</v>
          </cell>
          <cell r="L47">
            <v>0</v>
          </cell>
        </row>
        <row r="48">
          <cell r="A48">
            <v>40</v>
          </cell>
          <cell r="C48" t="str">
            <v xml:space="preserve">  Total EGC</v>
          </cell>
          <cell r="H48">
            <v>8.2378999999999998</v>
          </cell>
          <cell r="J48">
            <v>7.6654</v>
          </cell>
          <cell r="L48">
            <v>-0.57249999999999979</v>
          </cell>
        </row>
        <row r="49">
          <cell r="A49">
            <v>41</v>
          </cell>
          <cell r="C49" t="str">
            <v xml:space="preserve">  Less: BCOG (Base Cost of Gas)</v>
          </cell>
          <cell r="H49">
            <v>0</v>
          </cell>
          <cell r="J49">
            <v>0</v>
          </cell>
          <cell r="L49">
            <v>0</v>
          </cell>
        </row>
        <row r="50">
          <cell r="A50">
            <v>42</v>
          </cell>
          <cell r="C50" t="str">
            <v xml:space="preserve">  CF (Correction Factor)</v>
          </cell>
          <cell r="H50">
            <v>-0.30880000000000002</v>
          </cell>
          <cell r="J50">
            <v>5.5100000000000003E-2</v>
          </cell>
          <cell r="L50">
            <v>0.3639</v>
          </cell>
        </row>
        <row r="51">
          <cell r="A51">
            <v>43</v>
          </cell>
          <cell r="C51" t="str">
            <v xml:space="preserve">  RF (Refund Adjustment)</v>
          </cell>
          <cell r="H51">
            <v>-5.5399999999999998E-2</v>
          </cell>
          <cell r="J51">
            <v>-5.5399999999999998E-2</v>
          </cell>
          <cell r="L51">
            <v>0</v>
          </cell>
        </row>
        <row r="52">
          <cell r="A52">
            <v>44</v>
          </cell>
          <cell r="C52" t="str">
            <v xml:space="preserve">  PBRRF (Performance Based Rate Recovery Factor)</v>
          </cell>
          <cell r="H52">
            <v>3.9899999999999998E-2</v>
          </cell>
          <cell r="J52">
            <v>5.0099999999999999E-2</v>
          </cell>
          <cell r="L52">
            <v>1.0200000000000001E-2</v>
          </cell>
        </row>
        <row r="53">
          <cell r="A53">
            <v>45</v>
          </cell>
          <cell r="C53" t="str">
            <v xml:space="preserve">  GCA (Gas Cost Adjustment)</v>
          </cell>
          <cell r="H53">
            <v>7.9136000000000006</v>
          </cell>
          <cell r="J53">
            <v>7.7152000000000003</v>
          </cell>
          <cell r="L53">
            <v>-0.19840000000000035</v>
          </cell>
        </row>
        <row r="54">
          <cell r="A54">
            <v>46</v>
          </cell>
          <cell r="C54" t="str">
            <v xml:space="preserve">  Total Cost of Gas to Bill (excludes MDQ Demand)</v>
          </cell>
          <cell r="H54">
            <v>7.9136000000000006</v>
          </cell>
          <cell r="J54">
            <v>7.7152000000000003</v>
          </cell>
          <cell r="L54">
            <v>-0.19840000000000035</v>
          </cell>
        </row>
        <row r="55">
          <cell r="A55">
            <v>47</v>
          </cell>
        </row>
        <row r="56">
          <cell r="A56">
            <v>48</v>
          </cell>
          <cell r="C56" t="str">
            <v>Commodity Charge (GCA included):</v>
          </cell>
        </row>
        <row r="57">
          <cell r="A57">
            <v>49</v>
          </cell>
          <cell r="C57" t="str">
            <v xml:space="preserve">  First</v>
          </cell>
          <cell r="D57">
            <v>300</v>
          </cell>
          <cell r="E57" t="str">
            <v>Mcf</v>
          </cell>
          <cell r="H57">
            <v>9.1036000000000001</v>
          </cell>
          <cell r="J57">
            <v>8.9052000000000007</v>
          </cell>
          <cell r="L57">
            <v>-0.19839999999999947</v>
          </cell>
        </row>
        <row r="58">
          <cell r="A58">
            <v>50</v>
          </cell>
          <cell r="C58" t="str">
            <v xml:space="preserve">  Next</v>
          </cell>
          <cell r="D58">
            <v>14700</v>
          </cell>
          <cell r="E58" t="str">
            <v>Mcf</v>
          </cell>
          <cell r="H58">
            <v>8.5726000000000013</v>
          </cell>
          <cell r="J58">
            <v>8.3742000000000001</v>
          </cell>
          <cell r="L58">
            <v>-0.19840000000000124</v>
          </cell>
        </row>
        <row r="59">
          <cell r="A59">
            <v>51</v>
          </cell>
          <cell r="C59" t="str">
            <v xml:space="preserve">  Over</v>
          </cell>
          <cell r="D59">
            <v>15000</v>
          </cell>
          <cell r="E59" t="str">
            <v>Mcf</v>
          </cell>
          <cell r="H59">
            <v>8.3436000000000003</v>
          </cell>
          <cell r="J59">
            <v>8.1452000000000009</v>
          </cell>
          <cell r="L59">
            <v>-0.19839999999999947</v>
          </cell>
        </row>
        <row r="60">
          <cell r="A60">
            <v>52</v>
          </cell>
        </row>
        <row r="61">
          <cell r="A61">
            <v>53</v>
          </cell>
          <cell r="C61" t="str">
            <v>HLF Demand</v>
          </cell>
        </row>
        <row r="62">
          <cell r="A62">
            <v>54</v>
          </cell>
          <cell r="C62" t="str">
            <v xml:space="preserve">  Contract Demand Factor</v>
          </cell>
          <cell r="H62">
            <v>4.5575999999999999</v>
          </cell>
          <cell r="J62">
            <v>4.5575999999999999</v>
          </cell>
          <cell r="L62">
            <v>0</v>
          </cell>
        </row>
      </sheetData>
      <sheetData sheetId="84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2 of 5</v>
          </cell>
        </row>
        <row r="3">
          <cell r="A3" t="str">
            <v>Interruptible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G-2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15000</v>
          </cell>
          <cell r="E12" t="str">
            <v>Mcf</v>
          </cell>
          <cell r="H12">
            <v>0.53</v>
          </cell>
          <cell r="J12">
            <v>0.53</v>
          </cell>
          <cell r="L12">
            <v>0</v>
          </cell>
        </row>
        <row r="13">
          <cell r="A13">
            <v>5</v>
          </cell>
          <cell r="C13" t="str">
            <v xml:space="preserve">  Over</v>
          </cell>
          <cell r="D13">
            <v>15000</v>
          </cell>
          <cell r="E13" t="str">
            <v>Mcf</v>
          </cell>
          <cell r="H13">
            <v>0.35909999999999997</v>
          </cell>
          <cell r="J13">
            <v>0.35909999999999997</v>
          </cell>
          <cell r="L13">
            <v>0</v>
          </cell>
        </row>
        <row r="14">
          <cell r="A14">
            <v>6</v>
          </cell>
        </row>
        <row r="15">
          <cell r="A15">
            <v>7</v>
          </cell>
          <cell r="C15" t="str">
            <v>Gas Cost Adjustment Components</v>
          </cell>
        </row>
        <row r="16">
          <cell r="A16">
            <v>8</v>
          </cell>
          <cell r="C16" t="str">
            <v xml:space="preserve">  Expected Gas Cost (EGC):</v>
          </cell>
        </row>
        <row r="17">
          <cell r="A17">
            <v>9</v>
          </cell>
          <cell r="C17" t="str">
            <v xml:space="preserve">    Commodity</v>
          </cell>
          <cell r="H17">
            <v>8.0540000000000003</v>
          </cell>
          <cell r="J17">
            <v>7.4814999999999996</v>
          </cell>
          <cell r="L17">
            <v>-0.57250000000000068</v>
          </cell>
        </row>
        <row r="18">
          <cell r="A18">
            <v>10</v>
          </cell>
          <cell r="C18" t="str">
            <v xml:space="preserve">    Demand</v>
          </cell>
          <cell r="H18">
            <v>0.18390000000000001</v>
          </cell>
          <cell r="J18">
            <v>0.18390000000000001</v>
          </cell>
          <cell r="L18">
            <v>0</v>
          </cell>
        </row>
        <row r="19">
          <cell r="A19">
            <v>11</v>
          </cell>
          <cell r="C19" t="str">
            <v xml:space="preserve">  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C20" t="str">
            <v xml:space="preserve">  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Total EGC</v>
          </cell>
          <cell r="H21">
            <v>8.2378999999999998</v>
          </cell>
          <cell r="J21">
            <v>7.6654</v>
          </cell>
          <cell r="L21">
            <v>-0.57249999999999979</v>
          </cell>
        </row>
        <row r="22">
          <cell r="A22">
            <v>14</v>
          </cell>
          <cell r="C22" t="str">
            <v xml:space="preserve">  Less: Base Cost of Gas (BCOG)</v>
          </cell>
          <cell r="H22">
            <v>0</v>
          </cell>
          <cell r="J22">
            <v>0</v>
          </cell>
          <cell r="L22">
            <v>0</v>
          </cell>
        </row>
        <row r="23">
          <cell r="A23">
            <v>15</v>
          </cell>
          <cell r="C23" t="str">
            <v xml:space="preserve">  Correction Factor  (CF)</v>
          </cell>
          <cell r="H23">
            <v>-0.30880000000000002</v>
          </cell>
          <cell r="J23">
            <v>5.5100000000000003E-2</v>
          </cell>
          <cell r="L23">
            <v>0.3639</v>
          </cell>
        </row>
        <row r="24">
          <cell r="A24">
            <v>16</v>
          </cell>
          <cell r="C24" t="str">
            <v xml:space="preserve">  Refund Adjustment (RF)</v>
          </cell>
          <cell r="H24">
            <v>-5.5399999999999998E-2</v>
          </cell>
          <cell r="J24">
            <v>-5.5399999999999998E-2</v>
          </cell>
          <cell r="L24">
            <v>0</v>
          </cell>
        </row>
        <row r="25">
          <cell r="A25">
            <v>17</v>
          </cell>
          <cell r="C25" t="str">
            <v xml:space="preserve">  Performance Based Rate Recovery Factor (PBRRF)</v>
          </cell>
          <cell r="H25">
            <v>3.9899999999999998E-2</v>
          </cell>
          <cell r="J25">
            <v>5.0099999999999999E-2</v>
          </cell>
          <cell r="L25">
            <v>1.0200000000000001E-2</v>
          </cell>
        </row>
        <row r="26">
          <cell r="A26">
            <v>18</v>
          </cell>
          <cell r="C26" t="str">
            <v xml:space="preserve">  Gas Cost Adjustment (GCA)</v>
          </cell>
          <cell r="H26">
            <v>7.9136000000000006</v>
          </cell>
          <cell r="J26">
            <v>7.7152000000000003</v>
          </cell>
          <cell r="L26">
            <v>-0.19840000000000035</v>
          </cell>
        </row>
        <row r="27">
          <cell r="A27">
            <v>19</v>
          </cell>
          <cell r="C27" t="str">
            <v xml:space="preserve">  Total Cost of Gas to Bill</v>
          </cell>
          <cell r="H27">
            <v>7.9136000000000006</v>
          </cell>
          <cell r="J27">
            <v>7.7152000000000003</v>
          </cell>
          <cell r="L27">
            <v>-0.19840000000000035</v>
          </cell>
        </row>
        <row r="28">
          <cell r="A28">
            <v>20</v>
          </cell>
        </row>
        <row r="29">
          <cell r="A29">
            <v>21</v>
          </cell>
          <cell r="C29" t="str">
            <v>Commodity Charge (GCA included):</v>
          </cell>
        </row>
        <row r="30">
          <cell r="A30">
            <v>22</v>
          </cell>
          <cell r="C30" t="str">
            <v xml:space="preserve">  First</v>
          </cell>
          <cell r="D30">
            <v>15000</v>
          </cell>
          <cell r="E30" t="str">
            <v>Mcf</v>
          </cell>
          <cell r="H30">
            <v>8.4436</v>
          </cell>
          <cell r="J30">
            <v>8.2452000000000005</v>
          </cell>
          <cell r="L30">
            <v>-0.19839999999999947</v>
          </cell>
        </row>
        <row r="31">
          <cell r="A31">
            <v>23</v>
          </cell>
          <cell r="C31" t="str">
            <v xml:space="preserve">  Over</v>
          </cell>
          <cell r="D31">
            <v>15000</v>
          </cell>
          <cell r="E31" t="str">
            <v>Mcf</v>
          </cell>
          <cell r="H31">
            <v>8.2727000000000004</v>
          </cell>
          <cell r="J31">
            <v>8.0743000000000009</v>
          </cell>
          <cell r="L31">
            <v>-0.19839999999999947</v>
          </cell>
        </row>
        <row r="32">
          <cell r="A32">
            <v>24</v>
          </cell>
        </row>
        <row r="33">
          <cell r="A33">
            <v>25</v>
          </cell>
        </row>
      </sheetData>
      <sheetData sheetId="85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3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T-2 \ G-1</v>
          </cell>
        </row>
        <row r="10">
          <cell r="A10">
            <v>2</v>
          </cell>
        </row>
        <row r="11">
          <cell r="A11">
            <v>3</v>
          </cell>
          <cell r="C11" t="str">
            <v/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10</v>
          </cell>
          <cell r="D18" t="str">
            <v xml:space="preserve">  Demand</v>
          </cell>
          <cell r="H18">
            <v>1.0571999999999999</v>
          </cell>
          <cell r="J18">
            <v>1.0571999999999999</v>
          </cell>
          <cell r="L18">
            <v>0</v>
          </cell>
        </row>
        <row r="19">
          <cell r="A19">
            <v>11</v>
          </cell>
          <cell r="D19" t="str">
            <v xml:space="preserve">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RF (Refund Adjustment)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D22" t="str">
            <v xml:space="preserve">  Total</v>
          </cell>
          <cell r="H22">
            <v>1.0571999999999999</v>
          </cell>
          <cell r="J22">
            <v>1.0571999999999999</v>
          </cell>
          <cell r="L22">
            <v>0</v>
          </cell>
        </row>
        <row r="23">
          <cell r="A23">
            <v>15</v>
          </cell>
        </row>
        <row r="24">
          <cell r="A24">
            <v>16</v>
          </cell>
          <cell r="D24" t="str">
            <v>Gross Margin:</v>
          </cell>
        </row>
        <row r="25">
          <cell r="A25">
            <v>17</v>
          </cell>
          <cell r="D25" t="str">
            <v xml:space="preserve">  First</v>
          </cell>
          <cell r="E25">
            <v>300</v>
          </cell>
          <cell r="F25" t="str">
            <v>Mcf</v>
          </cell>
          <cell r="H25">
            <v>2.2471999999999999</v>
          </cell>
          <cell r="J25">
            <v>2.2471999999999999</v>
          </cell>
          <cell r="L25">
            <v>0</v>
          </cell>
        </row>
        <row r="26">
          <cell r="A26">
            <v>18</v>
          </cell>
          <cell r="D26" t="str">
            <v xml:space="preserve">  Next</v>
          </cell>
          <cell r="E26">
            <v>14700</v>
          </cell>
          <cell r="F26" t="str">
            <v>Mcf</v>
          </cell>
          <cell r="H26">
            <v>1.7161999999999999</v>
          </cell>
          <cell r="J26">
            <v>1.7161999999999999</v>
          </cell>
          <cell r="L26">
            <v>0</v>
          </cell>
        </row>
        <row r="27">
          <cell r="A27">
            <v>19</v>
          </cell>
          <cell r="D27" t="str">
            <v xml:space="preserve">  Over</v>
          </cell>
          <cell r="E27">
            <v>15000</v>
          </cell>
          <cell r="F27" t="str">
            <v>Mcf</v>
          </cell>
          <cell r="H27">
            <v>1.4871999999999999</v>
          </cell>
          <cell r="J27">
            <v>1.4871999999999999</v>
          </cell>
          <cell r="L27">
            <v>0</v>
          </cell>
        </row>
        <row r="28">
          <cell r="A28">
            <v>20</v>
          </cell>
        </row>
        <row r="29">
          <cell r="A29">
            <v>21</v>
          </cell>
          <cell r="C29" t="str">
            <v>T-2\G-1\HLF</v>
          </cell>
        </row>
        <row r="30">
          <cell r="A30">
            <v>22</v>
          </cell>
        </row>
        <row r="31">
          <cell r="A31">
            <v>23</v>
          </cell>
          <cell r="D31" t="str">
            <v>Simple Margin (Base Rate per Case No. 99-070):</v>
          </cell>
        </row>
        <row r="32">
          <cell r="A32">
            <v>24</v>
          </cell>
          <cell r="D32" t="str">
            <v xml:space="preserve">  First</v>
          </cell>
          <cell r="E32">
            <v>300</v>
          </cell>
          <cell r="F32" t="str">
            <v>Mcf</v>
          </cell>
          <cell r="H32">
            <v>1.19</v>
          </cell>
          <cell r="J32">
            <v>1.19</v>
          </cell>
          <cell r="L32">
            <v>0</v>
          </cell>
        </row>
        <row r="33">
          <cell r="A33">
            <v>25</v>
          </cell>
          <cell r="D33" t="str">
            <v xml:space="preserve">  Next</v>
          </cell>
          <cell r="E33">
            <v>14700</v>
          </cell>
          <cell r="F33" t="str">
            <v>Mcf</v>
          </cell>
          <cell r="H33">
            <v>0.65900000000000003</v>
          </cell>
          <cell r="J33">
            <v>0.65900000000000003</v>
          </cell>
          <cell r="L33">
            <v>0</v>
          </cell>
        </row>
        <row r="34">
          <cell r="A34">
            <v>26</v>
          </cell>
          <cell r="D34" t="str">
            <v xml:space="preserve">  Over</v>
          </cell>
          <cell r="E34">
            <v>15000</v>
          </cell>
          <cell r="F34" t="str">
            <v>Mcf</v>
          </cell>
          <cell r="H34">
            <v>0.43</v>
          </cell>
          <cell r="J34">
            <v>0.43</v>
          </cell>
          <cell r="L34">
            <v>0</v>
          </cell>
        </row>
        <row r="35">
          <cell r="A35">
            <v>27</v>
          </cell>
        </row>
        <row r="36">
          <cell r="A36">
            <v>28</v>
          </cell>
          <cell r="D36" t="str">
            <v>Non-Commodity Components:</v>
          </cell>
        </row>
        <row r="37">
          <cell r="A37">
            <v>29</v>
          </cell>
          <cell r="D37" t="str">
            <v xml:space="preserve">  Demand</v>
          </cell>
          <cell r="H37">
            <v>0.18390000000000001</v>
          </cell>
          <cell r="J37">
            <v>0.18390000000000001</v>
          </cell>
          <cell r="L37">
            <v>0</v>
          </cell>
        </row>
        <row r="38">
          <cell r="A38">
            <v>30</v>
          </cell>
          <cell r="D38" t="str">
            <v xml:space="preserve">  Take-Or-Pay</v>
          </cell>
          <cell r="H38">
            <v>0</v>
          </cell>
          <cell r="J38">
            <v>0</v>
          </cell>
          <cell r="L38">
            <v>0</v>
          </cell>
        </row>
        <row r="39">
          <cell r="A39">
            <v>31</v>
          </cell>
          <cell r="D39" t="str">
            <v xml:space="preserve">  Transition Costs</v>
          </cell>
          <cell r="H39">
            <v>0</v>
          </cell>
          <cell r="J39">
            <v>0</v>
          </cell>
          <cell r="L39">
            <v>0</v>
          </cell>
        </row>
        <row r="40">
          <cell r="A40">
            <v>32</v>
          </cell>
          <cell r="D40" t="str">
            <v xml:space="preserve">  RF (Refund Adjustment)</v>
          </cell>
          <cell r="H40">
            <v>0</v>
          </cell>
          <cell r="J40">
            <v>0</v>
          </cell>
          <cell r="L40">
            <v>0</v>
          </cell>
        </row>
        <row r="41">
          <cell r="A41">
            <v>33</v>
          </cell>
          <cell r="D41" t="str">
            <v xml:space="preserve">  Total</v>
          </cell>
          <cell r="H41">
            <v>0.18390000000000001</v>
          </cell>
          <cell r="J41">
            <v>0.18390000000000001</v>
          </cell>
          <cell r="L41">
            <v>0</v>
          </cell>
        </row>
        <row r="42">
          <cell r="A42">
            <v>34</v>
          </cell>
        </row>
        <row r="43">
          <cell r="A43">
            <v>35</v>
          </cell>
          <cell r="D43" t="str">
            <v>Gross Margin (Excluding HLF Demand):</v>
          </cell>
        </row>
        <row r="44">
          <cell r="A44">
            <v>36</v>
          </cell>
          <cell r="D44" t="str">
            <v xml:space="preserve">  First</v>
          </cell>
          <cell r="E44">
            <v>300</v>
          </cell>
          <cell r="F44" t="str">
            <v>Mcf</v>
          </cell>
          <cell r="H44">
            <v>1.3738999999999999</v>
          </cell>
          <cell r="J44">
            <v>1.3738999999999999</v>
          </cell>
          <cell r="L44">
            <v>0</v>
          </cell>
        </row>
        <row r="45">
          <cell r="A45">
            <v>37</v>
          </cell>
          <cell r="D45" t="str">
            <v xml:space="preserve">  Next</v>
          </cell>
          <cell r="E45">
            <v>14700</v>
          </cell>
          <cell r="F45" t="str">
            <v>Mcf</v>
          </cell>
          <cell r="H45">
            <v>0.84289999999999998</v>
          </cell>
          <cell r="J45">
            <v>0.84289999999999998</v>
          </cell>
          <cell r="L45">
            <v>0</v>
          </cell>
        </row>
        <row r="46">
          <cell r="A46">
            <v>38</v>
          </cell>
          <cell r="D46" t="str">
            <v xml:space="preserve">  Over</v>
          </cell>
          <cell r="E46">
            <v>15000</v>
          </cell>
          <cell r="F46" t="str">
            <v>Mcf</v>
          </cell>
          <cell r="H46">
            <v>0.6139</v>
          </cell>
          <cell r="J46">
            <v>0.6139</v>
          </cell>
          <cell r="L46">
            <v>0</v>
          </cell>
        </row>
        <row r="47">
          <cell r="A47">
            <v>39</v>
          </cell>
        </row>
        <row r="48">
          <cell r="A48">
            <v>40</v>
          </cell>
          <cell r="D48" t="str">
            <v>HLF Demand</v>
          </cell>
        </row>
        <row r="49">
          <cell r="A49">
            <v>41</v>
          </cell>
          <cell r="D49" t="str">
            <v xml:space="preserve">  Contract Demand Factor</v>
          </cell>
          <cell r="H49">
            <v>4.5575999999999999</v>
          </cell>
          <cell r="J49">
            <v>4.5575999999999999</v>
          </cell>
          <cell r="L49">
            <v>0</v>
          </cell>
        </row>
      </sheetData>
      <sheetData sheetId="86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4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Carriage Service</v>
          </cell>
        </row>
        <row r="10">
          <cell r="A10">
            <v>2</v>
          </cell>
        </row>
        <row r="11">
          <cell r="A11">
            <v>3</v>
          </cell>
          <cell r="C11" t="str">
            <v>Firm Service (T-4)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11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13</v>
          </cell>
          <cell r="D19" t="str">
            <v xml:space="preserve">  RF (Refund Adjustment)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14</v>
          </cell>
          <cell r="D20" t="str">
            <v xml:space="preserve">  Total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15</v>
          </cell>
        </row>
        <row r="22">
          <cell r="A22">
            <v>16</v>
          </cell>
          <cell r="D22" t="str">
            <v>Gross Margin:</v>
          </cell>
        </row>
        <row r="23">
          <cell r="A23">
            <v>17</v>
          </cell>
          <cell r="D23" t="str">
            <v xml:space="preserve">  First</v>
          </cell>
          <cell r="E23">
            <v>300</v>
          </cell>
          <cell r="F23" t="str">
            <v>Mcf</v>
          </cell>
          <cell r="H23">
            <v>1.19</v>
          </cell>
          <cell r="J23">
            <v>1.19</v>
          </cell>
          <cell r="L23">
            <v>0</v>
          </cell>
        </row>
        <row r="24">
          <cell r="A24">
            <v>18</v>
          </cell>
          <cell r="D24" t="str">
            <v xml:space="preserve">  Next</v>
          </cell>
          <cell r="E24">
            <v>14700</v>
          </cell>
          <cell r="F24" t="str">
            <v>Mcf</v>
          </cell>
          <cell r="H24">
            <v>0.65900000000000003</v>
          </cell>
          <cell r="J24">
            <v>0.65900000000000003</v>
          </cell>
          <cell r="L24">
            <v>0</v>
          </cell>
        </row>
        <row r="25">
          <cell r="A25">
            <v>19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0.43</v>
          </cell>
          <cell r="J25">
            <v>0.43</v>
          </cell>
          <cell r="L25">
            <v>0</v>
          </cell>
        </row>
        <row r="26">
          <cell r="A26">
            <v>20</v>
          </cell>
        </row>
      </sheetData>
      <sheetData sheetId="87">
        <row r="1">
          <cell r="A1" t="str">
            <v xml:space="preserve"> 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5 of 5</v>
          </cell>
        </row>
        <row r="3">
          <cell r="A3" t="str">
            <v>Interruptible Transportation and Carriage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General Transporation (T-2)</v>
          </cell>
        </row>
        <row r="10">
          <cell r="A10">
            <v>2</v>
          </cell>
        </row>
        <row r="11">
          <cell r="A11">
            <v>3</v>
          </cell>
          <cell r="C11" t="str">
            <v>Interruptible Service (G-2)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15000</v>
          </cell>
          <cell r="F13" t="str">
            <v>Mcf</v>
          </cell>
          <cell r="H13">
            <v>0.53</v>
          </cell>
          <cell r="J13">
            <v>0.53</v>
          </cell>
          <cell r="L13">
            <v>0</v>
          </cell>
        </row>
        <row r="14">
          <cell r="A14">
            <v>6</v>
          </cell>
          <cell r="D14" t="str">
            <v xml:space="preserve">  Over</v>
          </cell>
          <cell r="E14">
            <v>15000</v>
          </cell>
          <cell r="F14" t="str">
            <v>Mcf</v>
          </cell>
          <cell r="H14">
            <v>0.35909999999999997</v>
          </cell>
          <cell r="J14">
            <v>0.35909999999999997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D16" t="str">
            <v>Non-Commodity Components:</v>
          </cell>
        </row>
        <row r="17">
          <cell r="A17">
            <v>9</v>
          </cell>
          <cell r="D17" t="str">
            <v xml:space="preserve">  Demand</v>
          </cell>
          <cell r="H17">
            <v>0.18390000000000001</v>
          </cell>
          <cell r="J17">
            <v>0.18390000000000001</v>
          </cell>
          <cell r="L17">
            <v>0</v>
          </cell>
        </row>
        <row r="18">
          <cell r="A18">
            <v>10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11</v>
          </cell>
          <cell r="D19" t="str">
            <v xml:space="preserve">  Transition Costs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RF (Refund Adjustment)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Total</v>
          </cell>
          <cell r="H21">
            <v>0.18390000000000001</v>
          </cell>
          <cell r="J21">
            <v>0.18390000000000001</v>
          </cell>
          <cell r="L21">
            <v>0</v>
          </cell>
        </row>
        <row r="22">
          <cell r="A22">
            <v>14</v>
          </cell>
        </row>
        <row r="23">
          <cell r="A23">
            <v>15</v>
          </cell>
          <cell r="D23" t="str">
            <v>Gross Margin:</v>
          </cell>
        </row>
        <row r="24">
          <cell r="A24">
            <v>16</v>
          </cell>
          <cell r="D24" t="str">
            <v xml:space="preserve">  First</v>
          </cell>
          <cell r="E24">
            <v>15000</v>
          </cell>
          <cell r="F24" t="str">
            <v>Mcf</v>
          </cell>
          <cell r="H24">
            <v>0.71389999999999998</v>
          </cell>
          <cell r="J24">
            <v>0.71389999999999998</v>
          </cell>
          <cell r="L24">
            <v>0</v>
          </cell>
        </row>
        <row r="25">
          <cell r="A25">
            <v>17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0.54299999999999993</v>
          </cell>
          <cell r="J25">
            <v>0.54299999999999993</v>
          </cell>
          <cell r="L25">
            <v>0</v>
          </cell>
        </row>
        <row r="26">
          <cell r="A26">
            <v>18</v>
          </cell>
        </row>
        <row r="27">
          <cell r="A27">
            <v>19</v>
          </cell>
          <cell r="C27" t="str">
            <v>Carriage Service</v>
          </cell>
        </row>
        <row r="28">
          <cell r="A28">
            <v>20</v>
          </cell>
        </row>
        <row r="29">
          <cell r="A29">
            <v>21</v>
          </cell>
          <cell r="C29" t="str">
            <v>Carriage Service (T-3)</v>
          </cell>
        </row>
        <row r="30">
          <cell r="A30">
            <v>22</v>
          </cell>
          <cell r="D30" t="str">
            <v>Simple Margin (Base Rate per Case No. 99-070):</v>
          </cell>
        </row>
        <row r="31">
          <cell r="A31">
            <v>23</v>
          </cell>
          <cell r="D31" t="str">
            <v xml:space="preserve">  First</v>
          </cell>
          <cell r="E31">
            <v>15000</v>
          </cell>
          <cell r="F31" t="str">
            <v>Mcf</v>
          </cell>
          <cell r="H31">
            <v>0.53</v>
          </cell>
          <cell r="J31">
            <v>0.53</v>
          </cell>
          <cell r="L31">
            <v>0</v>
          </cell>
        </row>
        <row r="32">
          <cell r="A32">
            <v>24</v>
          </cell>
          <cell r="D32" t="str">
            <v xml:space="preserve">  Over</v>
          </cell>
          <cell r="E32">
            <v>15000</v>
          </cell>
          <cell r="F32" t="str">
            <v>Mcf</v>
          </cell>
          <cell r="H32">
            <v>0.35909999999999997</v>
          </cell>
          <cell r="J32">
            <v>0.35909999999999997</v>
          </cell>
          <cell r="L32">
            <v>0</v>
          </cell>
        </row>
        <row r="33">
          <cell r="A33">
            <v>25</v>
          </cell>
        </row>
        <row r="34">
          <cell r="A34">
            <v>26</v>
          </cell>
          <cell r="D34" t="str">
            <v>Non-Commodity Components:</v>
          </cell>
        </row>
        <row r="35">
          <cell r="A35">
            <v>28</v>
          </cell>
          <cell r="D35" t="str">
            <v xml:space="preserve">  Take-Or-Pay</v>
          </cell>
          <cell r="H35">
            <v>0</v>
          </cell>
          <cell r="J35">
            <v>0</v>
          </cell>
          <cell r="L35">
            <v>0</v>
          </cell>
        </row>
        <row r="36">
          <cell r="A36">
            <v>30</v>
          </cell>
          <cell r="D36" t="str">
            <v xml:space="preserve">  RF (Refund Adjustment)</v>
          </cell>
          <cell r="H36">
            <v>0</v>
          </cell>
          <cell r="J36">
            <v>0</v>
          </cell>
          <cell r="L36">
            <v>0</v>
          </cell>
        </row>
        <row r="37">
          <cell r="A37">
            <v>31</v>
          </cell>
          <cell r="D37" t="str">
            <v xml:space="preserve">  Total</v>
          </cell>
          <cell r="H37">
            <v>0</v>
          </cell>
          <cell r="J37">
            <v>0</v>
          </cell>
          <cell r="L37">
            <v>0</v>
          </cell>
        </row>
        <row r="38">
          <cell r="A38">
            <v>32</v>
          </cell>
        </row>
        <row r="39">
          <cell r="A39">
            <v>33</v>
          </cell>
          <cell r="D39" t="str">
            <v>Gross Margin:</v>
          </cell>
        </row>
        <row r="40">
          <cell r="A40">
            <v>34</v>
          </cell>
          <cell r="D40" t="str">
            <v xml:space="preserve">  First</v>
          </cell>
          <cell r="E40">
            <v>15000</v>
          </cell>
          <cell r="F40" t="str">
            <v>Mcf</v>
          </cell>
          <cell r="H40">
            <v>0.53</v>
          </cell>
          <cell r="J40">
            <v>0.53</v>
          </cell>
          <cell r="L40">
            <v>0</v>
          </cell>
        </row>
        <row r="41">
          <cell r="A41">
            <v>35</v>
          </cell>
          <cell r="D41" t="str">
            <v xml:space="preserve">  Over</v>
          </cell>
          <cell r="E41">
            <v>15000</v>
          </cell>
          <cell r="F41" t="str">
            <v>Mcf</v>
          </cell>
          <cell r="H41">
            <v>0.35909999999999997</v>
          </cell>
          <cell r="J41">
            <v>0.35909999999999997</v>
          </cell>
          <cell r="L41">
            <v>0</v>
          </cell>
        </row>
      </sheetData>
      <sheetData sheetId="88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1 of  11</v>
          </cell>
        </row>
        <row r="3">
          <cell r="A3" t="str">
            <v>Texas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0">
          <cell r="A10">
            <v>1</v>
          </cell>
          <cell r="B10" t="str">
            <v>SL to Zone 2</v>
          </cell>
        </row>
        <row r="11">
          <cell r="A11">
            <v>2</v>
          </cell>
          <cell r="B11" t="str">
            <v xml:space="preserve">  NNS Contract #</v>
          </cell>
          <cell r="C11" t="str">
            <v>N0210</v>
          </cell>
          <cell r="E11">
            <v>12617673</v>
          </cell>
        </row>
        <row r="12">
          <cell r="A12">
            <v>3</v>
          </cell>
          <cell r="B12" t="str">
            <v xml:space="preserve">   Base Rate </v>
          </cell>
          <cell r="D12">
            <v>20</v>
          </cell>
          <cell r="F12">
            <v>0.30880000000000002</v>
          </cell>
          <cell r="G12">
            <v>3896336</v>
          </cell>
          <cell r="I12">
            <v>3896336</v>
          </cell>
        </row>
        <row r="13">
          <cell r="A13">
            <v>4</v>
          </cell>
          <cell r="B13" t="str">
            <v xml:space="preserve">   GSR </v>
          </cell>
          <cell r="D13">
            <v>20</v>
          </cell>
          <cell r="F13">
            <v>0</v>
          </cell>
          <cell r="G13">
            <v>0</v>
          </cell>
          <cell r="K13">
            <v>0</v>
          </cell>
        </row>
        <row r="14">
          <cell r="A14">
            <v>5</v>
          </cell>
          <cell r="B14" t="str">
            <v xml:space="preserve">   TCA Adjustment</v>
          </cell>
          <cell r="D14">
            <v>20</v>
          </cell>
          <cell r="F14">
            <v>0</v>
          </cell>
          <cell r="G14">
            <v>0</v>
          </cell>
          <cell r="I14">
            <v>0</v>
          </cell>
        </row>
        <row r="15">
          <cell r="A15">
            <v>6</v>
          </cell>
          <cell r="B15" t="str">
            <v xml:space="preserve">   Unrec TCA Surch</v>
          </cell>
          <cell r="D15">
            <v>20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7</v>
          </cell>
          <cell r="B16" t="str">
            <v xml:space="preserve">   ISS Credit</v>
          </cell>
          <cell r="D16">
            <v>20</v>
          </cell>
          <cell r="F16">
            <v>0</v>
          </cell>
          <cell r="G16">
            <v>0</v>
          </cell>
          <cell r="I16">
            <v>0</v>
          </cell>
        </row>
        <row r="17">
          <cell r="A17">
            <v>8</v>
          </cell>
          <cell r="B17" t="str">
            <v xml:space="preserve">   Misc Rev Cr Adj</v>
          </cell>
          <cell r="D17">
            <v>20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9</v>
          </cell>
          <cell r="B18" t="str">
            <v xml:space="preserve">   GRI </v>
          </cell>
          <cell r="D18">
            <v>20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6</v>
          </cell>
        </row>
        <row r="20">
          <cell r="A20">
            <v>7</v>
          </cell>
          <cell r="B20" t="str">
            <v>Total SL to Zone 2</v>
          </cell>
          <cell r="E20">
            <v>12617673</v>
          </cell>
          <cell r="G20">
            <v>3896336</v>
          </cell>
          <cell r="I20">
            <v>3896336</v>
          </cell>
          <cell r="K20">
            <v>0</v>
          </cell>
        </row>
        <row r="21">
          <cell r="A21">
            <v>8</v>
          </cell>
        </row>
        <row r="22">
          <cell r="A22">
            <v>9</v>
          </cell>
          <cell r="B22" t="str">
            <v>SL to Zone 3</v>
          </cell>
        </row>
        <row r="23">
          <cell r="A23">
            <v>10</v>
          </cell>
          <cell r="B23" t="str">
            <v xml:space="preserve">  NNS Contract #</v>
          </cell>
          <cell r="C23" t="str">
            <v>N0340</v>
          </cell>
          <cell r="E23">
            <v>27480375</v>
          </cell>
        </row>
        <row r="24">
          <cell r="A24">
            <v>11</v>
          </cell>
          <cell r="B24" t="str">
            <v xml:space="preserve">   Base Rate</v>
          </cell>
          <cell r="D24">
            <v>20</v>
          </cell>
          <cell r="F24">
            <v>0.3543</v>
          </cell>
          <cell r="G24">
            <v>9736297</v>
          </cell>
          <cell r="I24">
            <v>9736297</v>
          </cell>
        </row>
        <row r="25">
          <cell r="A25">
            <v>12</v>
          </cell>
          <cell r="B25" t="str">
            <v xml:space="preserve">   GSR</v>
          </cell>
          <cell r="D25">
            <v>20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13</v>
          </cell>
          <cell r="B26" t="str">
            <v xml:space="preserve">   TCA Adjustment</v>
          </cell>
          <cell r="D26">
            <v>20</v>
          </cell>
          <cell r="F26">
            <v>0</v>
          </cell>
          <cell r="G26">
            <v>0</v>
          </cell>
          <cell r="I26">
            <v>0</v>
          </cell>
        </row>
        <row r="27">
          <cell r="A27">
            <v>14</v>
          </cell>
          <cell r="B27" t="str">
            <v xml:space="preserve">   Unrec TCA Surch</v>
          </cell>
          <cell r="D27">
            <v>20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15</v>
          </cell>
          <cell r="B28" t="str">
            <v xml:space="preserve">   ISS Credit</v>
          </cell>
          <cell r="D28">
            <v>20</v>
          </cell>
          <cell r="F28">
            <v>0</v>
          </cell>
          <cell r="G28">
            <v>0</v>
          </cell>
          <cell r="I28">
            <v>0</v>
          </cell>
        </row>
        <row r="29">
          <cell r="A29">
            <v>16</v>
          </cell>
          <cell r="B29" t="str">
            <v xml:space="preserve">   Misc Rev Cr Adj</v>
          </cell>
          <cell r="D29">
            <v>20</v>
          </cell>
          <cell r="F29">
            <v>0</v>
          </cell>
          <cell r="G29">
            <v>0</v>
          </cell>
          <cell r="I29">
            <v>0</v>
          </cell>
        </row>
        <row r="30">
          <cell r="A30">
            <v>17</v>
          </cell>
          <cell r="B30" t="str">
            <v xml:space="preserve">   GRI</v>
          </cell>
          <cell r="D30">
            <v>20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18</v>
          </cell>
        </row>
        <row r="32">
          <cell r="A32">
            <v>19</v>
          </cell>
          <cell r="B32" t="str">
            <v xml:space="preserve">  FT Contract #</v>
          </cell>
          <cell r="C32" t="str">
            <v>3355</v>
          </cell>
          <cell r="E32">
            <v>3130605</v>
          </cell>
        </row>
        <row r="33">
          <cell r="A33">
            <v>20</v>
          </cell>
          <cell r="B33" t="str">
            <v xml:space="preserve">   Base Rate</v>
          </cell>
          <cell r="C33" t="str">
            <v>(Capacity Released)</v>
          </cell>
          <cell r="D33">
            <v>24</v>
          </cell>
          <cell r="F33">
            <v>0.24940000000000001</v>
          </cell>
          <cell r="G33">
            <v>780773</v>
          </cell>
          <cell r="I33">
            <v>780773</v>
          </cell>
        </row>
        <row r="34">
          <cell r="A34">
            <v>21</v>
          </cell>
          <cell r="B34" t="str">
            <v xml:space="preserve">   GSR</v>
          </cell>
          <cell r="D34">
            <v>24</v>
          </cell>
          <cell r="F34">
            <v>0</v>
          </cell>
          <cell r="G34">
            <v>0</v>
          </cell>
          <cell r="K34">
            <v>0</v>
          </cell>
        </row>
        <row r="35">
          <cell r="A35">
            <v>22</v>
          </cell>
          <cell r="B35" t="str">
            <v xml:space="preserve">   TCA Adjustment</v>
          </cell>
          <cell r="D35">
            <v>24</v>
          </cell>
          <cell r="F35">
            <v>0</v>
          </cell>
          <cell r="G35">
            <v>0</v>
          </cell>
          <cell r="I35">
            <v>0</v>
          </cell>
        </row>
        <row r="36">
          <cell r="A36">
            <v>23</v>
          </cell>
          <cell r="B36" t="str">
            <v xml:space="preserve">   Unrec TCA Surch</v>
          </cell>
          <cell r="D36">
            <v>24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24</v>
          </cell>
          <cell r="B37" t="str">
            <v xml:space="preserve">   ISS Credit</v>
          </cell>
          <cell r="D37">
            <v>24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25</v>
          </cell>
          <cell r="B38" t="str">
            <v xml:space="preserve">   Misc Rev Cr Adj</v>
          </cell>
          <cell r="D38">
            <v>24</v>
          </cell>
          <cell r="F38">
            <v>0</v>
          </cell>
          <cell r="G38">
            <v>0</v>
          </cell>
          <cell r="I38">
            <v>0</v>
          </cell>
        </row>
        <row r="39">
          <cell r="A39">
            <v>26</v>
          </cell>
          <cell r="B39" t="str">
            <v xml:space="preserve">   GRI</v>
          </cell>
          <cell r="D39">
            <v>24</v>
          </cell>
          <cell r="F39">
            <v>0</v>
          </cell>
          <cell r="G39">
            <v>0</v>
          </cell>
          <cell r="I39">
            <v>0</v>
          </cell>
        </row>
        <row r="40">
          <cell r="A40">
            <v>27</v>
          </cell>
        </row>
        <row r="41">
          <cell r="A41">
            <v>28</v>
          </cell>
        </row>
        <row r="42">
          <cell r="A42">
            <v>29</v>
          </cell>
          <cell r="B42" t="str">
            <v>Total SL to Zone 3</v>
          </cell>
          <cell r="E42">
            <v>30610980</v>
          </cell>
          <cell r="G42">
            <v>10517070</v>
          </cell>
          <cell r="I42">
            <v>10517070</v>
          </cell>
          <cell r="K42">
            <v>0</v>
          </cell>
        </row>
        <row r="43">
          <cell r="A43">
            <v>30</v>
          </cell>
        </row>
        <row r="44">
          <cell r="A44">
            <v>31</v>
          </cell>
        </row>
        <row r="45">
          <cell r="A45">
            <v>32</v>
          </cell>
        </row>
        <row r="46">
          <cell r="A46">
            <v>33</v>
          </cell>
        </row>
        <row r="47">
          <cell r="A47">
            <v>34</v>
          </cell>
        </row>
        <row r="48">
          <cell r="A48">
            <v>35</v>
          </cell>
        </row>
        <row r="49">
          <cell r="A49">
            <v>36</v>
          </cell>
        </row>
        <row r="50">
          <cell r="A50">
            <v>37</v>
          </cell>
        </row>
        <row r="51">
          <cell r="A51">
            <v>38</v>
          </cell>
        </row>
        <row r="52">
          <cell r="A52">
            <v>39</v>
          </cell>
        </row>
        <row r="53">
          <cell r="A53">
            <v>40</v>
          </cell>
        </row>
      </sheetData>
      <sheetData sheetId="89"/>
      <sheetData sheetId="90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3 of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0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2546.1</v>
          </cell>
          <cell r="E12">
            <v>12844</v>
          </cell>
          <cell r="F12">
            <v>9.06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9.06</v>
          </cell>
          <cell r="G13">
            <v>116367</v>
          </cell>
          <cell r="I13">
            <v>116367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2548.1</v>
          </cell>
          <cell r="E17">
            <v>4363</v>
          </cell>
          <cell r="F17">
            <v>9.06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9.06</v>
          </cell>
          <cell r="G18">
            <v>39529</v>
          </cell>
          <cell r="I18">
            <v>39529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2550.1</v>
          </cell>
          <cell r="E22">
            <v>5739</v>
          </cell>
          <cell r="F22">
            <v>9.06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9.06</v>
          </cell>
          <cell r="G23">
            <v>51995</v>
          </cell>
          <cell r="I23">
            <v>51995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2551.1</v>
          </cell>
          <cell r="E27">
            <v>4447</v>
          </cell>
          <cell r="F27">
            <v>9.06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9.06</v>
          </cell>
          <cell r="G28">
            <v>40290</v>
          </cell>
          <cell r="I28">
            <v>40290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</row>
        <row r="33">
          <cell r="A33">
            <v>23</v>
          </cell>
          <cell r="B33" t="str">
            <v>Total Zone 0 to 2</v>
          </cell>
          <cell r="E33">
            <v>27393</v>
          </cell>
          <cell r="G33">
            <v>248181</v>
          </cell>
          <cell r="I33">
            <v>248181</v>
          </cell>
          <cell r="K33">
            <v>0</v>
          </cell>
        </row>
        <row r="34">
          <cell r="A34">
            <v>24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</row>
      </sheetData>
      <sheetData sheetId="91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4 of 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1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</v>
          </cell>
          <cell r="E12">
            <v>114156</v>
          </cell>
          <cell r="F12">
            <v>7.62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7.62</v>
          </cell>
          <cell r="G13">
            <v>869869</v>
          </cell>
          <cell r="I13">
            <v>869869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</v>
          </cell>
          <cell r="E17">
            <v>44997</v>
          </cell>
          <cell r="F17">
            <v>7.62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7.62</v>
          </cell>
          <cell r="G18">
            <v>342877</v>
          </cell>
          <cell r="I18">
            <v>342877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</v>
          </cell>
          <cell r="E22">
            <v>59741</v>
          </cell>
          <cell r="F22">
            <v>7.62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7.62</v>
          </cell>
          <cell r="G23">
            <v>455226</v>
          </cell>
          <cell r="I23">
            <v>455226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</v>
          </cell>
          <cell r="E27">
            <v>45058</v>
          </cell>
          <cell r="F27">
            <v>7.62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7.62</v>
          </cell>
          <cell r="G28">
            <v>343342</v>
          </cell>
          <cell r="I28">
            <v>343342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  <cell r="B32" t="str">
            <v>Total Zone 1 to 2</v>
          </cell>
          <cell r="E32">
            <v>263952</v>
          </cell>
          <cell r="G32">
            <v>2011314</v>
          </cell>
          <cell r="I32">
            <v>2011314</v>
          </cell>
          <cell r="K32">
            <v>0</v>
          </cell>
        </row>
        <row r="33">
          <cell r="A33">
            <v>23</v>
          </cell>
        </row>
        <row r="34">
          <cell r="A34">
            <v>24</v>
          </cell>
          <cell r="B34" t="str">
            <v>Total Zone 0 to 2</v>
          </cell>
          <cell r="E34">
            <v>27393</v>
          </cell>
          <cell r="G34">
            <v>248181</v>
          </cell>
          <cell r="I34">
            <v>248181</v>
          </cell>
          <cell r="K34">
            <v>0</v>
          </cell>
        </row>
        <row r="35">
          <cell r="A35">
            <v>25</v>
          </cell>
        </row>
        <row r="36">
          <cell r="A36">
            <v>26</v>
          </cell>
          <cell r="B36" t="str">
            <v>Total Zone 1 to 2 and Zone 0 to 2</v>
          </cell>
          <cell r="E36">
            <v>291345</v>
          </cell>
          <cell r="G36">
            <v>2259495</v>
          </cell>
          <cell r="I36">
            <v>2259495</v>
          </cell>
          <cell r="K36">
            <v>0</v>
          </cell>
        </row>
        <row r="37">
          <cell r="A37">
            <v>27</v>
          </cell>
        </row>
        <row r="38">
          <cell r="A38">
            <v>28</v>
          </cell>
          <cell r="B38" t="str">
            <v>Gas Storage</v>
          </cell>
        </row>
        <row r="39">
          <cell r="A39">
            <v>29</v>
          </cell>
          <cell r="B39" t="str">
            <v xml:space="preserve">  Production Area:</v>
          </cell>
        </row>
        <row r="40">
          <cell r="A40">
            <v>30</v>
          </cell>
          <cell r="B40" t="str">
            <v xml:space="preserve">    Demand</v>
          </cell>
          <cell r="C40" t="str">
            <v>(need table, Poole will</v>
          </cell>
          <cell r="D40">
            <v>27</v>
          </cell>
          <cell r="E40">
            <v>34968</v>
          </cell>
          <cell r="F40">
            <v>2.02</v>
          </cell>
          <cell r="G40">
            <v>70635</v>
          </cell>
          <cell r="I40">
            <v>70635</v>
          </cell>
        </row>
        <row r="41">
          <cell r="A41">
            <v>31</v>
          </cell>
          <cell r="B41" t="str">
            <v xml:space="preserve">    Space Charge</v>
          </cell>
          <cell r="C41" t="str">
            <v>provide numbers)</v>
          </cell>
          <cell r="D41">
            <v>27</v>
          </cell>
          <cell r="E41">
            <v>4916148</v>
          </cell>
          <cell r="F41">
            <v>2.4799999999999999E-2</v>
          </cell>
          <cell r="G41">
            <v>121920</v>
          </cell>
          <cell r="I41">
            <v>121920</v>
          </cell>
        </row>
        <row r="42">
          <cell r="A42">
            <v>32</v>
          </cell>
          <cell r="B42" t="str">
            <v xml:space="preserve">  Market Area:</v>
          </cell>
        </row>
        <row r="43">
          <cell r="A43">
            <v>33</v>
          </cell>
          <cell r="B43" t="str">
            <v xml:space="preserve">    Demand</v>
          </cell>
          <cell r="D43">
            <v>27</v>
          </cell>
          <cell r="E43">
            <v>237408</v>
          </cell>
          <cell r="F43">
            <v>1.1499999999999999</v>
          </cell>
          <cell r="G43">
            <v>273019</v>
          </cell>
          <cell r="I43">
            <v>273019</v>
          </cell>
        </row>
        <row r="44">
          <cell r="A44">
            <v>34</v>
          </cell>
          <cell r="B44" t="str">
            <v xml:space="preserve">    Space Charge</v>
          </cell>
          <cell r="D44">
            <v>27</v>
          </cell>
          <cell r="E44">
            <v>10846308</v>
          </cell>
          <cell r="F44">
            <v>1.8499999999999999E-2</v>
          </cell>
          <cell r="G44">
            <v>200657</v>
          </cell>
          <cell r="I44">
            <v>200657</v>
          </cell>
        </row>
        <row r="45">
          <cell r="A45">
            <v>35</v>
          </cell>
          <cell r="B45" t="str">
            <v xml:space="preserve">  Total Storage</v>
          </cell>
          <cell r="G45">
            <v>666231</v>
          </cell>
          <cell r="I45">
            <v>666231</v>
          </cell>
        </row>
        <row r="46">
          <cell r="A46">
            <v>36</v>
          </cell>
        </row>
        <row r="47">
          <cell r="A47">
            <v>37</v>
          </cell>
          <cell r="B47" t="str">
            <v>Vendor Reservation Fees (Fixed)</v>
          </cell>
          <cell r="G47">
            <v>0</v>
          </cell>
          <cell r="I47">
            <v>0</v>
          </cell>
        </row>
        <row r="48">
          <cell r="A48">
            <v>38</v>
          </cell>
        </row>
        <row r="49">
          <cell r="A49">
            <v>39</v>
          </cell>
          <cell r="B49" t="str">
            <v>TOP &amp; Direct Billed Transition costs</v>
          </cell>
          <cell r="G49">
            <v>0</v>
          </cell>
          <cell r="I49">
            <v>0</v>
          </cell>
          <cell r="K49">
            <v>0</v>
          </cell>
        </row>
        <row r="50">
          <cell r="A50">
            <v>40</v>
          </cell>
        </row>
        <row r="51">
          <cell r="A51">
            <v>41</v>
          </cell>
          <cell r="B51" t="str">
            <v>Total Tennessee Gas Area FT-G Non-Commodity</v>
          </cell>
          <cell r="G51">
            <v>2925726</v>
          </cell>
          <cell r="I51">
            <v>2925726</v>
          </cell>
          <cell r="K51">
            <v>0</v>
          </cell>
        </row>
        <row r="52">
          <cell r="A52">
            <v>42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45</v>
          </cell>
        </row>
        <row r="56">
          <cell r="A56">
            <v>46</v>
          </cell>
        </row>
      </sheetData>
      <sheetData sheetId="92">
        <row r="1">
          <cell r="A1" t="str">
            <v>Atmos Energy Corporation</v>
          </cell>
          <cell r="I1" t="str">
            <v>Exhibit B</v>
          </cell>
        </row>
        <row r="2">
          <cell r="A2" t="str">
            <v>Expected Gas Cost - Commodity</v>
          </cell>
          <cell r="I2" t="str">
            <v>Page 5 of 11</v>
          </cell>
        </row>
        <row r="3">
          <cell r="A3" t="str">
            <v>Purchases in Texas Gas Service Area</v>
          </cell>
        </row>
        <row r="5">
          <cell r="F5" t="str">
            <v>(1)</v>
          </cell>
          <cell r="G5" t="str">
            <v>(2)</v>
          </cell>
          <cell r="H5" t="str">
            <v>(3)</v>
          </cell>
          <cell r="I5" t="str">
            <v>(4)</v>
          </cell>
        </row>
        <row r="7">
          <cell r="A7" t="str">
            <v>Line</v>
          </cell>
          <cell r="D7" t="str">
            <v>Tariff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F8" t="str">
            <v>Purchases</v>
          </cell>
          <cell r="H8" t="str">
            <v>Rate</v>
          </cell>
          <cell r="I8" t="str">
            <v>Total</v>
          </cell>
        </row>
        <row r="9">
          <cell r="F9" t="str">
            <v>Mcf</v>
          </cell>
          <cell r="G9" t="str">
            <v>MMbtu</v>
          </cell>
          <cell r="H9" t="str">
            <v>$/MMbtu</v>
          </cell>
          <cell r="I9" t="str">
            <v>$</v>
          </cell>
        </row>
        <row r="11">
          <cell r="A11" t="str">
            <v>1</v>
          </cell>
          <cell r="B11" t="str">
            <v xml:space="preserve"> No Notice Service</v>
          </cell>
          <cell r="G11">
            <v>0</v>
          </cell>
        </row>
        <row r="12">
          <cell r="A12" t="str">
            <v>2</v>
          </cell>
          <cell r="B12" t="str">
            <v xml:space="preserve">  Indexed Gas Cost (Texas Gas Payback)</v>
          </cell>
          <cell r="H12">
            <v>7.7009999999999996</v>
          </cell>
          <cell r="I12">
            <v>0</v>
          </cell>
        </row>
        <row r="13">
          <cell r="A13" t="str">
            <v>3</v>
          </cell>
          <cell r="B13" t="str">
            <v xml:space="preserve">  Commodity</v>
          </cell>
          <cell r="D13">
            <v>20</v>
          </cell>
          <cell r="H13">
            <v>5.0599999999999999E-2</v>
          </cell>
          <cell r="I13">
            <v>0</v>
          </cell>
        </row>
        <row r="14">
          <cell r="A14" t="str">
            <v>4</v>
          </cell>
          <cell r="B14" t="str">
            <v xml:space="preserve">  Fuel and Loss Retention @</v>
          </cell>
          <cell r="D14">
            <v>36</v>
          </cell>
          <cell r="E14">
            <v>3.1699999999999999E-2</v>
          </cell>
          <cell r="H14">
            <v>0.25209999999999999</v>
          </cell>
          <cell r="I14">
            <v>0</v>
          </cell>
        </row>
        <row r="15">
          <cell r="A15" t="str">
            <v>5</v>
          </cell>
          <cell r="H15">
            <v>8.0037000000000003</v>
          </cell>
          <cell r="I15">
            <v>0</v>
          </cell>
        </row>
        <row r="16">
          <cell r="A16" t="str">
            <v>6</v>
          </cell>
        </row>
        <row r="17">
          <cell r="A17" t="str">
            <v>7</v>
          </cell>
          <cell r="B17" t="str">
            <v xml:space="preserve"> Firm Transportation</v>
          </cell>
          <cell r="G17">
            <v>91000</v>
          </cell>
        </row>
        <row r="18">
          <cell r="A18" t="str">
            <v>8</v>
          </cell>
          <cell r="B18" t="str">
            <v xml:space="preserve">  Indexed Gas Cost</v>
          </cell>
          <cell r="H18">
            <v>6.5910000000000002</v>
          </cell>
          <cell r="I18">
            <v>599781</v>
          </cell>
        </row>
        <row r="19">
          <cell r="A19" t="str">
            <v>9</v>
          </cell>
          <cell r="B19" t="str">
            <v xml:space="preserve">  Base (Weighted on MDQs)</v>
          </cell>
          <cell r="D19">
            <v>25</v>
          </cell>
          <cell r="H19">
            <v>4.3900000000000002E-2</v>
          </cell>
          <cell r="I19">
            <v>3995</v>
          </cell>
        </row>
        <row r="20">
          <cell r="A20" t="str">
            <v>10</v>
          </cell>
          <cell r="B20" t="str">
            <v xml:space="preserve">   TCA Adjustment</v>
          </cell>
          <cell r="D20">
            <v>25</v>
          </cell>
          <cell r="H20">
            <v>0</v>
          </cell>
          <cell r="I20">
            <v>0</v>
          </cell>
        </row>
        <row r="21">
          <cell r="A21" t="str">
            <v>11</v>
          </cell>
          <cell r="B21" t="str">
            <v xml:space="preserve">   Unrecovered TCA Surcharge</v>
          </cell>
          <cell r="D21">
            <v>25</v>
          </cell>
          <cell r="H21">
            <v>0</v>
          </cell>
          <cell r="I21">
            <v>0</v>
          </cell>
        </row>
        <row r="22">
          <cell r="A22" t="str">
            <v>12</v>
          </cell>
          <cell r="B22" t="str">
            <v xml:space="preserve">   Cash-out Adjustment</v>
          </cell>
          <cell r="D22">
            <v>25</v>
          </cell>
          <cell r="H22">
            <v>0</v>
          </cell>
          <cell r="I22">
            <v>0</v>
          </cell>
        </row>
        <row r="23">
          <cell r="A23" t="str">
            <v>13</v>
          </cell>
          <cell r="B23" t="str">
            <v xml:space="preserve">  GRI</v>
          </cell>
          <cell r="D23">
            <v>25</v>
          </cell>
          <cell r="H23">
            <v>0</v>
          </cell>
          <cell r="I23">
            <v>0</v>
          </cell>
        </row>
        <row r="24">
          <cell r="A24" t="str">
            <v>14</v>
          </cell>
          <cell r="B24" t="str">
            <v xml:space="preserve">  ACA</v>
          </cell>
          <cell r="D24">
            <v>25</v>
          </cell>
          <cell r="H24">
            <v>1.6000000000000001E-3</v>
          </cell>
          <cell r="I24">
            <v>146</v>
          </cell>
        </row>
        <row r="25">
          <cell r="A25" t="str">
            <v>15</v>
          </cell>
          <cell r="B25" t="str">
            <v xml:space="preserve">  Fuel and Loss Retention @</v>
          </cell>
          <cell r="D25">
            <v>36</v>
          </cell>
          <cell r="E25">
            <v>1.7299999999999999E-2</v>
          </cell>
          <cell r="H25">
            <v>0.11600000000000001</v>
          </cell>
          <cell r="I25">
            <v>10556</v>
          </cell>
        </row>
        <row r="26">
          <cell r="A26" t="str">
            <v>16</v>
          </cell>
          <cell r="H26">
            <v>6.7524999999999995</v>
          </cell>
          <cell r="I26">
            <v>614478</v>
          </cell>
        </row>
        <row r="27">
          <cell r="A27" t="str">
            <v>17</v>
          </cell>
          <cell r="B27" t="str">
            <v>No Notice Storage</v>
          </cell>
        </row>
        <row r="28">
          <cell r="A28" t="str">
            <v>18</v>
          </cell>
          <cell r="B28" t="str">
            <v>Net (Injections)/Withdrawals</v>
          </cell>
          <cell r="G28">
            <v>340681</v>
          </cell>
        </row>
        <row r="29">
          <cell r="A29" t="str">
            <v>19</v>
          </cell>
          <cell r="B29" t="str">
            <v xml:space="preserve">  Indexed Gas Cost</v>
          </cell>
          <cell r="H29">
            <v>6.5910000000000002</v>
          </cell>
          <cell r="I29">
            <v>2245428</v>
          </cell>
        </row>
        <row r="30">
          <cell r="A30" t="str">
            <v>20</v>
          </cell>
          <cell r="B30" t="str">
            <v xml:space="preserve">  Commodity (Zone 3)</v>
          </cell>
          <cell r="D30">
            <v>20</v>
          </cell>
          <cell r="H30">
            <v>5.0599999999999999E-2</v>
          </cell>
          <cell r="I30">
            <v>17238</v>
          </cell>
        </row>
        <row r="31">
          <cell r="A31" t="str">
            <v>21</v>
          </cell>
          <cell r="B31" t="str">
            <v xml:space="preserve">  Fuel and Loss Retention @</v>
          </cell>
          <cell r="D31">
            <v>36</v>
          </cell>
          <cell r="E31">
            <v>3.1699999999999999E-2</v>
          </cell>
          <cell r="H31">
            <v>0.21579999999999999</v>
          </cell>
          <cell r="I31">
            <v>73519</v>
          </cell>
        </row>
        <row r="32">
          <cell r="A32" t="str">
            <v>22</v>
          </cell>
          <cell r="H32">
            <v>6.8574000000000002</v>
          </cell>
          <cell r="I32">
            <v>2336185</v>
          </cell>
        </row>
        <row r="33">
          <cell r="A33" t="str">
            <v>23</v>
          </cell>
        </row>
        <row r="34">
          <cell r="A34" t="str">
            <v>24</v>
          </cell>
        </row>
        <row r="35">
          <cell r="A35" t="str">
            <v>25</v>
          </cell>
          <cell r="B35" t="str">
            <v xml:space="preserve"> Total Purchases in Texas Area</v>
          </cell>
          <cell r="G35">
            <v>431681</v>
          </cell>
          <cell r="H35">
            <v>6.8353000000000002</v>
          </cell>
          <cell r="I35">
            <v>2950663</v>
          </cell>
        </row>
        <row r="36">
          <cell r="A36" t="str">
            <v>26</v>
          </cell>
        </row>
      </sheetData>
      <sheetData sheetId="93">
        <row r="1">
          <cell r="A1" t="str">
            <v>Atmos Energy Corporation</v>
          </cell>
          <cell r="J1" t="str">
            <v>Exhibit B</v>
          </cell>
        </row>
        <row r="2">
          <cell r="A2" t="str">
            <v>Expected Gas Cost - Commodity</v>
          </cell>
          <cell r="J2" t="str">
            <v>Page 6  of  11</v>
          </cell>
        </row>
        <row r="3">
          <cell r="A3" t="str">
            <v>Purchases in Tennessee Gas Service Area</v>
          </cell>
        </row>
        <row r="5">
          <cell r="G5" t="str">
            <v>(1)</v>
          </cell>
          <cell r="H5" t="str">
            <v>(2)</v>
          </cell>
          <cell r="I5" t="str">
            <v>(3)</v>
          </cell>
          <cell r="J5" t="str">
            <v>(4)</v>
          </cell>
        </row>
        <row r="7">
          <cell r="A7" t="str">
            <v>Line</v>
          </cell>
          <cell r="E7" t="str">
            <v>Tariff</v>
          </cell>
        </row>
        <row r="8">
          <cell r="A8" t="str">
            <v>No.</v>
          </cell>
          <cell r="B8" t="str">
            <v>Description</v>
          </cell>
          <cell r="E8" t="str">
            <v>Sheet No.</v>
          </cell>
          <cell r="G8" t="str">
            <v>Purchases</v>
          </cell>
          <cell r="I8" t="str">
            <v>Rate</v>
          </cell>
          <cell r="J8" t="str">
            <v>Total</v>
          </cell>
        </row>
        <row r="9">
          <cell r="G9" t="str">
            <v>Mcf</v>
          </cell>
          <cell r="H9" t="str">
            <v>MMbtu</v>
          </cell>
          <cell r="I9" t="str">
            <v>$/MMbtu</v>
          </cell>
          <cell r="J9" t="str">
            <v>$</v>
          </cell>
        </row>
        <row r="11">
          <cell r="A11">
            <v>1</v>
          </cell>
          <cell r="B11" t="str">
            <v xml:space="preserve"> FT-A and FT-G </v>
          </cell>
          <cell r="H11">
            <v>659675</v>
          </cell>
        </row>
        <row r="12">
          <cell r="A12">
            <v>2</v>
          </cell>
          <cell r="B12" t="str">
            <v xml:space="preserve">  Indexed Gas Cost</v>
          </cell>
          <cell r="I12">
            <v>6.5910000000000002</v>
          </cell>
          <cell r="J12">
            <v>4347918</v>
          </cell>
        </row>
        <row r="13">
          <cell r="A13">
            <v>3</v>
          </cell>
          <cell r="B13" t="str">
            <v xml:space="preserve">  Base Commodity (Weighted on MDQs)</v>
          </cell>
          <cell r="I13">
            <v>7.8600000000000003E-2</v>
          </cell>
          <cell r="J13">
            <v>51850</v>
          </cell>
        </row>
        <row r="14">
          <cell r="A14">
            <v>4</v>
          </cell>
          <cell r="B14" t="str">
            <v xml:space="preserve">  GRI</v>
          </cell>
          <cell r="E14" t="str">
            <v>23C</v>
          </cell>
          <cell r="I14">
            <v>0</v>
          </cell>
          <cell r="J14">
            <v>0</v>
          </cell>
        </row>
        <row r="15">
          <cell r="A15">
            <v>5</v>
          </cell>
          <cell r="B15" t="str">
            <v xml:space="preserve">  ACA</v>
          </cell>
          <cell r="E15" t="str">
            <v>23C</v>
          </cell>
          <cell r="I15">
            <v>1.6000000000000001E-3</v>
          </cell>
          <cell r="J15">
            <v>1055</v>
          </cell>
        </row>
        <row r="16">
          <cell r="A16">
            <v>6</v>
          </cell>
          <cell r="B16" t="str">
            <v xml:space="preserve">  Transition Cost</v>
          </cell>
          <cell r="E16" t="str">
            <v>23C</v>
          </cell>
          <cell r="I16">
            <v>0</v>
          </cell>
          <cell r="J16">
            <v>0</v>
          </cell>
        </row>
        <row r="17">
          <cell r="A17">
            <v>7</v>
          </cell>
          <cell r="B17" t="str">
            <v xml:space="preserve">  Fuel and Loss Retention</v>
          </cell>
          <cell r="E17">
            <v>29</v>
          </cell>
          <cell r="F17">
            <v>4.2799999999999998E-2</v>
          </cell>
          <cell r="I17">
            <v>0.29470000000000002</v>
          </cell>
          <cell r="J17">
            <v>194406</v>
          </cell>
        </row>
        <row r="18">
          <cell r="A18">
            <v>8</v>
          </cell>
          <cell r="I18">
            <v>6.9658999999999995</v>
          </cell>
          <cell r="J18">
            <v>4595229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  <cell r="B21" t="str">
            <v xml:space="preserve"> FT-GS </v>
          </cell>
          <cell r="H21">
            <v>120440</v>
          </cell>
        </row>
        <row r="22">
          <cell r="A22">
            <v>12</v>
          </cell>
          <cell r="B22" t="str">
            <v xml:space="preserve">  Indexed Gas Cost</v>
          </cell>
          <cell r="I22">
            <v>6.5910000000000002</v>
          </cell>
          <cell r="J22">
            <v>793820</v>
          </cell>
        </row>
        <row r="23">
          <cell r="A23">
            <v>13</v>
          </cell>
          <cell r="B23" t="str">
            <v xml:space="preserve">  Base Rate</v>
          </cell>
          <cell r="E23">
            <v>20</v>
          </cell>
          <cell r="I23">
            <v>0.58440000000000003</v>
          </cell>
          <cell r="J23">
            <v>70385</v>
          </cell>
        </row>
        <row r="24">
          <cell r="A24">
            <v>14</v>
          </cell>
          <cell r="B24" t="str">
            <v xml:space="preserve">  GRI</v>
          </cell>
          <cell r="E24">
            <v>20</v>
          </cell>
          <cell r="I24">
            <v>0</v>
          </cell>
          <cell r="J24">
            <v>0</v>
          </cell>
        </row>
        <row r="25">
          <cell r="A25">
            <v>15</v>
          </cell>
          <cell r="B25" t="str">
            <v xml:space="preserve">  ACA</v>
          </cell>
          <cell r="E25">
            <v>20</v>
          </cell>
          <cell r="I25">
            <v>1.6000000000000001E-3</v>
          </cell>
          <cell r="J25">
            <v>193</v>
          </cell>
        </row>
        <row r="26">
          <cell r="A26">
            <v>16</v>
          </cell>
          <cell r="B26" t="str">
            <v xml:space="preserve">  PCB Adjustment</v>
          </cell>
          <cell r="E26">
            <v>20</v>
          </cell>
          <cell r="I26">
            <v>0</v>
          </cell>
          <cell r="J26">
            <v>0</v>
          </cell>
        </row>
        <row r="27">
          <cell r="A27">
            <v>17</v>
          </cell>
          <cell r="B27" t="str">
            <v xml:space="preserve">  Settlement Surcharge</v>
          </cell>
          <cell r="E27">
            <v>20</v>
          </cell>
          <cell r="I27">
            <v>0</v>
          </cell>
          <cell r="J27">
            <v>0</v>
          </cell>
        </row>
        <row r="28">
          <cell r="A28">
            <v>18</v>
          </cell>
          <cell r="B28" t="str">
            <v xml:space="preserve">  Fuel and Loss Retention</v>
          </cell>
          <cell r="E28">
            <v>29</v>
          </cell>
          <cell r="F28">
            <v>4.2799999999999998E-2</v>
          </cell>
          <cell r="I28">
            <v>0.29470000000000002</v>
          </cell>
          <cell r="J28">
            <v>35494</v>
          </cell>
        </row>
        <row r="29">
          <cell r="A29">
            <v>19</v>
          </cell>
          <cell r="I29">
            <v>7.4716999999999993</v>
          </cell>
          <cell r="J29">
            <v>899892</v>
          </cell>
        </row>
        <row r="30">
          <cell r="A30">
            <v>20</v>
          </cell>
        </row>
        <row r="31">
          <cell r="A31">
            <v>21</v>
          </cell>
        </row>
        <row r="32">
          <cell r="A32">
            <v>22</v>
          </cell>
          <cell r="B32" t="str">
            <v>Gas Storage</v>
          </cell>
        </row>
        <row r="33">
          <cell r="A33">
            <v>23</v>
          </cell>
          <cell r="B33" t="str">
            <v xml:space="preserve">  FT-A &amp; FT-G Market Area (Injections)/Withdrawals</v>
          </cell>
          <cell r="H33">
            <v>215385</v>
          </cell>
        </row>
        <row r="34">
          <cell r="A34">
            <v>24</v>
          </cell>
          <cell r="B34" t="str">
            <v xml:space="preserve">  Indexed Gas Cost/Storage</v>
          </cell>
          <cell r="I34">
            <v>6.54</v>
          </cell>
          <cell r="J34">
            <v>1408618</v>
          </cell>
        </row>
        <row r="35">
          <cell r="A35">
            <v>25</v>
          </cell>
          <cell r="B35" t="str">
            <v xml:space="preserve">  Injection Rate</v>
          </cell>
          <cell r="E35">
            <v>27</v>
          </cell>
          <cell r="I35">
            <v>1.0200000000000001E-2</v>
          </cell>
          <cell r="J35">
            <v>2197</v>
          </cell>
        </row>
        <row r="36">
          <cell r="A36">
            <v>26</v>
          </cell>
          <cell r="B36" t="str">
            <v xml:space="preserve">  Fuel and Loss Retention</v>
          </cell>
          <cell r="E36">
            <v>27</v>
          </cell>
          <cell r="F36">
            <v>1.49E-2</v>
          </cell>
          <cell r="I36">
            <v>9.8900000000000002E-2</v>
          </cell>
          <cell r="J36">
            <v>21302</v>
          </cell>
        </row>
        <row r="37">
          <cell r="A37">
            <v>27</v>
          </cell>
          <cell r="B37" t="str">
            <v xml:space="preserve">  Total</v>
          </cell>
          <cell r="I37">
            <v>6.6491000000000007</v>
          </cell>
          <cell r="J37">
            <v>1432117</v>
          </cell>
        </row>
        <row r="38">
          <cell r="A38">
            <v>28</v>
          </cell>
        </row>
        <row r="39">
          <cell r="A39">
            <v>29</v>
          </cell>
        </row>
        <row r="40">
          <cell r="A40">
            <v>30</v>
          </cell>
          <cell r="B40" t="str">
            <v xml:space="preserve">  FT-GS Market Area (Injections)/Withdrawals</v>
          </cell>
          <cell r="H40">
            <v>0</v>
          </cell>
        </row>
        <row r="41">
          <cell r="A41">
            <v>31</v>
          </cell>
          <cell r="B41" t="str">
            <v xml:space="preserve">  Indexed Gas Cost/Storage</v>
          </cell>
          <cell r="I41">
            <v>6.5910000000000002</v>
          </cell>
          <cell r="J41">
            <v>0</v>
          </cell>
        </row>
        <row r="42">
          <cell r="A42">
            <v>32</v>
          </cell>
          <cell r="B42" t="str">
            <v xml:space="preserve">  Injection Rate</v>
          </cell>
          <cell r="E42">
            <v>27</v>
          </cell>
          <cell r="I42">
            <v>1.0200000000000001E-2</v>
          </cell>
          <cell r="J42">
            <v>0</v>
          </cell>
        </row>
        <row r="43">
          <cell r="A43">
            <v>33</v>
          </cell>
          <cell r="B43" t="str">
            <v xml:space="preserve">  Fuel and Loss Retention</v>
          </cell>
          <cell r="E43">
            <v>27</v>
          </cell>
          <cell r="F43">
            <v>1.49E-2</v>
          </cell>
          <cell r="I43">
            <v>9.9699999999999997E-2</v>
          </cell>
          <cell r="J43">
            <v>0</v>
          </cell>
        </row>
        <row r="44">
          <cell r="A44">
            <v>34</v>
          </cell>
          <cell r="B44" t="str">
            <v xml:space="preserve">  Total</v>
          </cell>
          <cell r="I44">
            <v>6.7009000000000007</v>
          </cell>
          <cell r="J44">
            <v>0</v>
          </cell>
        </row>
        <row r="45">
          <cell r="A45">
            <v>35</v>
          </cell>
        </row>
        <row r="46">
          <cell r="A46">
            <v>36</v>
          </cell>
        </row>
        <row r="47">
          <cell r="A47">
            <v>37</v>
          </cell>
          <cell r="B47" t="str">
            <v>Total Tennessee Gas Zones</v>
          </cell>
          <cell r="H47">
            <v>995500</v>
          </cell>
          <cell r="I47">
            <v>6.9585999999999997</v>
          </cell>
          <cell r="J47">
            <v>6927238</v>
          </cell>
        </row>
        <row r="48">
          <cell r="A48">
            <v>38</v>
          </cell>
        </row>
      </sheetData>
      <sheetData sheetId="94"/>
      <sheetData sheetId="95">
        <row r="1">
          <cell r="A1" t="str">
            <v>Atmos Energy Corporation</v>
          </cell>
          <cell r="J1" t="str">
            <v>Exhibit B</v>
          </cell>
        </row>
        <row r="2">
          <cell r="A2" t="str">
            <v>Demand Charge Calculation</v>
          </cell>
          <cell r="J2" t="str">
            <v>Page  8  of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8">
          <cell r="A8">
            <v>1</v>
          </cell>
          <cell r="C8" t="str">
            <v>Total Demand Cost:</v>
          </cell>
        </row>
        <row r="9">
          <cell r="A9">
            <v>2</v>
          </cell>
          <cell r="C9" t="str">
            <v xml:space="preserve">  Texas Gas</v>
          </cell>
          <cell r="E9">
            <v>16720559</v>
          </cell>
        </row>
        <row r="10">
          <cell r="A10">
            <v>3</v>
          </cell>
          <cell r="C10" t="str">
            <v xml:space="preserve">  Midwestern</v>
          </cell>
          <cell r="E10">
            <v>0</v>
          </cell>
        </row>
        <row r="11">
          <cell r="A11">
            <v>4</v>
          </cell>
          <cell r="C11" t="str">
            <v xml:space="preserve">  Tennessee Gas</v>
          </cell>
          <cell r="E11">
            <v>2925726</v>
          </cell>
        </row>
        <row r="12">
          <cell r="A12">
            <v>5</v>
          </cell>
          <cell r="C12" t="str">
            <v xml:space="preserve">  Trunkline</v>
          </cell>
          <cell r="E12">
            <v>629820</v>
          </cell>
        </row>
        <row r="13">
          <cell r="A13">
            <v>6</v>
          </cell>
          <cell r="C13" t="str">
            <v xml:space="preserve">  Total</v>
          </cell>
          <cell r="E13">
            <v>20276105</v>
          </cell>
        </row>
        <row r="14">
          <cell r="A14">
            <v>7</v>
          </cell>
        </row>
        <row r="15">
          <cell r="A15">
            <v>8</v>
          </cell>
          <cell r="F15" t="str">
            <v>Allocated</v>
          </cell>
          <cell r="G15" t="str">
            <v>Related</v>
          </cell>
          <cell r="H15" t="str">
            <v>Monthly Demand Charge</v>
          </cell>
        </row>
        <row r="16">
          <cell r="A16">
            <v>9</v>
          </cell>
          <cell r="C16" t="str">
            <v>Demand Cost Allocation:</v>
          </cell>
          <cell r="E16" t="str">
            <v>Factors</v>
          </cell>
          <cell r="F16" t="str">
            <v>Demand</v>
          </cell>
          <cell r="G16" t="str">
            <v>Volumes</v>
          </cell>
          <cell r="H16" t="str">
            <v>Firm</v>
          </cell>
          <cell r="I16" t="str">
            <v>Interruptible</v>
          </cell>
          <cell r="J16" t="str">
            <v>HLF</v>
          </cell>
        </row>
        <row r="17">
          <cell r="A17">
            <v>10</v>
          </cell>
          <cell r="C17" t="str">
            <v xml:space="preserve">  All </v>
          </cell>
          <cell r="E17">
            <v>0.185</v>
          </cell>
          <cell r="F17">
            <v>3751079</v>
          </cell>
          <cell r="G17">
            <v>20401274</v>
          </cell>
          <cell r="H17">
            <v>0.18390000000000001</v>
          </cell>
          <cell r="I17">
            <v>0.18390000000000001</v>
          </cell>
          <cell r="J17">
            <v>0.18390000000000001</v>
          </cell>
        </row>
        <row r="18">
          <cell r="A18">
            <v>11</v>
          </cell>
          <cell r="C18" t="str">
            <v xml:space="preserve">  Firm</v>
          </cell>
          <cell r="E18">
            <v>0.81499999999999995</v>
          </cell>
          <cell r="F18">
            <v>16525026</v>
          </cell>
          <cell r="G18">
            <v>18923274</v>
          </cell>
          <cell r="H18">
            <v>0.87329999999999997</v>
          </cell>
          <cell r="I18" t="str">
            <v>NA</v>
          </cell>
          <cell r="J18" t="str">
            <v>NA</v>
          </cell>
        </row>
        <row r="19">
          <cell r="A19">
            <v>12</v>
          </cell>
          <cell r="C19" t="str">
            <v xml:space="preserve">  Total</v>
          </cell>
          <cell r="E19">
            <v>1</v>
          </cell>
          <cell r="F19">
            <v>20276105</v>
          </cell>
          <cell r="H19">
            <v>1.0571999999999999</v>
          </cell>
          <cell r="I19">
            <v>0.18390000000000001</v>
          </cell>
          <cell r="J19">
            <v>0.18390000000000001</v>
          </cell>
        </row>
        <row r="20">
          <cell r="A20">
            <v>13</v>
          </cell>
        </row>
        <row r="21">
          <cell r="A21">
            <v>14</v>
          </cell>
          <cell r="F21" t="str">
            <v>Volumetric Basis for</v>
          </cell>
        </row>
        <row r="22">
          <cell r="A22">
            <v>15</v>
          </cell>
          <cell r="E22" t="str">
            <v>Annualized</v>
          </cell>
          <cell r="F22" t="str">
            <v>Monthly  Demand Charge</v>
          </cell>
        </row>
        <row r="23">
          <cell r="A23">
            <v>16</v>
          </cell>
          <cell r="E23" t="str">
            <v>Mcf @14.65</v>
          </cell>
          <cell r="F23" t="str">
            <v>All</v>
          </cell>
          <cell r="G23" t="str">
            <v>Firm</v>
          </cell>
        </row>
        <row r="24">
          <cell r="A24">
            <v>17</v>
          </cell>
          <cell r="C24" t="str">
            <v>Firm Service</v>
          </cell>
        </row>
        <row r="25">
          <cell r="A25">
            <v>18</v>
          </cell>
          <cell r="C25" t="str">
            <v xml:space="preserve">  Sales:</v>
          </cell>
        </row>
        <row r="26">
          <cell r="A26">
            <v>19</v>
          </cell>
          <cell r="C26" t="str">
            <v xml:space="preserve">  G-1</v>
          </cell>
          <cell r="E26">
            <v>18887274</v>
          </cell>
          <cell r="F26">
            <v>18887274</v>
          </cell>
          <cell r="G26">
            <v>18887274</v>
          </cell>
          <cell r="H26">
            <v>1.0571999999999999</v>
          </cell>
        </row>
        <row r="27">
          <cell r="A27">
            <v>20</v>
          </cell>
          <cell r="C27" t="str">
            <v xml:space="preserve">  HLF</v>
          </cell>
          <cell r="E27">
            <v>60000</v>
          </cell>
          <cell r="F27">
            <v>60000</v>
          </cell>
          <cell r="H27">
            <v>0.18390000000000001</v>
          </cell>
          <cell r="I27" t="str">
            <v>+ HLF MDQ Demand</v>
          </cell>
        </row>
        <row r="28">
          <cell r="A28">
            <v>21</v>
          </cell>
          <cell r="C28" t="str">
            <v xml:space="preserve">  LVS-1</v>
          </cell>
          <cell r="E28">
            <v>0</v>
          </cell>
          <cell r="F28">
            <v>0</v>
          </cell>
          <cell r="G28">
            <v>0</v>
          </cell>
          <cell r="H28">
            <v>1.0571999999999999</v>
          </cell>
        </row>
        <row r="29">
          <cell r="A29">
            <v>22</v>
          </cell>
          <cell r="C29" t="str">
            <v xml:space="preserve">  Total Firm Sales</v>
          </cell>
          <cell r="E29">
            <v>18947274</v>
          </cell>
          <cell r="F29">
            <v>18947274</v>
          </cell>
          <cell r="G29">
            <v>18887274</v>
          </cell>
        </row>
        <row r="30">
          <cell r="A30">
            <v>23</v>
          </cell>
        </row>
        <row r="31">
          <cell r="A31">
            <v>24</v>
          </cell>
          <cell r="C31" t="str">
            <v xml:space="preserve">  Transportation:</v>
          </cell>
        </row>
        <row r="32">
          <cell r="A32">
            <v>25</v>
          </cell>
          <cell r="C32" t="str">
            <v xml:space="preserve">  T-2 \ G-1</v>
          </cell>
          <cell r="E32">
            <v>36000</v>
          </cell>
          <cell r="F32">
            <v>36000</v>
          </cell>
          <cell r="G32">
            <v>36000</v>
          </cell>
          <cell r="H32">
            <v>1.0571999999999999</v>
          </cell>
        </row>
        <row r="33">
          <cell r="A33">
            <v>26</v>
          </cell>
          <cell r="C33" t="str">
            <v xml:space="preserve">  HLF</v>
          </cell>
          <cell r="E33">
            <v>0</v>
          </cell>
          <cell r="F33">
            <v>0</v>
          </cell>
          <cell r="H33">
            <v>0.18390000000000001</v>
          </cell>
        </row>
        <row r="34">
          <cell r="A34">
            <v>27</v>
          </cell>
          <cell r="C34" t="str">
            <v xml:space="preserve">  Total Firm Service</v>
          </cell>
          <cell r="E34">
            <v>18983274</v>
          </cell>
          <cell r="F34">
            <v>18983274</v>
          </cell>
          <cell r="G34">
            <v>18923274</v>
          </cell>
        </row>
        <row r="35">
          <cell r="A35">
            <v>28</v>
          </cell>
        </row>
        <row r="36">
          <cell r="A36">
            <v>29</v>
          </cell>
          <cell r="C36" t="str">
            <v>Interruptible Service</v>
          </cell>
        </row>
        <row r="37">
          <cell r="A37">
            <v>30</v>
          </cell>
          <cell r="C37" t="str">
            <v xml:space="preserve">  Sales:</v>
          </cell>
        </row>
        <row r="38">
          <cell r="A38">
            <v>31</v>
          </cell>
          <cell r="C38" t="str">
            <v xml:space="preserve">  G-2</v>
          </cell>
          <cell r="E38">
            <v>684000</v>
          </cell>
          <cell r="F38">
            <v>684000</v>
          </cell>
          <cell r="H38">
            <v>1.0571999999999999</v>
          </cell>
          <cell r="I38">
            <v>0.18390000000000001</v>
          </cell>
        </row>
        <row r="39">
          <cell r="A39">
            <v>32</v>
          </cell>
          <cell r="C39" t="str">
            <v xml:space="preserve">  LVS-2</v>
          </cell>
          <cell r="E39">
            <v>154000</v>
          </cell>
          <cell r="F39">
            <v>154000</v>
          </cell>
          <cell r="H39">
            <v>1.0571999999999999</v>
          </cell>
          <cell r="I39">
            <v>0.18390000000000001</v>
          </cell>
        </row>
        <row r="40">
          <cell r="A40">
            <v>33</v>
          </cell>
          <cell r="C40" t="str">
            <v xml:space="preserve">  Total Sales</v>
          </cell>
          <cell r="E40">
            <v>838000</v>
          </cell>
          <cell r="F40">
            <v>838000</v>
          </cell>
        </row>
        <row r="41">
          <cell r="A41">
            <v>34</v>
          </cell>
        </row>
        <row r="42">
          <cell r="A42">
            <v>35</v>
          </cell>
          <cell r="C42" t="str">
            <v xml:space="preserve">  Transportation:</v>
          </cell>
        </row>
        <row r="43">
          <cell r="A43">
            <v>36</v>
          </cell>
          <cell r="C43" t="str">
            <v xml:space="preserve">  T-2 \ G-2</v>
          </cell>
          <cell r="E43">
            <v>580000</v>
          </cell>
          <cell r="F43">
            <v>580000</v>
          </cell>
          <cell r="H43">
            <v>1.0571999999999999</v>
          </cell>
          <cell r="I43">
            <v>0.18390000000000001</v>
          </cell>
        </row>
        <row r="44">
          <cell r="A44">
            <v>37</v>
          </cell>
        </row>
        <row r="45">
          <cell r="A45">
            <v>38</v>
          </cell>
          <cell r="C45" t="str">
            <v xml:space="preserve">  Total Interruptible Service</v>
          </cell>
          <cell r="E45">
            <v>1418000</v>
          </cell>
          <cell r="F45">
            <v>1418000</v>
          </cell>
        </row>
        <row r="46">
          <cell r="A46">
            <v>39</v>
          </cell>
        </row>
        <row r="47">
          <cell r="A47">
            <v>40</v>
          </cell>
          <cell r="C47" t="str">
            <v>Carriage Service</v>
          </cell>
        </row>
        <row r="48">
          <cell r="A48">
            <v>41</v>
          </cell>
          <cell r="C48" t="str">
            <v xml:space="preserve">  T-3 &amp; T-4</v>
          </cell>
          <cell r="E48">
            <v>23438000</v>
          </cell>
        </row>
        <row r="49">
          <cell r="A49">
            <v>42</v>
          </cell>
        </row>
        <row r="50">
          <cell r="A50">
            <v>43</v>
          </cell>
          <cell r="C50" t="str">
            <v>Total</v>
          </cell>
          <cell r="E50">
            <v>43839274</v>
          </cell>
          <cell r="F50">
            <v>20401274</v>
          </cell>
          <cell r="G50">
            <v>18923274</v>
          </cell>
        </row>
        <row r="51">
          <cell r="A51">
            <v>44</v>
          </cell>
        </row>
        <row r="52">
          <cell r="A52">
            <v>45</v>
          </cell>
          <cell r="C52" t="str">
            <v>HLF MDQ Demand</v>
          </cell>
        </row>
        <row r="53">
          <cell r="A53">
            <v>46</v>
          </cell>
          <cell r="C53" t="str">
            <v xml:space="preserve">  Firm Demand Cost</v>
          </cell>
          <cell r="F53">
            <v>16525026</v>
          </cell>
        </row>
        <row r="54">
          <cell r="A54">
            <v>47</v>
          </cell>
          <cell r="C54" t="str">
            <v xml:space="preserve">  Peak Day Thru-put</v>
          </cell>
          <cell r="F54">
            <v>302152</v>
          </cell>
          <cell r="G54" t="str">
            <v>Mcf/Peak Day</v>
          </cell>
        </row>
        <row r="55">
          <cell r="A55">
            <v>48</v>
          </cell>
          <cell r="C55" t="str">
            <v xml:space="preserve">  Times:</v>
          </cell>
          <cell r="F55">
            <v>12</v>
          </cell>
          <cell r="G55" t="str">
            <v>Months/Year</v>
          </cell>
        </row>
        <row r="56">
          <cell r="A56">
            <v>49</v>
          </cell>
          <cell r="C56" t="str">
            <v xml:space="preserve">  Total Annualized Peak Day Demand</v>
          </cell>
          <cell r="F56">
            <v>3625824</v>
          </cell>
        </row>
        <row r="57">
          <cell r="A57">
            <v>50</v>
          </cell>
          <cell r="C57" t="str">
            <v xml:space="preserve">  Demand Charge per MDQ</v>
          </cell>
          <cell r="F57">
            <v>4.5575999999999999</v>
          </cell>
          <cell r="G57" t="str">
            <v>/ MDQ of Customer's Contract</v>
          </cell>
        </row>
      </sheetData>
      <sheetData sheetId="96">
        <row r="1">
          <cell r="A1" t="str">
            <v>Atmos Energy Corporation</v>
          </cell>
          <cell r="J1" t="str">
            <v>Exhibit B</v>
          </cell>
        </row>
        <row r="2">
          <cell r="A2" t="str">
            <v>Take-or-Pay and Transition Charge Calculation</v>
          </cell>
          <cell r="J2" t="str">
            <v>Page  9 of 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9">
          <cell r="A9">
            <v>1</v>
          </cell>
          <cell r="C9" t="str">
            <v>Other Fixed Charges</v>
          </cell>
          <cell r="E9" t="str">
            <v>Take-or-Pay</v>
          </cell>
          <cell r="F9" t="str">
            <v>Transition</v>
          </cell>
        </row>
        <row r="10">
          <cell r="A10">
            <v>2</v>
          </cell>
          <cell r="C10" t="str">
            <v xml:space="preserve">    Texas Gas</v>
          </cell>
          <cell r="F10">
            <v>0</v>
          </cell>
        </row>
        <row r="11">
          <cell r="A11">
            <v>3</v>
          </cell>
          <cell r="C11" t="str">
            <v xml:space="preserve">    Tennessee Gas</v>
          </cell>
          <cell r="F11">
            <v>0</v>
          </cell>
        </row>
        <row r="12">
          <cell r="A12">
            <v>4</v>
          </cell>
          <cell r="C12" t="str">
            <v xml:space="preserve">    Total</v>
          </cell>
          <cell r="E12">
            <v>0</v>
          </cell>
          <cell r="F12">
            <v>0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  <cell r="F15" t="str">
            <v>Related</v>
          </cell>
          <cell r="G15" t="str">
            <v>Charge</v>
          </cell>
        </row>
        <row r="16">
          <cell r="A16">
            <v>8</v>
          </cell>
          <cell r="C16" t="str">
            <v>Other Fixed Charges</v>
          </cell>
          <cell r="E16" t="str">
            <v>Amount</v>
          </cell>
          <cell r="F16" t="str">
            <v>Volumes</v>
          </cell>
          <cell r="G16" t="str">
            <v xml:space="preserve">  $/Mcf</v>
          </cell>
        </row>
        <row r="17">
          <cell r="A17">
            <v>9</v>
          </cell>
          <cell r="C17" t="str">
            <v xml:space="preserve">  Take-or-Pay</v>
          </cell>
          <cell r="E17">
            <v>0</v>
          </cell>
          <cell r="F17">
            <v>43839274</v>
          </cell>
          <cell r="G17">
            <v>0</v>
          </cell>
        </row>
        <row r="18">
          <cell r="A18">
            <v>10</v>
          </cell>
          <cell r="C18" t="str">
            <v xml:space="preserve">  Transition</v>
          </cell>
          <cell r="E18">
            <v>0</v>
          </cell>
          <cell r="F18">
            <v>20401274</v>
          </cell>
          <cell r="G18">
            <v>0</v>
          </cell>
        </row>
        <row r="19">
          <cell r="A19">
            <v>11</v>
          </cell>
          <cell r="C19" t="str">
            <v xml:space="preserve">  Total</v>
          </cell>
          <cell r="E19">
            <v>0</v>
          </cell>
          <cell r="G19">
            <v>0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  <cell r="F22" t="str">
            <v>Volumetric Basis for</v>
          </cell>
        </row>
        <row r="23">
          <cell r="A23">
            <v>15</v>
          </cell>
          <cell r="E23" t="str">
            <v>Annual</v>
          </cell>
          <cell r="F23" t="str">
            <v>Other Fixed Charges</v>
          </cell>
          <cell r="I23" t="str">
            <v>Other Fixed Charges</v>
          </cell>
        </row>
        <row r="24">
          <cell r="A24">
            <v>16</v>
          </cell>
          <cell r="E24" t="str">
            <v>Expected Mcf</v>
          </cell>
          <cell r="F24" t="str">
            <v>Take-or-Pay</v>
          </cell>
          <cell r="G24" t="str">
            <v>Transition</v>
          </cell>
          <cell r="I24" t="str">
            <v>Take-or-Pay</v>
          </cell>
          <cell r="J24" t="str">
            <v xml:space="preserve">  Transition</v>
          </cell>
        </row>
        <row r="25">
          <cell r="A25">
            <v>17</v>
          </cell>
          <cell r="C25" t="str">
            <v>Firm Service</v>
          </cell>
        </row>
        <row r="26">
          <cell r="A26">
            <v>18</v>
          </cell>
          <cell r="C26" t="str">
            <v xml:space="preserve">  Sales:</v>
          </cell>
        </row>
        <row r="27">
          <cell r="A27">
            <v>19</v>
          </cell>
          <cell r="C27" t="str">
            <v xml:space="preserve">  G-1</v>
          </cell>
          <cell r="E27">
            <v>18887274</v>
          </cell>
          <cell r="F27">
            <v>18887274</v>
          </cell>
          <cell r="G27">
            <v>18887274</v>
          </cell>
          <cell r="J27">
            <v>0</v>
          </cell>
        </row>
        <row r="28">
          <cell r="A28">
            <v>20</v>
          </cell>
          <cell r="C28" t="str">
            <v xml:space="preserve">  HLF</v>
          </cell>
          <cell r="E28">
            <v>60000</v>
          </cell>
          <cell r="F28">
            <v>60000</v>
          </cell>
          <cell r="G28">
            <v>60000</v>
          </cell>
          <cell r="J28">
            <v>0</v>
          </cell>
        </row>
        <row r="29">
          <cell r="A29">
            <v>21</v>
          </cell>
          <cell r="C29" t="str">
            <v xml:space="preserve">  LVS-1</v>
          </cell>
          <cell r="E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22</v>
          </cell>
          <cell r="C30" t="str">
            <v xml:space="preserve">  Total Firm Sales</v>
          </cell>
          <cell r="E30">
            <v>18947274</v>
          </cell>
          <cell r="F30">
            <v>18947274</v>
          </cell>
          <cell r="G30">
            <v>18947274</v>
          </cell>
        </row>
        <row r="31">
          <cell r="A31">
            <v>23</v>
          </cell>
        </row>
        <row r="32">
          <cell r="A32">
            <v>24</v>
          </cell>
          <cell r="C32" t="str">
            <v xml:space="preserve">  Transportation:</v>
          </cell>
        </row>
        <row r="33">
          <cell r="A33">
            <v>25</v>
          </cell>
          <cell r="C33" t="str">
            <v xml:space="preserve">  T-2 \ G-1</v>
          </cell>
          <cell r="E33">
            <v>36000</v>
          </cell>
          <cell r="F33">
            <v>36000</v>
          </cell>
          <cell r="G33">
            <v>36000</v>
          </cell>
          <cell r="J33">
            <v>0</v>
          </cell>
        </row>
        <row r="34">
          <cell r="A34">
            <v>26</v>
          </cell>
          <cell r="C34" t="str">
            <v xml:space="preserve">  T-2 \ G-1 \ HLF</v>
          </cell>
          <cell r="E34">
            <v>0</v>
          </cell>
          <cell r="J34">
            <v>0</v>
          </cell>
        </row>
        <row r="35">
          <cell r="A35">
            <v>27</v>
          </cell>
          <cell r="C35" t="str">
            <v xml:space="preserve">  Total Firm Service</v>
          </cell>
          <cell r="E35">
            <v>18983274</v>
          </cell>
          <cell r="F35">
            <v>18983274</v>
          </cell>
          <cell r="G35">
            <v>18983274</v>
          </cell>
        </row>
        <row r="36">
          <cell r="A36">
            <v>28</v>
          </cell>
        </row>
        <row r="37">
          <cell r="A37">
            <v>29</v>
          </cell>
          <cell r="C37" t="str">
            <v>Interruptible Service</v>
          </cell>
        </row>
        <row r="38">
          <cell r="A38">
            <v>30</v>
          </cell>
          <cell r="C38" t="str">
            <v xml:space="preserve">  Sales:</v>
          </cell>
        </row>
        <row r="39">
          <cell r="A39">
            <v>31</v>
          </cell>
          <cell r="C39" t="str">
            <v xml:space="preserve">  G-2</v>
          </cell>
          <cell r="E39">
            <v>684000</v>
          </cell>
          <cell r="F39">
            <v>684000</v>
          </cell>
          <cell r="G39">
            <v>684000</v>
          </cell>
          <cell r="J39">
            <v>0</v>
          </cell>
        </row>
        <row r="40">
          <cell r="A40">
            <v>32</v>
          </cell>
          <cell r="C40" t="str">
            <v xml:space="preserve">  LVS-2</v>
          </cell>
          <cell r="E40">
            <v>154000</v>
          </cell>
          <cell r="F40">
            <v>154000</v>
          </cell>
          <cell r="G40">
            <v>154000</v>
          </cell>
          <cell r="J40">
            <v>0</v>
          </cell>
        </row>
        <row r="41">
          <cell r="A41">
            <v>33</v>
          </cell>
          <cell r="C41" t="str">
            <v xml:space="preserve">  Total Sales</v>
          </cell>
          <cell r="E41">
            <v>838000</v>
          </cell>
          <cell r="F41">
            <v>838000</v>
          </cell>
          <cell r="G41">
            <v>838000</v>
          </cell>
        </row>
        <row r="42">
          <cell r="A42">
            <v>34</v>
          </cell>
        </row>
        <row r="43">
          <cell r="A43">
            <v>35</v>
          </cell>
          <cell r="C43" t="str">
            <v xml:space="preserve">  Transportation:</v>
          </cell>
        </row>
        <row r="44">
          <cell r="A44">
            <v>36</v>
          </cell>
          <cell r="C44" t="str">
            <v xml:space="preserve">  T-2 \ G-2</v>
          </cell>
          <cell r="E44">
            <v>580000</v>
          </cell>
          <cell r="F44">
            <v>580000</v>
          </cell>
          <cell r="G44">
            <v>580000</v>
          </cell>
          <cell r="J44">
            <v>0</v>
          </cell>
        </row>
        <row r="45">
          <cell r="A45">
            <v>37</v>
          </cell>
        </row>
        <row r="46">
          <cell r="A46">
            <v>38</v>
          </cell>
          <cell r="C46" t="str">
            <v xml:space="preserve">  Total Interruptible Service</v>
          </cell>
          <cell r="E46">
            <v>1418000</v>
          </cell>
          <cell r="F46">
            <v>1418000</v>
          </cell>
          <cell r="G46">
            <v>1418000</v>
          </cell>
        </row>
        <row r="47">
          <cell r="A47">
            <v>39</v>
          </cell>
        </row>
        <row r="48">
          <cell r="A48">
            <v>40</v>
          </cell>
          <cell r="C48" t="str">
            <v>Carriage Service</v>
          </cell>
        </row>
        <row r="49">
          <cell r="A49">
            <v>41</v>
          </cell>
          <cell r="C49" t="str">
            <v xml:space="preserve">  T-3 &amp; T-4</v>
          </cell>
          <cell r="E49">
            <v>23438000</v>
          </cell>
          <cell r="F49">
            <v>23438000</v>
          </cell>
          <cell r="G49" t="str">
            <v>NA</v>
          </cell>
        </row>
        <row r="50">
          <cell r="A50">
            <v>42</v>
          </cell>
        </row>
        <row r="51">
          <cell r="A51">
            <v>43</v>
          </cell>
          <cell r="C51" t="str">
            <v>Total</v>
          </cell>
          <cell r="E51">
            <v>43839274</v>
          </cell>
          <cell r="F51">
            <v>43839274</v>
          </cell>
          <cell r="G51">
            <v>20401274</v>
          </cell>
        </row>
      </sheetData>
      <sheetData sheetId="97">
        <row r="1">
          <cell r="A1" t="str">
            <v>Atmos Energy Corporation</v>
          </cell>
          <cell r="H1" t="str">
            <v>Exhibit B</v>
          </cell>
        </row>
        <row r="2">
          <cell r="A2" t="str">
            <v>Expected Gas Cost - Commodity</v>
          </cell>
          <cell r="H2" t="str">
            <v>Page  10  of  11</v>
          </cell>
        </row>
        <row r="3">
          <cell r="A3" t="str">
            <v>Total System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H5" t="str">
            <v>(4)</v>
          </cell>
        </row>
        <row r="7">
          <cell r="A7" t="str">
            <v>Line</v>
          </cell>
        </row>
        <row r="8">
          <cell r="A8" t="str">
            <v>No.</v>
          </cell>
          <cell r="B8" t="str">
            <v>Description</v>
          </cell>
          <cell r="E8" t="str">
            <v>Purchases</v>
          </cell>
          <cell r="G8" t="str">
            <v>Rate</v>
          </cell>
          <cell r="H8" t="str">
            <v>Total</v>
          </cell>
        </row>
        <row r="9">
          <cell r="E9" t="str">
            <v>Mcf</v>
          </cell>
          <cell r="F9" t="str">
            <v>MMbtu</v>
          </cell>
          <cell r="G9" t="str">
            <v>$/MMbtu</v>
          </cell>
          <cell r="H9" t="str">
            <v>$</v>
          </cell>
        </row>
        <row r="11">
          <cell r="A11">
            <v>1</v>
          </cell>
          <cell r="B11" t="str">
            <v>Texas Gas Area</v>
          </cell>
        </row>
        <row r="12">
          <cell r="A12">
            <v>2</v>
          </cell>
          <cell r="B12" t="str">
            <v>No Notice Service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3</v>
          </cell>
          <cell r="B13" t="str">
            <v>Firm Transportation</v>
          </cell>
          <cell r="E13">
            <v>88780</v>
          </cell>
          <cell r="F13">
            <v>91000</v>
          </cell>
          <cell r="G13">
            <v>6.7525000000000004</v>
          </cell>
          <cell r="H13">
            <v>614478</v>
          </cell>
        </row>
        <row r="14">
          <cell r="A14">
            <v>4</v>
          </cell>
          <cell r="B14" t="str">
            <v>No Notice Storage</v>
          </cell>
          <cell r="E14">
            <v>332372</v>
          </cell>
          <cell r="F14">
            <v>340681</v>
          </cell>
          <cell r="G14">
            <v>6.8574000000000002</v>
          </cell>
          <cell r="H14">
            <v>2336185</v>
          </cell>
        </row>
        <row r="15">
          <cell r="A15">
            <v>5</v>
          </cell>
          <cell r="B15" t="str">
            <v>Total Texas Gas Area</v>
          </cell>
          <cell r="E15">
            <v>421152</v>
          </cell>
          <cell r="F15">
            <v>431681</v>
          </cell>
          <cell r="G15">
            <v>6.8353000000000002</v>
          </cell>
          <cell r="H15">
            <v>2950663</v>
          </cell>
        </row>
        <row r="16">
          <cell r="A16">
            <v>6</v>
          </cell>
        </row>
        <row r="17">
          <cell r="A17">
            <v>7</v>
          </cell>
          <cell r="B17" t="str">
            <v>Tennessee Gas Area</v>
          </cell>
        </row>
        <row r="18">
          <cell r="A18">
            <v>8</v>
          </cell>
          <cell r="B18" t="str">
            <v xml:space="preserve"> FT-A and FT-G </v>
          </cell>
          <cell r="E18">
            <v>634303</v>
          </cell>
          <cell r="F18">
            <v>659675</v>
          </cell>
          <cell r="G18">
            <v>6.9659000000000004</v>
          </cell>
          <cell r="H18">
            <v>4595229</v>
          </cell>
        </row>
        <row r="19">
          <cell r="A19">
            <v>9</v>
          </cell>
          <cell r="B19" t="str">
            <v xml:space="preserve"> FT-GS </v>
          </cell>
          <cell r="E19">
            <v>115808</v>
          </cell>
          <cell r="F19">
            <v>120440</v>
          </cell>
          <cell r="G19">
            <v>7.4717000000000002</v>
          </cell>
          <cell r="H19">
            <v>899892</v>
          </cell>
        </row>
        <row r="20">
          <cell r="A20">
            <v>10</v>
          </cell>
          <cell r="B20" t="str">
            <v xml:space="preserve"> Gas Storage</v>
          </cell>
        </row>
        <row r="21">
          <cell r="A21">
            <v>11</v>
          </cell>
          <cell r="B21" t="str">
            <v xml:space="preserve">  FT-A and FT-G Injections</v>
          </cell>
          <cell r="E21">
            <v>207101</v>
          </cell>
          <cell r="F21">
            <v>215385</v>
          </cell>
          <cell r="G21">
            <v>6.6490999999999998</v>
          </cell>
          <cell r="H21">
            <v>1432117</v>
          </cell>
        </row>
        <row r="22">
          <cell r="A22">
            <v>12</v>
          </cell>
          <cell r="B22" t="str">
            <v xml:space="preserve">  FT-GS Withdrawals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13</v>
          </cell>
          <cell r="E23">
            <v>957212</v>
          </cell>
          <cell r="F23">
            <v>995500</v>
          </cell>
          <cell r="G23">
            <v>6.9585999999999997</v>
          </cell>
          <cell r="H23">
            <v>6927238</v>
          </cell>
        </row>
        <row r="24">
          <cell r="A24">
            <v>14</v>
          </cell>
          <cell r="B24" t="str">
            <v>Trunkline Gas Area</v>
          </cell>
        </row>
        <row r="25">
          <cell r="A25">
            <v>15</v>
          </cell>
          <cell r="B25" t="str">
            <v>Firm Transportation</v>
          </cell>
          <cell r="E25">
            <v>212077.29468599035</v>
          </cell>
          <cell r="F25">
            <v>219500</v>
          </cell>
          <cell r="G25">
            <v>6.6224999999999996</v>
          </cell>
          <cell r="H25">
            <v>1453639</v>
          </cell>
        </row>
        <row r="26">
          <cell r="A26">
            <v>16</v>
          </cell>
        </row>
        <row r="27">
          <cell r="A27">
            <v>17</v>
          </cell>
        </row>
        <row r="28">
          <cell r="A28">
            <v>18</v>
          </cell>
          <cell r="B28" t="str">
            <v>WKG System Storage</v>
          </cell>
        </row>
        <row r="29">
          <cell r="A29">
            <v>19</v>
          </cell>
          <cell r="B29" t="str">
            <v>Injections</v>
          </cell>
          <cell r="E29">
            <v>-759591</v>
          </cell>
          <cell r="F29">
            <v>-778581</v>
          </cell>
          <cell r="G29">
            <v>6.4372857142857152</v>
          </cell>
          <cell r="H29">
            <v>-5011948</v>
          </cell>
        </row>
        <row r="30">
          <cell r="A30">
            <v>20</v>
          </cell>
          <cell r="B30" t="str">
            <v>Withdrawals</v>
          </cell>
          <cell r="E30">
            <v>3680000</v>
          </cell>
          <cell r="F30">
            <v>3772000</v>
          </cell>
          <cell r="G30">
            <v>7.1669999999999998</v>
          </cell>
          <cell r="H30">
            <v>27033924</v>
          </cell>
        </row>
        <row r="31">
          <cell r="A31">
            <v>21</v>
          </cell>
          <cell r="B31" t="str">
            <v>Net WKG Storage</v>
          </cell>
          <cell r="E31">
            <v>2920408.7804878051</v>
          </cell>
          <cell r="F31">
            <v>2993419</v>
          </cell>
          <cell r="G31">
            <v>7.3567999999999998</v>
          </cell>
          <cell r="H31">
            <v>22021976</v>
          </cell>
        </row>
        <row r="32">
          <cell r="A32">
            <v>22</v>
          </cell>
        </row>
        <row r="33">
          <cell r="A33">
            <v>23</v>
          </cell>
        </row>
        <row r="34">
          <cell r="A34">
            <v>24</v>
          </cell>
          <cell r="B34" t="str">
            <v>Local Production</v>
          </cell>
          <cell r="E34">
            <v>59512</v>
          </cell>
          <cell r="F34">
            <v>61000</v>
          </cell>
          <cell r="G34">
            <v>6.7525000000000004</v>
          </cell>
          <cell r="H34">
            <v>411903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B38" t="str">
            <v xml:space="preserve"> Total Commodity Purchases</v>
          </cell>
          <cell r="E38">
            <v>4570362.0751737952</v>
          </cell>
          <cell r="F38">
            <v>4701100</v>
          </cell>
          <cell r="G38">
            <v>7.1825000000000001</v>
          </cell>
          <cell r="H38">
            <v>33765419</v>
          </cell>
        </row>
        <row r="39">
          <cell r="A39">
            <v>29</v>
          </cell>
        </row>
        <row r="40">
          <cell r="A40">
            <v>30</v>
          </cell>
          <cell r="B40" t="str">
            <v>Lost &amp; Unaccounted for  @</v>
          </cell>
          <cell r="D40">
            <v>1.38E-2</v>
          </cell>
          <cell r="E40">
            <v>63071</v>
          </cell>
          <cell r="F40">
            <v>64875</v>
          </cell>
        </row>
        <row r="41">
          <cell r="A41">
            <v>31</v>
          </cell>
        </row>
        <row r="42">
          <cell r="A42">
            <v>32</v>
          </cell>
          <cell r="B42" t="str">
            <v>Total Deliveries</v>
          </cell>
          <cell r="E42">
            <v>4507291.0751737952</v>
          </cell>
          <cell r="F42">
            <v>4636225</v>
          </cell>
          <cell r="G42">
            <v>7.2830000000000004</v>
          </cell>
          <cell r="H42">
            <v>33765419</v>
          </cell>
        </row>
        <row r="43">
          <cell r="A43">
            <v>33</v>
          </cell>
        </row>
        <row r="44">
          <cell r="A44">
            <v>34</v>
          </cell>
          <cell r="B44" t="str">
            <v>LVS Commodity Credit to System</v>
          </cell>
        </row>
        <row r="45">
          <cell r="A45">
            <v>35</v>
          </cell>
          <cell r="B45" t="str">
            <v>LVS Sales</v>
          </cell>
          <cell r="C45" t="str">
            <v>Need table of monthly =&gt;</v>
          </cell>
          <cell r="E45">
            <v>-20000</v>
          </cell>
          <cell r="F45">
            <v>-20572</v>
          </cell>
          <cell r="G45">
            <v>9.4163999999999994</v>
          </cell>
          <cell r="H45">
            <v>-193714</v>
          </cell>
        </row>
        <row r="46">
          <cell r="A46">
            <v>36</v>
          </cell>
        </row>
        <row r="47">
          <cell r="A47">
            <v>37</v>
          </cell>
        </row>
        <row r="48">
          <cell r="A48">
            <v>38</v>
          </cell>
          <cell r="B48" t="str">
            <v>Total Expected Commodity Cost</v>
          </cell>
          <cell r="E48">
            <v>4487291.0751737952</v>
          </cell>
          <cell r="F48">
            <v>4615653</v>
          </cell>
          <cell r="G48">
            <v>7.2733999999999996</v>
          </cell>
          <cell r="H48">
            <v>33571705</v>
          </cell>
        </row>
        <row r="50">
          <cell r="G50">
            <v>7.4814999999999996</v>
          </cell>
        </row>
      </sheetData>
      <sheetData sheetId="98"/>
      <sheetData sheetId="99"/>
      <sheetData sheetId="100">
        <row r="1">
          <cell r="A1" t="str">
            <v>Atmos Energy Corporation</v>
          </cell>
          <cell r="K1" t="str">
            <v>Exhibit C</v>
          </cell>
        </row>
        <row r="2">
          <cell r="A2" t="str">
            <v>Current "Cash-out" Prices</v>
          </cell>
          <cell r="K2" t="str">
            <v>Page 21 of 21</v>
          </cell>
        </row>
        <row r="3">
          <cell r="A3" t="str">
            <v>For the Month of November, 2006</v>
          </cell>
        </row>
        <row r="7">
          <cell r="G7" t="str">
            <v>Indexed 1</v>
          </cell>
          <cell r="K7" t="str">
            <v>WKG</v>
          </cell>
        </row>
        <row r="8">
          <cell r="G8" t="str">
            <v>Cash-out</v>
          </cell>
          <cell r="I8" t="str">
            <v>Transport</v>
          </cell>
          <cell r="K8" t="str">
            <v>Cash-out</v>
          </cell>
        </row>
        <row r="9">
          <cell r="A9" t="str">
            <v>For WKG customers served  in:</v>
          </cell>
          <cell r="G9" t="str">
            <v>Price</v>
          </cell>
          <cell r="I9" t="str">
            <v>Charge 2, 3</v>
          </cell>
          <cell r="K9" t="str">
            <v>Price</v>
          </cell>
        </row>
        <row r="11">
          <cell r="A11" t="str">
            <v>A.</v>
          </cell>
          <cell r="C11" t="str">
            <v>Texas Gas:</v>
          </cell>
        </row>
        <row r="12">
          <cell r="C12" t="str">
            <v>Zone 2 Area</v>
          </cell>
          <cell r="E12" t="str">
            <v>100% of Index Price</v>
          </cell>
          <cell r="G12">
            <v>7.3879999999999999</v>
          </cell>
          <cell r="H12" t="str">
            <v>+</v>
          </cell>
          <cell r="I12">
            <v>4.7800000000000002E-2</v>
          </cell>
          <cell r="J12" t="str">
            <v>=</v>
          </cell>
          <cell r="K12">
            <v>7.4357999999999995</v>
          </cell>
        </row>
        <row r="13">
          <cell r="E13" t="str">
            <v xml:space="preserve"> 90% of Index Price</v>
          </cell>
          <cell r="G13">
            <v>6.6492000000000004</v>
          </cell>
          <cell r="H13" t="str">
            <v>+</v>
          </cell>
          <cell r="I13">
            <v>4.7800000000000002E-2</v>
          </cell>
          <cell r="J13" t="str">
            <v>=</v>
          </cell>
          <cell r="K13">
            <v>6.6970000000000001</v>
          </cell>
        </row>
        <row r="14">
          <cell r="E14" t="str">
            <v xml:space="preserve"> 80% of Index Price</v>
          </cell>
          <cell r="G14">
            <v>5.9104000000000001</v>
          </cell>
          <cell r="H14" t="str">
            <v>+</v>
          </cell>
          <cell r="I14">
            <v>4.7800000000000002E-2</v>
          </cell>
          <cell r="J14" t="str">
            <v>=</v>
          </cell>
          <cell r="K14">
            <v>5.9581999999999997</v>
          </cell>
        </row>
        <row r="16">
          <cell r="C16" t="str">
            <v>Zone 3 Area</v>
          </cell>
          <cell r="E16" t="str">
            <v>100% of Index Price</v>
          </cell>
          <cell r="G16">
            <v>7.3879999999999999</v>
          </cell>
          <cell r="H16" t="str">
            <v>+</v>
          </cell>
          <cell r="I16">
            <v>5.0800000000000005E-2</v>
          </cell>
          <cell r="J16" t="str">
            <v>=</v>
          </cell>
          <cell r="K16">
            <v>7.4387999999999996</v>
          </cell>
        </row>
        <row r="17">
          <cell r="E17" t="str">
            <v xml:space="preserve"> 90% of Index Price</v>
          </cell>
          <cell r="G17">
            <v>6.6492000000000004</v>
          </cell>
          <cell r="H17" t="str">
            <v>+</v>
          </cell>
          <cell r="I17">
            <v>5.0800000000000005E-2</v>
          </cell>
          <cell r="J17" t="str">
            <v>=</v>
          </cell>
          <cell r="K17">
            <v>6.7</v>
          </cell>
        </row>
        <row r="18">
          <cell r="E18" t="str">
            <v xml:space="preserve"> 80% of Index Price</v>
          </cell>
          <cell r="G18">
            <v>5.9104000000000001</v>
          </cell>
          <cell r="H18" t="str">
            <v>+</v>
          </cell>
          <cell r="I18">
            <v>5.0800000000000005E-2</v>
          </cell>
          <cell r="J18" t="str">
            <v>=</v>
          </cell>
          <cell r="K18">
            <v>5.9611999999999998</v>
          </cell>
        </row>
        <row r="20">
          <cell r="C20" t="str">
            <v>Zone 4 Area</v>
          </cell>
          <cell r="E20" t="str">
            <v>100% of Index Price</v>
          </cell>
          <cell r="G20">
            <v>7.3879999999999999</v>
          </cell>
          <cell r="H20" t="str">
            <v>+</v>
          </cell>
          <cell r="I20">
            <v>6.3200000000000006E-2</v>
          </cell>
          <cell r="J20" t="str">
            <v>=</v>
          </cell>
          <cell r="K20">
            <v>7.4512</v>
          </cell>
        </row>
        <row r="21">
          <cell r="E21" t="str">
            <v xml:space="preserve"> 90% of Index Price</v>
          </cell>
          <cell r="G21">
            <v>6.6492000000000004</v>
          </cell>
          <cell r="H21" t="str">
            <v>+</v>
          </cell>
          <cell r="I21">
            <v>6.3200000000000006E-2</v>
          </cell>
          <cell r="J21" t="str">
            <v>=</v>
          </cell>
          <cell r="K21">
            <v>6.7124000000000006</v>
          </cell>
        </row>
        <row r="22">
          <cell r="E22" t="str">
            <v xml:space="preserve"> 80% of Index Price</v>
          </cell>
          <cell r="G22">
            <v>5.9104000000000001</v>
          </cell>
          <cell r="H22" t="str">
            <v>+</v>
          </cell>
          <cell r="I22">
            <v>6.3200000000000006E-2</v>
          </cell>
          <cell r="J22" t="str">
            <v>=</v>
          </cell>
          <cell r="K22">
            <v>5.9736000000000002</v>
          </cell>
        </row>
        <row r="24">
          <cell r="A24" t="str">
            <v>B.</v>
          </cell>
          <cell r="C24" t="str">
            <v>Tennessee Gas:</v>
          </cell>
        </row>
        <row r="25">
          <cell r="C25" t="str">
            <v>Zone 2 Area</v>
          </cell>
          <cell r="E25" t="str">
            <v>100% of Index Price</v>
          </cell>
          <cell r="G25">
            <v>7.1712999999999996</v>
          </cell>
          <cell r="H25" t="str">
            <v>+</v>
          </cell>
          <cell r="I25">
            <v>1.7899999999999999E-2</v>
          </cell>
          <cell r="J25" t="str">
            <v>=</v>
          </cell>
          <cell r="K25">
            <v>7.1891999999999996</v>
          </cell>
        </row>
        <row r="26">
          <cell r="E26" t="str">
            <v xml:space="preserve"> 90% of Index Price</v>
          </cell>
          <cell r="G26">
            <v>6.4542000000000002</v>
          </cell>
          <cell r="H26" t="str">
            <v>+</v>
          </cell>
          <cell r="I26">
            <v>1.7899999999999999E-2</v>
          </cell>
          <cell r="J26" t="str">
            <v>=</v>
          </cell>
          <cell r="K26">
            <v>6.4721000000000002</v>
          </cell>
        </row>
        <row r="27">
          <cell r="E27" t="str">
            <v xml:space="preserve"> 80% of Index Price</v>
          </cell>
          <cell r="G27">
            <v>5.7370000000000001</v>
          </cell>
          <cell r="H27" t="str">
            <v>+</v>
          </cell>
          <cell r="I27">
            <v>1.7899999999999999E-2</v>
          </cell>
          <cell r="J27" t="str">
            <v>=</v>
          </cell>
          <cell r="K27">
            <v>5.7549000000000001</v>
          </cell>
        </row>
        <row r="31">
          <cell r="A31" t="str">
            <v>1</v>
          </cell>
          <cell r="B31" t="str">
            <v>Indexed cash-out price is from the pipeline's Electronic Bulletin Board.</v>
          </cell>
        </row>
        <row r="33">
          <cell r="A33" t="str">
            <v>2</v>
          </cell>
          <cell r="B33" t="str">
            <v>Transport charge used for Texas Gas is its tariff sheet no. 20 commodity rate.</v>
          </cell>
        </row>
        <row r="35">
          <cell r="A35" t="str">
            <v>3</v>
          </cell>
          <cell r="B35" t="str">
            <v xml:space="preserve">Transport charge used for Tennessee Gas is its tariff sheet no. 23A maximum </v>
          </cell>
        </row>
        <row r="36">
          <cell r="B36" t="str">
            <v>commodity rate from zone 0 to zone 2.</v>
          </cell>
        </row>
      </sheetData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Report"/>
      <sheetName val="Pipeline Cashout"/>
      <sheetName val="Texas"/>
      <sheetName val="Tenn"/>
      <sheetName val="2005-01 Texas 20"/>
      <sheetName val="2005-01 Tenn 23A"/>
      <sheetName val="Module1"/>
    </sheetNames>
    <sheetDataSet>
      <sheetData sheetId="0"/>
      <sheetData sheetId="1">
        <row r="5">
          <cell r="E5">
            <v>38353</v>
          </cell>
        </row>
      </sheetData>
      <sheetData sheetId="2"/>
      <sheetData sheetId="3">
        <row r="9">
          <cell r="A9">
            <v>34335</v>
          </cell>
          <cell r="B9">
            <v>2.1280000000000001</v>
          </cell>
          <cell r="C9">
            <v>2.1604000000000001</v>
          </cell>
        </row>
        <row r="10">
          <cell r="A10">
            <v>34366</v>
          </cell>
          <cell r="B10">
            <v>2.7789999999999999</v>
          </cell>
          <cell r="C10">
            <v>2.5708000000000002</v>
          </cell>
        </row>
        <row r="11">
          <cell r="A11">
            <v>34394</v>
          </cell>
          <cell r="B11">
            <v>2.331</v>
          </cell>
          <cell r="C11">
            <v>2.1343999999999999</v>
          </cell>
        </row>
        <row r="12">
          <cell r="A12">
            <v>34425</v>
          </cell>
          <cell r="B12">
            <v>1.9930000000000001</v>
          </cell>
          <cell r="C12">
            <v>1.9320999999999999</v>
          </cell>
        </row>
        <row r="13">
          <cell r="A13">
            <v>34455</v>
          </cell>
          <cell r="B13">
            <v>2.0059999999999998</v>
          </cell>
          <cell r="C13">
            <v>1.9036999999999999</v>
          </cell>
        </row>
        <row r="14">
          <cell r="A14">
            <v>34486</v>
          </cell>
          <cell r="B14">
            <v>1.8340000000000001</v>
          </cell>
          <cell r="C14">
            <v>1.8425</v>
          </cell>
        </row>
        <row r="15">
          <cell r="A15">
            <v>34516</v>
          </cell>
          <cell r="B15">
            <v>1.976</v>
          </cell>
          <cell r="C15">
            <v>1.9380999999999999</v>
          </cell>
        </row>
        <row r="16">
          <cell r="A16">
            <v>34547</v>
          </cell>
          <cell r="B16">
            <v>1.734</v>
          </cell>
          <cell r="C16">
            <v>1.6930000000000001</v>
          </cell>
        </row>
        <row r="17">
          <cell r="A17">
            <v>34578</v>
          </cell>
          <cell r="B17">
            <v>1.522</v>
          </cell>
          <cell r="C17">
            <v>1.4821</v>
          </cell>
        </row>
        <row r="18">
          <cell r="A18">
            <v>34608</v>
          </cell>
          <cell r="B18">
            <v>1.4550000000000001</v>
          </cell>
          <cell r="C18">
            <v>1.4267000000000001</v>
          </cell>
        </row>
        <row r="19">
          <cell r="A19">
            <v>34639</v>
          </cell>
          <cell r="B19">
            <v>1.57</v>
          </cell>
          <cell r="C19">
            <v>1.5388999999999999</v>
          </cell>
        </row>
        <row r="20">
          <cell r="A20">
            <v>34669</v>
          </cell>
          <cell r="B20">
            <v>1.6060000000000001</v>
          </cell>
          <cell r="C20">
            <v>1.6152</v>
          </cell>
        </row>
        <row r="21">
          <cell r="A21">
            <v>34700</v>
          </cell>
          <cell r="B21">
            <v>1.6240000000000001</v>
          </cell>
          <cell r="C21">
            <v>1.4823999999999999</v>
          </cell>
        </row>
        <row r="22">
          <cell r="A22">
            <v>34731</v>
          </cell>
          <cell r="B22">
            <v>1.474</v>
          </cell>
          <cell r="C22">
            <v>1.448</v>
          </cell>
        </row>
        <row r="23">
          <cell r="A23">
            <v>34759</v>
          </cell>
          <cell r="B23">
            <v>1.504</v>
          </cell>
          <cell r="C23">
            <v>1.4545999999999999</v>
          </cell>
        </row>
        <row r="24">
          <cell r="A24">
            <v>34790</v>
          </cell>
          <cell r="B24">
            <v>1.536</v>
          </cell>
          <cell r="C24">
            <v>1.4952000000000001</v>
          </cell>
        </row>
        <row r="25">
          <cell r="A25">
            <v>34820</v>
          </cell>
          <cell r="B25">
            <v>1.629</v>
          </cell>
          <cell r="C25">
            <v>1.5949</v>
          </cell>
        </row>
        <row r="26">
          <cell r="A26">
            <v>34851</v>
          </cell>
          <cell r="B26">
            <v>1.64</v>
          </cell>
          <cell r="C26">
            <v>1.6024</v>
          </cell>
        </row>
        <row r="27">
          <cell r="A27">
            <v>34881</v>
          </cell>
          <cell r="B27">
            <v>1.4770000000000001</v>
          </cell>
          <cell r="C27">
            <v>1.4017999999999999</v>
          </cell>
        </row>
        <row r="28">
          <cell r="A28">
            <v>34912</v>
          </cell>
          <cell r="B28">
            <v>1.4259999999999999</v>
          </cell>
          <cell r="C28">
            <v>1.4372</v>
          </cell>
        </row>
        <row r="29">
          <cell r="A29">
            <v>34943</v>
          </cell>
          <cell r="B29">
            <v>1.605</v>
          </cell>
          <cell r="C29">
            <v>1.5750999999999999</v>
          </cell>
        </row>
        <row r="30">
          <cell r="A30">
            <v>34973</v>
          </cell>
          <cell r="B30">
            <v>1.6890000000000001</v>
          </cell>
          <cell r="C30">
            <v>1.6419999999999999</v>
          </cell>
        </row>
        <row r="31">
          <cell r="A31">
            <v>35004</v>
          </cell>
          <cell r="B31">
            <v>1.8169999999999999</v>
          </cell>
          <cell r="C31">
            <v>1.7897000000000001</v>
          </cell>
        </row>
        <row r="32">
          <cell r="A32">
            <v>35034</v>
          </cell>
          <cell r="B32">
            <v>2.2749999999999999</v>
          </cell>
          <cell r="C32">
            <v>2.2010000000000001</v>
          </cell>
        </row>
        <row r="33">
          <cell r="A33">
            <v>35065</v>
          </cell>
          <cell r="B33">
            <v>3.2410000000000001</v>
          </cell>
          <cell r="C33">
            <v>2.6886999999999999</v>
          </cell>
        </row>
        <row r="34">
          <cell r="A34">
            <v>35096</v>
          </cell>
          <cell r="B34">
            <v>3.82</v>
          </cell>
          <cell r="C34">
            <v>3.5771999999999999</v>
          </cell>
        </row>
        <row r="35">
          <cell r="A35">
            <v>35125</v>
          </cell>
          <cell r="B35">
            <v>2.839</v>
          </cell>
          <cell r="C35">
            <v>2.5855000000000001</v>
          </cell>
        </row>
        <row r="36">
          <cell r="A36">
            <v>35156</v>
          </cell>
          <cell r="B36">
            <v>2.536</v>
          </cell>
          <cell r="C36">
            <v>2.3755000000000002</v>
          </cell>
        </row>
        <row r="37">
          <cell r="A37">
            <v>35186</v>
          </cell>
          <cell r="B37">
            <v>2.198</v>
          </cell>
          <cell r="C37">
            <v>2.15</v>
          </cell>
        </row>
        <row r="38">
          <cell r="A38">
            <v>35217</v>
          </cell>
          <cell r="B38">
            <v>2.339</v>
          </cell>
          <cell r="C38">
            <v>2.3054000000000001</v>
          </cell>
        </row>
        <row r="39">
          <cell r="A39">
            <v>35247</v>
          </cell>
          <cell r="B39">
            <v>2.61</v>
          </cell>
          <cell r="C39">
            <v>2.5177</v>
          </cell>
        </row>
        <row r="40">
          <cell r="A40">
            <v>35278</v>
          </cell>
          <cell r="B40">
            <v>2.2570000000000001</v>
          </cell>
          <cell r="C40">
            <v>2.0493000000000001</v>
          </cell>
        </row>
        <row r="41">
          <cell r="A41">
            <v>35309</v>
          </cell>
          <cell r="B41">
            <v>1.8280000000000001</v>
          </cell>
          <cell r="C41">
            <v>1.7801</v>
          </cell>
        </row>
        <row r="42">
          <cell r="A42">
            <v>35339</v>
          </cell>
          <cell r="B42">
            <v>2.0449999999999999</v>
          </cell>
          <cell r="C42">
            <v>2.2141000000000002</v>
          </cell>
        </row>
        <row r="43">
          <cell r="A43">
            <v>35370</v>
          </cell>
          <cell r="B43">
            <v>2.63</v>
          </cell>
          <cell r="C43">
            <v>2.7025000000000001</v>
          </cell>
        </row>
        <row r="44">
          <cell r="A44">
            <v>35400</v>
          </cell>
          <cell r="B44">
            <v>3.355</v>
          </cell>
          <cell r="C44">
            <v>3.6999</v>
          </cell>
        </row>
        <row r="45">
          <cell r="A45">
            <v>35431</v>
          </cell>
          <cell r="B45">
            <v>3.851</v>
          </cell>
          <cell r="C45">
            <v>3.5116000000000001</v>
          </cell>
        </row>
        <row r="46">
          <cell r="A46">
            <v>35462</v>
          </cell>
          <cell r="B46">
            <v>2.669</v>
          </cell>
          <cell r="C46">
            <v>2.3454999999999999</v>
          </cell>
        </row>
        <row r="47">
          <cell r="A47">
            <v>35490</v>
          </cell>
          <cell r="B47">
            <v>1.8540000000000001</v>
          </cell>
          <cell r="C47">
            <v>1.8333999999999999</v>
          </cell>
        </row>
        <row r="48">
          <cell r="A48">
            <v>35521</v>
          </cell>
          <cell r="B48">
            <v>1.893</v>
          </cell>
          <cell r="C48">
            <v>1.9518</v>
          </cell>
        </row>
        <row r="49">
          <cell r="A49">
            <v>35551</v>
          </cell>
          <cell r="B49">
            <v>2.1459999999999999</v>
          </cell>
          <cell r="C49">
            <v>2.1631999999999998</v>
          </cell>
        </row>
        <row r="50">
          <cell r="A50">
            <v>35582</v>
          </cell>
          <cell r="B50">
            <v>2.1930000000000001</v>
          </cell>
          <cell r="C50">
            <v>2.1663000000000001</v>
          </cell>
        </row>
        <row r="51">
          <cell r="A51">
            <v>35612</v>
          </cell>
          <cell r="B51">
            <v>2.1800000000000002</v>
          </cell>
          <cell r="C51">
            <v>2.1326000000000001</v>
          </cell>
        </row>
        <row r="52">
          <cell r="A52">
            <v>35643</v>
          </cell>
          <cell r="B52">
            <v>2.306</v>
          </cell>
          <cell r="C52">
            <v>2.3487</v>
          </cell>
        </row>
        <row r="53">
          <cell r="A53">
            <v>35674</v>
          </cell>
          <cell r="B53">
            <v>2.629</v>
          </cell>
          <cell r="C53">
            <v>2.7269999999999999</v>
          </cell>
        </row>
        <row r="54">
          <cell r="A54">
            <v>35704</v>
          </cell>
          <cell r="B54">
            <v>2.899</v>
          </cell>
          <cell r="C54">
            <v>2.9215</v>
          </cell>
        </row>
        <row r="55">
          <cell r="A55">
            <v>35735</v>
          </cell>
          <cell r="B55">
            <v>3.1789999999999998</v>
          </cell>
          <cell r="C55">
            <v>3.1263000000000001</v>
          </cell>
        </row>
        <row r="56">
          <cell r="A56">
            <v>35765</v>
          </cell>
          <cell r="B56">
            <v>2.3759999999999999</v>
          </cell>
          <cell r="C56">
            <v>2.3241999999999998</v>
          </cell>
        </row>
        <row r="57">
          <cell r="A57">
            <v>35796</v>
          </cell>
          <cell r="B57">
            <v>2.1139999999999999</v>
          </cell>
          <cell r="C57">
            <v>2.0831</v>
          </cell>
        </row>
        <row r="58">
          <cell r="A58">
            <v>35827</v>
          </cell>
          <cell r="B58">
            <v>2.169</v>
          </cell>
          <cell r="C58">
            <v>2.1312000000000002</v>
          </cell>
        </row>
        <row r="59">
          <cell r="A59">
            <v>35855</v>
          </cell>
          <cell r="B59">
            <v>2.2149999999999999</v>
          </cell>
          <cell r="C59">
            <v>2.1817000000000002</v>
          </cell>
        </row>
        <row r="60">
          <cell r="A60">
            <v>35886</v>
          </cell>
          <cell r="B60">
            <v>2.448</v>
          </cell>
          <cell r="C60">
            <v>2.4077999999999999</v>
          </cell>
        </row>
        <row r="61">
          <cell r="A61">
            <v>35916</v>
          </cell>
          <cell r="B61">
            <v>2.19</v>
          </cell>
          <cell r="C61">
            <v>2.1581999999999999</v>
          </cell>
        </row>
        <row r="62">
          <cell r="A62">
            <v>35947</v>
          </cell>
          <cell r="B62">
            <v>2.1320000000000001</v>
          </cell>
          <cell r="C62">
            <v>2.0954000000000002</v>
          </cell>
        </row>
        <row r="63">
          <cell r="A63">
            <v>35977</v>
          </cell>
          <cell r="B63">
            <v>2.2509999999999999</v>
          </cell>
          <cell r="C63">
            <v>2.2130999999999998</v>
          </cell>
        </row>
        <row r="64">
          <cell r="A64">
            <v>36008</v>
          </cell>
          <cell r="B64">
            <v>1.883</v>
          </cell>
          <cell r="C64">
            <v>1.8603000000000001</v>
          </cell>
        </row>
        <row r="65">
          <cell r="A65">
            <v>36039</v>
          </cell>
          <cell r="B65">
            <v>1.919</v>
          </cell>
          <cell r="C65">
            <v>1.8957999999999999</v>
          </cell>
        </row>
        <row r="66">
          <cell r="A66">
            <v>36069</v>
          </cell>
          <cell r="B66">
            <v>1.9590000000000001</v>
          </cell>
          <cell r="C66">
            <v>1.9327000000000001</v>
          </cell>
        </row>
        <row r="67">
          <cell r="A67">
            <v>36100</v>
          </cell>
          <cell r="B67">
            <v>2.0680000000000001</v>
          </cell>
          <cell r="C67">
            <v>2.0371000000000001</v>
          </cell>
        </row>
        <row r="68">
          <cell r="A68">
            <v>36130</v>
          </cell>
          <cell r="B68">
            <v>1.7330000000000001</v>
          </cell>
          <cell r="C68">
            <v>1.7156</v>
          </cell>
        </row>
        <row r="69">
          <cell r="A69">
            <v>36161</v>
          </cell>
          <cell r="B69">
            <v>1.855</v>
          </cell>
          <cell r="C69">
            <v>1.8351999999999999</v>
          </cell>
        </row>
        <row r="70">
          <cell r="A70">
            <v>36192</v>
          </cell>
          <cell r="B70">
            <v>1.7749999999999999</v>
          </cell>
          <cell r="C70">
            <v>1.7495000000000001</v>
          </cell>
        </row>
        <row r="71">
          <cell r="A71">
            <v>36220</v>
          </cell>
          <cell r="B71">
            <v>1.754</v>
          </cell>
          <cell r="C71">
            <v>1.7282999999999999</v>
          </cell>
        </row>
        <row r="72">
          <cell r="A72">
            <v>36251</v>
          </cell>
          <cell r="B72">
            <v>2.0430000000000001</v>
          </cell>
          <cell r="C72">
            <v>2.0179999999999998</v>
          </cell>
        </row>
        <row r="73">
          <cell r="A73">
            <v>36281</v>
          </cell>
          <cell r="B73">
            <v>2.2589999999999999</v>
          </cell>
          <cell r="C73">
            <v>2.2298</v>
          </cell>
        </row>
        <row r="74">
          <cell r="A74">
            <v>36312</v>
          </cell>
          <cell r="B74">
            <v>2.2789999999999999</v>
          </cell>
          <cell r="C74">
            <v>2.2530999999999999</v>
          </cell>
        </row>
        <row r="75">
          <cell r="A75">
            <v>36342</v>
          </cell>
          <cell r="B75">
            <v>2.2210000000000001</v>
          </cell>
          <cell r="C75">
            <v>2.2006999999999999</v>
          </cell>
        </row>
        <row r="76">
          <cell r="A76">
            <v>36373</v>
          </cell>
          <cell r="B76">
            <v>2.738</v>
          </cell>
          <cell r="C76">
            <v>2.7161</v>
          </cell>
        </row>
        <row r="77">
          <cell r="A77">
            <v>36404</v>
          </cell>
          <cell r="B77">
            <v>2.605</v>
          </cell>
          <cell r="C77">
            <v>2.5716000000000001</v>
          </cell>
        </row>
        <row r="78">
          <cell r="A78">
            <v>36434</v>
          </cell>
          <cell r="B78">
            <v>2.625</v>
          </cell>
          <cell r="C78">
            <v>2.6019000000000001</v>
          </cell>
        </row>
        <row r="79">
          <cell r="A79">
            <v>36465</v>
          </cell>
          <cell r="B79">
            <v>2.4700000000000002</v>
          </cell>
          <cell r="C79">
            <v>2.4413</v>
          </cell>
        </row>
        <row r="80">
          <cell r="A80">
            <v>36495</v>
          </cell>
          <cell r="B80">
            <v>2.3450000000000002</v>
          </cell>
          <cell r="C80">
            <v>2.3149999999999999</v>
          </cell>
        </row>
        <row r="81">
          <cell r="A81">
            <v>36526</v>
          </cell>
          <cell r="B81">
            <v>2.375</v>
          </cell>
          <cell r="C81">
            <v>2.3475000000000001</v>
          </cell>
        </row>
        <row r="82">
          <cell r="A82">
            <v>36557</v>
          </cell>
          <cell r="B82">
            <v>2.6389999999999998</v>
          </cell>
          <cell r="C82">
            <v>2.6040999999999999</v>
          </cell>
        </row>
        <row r="83">
          <cell r="A83">
            <v>36586</v>
          </cell>
          <cell r="B83">
            <v>2.7389999999999999</v>
          </cell>
          <cell r="C83">
            <v>2.7080000000000002</v>
          </cell>
        </row>
        <row r="84">
          <cell r="A84">
            <v>36617</v>
          </cell>
          <cell r="B84">
            <v>2.9849999999999999</v>
          </cell>
          <cell r="C84">
            <v>2.9456000000000002</v>
          </cell>
        </row>
        <row r="85">
          <cell r="A85">
            <v>36647</v>
          </cell>
          <cell r="B85">
            <v>3.411</v>
          </cell>
          <cell r="C85">
            <v>3.3708</v>
          </cell>
        </row>
        <row r="86">
          <cell r="A86">
            <v>36678</v>
          </cell>
          <cell r="B86">
            <v>4.2709999999999999</v>
          </cell>
          <cell r="C86">
            <v>4.2159000000000004</v>
          </cell>
        </row>
        <row r="87">
          <cell r="A87">
            <v>36708</v>
          </cell>
          <cell r="B87">
            <v>4.0659999999999998</v>
          </cell>
          <cell r="C87">
            <v>4.0281000000000002</v>
          </cell>
        </row>
        <row r="88">
          <cell r="A88">
            <v>36739</v>
          </cell>
          <cell r="B88">
            <v>4.3289999999999997</v>
          </cell>
          <cell r="C88">
            <v>4.282</v>
          </cell>
        </row>
        <row r="89">
          <cell r="A89">
            <v>36770</v>
          </cell>
          <cell r="B89">
            <v>4.9189999999999996</v>
          </cell>
          <cell r="C89">
            <v>4.8779000000000003</v>
          </cell>
        </row>
        <row r="90">
          <cell r="A90">
            <v>36800</v>
          </cell>
          <cell r="B90">
            <v>5.101</v>
          </cell>
          <cell r="C90">
            <v>5.0475000000000003</v>
          </cell>
        </row>
        <row r="91">
          <cell r="A91">
            <v>36831</v>
          </cell>
          <cell r="B91">
            <v>5.3540000000000001</v>
          </cell>
          <cell r="C91">
            <v>5.2946</v>
          </cell>
        </row>
        <row r="92">
          <cell r="A92">
            <v>36861</v>
          </cell>
          <cell r="B92">
            <v>8.0909999999999993</v>
          </cell>
          <cell r="C92">
            <v>8.0318000000000005</v>
          </cell>
        </row>
        <row r="93">
          <cell r="A93">
            <v>36892</v>
          </cell>
          <cell r="B93">
            <v>8.8379999999999992</v>
          </cell>
          <cell r="C93">
            <v>8.6751000000000005</v>
          </cell>
        </row>
        <row r="94">
          <cell r="A94">
            <v>36923</v>
          </cell>
          <cell r="B94">
            <v>5.6980000000000004</v>
          </cell>
          <cell r="C94">
            <v>5.5682999999999998</v>
          </cell>
        </row>
        <row r="95">
          <cell r="A95">
            <v>36951</v>
          </cell>
          <cell r="B95">
            <v>5.1150000000000002</v>
          </cell>
          <cell r="C95">
            <v>5.0426000000000002</v>
          </cell>
        </row>
        <row r="96">
          <cell r="A96">
            <v>36982</v>
          </cell>
          <cell r="B96">
            <v>5.24</v>
          </cell>
          <cell r="C96">
            <v>5.1776</v>
          </cell>
        </row>
        <row r="97">
          <cell r="A97">
            <v>37012</v>
          </cell>
          <cell r="B97">
            <v>4.2759999999999998</v>
          </cell>
          <cell r="C97">
            <v>4.2365000000000004</v>
          </cell>
        </row>
        <row r="98">
          <cell r="A98">
            <v>37043</v>
          </cell>
          <cell r="B98">
            <v>3.835</v>
          </cell>
          <cell r="C98">
            <v>3.7776999999999998</v>
          </cell>
        </row>
        <row r="99">
          <cell r="A99">
            <v>37073</v>
          </cell>
          <cell r="B99">
            <v>3.1309999999999998</v>
          </cell>
          <cell r="C99">
            <v>3.0878000000000001</v>
          </cell>
        </row>
        <row r="100">
          <cell r="A100">
            <v>37104</v>
          </cell>
          <cell r="B100">
            <v>3.11</v>
          </cell>
          <cell r="C100">
            <v>3.0716000000000001</v>
          </cell>
        </row>
        <row r="101">
          <cell r="A101">
            <v>37135</v>
          </cell>
          <cell r="B101">
            <v>2.2989999999999999</v>
          </cell>
          <cell r="C101">
            <v>2.2692000000000001</v>
          </cell>
        </row>
        <row r="102">
          <cell r="A102">
            <v>37165</v>
          </cell>
          <cell r="B102">
            <v>2.4020000000000001</v>
          </cell>
          <cell r="C102">
            <v>2.2201</v>
          </cell>
        </row>
        <row r="103">
          <cell r="A103">
            <v>37196</v>
          </cell>
          <cell r="B103">
            <v>2.411</v>
          </cell>
          <cell r="C103">
            <v>2.4853000000000001</v>
          </cell>
        </row>
        <row r="104">
          <cell r="A104">
            <v>37226</v>
          </cell>
          <cell r="B104">
            <v>2.387</v>
          </cell>
          <cell r="C104">
            <v>2.3001</v>
          </cell>
        </row>
        <row r="105">
          <cell r="A105">
            <v>37257</v>
          </cell>
          <cell r="B105">
            <v>2.274</v>
          </cell>
          <cell r="C105">
            <v>2.3105000000000002</v>
          </cell>
        </row>
        <row r="106">
          <cell r="A106">
            <v>37288</v>
          </cell>
          <cell r="B106">
            <v>2.2690000000000001</v>
          </cell>
          <cell r="C106">
            <v>2.1848999999999998</v>
          </cell>
        </row>
        <row r="107">
          <cell r="A107">
            <v>37316</v>
          </cell>
          <cell r="B107">
            <v>2.9329999999999998</v>
          </cell>
          <cell r="C107">
            <v>2.7780999999999998</v>
          </cell>
        </row>
        <row r="108">
          <cell r="A108">
            <v>37347</v>
          </cell>
          <cell r="B108">
            <v>3.448</v>
          </cell>
          <cell r="C108">
            <v>3.3567999999999998</v>
          </cell>
        </row>
        <row r="109">
          <cell r="A109">
            <v>37377</v>
          </cell>
          <cell r="B109">
            <v>3.4830000000000001</v>
          </cell>
          <cell r="C109">
            <v>3.4817999999999998</v>
          </cell>
        </row>
        <row r="110">
          <cell r="A110">
            <v>37408</v>
          </cell>
          <cell r="B110">
            <v>3.23</v>
          </cell>
          <cell r="C110">
            <v>3.1686000000000001</v>
          </cell>
        </row>
        <row r="111">
          <cell r="A111">
            <v>37438</v>
          </cell>
          <cell r="B111">
            <v>3.05</v>
          </cell>
          <cell r="C111">
            <v>3.0398999999999998</v>
          </cell>
        </row>
        <row r="112">
          <cell r="A112">
            <v>37469</v>
          </cell>
          <cell r="B112">
            <v>3.07</v>
          </cell>
          <cell r="C112">
            <v>2.9883000000000002</v>
          </cell>
        </row>
        <row r="113">
          <cell r="A113">
            <v>37500</v>
          </cell>
          <cell r="B113">
            <v>3.4910000000000001</v>
          </cell>
          <cell r="C113">
            <v>3.4297</v>
          </cell>
        </row>
        <row r="114">
          <cell r="A114">
            <v>37530</v>
          </cell>
          <cell r="B114">
            <v>4.0830000000000002</v>
          </cell>
          <cell r="C114">
            <v>4.0129000000000001</v>
          </cell>
        </row>
        <row r="115">
          <cell r="A115">
            <v>37561</v>
          </cell>
          <cell r="B115">
            <v>4.0709999999999997</v>
          </cell>
          <cell r="C115">
            <v>3.9729999999999999</v>
          </cell>
        </row>
        <row r="116">
          <cell r="A116">
            <v>37591</v>
          </cell>
          <cell r="B116">
            <v>4.6379999999999999</v>
          </cell>
          <cell r="C116">
            <v>4.5190999999999999</v>
          </cell>
        </row>
        <row r="117">
          <cell r="A117">
            <v>37622</v>
          </cell>
          <cell r="B117">
            <v>5.3529999999999998</v>
          </cell>
          <cell r="C117">
            <v>5.1736000000000004</v>
          </cell>
        </row>
        <row r="118">
          <cell r="A118">
            <v>37653</v>
          </cell>
          <cell r="B118">
            <v>7.2919999999999998</v>
          </cell>
          <cell r="C118">
            <v>5.9678000000000004</v>
          </cell>
        </row>
        <row r="119">
          <cell r="A119">
            <v>37681</v>
          </cell>
          <cell r="B119">
            <v>6.8330000000000002</v>
          </cell>
          <cell r="C119">
            <v>7.0857999999999999</v>
          </cell>
        </row>
        <row r="120">
          <cell r="A120">
            <v>37712</v>
          </cell>
          <cell r="B120">
            <v>5.2460000000000004</v>
          </cell>
          <cell r="C120">
            <v>5.1413000000000002</v>
          </cell>
        </row>
        <row r="121">
          <cell r="A121">
            <v>37742</v>
          </cell>
          <cell r="B121">
            <v>5.6470000000000002</v>
          </cell>
          <cell r="C121">
            <v>5.5896999999999997</v>
          </cell>
        </row>
        <row r="122">
          <cell r="A122">
            <v>37773</v>
          </cell>
          <cell r="B122">
            <v>5.16</v>
          </cell>
          <cell r="C122">
            <v>5.7409999999999997</v>
          </cell>
        </row>
        <row r="123">
          <cell r="A123">
            <v>37803</v>
          </cell>
          <cell r="B123">
            <v>5.0190000000000001</v>
          </cell>
          <cell r="C123">
            <v>5.0663999999999998</v>
          </cell>
        </row>
        <row r="124">
          <cell r="A124">
            <v>37834</v>
          </cell>
          <cell r="B124">
            <v>4.8330000000000002</v>
          </cell>
          <cell r="C124">
            <v>4.8818999999999999</v>
          </cell>
        </row>
        <row r="125">
          <cell r="A125">
            <v>37865</v>
          </cell>
          <cell r="B125">
            <v>4.5819999999999999</v>
          </cell>
          <cell r="C125">
            <v>4.6372999999999998</v>
          </cell>
        </row>
        <row r="126">
          <cell r="A126">
            <v>37895</v>
          </cell>
          <cell r="B126">
            <v>4.6130000000000004</v>
          </cell>
          <cell r="C126">
            <v>4.6317000000000004</v>
          </cell>
        </row>
        <row r="127">
          <cell r="A127">
            <v>37926</v>
          </cell>
          <cell r="B127">
            <v>4.4539999999999997</v>
          </cell>
          <cell r="C127">
            <v>4.3653000000000004</v>
          </cell>
        </row>
        <row r="128">
          <cell r="A128">
            <v>37956</v>
          </cell>
          <cell r="B128">
            <v>5.7830000000000004</v>
          </cell>
          <cell r="C128">
            <v>5.8990999999999998</v>
          </cell>
        </row>
        <row r="129">
          <cell r="A129">
            <v>37987</v>
          </cell>
          <cell r="B129">
            <v>6.0380000000000003</v>
          </cell>
          <cell r="C129">
            <v>5.8994999999999997</v>
          </cell>
        </row>
        <row r="130">
          <cell r="A130">
            <v>38018</v>
          </cell>
          <cell r="B130">
            <v>5.4539999999999997</v>
          </cell>
          <cell r="C130">
            <v>5.3875999999999999</v>
          </cell>
        </row>
        <row r="131">
          <cell r="A131">
            <v>38047</v>
          </cell>
          <cell r="B131">
            <v>5.34</v>
          </cell>
          <cell r="C131">
            <v>5.2321</v>
          </cell>
        </row>
        <row r="132">
          <cell r="A132">
            <v>38078</v>
          </cell>
          <cell r="B132">
            <v>5.6509999999999998</v>
          </cell>
          <cell r="C132">
            <v>5.5583</v>
          </cell>
        </row>
        <row r="133">
          <cell r="A133">
            <v>38108</v>
          </cell>
          <cell r="B133">
            <v>6.218</v>
          </cell>
          <cell r="C133">
            <v>6.1281999999999996</v>
          </cell>
        </row>
        <row r="134">
          <cell r="A134">
            <v>38139</v>
          </cell>
          <cell r="B134">
            <v>6.2080000000000002</v>
          </cell>
          <cell r="C134">
            <v>6.2229000000000001</v>
          </cell>
        </row>
        <row r="135">
          <cell r="A135">
            <v>38169</v>
          </cell>
          <cell r="B135">
            <v>5.915</v>
          </cell>
          <cell r="C135">
            <v>5.87</v>
          </cell>
        </row>
        <row r="136">
          <cell r="A136">
            <v>38200</v>
          </cell>
          <cell r="B136">
            <v>5.34</v>
          </cell>
          <cell r="C136">
            <v>5.5342000000000002</v>
          </cell>
        </row>
        <row r="137">
          <cell r="A137">
            <v>38231</v>
          </cell>
          <cell r="B137">
            <v>5.0149999999999997</v>
          </cell>
          <cell r="C137">
            <v>4.8259999999999996</v>
          </cell>
        </row>
        <row r="138">
          <cell r="A138">
            <v>38261</v>
          </cell>
          <cell r="B138">
            <v>6.14</v>
          </cell>
          <cell r="C138">
            <v>5.7835000000000001</v>
          </cell>
        </row>
        <row r="139">
          <cell r="A139">
            <v>38292</v>
          </cell>
          <cell r="B139">
            <v>6.1580000000000004</v>
          </cell>
          <cell r="C139">
            <v>6.0369000000000002</v>
          </cell>
        </row>
        <row r="140">
          <cell r="A140">
            <v>38322</v>
          </cell>
          <cell r="B140">
            <v>6.5860000000000003</v>
          </cell>
          <cell r="C140">
            <v>6.5636000000000001</v>
          </cell>
        </row>
      </sheetData>
      <sheetData sheetId="4">
        <row r="7">
          <cell r="A7">
            <v>34335</v>
          </cell>
          <cell r="C7">
            <v>5.5199999999999999E-2</v>
          </cell>
          <cell r="D7">
            <v>6.0400000000000002E-2</v>
          </cell>
          <cell r="E7">
            <v>6.4399999999999999E-2</v>
          </cell>
        </row>
        <row r="8">
          <cell r="A8">
            <v>34455</v>
          </cell>
          <cell r="C8">
            <v>4.48E-2</v>
          </cell>
          <cell r="D8">
            <v>4.9099999999999998E-2</v>
          </cell>
          <cell r="E8">
            <v>5.2900000000000003E-2</v>
          </cell>
        </row>
        <row r="9">
          <cell r="A9">
            <v>34578</v>
          </cell>
          <cell r="C9">
            <v>4.3099999999999999E-2</v>
          </cell>
          <cell r="D9">
            <v>4.7399999999999998E-2</v>
          </cell>
          <cell r="E9">
            <v>5.1200000000000002E-2</v>
          </cell>
        </row>
        <row r="10">
          <cell r="A10">
            <v>34608</v>
          </cell>
          <cell r="C10">
            <v>4.2799999999999998E-2</v>
          </cell>
          <cell r="D10">
            <v>4.7100000000000003E-2</v>
          </cell>
          <cell r="E10">
            <v>5.0900000000000001E-2</v>
          </cell>
        </row>
        <row r="11">
          <cell r="A11">
            <v>34639</v>
          </cell>
          <cell r="C11">
            <v>4.02E-2</v>
          </cell>
          <cell r="D11">
            <v>4.4400000000000002E-2</v>
          </cell>
          <cell r="E11">
            <v>4.7600000000000003E-2</v>
          </cell>
        </row>
        <row r="12">
          <cell r="A12">
            <v>34700</v>
          </cell>
          <cell r="C12">
            <v>4.41E-2</v>
          </cell>
          <cell r="D12">
            <v>4.8300000000000003E-2</v>
          </cell>
          <cell r="E12">
            <v>5.1499999999999997E-2</v>
          </cell>
        </row>
        <row r="13">
          <cell r="A13">
            <v>34790</v>
          </cell>
          <cell r="C13">
            <v>4.1000000000000002E-2</v>
          </cell>
          <cell r="D13">
            <v>4.6199999999999998E-2</v>
          </cell>
          <cell r="E13">
            <v>5.0500000000000003E-2</v>
          </cell>
        </row>
        <row r="14">
          <cell r="A14">
            <v>35004</v>
          </cell>
          <cell r="C14">
            <v>4.0899999999999999E-2</v>
          </cell>
          <cell r="D14">
            <v>4.6100000000000002E-2</v>
          </cell>
          <cell r="E14">
            <v>5.04E-2</v>
          </cell>
        </row>
        <row r="15">
          <cell r="A15">
            <v>35034</v>
          </cell>
          <cell r="C15">
            <v>4.02E-2</v>
          </cell>
          <cell r="D15">
            <v>4.4200000000000003E-2</v>
          </cell>
          <cell r="E15">
            <v>4.8300000000000003E-2</v>
          </cell>
        </row>
        <row r="16">
          <cell r="A16">
            <v>35065</v>
          </cell>
          <cell r="C16">
            <v>4.0500000000000001E-2</v>
          </cell>
          <cell r="D16">
            <v>4.4499999999999998E-2</v>
          </cell>
          <cell r="E16">
            <v>4.8599999999999997E-2</v>
          </cell>
        </row>
        <row r="17">
          <cell r="A17">
            <v>35125</v>
          </cell>
          <cell r="B17" t="str">
            <v>Fifteenth</v>
          </cell>
          <cell r="C17">
            <v>3.1199999999999999E-2</v>
          </cell>
          <cell r="D17">
            <v>3.5200000000000002E-2</v>
          </cell>
          <cell r="E17">
            <v>3.9300000000000002E-2</v>
          </cell>
        </row>
        <row r="18">
          <cell r="A18">
            <v>35247</v>
          </cell>
          <cell r="B18" t="str">
            <v>Sixteenth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35309</v>
          </cell>
          <cell r="B19" t="str">
            <v>Seventeenth</v>
          </cell>
          <cell r="C19">
            <v>2.8299999999999999E-2</v>
          </cell>
          <cell r="D19">
            <v>3.2300000000000002E-2</v>
          </cell>
          <cell r="E19">
            <v>3.6400000000000002E-2</v>
          </cell>
        </row>
        <row r="20">
          <cell r="A20">
            <v>35339</v>
          </cell>
          <cell r="B20" t="str">
            <v>Eighteenth</v>
          </cell>
          <cell r="C20">
            <v>2.8000000000000001E-2</v>
          </cell>
          <cell r="D20">
            <v>3.2000000000000001E-2</v>
          </cell>
          <cell r="E20">
            <v>3.61E-2</v>
          </cell>
        </row>
        <row r="21">
          <cell r="A21">
            <v>35462</v>
          </cell>
          <cell r="B21" t="str">
            <v>Nineteenth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35490</v>
          </cell>
          <cell r="B22" t="str">
            <v>Twentieth</v>
          </cell>
          <cell r="C22">
            <v>3.3399999999999999E-2</v>
          </cell>
          <cell r="D22">
            <v>3.7400000000000003E-2</v>
          </cell>
          <cell r="E22">
            <v>4.1500000000000002E-2</v>
          </cell>
        </row>
        <row r="23">
          <cell r="A23">
            <v>35612</v>
          </cell>
          <cell r="B23" t="str">
            <v>Twenty-first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35674</v>
          </cell>
          <cell r="B24" t="str">
            <v>Twenty-second</v>
          </cell>
          <cell r="C24">
            <v>3.7999999999999999E-2</v>
          </cell>
          <cell r="D24">
            <v>4.41E-2</v>
          </cell>
          <cell r="E24">
            <v>5.0999999999999997E-2</v>
          </cell>
        </row>
        <row r="25">
          <cell r="A25">
            <v>35735</v>
          </cell>
          <cell r="B25" t="str">
            <v>Sub 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35765</v>
          </cell>
          <cell r="B26" t="str">
            <v>Twenty-third</v>
          </cell>
          <cell r="C26">
            <v>3.8399999999999997E-2</v>
          </cell>
          <cell r="D26">
            <v>4.4499999999999998E-2</v>
          </cell>
          <cell r="E26">
            <v>5.1299999999999998E-2</v>
          </cell>
        </row>
        <row r="27">
          <cell r="A27">
            <v>35827</v>
          </cell>
          <cell r="B27" t="str">
            <v>Twenty-fourth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35977</v>
          </cell>
          <cell r="B28" t="str">
            <v>Twenty-seventh</v>
          </cell>
          <cell r="C28">
            <v>3.4500000000000003E-2</v>
          </cell>
          <cell r="D28">
            <v>3.9199999999999999E-2</v>
          </cell>
          <cell r="E28">
            <v>4.4299999999999999E-2</v>
          </cell>
        </row>
        <row r="29">
          <cell r="A29">
            <v>36192</v>
          </cell>
          <cell r="B29" t="str">
            <v>Thirtieth</v>
          </cell>
          <cell r="C29">
            <v>3.6499999999999998E-2</v>
          </cell>
          <cell r="D29">
            <v>4.1200000000000001E-2</v>
          </cell>
          <cell r="E29">
            <v>4.6300000000000001E-2</v>
          </cell>
        </row>
        <row r="30">
          <cell r="A30">
            <v>36831</v>
          </cell>
          <cell r="B30" t="str">
            <v>Thirty-first</v>
          </cell>
          <cell r="C30">
            <v>3.5299999999999998E-2</v>
          </cell>
          <cell r="D30">
            <v>0.04</v>
          </cell>
          <cell r="E30">
            <v>4.5100000000000001E-2</v>
          </cell>
        </row>
        <row r="31">
          <cell r="A31">
            <v>36923</v>
          </cell>
          <cell r="B31" t="str">
            <v>Thirty-fourth</v>
          </cell>
          <cell r="C31">
            <v>3.5200000000000002E-2</v>
          </cell>
          <cell r="D31">
            <v>3.4700000000000002E-2</v>
          </cell>
          <cell r="E31">
            <v>4.07E-2</v>
          </cell>
        </row>
        <row r="32">
          <cell r="A32">
            <v>37012</v>
          </cell>
          <cell r="B32" t="str">
            <v>Thirty-seventh</v>
          </cell>
          <cell r="C32">
            <v>3.5000000000000003E-2</v>
          </cell>
          <cell r="D32">
            <v>3.4500000000000003E-2</v>
          </cell>
          <cell r="E32">
            <v>4.0500000000000001E-2</v>
          </cell>
        </row>
        <row r="33">
          <cell r="A33">
            <v>37165</v>
          </cell>
          <cell r="B33" t="str">
            <v>Thirty-eighth</v>
          </cell>
          <cell r="C33">
            <v>3.49E-2</v>
          </cell>
          <cell r="D33">
            <v>3.44E-2</v>
          </cell>
          <cell r="E33">
            <v>4.0399999999999998E-2</v>
          </cell>
        </row>
        <row r="34">
          <cell r="A34">
            <v>37561</v>
          </cell>
          <cell r="B34" t="str">
            <v>Fortieth</v>
          </cell>
          <cell r="C34">
            <v>4.6899999999999997E-2</v>
          </cell>
          <cell r="D34">
            <v>5.7000000000000002E-2</v>
          </cell>
          <cell r="E34">
            <v>6.4600000000000005E-2</v>
          </cell>
        </row>
        <row r="35">
          <cell r="A35">
            <v>37834</v>
          </cell>
          <cell r="B35" t="str">
            <v>First</v>
          </cell>
          <cell r="C35">
            <v>4.53E-2</v>
          </cell>
          <cell r="D35">
            <v>5.5399999999999998E-2</v>
          </cell>
          <cell r="E35">
            <v>6.3E-2</v>
          </cell>
        </row>
        <row r="36">
          <cell r="A36">
            <v>38292</v>
          </cell>
          <cell r="B36" t="str">
            <v>Second</v>
          </cell>
          <cell r="C36">
            <v>4.1300000000000003E-2</v>
          </cell>
          <cell r="D36">
            <v>5.1400000000000001E-2</v>
          </cell>
          <cell r="E36">
            <v>5.8999999999999997E-2</v>
          </cell>
        </row>
        <row r="37">
          <cell r="A37">
            <v>38322</v>
          </cell>
          <cell r="B37" t="str">
            <v>Third</v>
          </cell>
          <cell r="C37">
            <v>4.1099999999999998E-2</v>
          </cell>
          <cell r="D37">
            <v>5.1200000000000002E-2</v>
          </cell>
          <cell r="E37">
            <v>5.8799999999999998E-2</v>
          </cell>
        </row>
      </sheetData>
      <sheetData sheetId="5">
        <row r="8">
          <cell r="A8">
            <v>34973</v>
          </cell>
          <cell r="B8">
            <v>1.6199999999999999E-2</v>
          </cell>
          <cell r="C8">
            <v>2.2000000000000001E-3</v>
          </cell>
          <cell r="D8">
            <v>0.02</v>
          </cell>
          <cell r="E8">
            <v>3.1E-2</v>
          </cell>
          <cell r="F8">
            <v>6.9400000000000003E-2</v>
          </cell>
        </row>
        <row r="9">
          <cell r="A9">
            <v>35004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0</v>
          </cell>
          <cell r="F9">
            <v>3.8400000000000004E-2</v>
          </cell>
        </row>
        <row r="10">
          <cell r="A10">
            <v>35096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0</v>
          </cell>
          <cell r="F10">
            <v>3.8400000000000004E-2</v>
          </cell>
        </row>
        <row r="11">
          <cell r="A11">
            <v>35339</v>
          </cell>
          <cell r="B11">
            <v>1.6199999999999999E-2</v>
          </cell>
          <cell r="C11">
            <v>1.9E-3</v>
          </cell>
          <cell r="D11">
            <v>8.8000000000000005E-3</v>
          </cell>
          <cell r="E11">
            <v>0</v>
          </cell>
          <cell r="F11">
            <v>2.69E-2</v>
          </cell>
        </row>
        <row r="12">
          <cell r="A12">
            <v>35490</v>
          </cell>
          <cell r="B12">
            <v>1.61E-2</v>
          </cell>
          <cell r="C12">
            <v>1.9E-3</v>
          </cell>
          <cell r="D12">
            <v>8.8000000000000005E-3</v>
          </cell>
          <cell r="E12">
            <v>0</v>
          </cell>
          <cell r="F12">
            <v>2.6799999999999997E-2</v>
          </cell>
        </row>
        <row r="13">
          <cell r="A13">
            <v>35704</v>
          </cell>
          <cell r="B13">
            <v>1.61E-2</v>
          </cell>
          <cell r="C13">
            <v>2.2000000000000001E-3</v>
          </cell>
          <cell r="D13">
            <v>8.8000000000000005E-3</v>
          </cell>
          <cell r="E13">
            <v>0</v>
          </cell>
          <cell r="F13">
            <v>2.7099999999999999E-2</v>
          </cell>
        </row>
        <row r="14">
          <cell r="A14">
            <v>36281</v>
          </cell>
          <cell r="B14">
            <v>1.61E-2</v>
          </cell>
          <cell r="C14">
            <v>2.2000000000000001E-3</v>
          </cell>
          <cell r="D14">
            <v>7.4999999999999997E-3</v>
          </cell>
          <cell r="E14">
            <v>0</v>
          </cell>
          <cell r="F14">
            <v>2.58E-2</v>
          </cell>
        </row>
        <row r="15">
          <cell r="A15">
            <v>36831</v>
          </cell>
          <cell r="B15">
            <v>1.61E-2</v>
          </cell>
          <cell r="C15">
            <v>2.2000000000000001E-3</v>
          </cell>
          <cell r="D15">
            <v>7.1999999999999998E-3</v>
          </cell>
          <cell r="E15">
            <v>0</v>
          </cell>
          <cell r="F15">
            <v>2.5500000000000002E-2</v>
          </cell>
        </row>
        <row r="16">
          <cell r="A16">
            <v>37043</v>
          </cell>
          <cell r="B16">
            <v>1.61E-2</v>
          </cell>
          <cell r="C16">
            <v>2.2000000000000001E-3</v>
          </cell>
          <cell r="D16">
            <v>7.0000000000000001E-3</v>
          </cell>
          <cell r="E16">
            <v>0</v>
          </cell>
          <cell r="F16">
            <v>2.53E-2</v>
          </cell>
        </row>
        <row r="17">
          <cell r="A17">
            <v>37165</v>
          </cell>
          <cell r="B17">
            <v>1.61E-2</v>
          </cell>
          <cell r="C17">
            <v>2.0999999999999999E-3</v>
          </cell>
          <cell r="D17">
            <v>7.0000000000000001E-3</v>
          </cell>
          <cell r="E17">
            <v>0</v>
          </cell>
          <cell r="F17">
            <v>2.52E-2</v>
          </cell>
        </row>
        <row r="18">
          <cell r="A18">
            <v>37561</v>
          </cell>
          <cell r="B18">
            <v>1.61E-2</v>
          </cell>
          <cell r="C18">
            <v>2.0999999999999999E-3</v>
          </cell>
          <cell r="D18">
            <v>5.4999999999999997E-3</v>
          </cell>
          <cell r="E18">
            <v>0</v>
          </cell>
          <cell r="F18">
            <v>2.3699999999999999E-2</v>
          </cell>
        </row>
        <row r="19">
          <cell r="A19">
            <v>37834</v>
          </cell>
          <cell r="B19">
            <v>1.61E-2</v>
          </cell>
          <cell r="C19">
            <v>2.0999999999999999E-3</v>
          </cell>
          <cell r="D19">
            <v>4.0000000000000001E-3</v>
          </cell>
          <cell r="E19">
            <v>0</v>
          </cell>
          <cell r="F19">
            <v>2.2200000000000001E-2</v>
          </cell>
        </row>
        <row r="20">
          <cell r="A20">
            <v>38200</v>
          </cell>
          <cell r="B20">
            <v>1.61E-2</v>
          </cell>
          <cell r="C20">
            <v>2.0999999999999999E-3</v>
          </cell>
          <cell r="D20">
            <v>0</v>
          </cell>
          <cell r="E20">
            <v>0</v>
          </cell>
          <cell r="F20">
            <v>1.8200000000000001E-2</v>
          </cell>
        </row>
        <row r="21">
          <cell r="A21">
            <v>38261</v>
          </cell>
          <cell r="B21">
            <v>1.61E-2</v>
          </cell>
          <cell r="C21">
            <v>1.9E-3</v>
          </cell>
          <cell r="D21">
            <v>0</v>
          </cell>
          <cell r="E21">
            <v>0</v>
          </cell>
          <cell r="F21">
            <v>1.7999999999999999E-2</v>
          </cell>
        </row>
        <row r="22">
          <cell r="A22">
            <v>38353</v>
          </cell>
          <cell r="B22">
            <v>1.61E-2</v>
          </cell>
          <cell r="C22">
            <v>1.9E-3</v>
          </cell>
          <cell r="D22">
            <v>0</v>
          </cell>
          <cell r="E22">
            <v>0</v>
          </cell>
          <cell r="F22">
            <v>1.7999999999999999E-2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Kentucky Tariff"/>
      <sheetName val="Texas Tariff Sheet 20"/>
      <sheetName val="Tenn Tariff Sheet 23A"/>
      <sheetName val="Cashout Schedule (Texas)"/>
      <sheetName val="Cashout Schedule (Tenn)"/>
      <sheetName val="tbl Pipeline Cashout"/>
      <sheetName val="tbl Texas"/>
      <sheetName val="tbl Tenn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34335</v>
          </cell>
          <cell r="C8">
            <v>5.5199999999999999E-2</v>
          </cell>
          <cell r="D8">
            <v>6.0400000000000002E-2</v>
          </cell>
          <cell r="E8">
            <v>6.4399999999999999E-2</v>
          </cell>
        </row>
        <row r="9">
          <cell r="A9">
            <v>34455</v>
          </cell>
          <cell r="C9">
            <v>4.48E-2</v>
          </cell>
          <cell r="D9">
            <v>4.9099999999999998E-2</v>
          </cell>
          <cell r="E9">
            <v>5.2900000000000003E-2</v>
          </cell>
        </row>
        <row r="10">
          <cell r="A10">
            <v>34578</v>
          </cell>
          <cell r="C10">
            <v>4.3099999999999999E-2</v>
          </cell>
          <cell r="D10">
            <v>4.7399999999999998E-2</v>
          </cell>
          <cell r="E10">
            <v>5.1200000000000002E-2</v>
          </cell>
        </row>
        <row r="11">
          <cell r="A11">
            <v>34608</v>
          </cell>
          <cell r="C11">
            <v>4.2799999999999998E-2</v>
          </cell>
          <cell r="D11">
            <v>4.7100000000000003E-2</v>
          </cell>
          <cell r="E11">
            <v>5.0900000000000001E-2</v>
          </cell>
        </row>
        <row r="12">
          <cell r="A12">
            <v>34639</v>
          </cell>
          <cell r="C12">
            <v>4.02E-2</v>
          </cell>
          <cell r="D12">
            <v>4.4400000000000002E-2</v>
          </cell>
          <cell r="E12">
            <v>4.7600000000000003E-2</v>
          </cell>
        </row>
        <row r="13">
          <cell r="A13">
            <v>34700</v>
          </cell>
          <cell r="C13">
            <v>4.41E-2</v>
          </cell>
          <cell r="D13">
            <v>4.8300000000000003E-2</v>
          </cell>
          <cell r="E13">
            <v>5.1499999999999997E-2</v>
          </cell>
        </row>
        <row r="14">
          <cell r="A14">
            <v>34790</v>
          </cell>
          <cell r="C14">
            <v>4.1000000000000002E-2</v>
          </cell>
          <cell r="D14">
            <v>4.6199999999999998E-2</v>
          </cell>
          <cell r="E14">
            <v>5.0500000000000003E-2</v>
          </cell>
        </row>
        <row r="15">
          <cell r="A15">
            <v>35004</v>
          </cell>
          <cell r="C15">
            <v>4.0899999999999999E-2</v>
          </cell>
          <cell r="D15">
            <v>4.6100000000000002E-2</v>
          </cell>
          <cell r="E15">
            <v>5.04E-2</v>
          </cell>
        </row>
        <row r="16">
          <cell r="A16">
            <v>35034</v>
          </cell>
          <cell r="C16">
            <v>4.02E-2</v>
          </cell>
          <cell r="D16">
            <v>4.4200000000000003E-2</v>
          </cell>
          <cell r="E16">
            <v>4.8300000000000003E-2</v>
          </cell>
        </row>
        <row r="17">
          <cell r="A17">
            <v>35065</v>
          </cell>
          <cell r="C17">
            <v>4.0500000000000001E-2</v>
          </cell>
          <cell r="D17">
            <v>4.4499999999999998E-2</v>
          </cell>
          <cell r="E17">
            <v>4.8599999999999997E-2</v>
          </cell>
        </row>
        <row r="18">
          <cell r="A18">
            <v>35125</v>
          </cell>
          <cell r="B18" t="str">
            <v>Fifteenth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35247</v>
          </cell>
          <cell r="B19" t="str">
            <v>Sixteenth</v>
          </cell>
          <cell r="C19">
            <v>3.1199999999999999E-2</v>
          </cell>
          <cell r="D19">
            <v>3.5200000000000002E-2</v>
          </cell>
          <cell r="E19">
            <v>3.9300000000000002E-2</v>
          </cell>
        </row>
        <row r="20">
          <cell r="A20">
            <v>35309</v>
          </cell>
          <cell r="B20" t="str">
            <v>Seventeenth</v>
          </cell>
          <cell r="C20">
            <v>2.8299999999999999E-2</v>
          </cell>
          <cell r="D20">
            <v>3.2300000000000002E-2</v>
          </cell>
          <cell r="E20">
            <v>3.6400000000000002E-2</v>
          </cell>
        </row>
        <row r="21">
          <cell r="A21">
            <v>35339</v>
          </cell>
          <cell r="B21" t="str">
            <v>Eighteenth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35462</v>
          </cell>
          <cell r="B22" t="str">
            <v>Nineteenth</v>
          </cell>
          <cell r="C22">
            <v>2.8000000000000001E-2</v>
          </cell>
          <cell r="D22">
            <v>3.2000000000000001E-2</v>
          </cell>
          <cell r="E22">
            <v>3.61E-2</v>
          </cell>
        </row>
        <row r="23">
          <cell r="A23">
            <v>35490</v>
          </cell>
          <cell r="B23" t="str">
            <v>Twentieth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35612</v>
          </cell>
          <cell r="B24" t="str">
            <v>Twenty-first</v>
          </cell>
          <cell r="C24">
            <v>3.3399999999999999E-2</v>
          </cell>
          <cell r="D24">
            <v>3.7400000000000003E-2</v>
          </cell>
          <cell r="E24">
            <v>4.1500000000000002E-2</v>
          </cell>
        </row>
        <row r="25">
          <cell r="A25">
            <v>35674</v>
          </cell>
          <cell r="B25" t="str">
            <v>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35735</v>
          </cell>
          <cell r="B26" t="str">
            <v>Sub Twenty-second</v>
          </cell>
          <cell r="C26">
            <v>3.7999999999999999E-2</v>
          </cell>
          <cell r="D26">
            <v>4.41E-2</v>
          </cell>
          <cell r="E26">
            <v>5.0999999999999997E-2</v>
          </cell>
        </row>
        <row r="27">
          <cell r="A27">
            <v>35765</v>
          </cell>
          <cell r="B27" t="str">
            <v>Twenty-third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35827</v>
          </cell>
          <cell r="B28" t="str">
            <v>Twenty-fourth</v>
          </cell>
          <cell r="C28">
            <v>3.8399999999999997E-2</v>
          </cell>
          <cell r="D28">
            <v>4.4499999999999998E-2</v>
          </cell>
          <cell r="E28">
            <v>5.1299999999999998E-2</v>
          </cell>
        </row>
        <row r="29">
          <cell r="A29">
            <v>35977</v>
          </cell>
          <cell r="B29" t="str">
            <v>Twenty-seventh</v>
          </cell>
          <cell r="C29">
            <v>3.4500000000000003E-2</v>
          </cell>
          <cell r="D29">
            <v>3.9199999999999999E-2</v>
          </cell>
          <cell r="E29">
            <v>4.4299999999999999E-2</v>
          </cell>
        </row>
        <row r="30">
          <cell r="A30">
            <v>36192</v>
          </cell>
          <cell r="B30" t="str">
            <v>Thirtieth</v>
          </cell>
          <cell r="C30">
            <v>3.6499999999999998E-2</v>
          </cell>
          <cell r="D30">
            <v>4.1200000000000001E-2</v>
          </cell>
          <cell r="E30">
            <v>4.6300000000000001E-2</v>
          </cell>
        </row>
        <row r="31">
          <cell r="A31">
            <v>36831</v>
          </cell>
          <cell r="B31" t="str">
            <v>Thirty-first</v>
          </cell>
          <cell r="C31">
            <v>3.5299999999999998E-2</v>
          </cell>
          <cell r="D31">
            <v>0.04</v>
          </cell>
          <cell r="E31">
            <v>4.5100000000000001E-2</v>
          </cell>
        </row>
        <row r="32">
          <cell r="A32">
            <v>36923</v>
          </cell>
          <cell r="B32" t="str">
            <v>Thirty-fourth</v>
          </cell>
          <cell r="C32">
            <v>3.5200000000000002E-2</v>
          </cell>
          <cell r="D32">
            <v>3.4700000000000002E-2</v>
          </cell>
          <cell r="E32">
            <v>4.07E-2</v>
          </cell>
        </row>
        <row r="33">
          <cell r="A33">
            <v>37012</v>
          </cell>
          <cell r="B33" t="str">
            <v>Thirty-seventh</v>
          </cell>
          <cell r="C33">
            <v>3.5000000000000003E-2</v>
          </cell>
          <cell r="D33">
            <v>3.4500000000000003E-2</v>
          </cell>
          <cell r="E33">
            <v>4.0500000000000001E-2</v>
          </cell>
        </row>
        <row r="34">
          <cell r="A34">
            <v>37165</v>
          </cell>
          <cell r="B34" t="str">
            <v>Thirty-eighth</v>
          </cell>
          <cell r="C34">
            <v>3.49E-2</v>
          </cell>
          <cell r="D34">
            <v>3.44E-2</v>
          </cell>
          <cell r="E34">
            <v>4.0399999999999998E-2</v>
          </cell>
        </row>
        <row r="35">
          <cell r="A35">
            <v>37561</v>
          </cell>
          <cell r="B35" t="str">
            <v>Fortieth</v>
          </cell>
          <cell r="C35">
            <v>4.6899999999999997E-2</v>
          </cell>
          <cell r="D35">
            <v>5.7000000000000002E-2</v>
          </cell>
          <cell r="E35">
            <v>6.4600000000000005E-2</v>
          </cell>
        </row>
        <row r="36">
          <cell r="A36">
            <v>37834</v>
          </cell>
          <cell r="B36" t="str">
            <v>First</v>
          </cell>
          <cell r="C36">
            <v>4.53E-2</v>
          </cell>
          <cell r="D36">
            <v>5.5399999999999998E-2</v>
          </cell>
          <cell r="E36">
            <v>6.3E-2</v>
          </cell>
        </row>
        <row r="37">
          <cell r="A37">
            <v>38292</v>
          </cell>
          <cell r="B37" t="str">
            <v>Second</v>
          </cell>
          <cell r="C37">
            <v>4.1300000000000003E-2</v>
          </cell>
          <cell r="D37">
            <v>5.1400000000000001E-2</v>
          </cell>
          <cell r="E37">
            <v>5.8999999999999997E-2</v>
          </cell>
        </row>
        <row r="38">
          <cell r="A38">
            <v>38322</v>
          </cell>
          <cell r="B38" t="str">
            <v>Third</v>
          </cell>
          <cell r="C38">
            <v>4.1099999999999998E-2</v>
          </cell>
          <cell r="D38">
            <v>5.1200000000000002E-2</v>
          </cell>
          <cell r="E38">
            <v>5.8799999999999998E-2</v>
          </cell>
        </row>
        <row r="39">
          <cell r="A39">
            <v>38353</v>
          </cell>
          <cell r="B39" t="str">
            <v>Third</v>
          </cell>
          <cell r="C39">
            <v>4.1099999999999998E-2</v>
          </cell>
          <cell r="D39">
            <v>5.1200000000000002E-2</v>
          </cell>
          <cell r="E39">
            <v>5.8799999999999998E-2</v>
          </cell>
        </row>
        <row r="40">
          <cell r="A40">
            <v>38443</v>
          </cell>
          <cell r="B40" t="str">
            <v>Fourth</v>
          </cell>
          <cell r="C40">
            <v>4.1099999999999998E-2</v>
          </cell>
          <cell r="D40">
            <v>5.1200000000000002E-2</v>
          </cell>
          <cell r="E40">
            <v>5.8799999999999998E-2</v>
          </cell>
        </row>
        <row r="41">
          <cell r="A41">
            <v>38596</v>
          </cell>
          <cell r="B41" t="str">
            <v>First Rev Fourth Rev Sheet No. 20 : Effective</v>
          </cell>
          <cell r="C41">
            <v>4.1000000000000002E-2</v>
          </cell>
          <cell r="D41">
            <v>5.11E-2</v>
          </cell>
          <cell r="E41">
            <v>5.8700000000000002E-2</v>
          </cell>
        </row>
        <row r="42">
          <cell r="A42">
            <v>38626</v>
          </cell>
          <cell r="B42" t="str">
            <v>Fifth Revised</v>
          </cell>
          <cell r="C42">
            <v>5.2999999999999999E-2</v>
          </cell>
          <cell r="D42">
            <v>5.6300000000000003E-2</v>
          </cell>
          <cell r="E42">
            <v>6.8500000000000005E-2</v>
          </cell>
        </row>
        <row r="43">
          <cell r="A43">
            <v>38657</v>
          </cell>
          <cell r="B43" t="str">
            <v>Sixth Revised</v>
          </cell>
          <cell r="C43">
            <v>5.2999999999999999E-2</v>
          </cell>
          <cell r="D43">
            <v>5.6300000000000003E-2</v>
          </cell>
          <cell r="E43">
            <v>6.8500000000000005E-2</v>
          </cell>
        </row>
        <row r="44">
          <cell r="A44">
            <v>38777</v>
          </cell>
          <cell r="B44" t="str">
            <v>Seventh Revised</v>
          </cell>
          <cell r="C44">
            <v>4.7800000000000002E-2</v>
          </cell>
          <cell r="D44">
            <v>5.0799999999999998E-2</v>
          </cell>
          <cell r="E44">
            <v>6.3200000000000006E-2</v>
          </cell>
        </row>
        <row r="45">
          <cell r="A45">
            <v>38899</v>
          </cell>
          <cell r="B45" t="str">
            <v>Substitute Seventh Revised</v>
          </cell>
          <cell r="C45">
            <v>4.7800000000000002E-2</v>
          </cell>
          <cell r="D45">
            <v>5.0799999999999998E-2</v>
          </cell>
          <cell r="E45">
            <v>6.3200000000000006E-2</v>
          </cell>
        </row>
        <row r="46">
          <cell r="A46">
            <v>38961</v>
          </cell>
          <cell r="B46" t="str">
            <v>Substitute Seventh Revised</v>
          </cell>
          <cell r="C46">
            <v>4.7600000000000003E-2</v>
          </cell>
          <cell r="D46">
            <v>5.0599999999999999E-2</v>
          </cell>
          <cell r="E46">
            <v>6.3E-2</v>
          </cell>
        </row>
        <row r="47">
          <cell r="A47">
            <v>39052</v>
          </cell>
          <cell r="B47" t="str">
            <v>Eighth Revised</v>
          </cell>
          <cell r="C47">
            <v>4.7600000000000003E-2</v>
          </cell>
          <cell r="D47">
            <v>5.0599999999999999E-2</v>
          </cell>
          <cell r="E47">
            <v>6.3E-2</v>
          </cell>
        </row>
        <row r="48">
          <cell r="A48">
            <v>39142</v>
          </cell>
          <cell r="B48" t="str">
            <v>Ninth Revised</v>
          </cell>
          <cell r="C48">
            <v>4.7500000000000001E-2</v>
          </cell>
          <cell r="D48">
            <v>5.0500000000000003E-2</v>
          </cell>
          <cell r="E48">
            <v>6.2899999999999998E-2</v>
          </cell>
        </row>
        <row r="49">
          <cell r="A49">
            <v>39326</v>
          </cell>
          <cell r="B49" t="str">
            <v>Tenth Revised</v>
          </cell>
          <cell r="C49">
            <v>4.7800000000000002E-2</v>
          </cell>
          <cell r="D49">
            <v>5.0799999999999998E-2</v>
          </cell>
          <cell r="E49">
            <v>6.3200000000000006E-2</v>
          </cell>
        </row>
        <row r="50">
          <cell r="A50">
            <v>39417</v>
          </cell>
          <cell r="B50" t="str">
            <v>Twelfth Revised</v>
          </cell>
          <cell r="C50">
            <v>4.7899999999999998E-2</v>
          </cell>
          <cell r="D50">
            <v>5.0900000000000001E-2</v>
          </cell>
          <cell r="E50">
            <v>6.3329999999999997E-2</v>
          </cell>
        </row>
        <row r="51">
          <cell r="A51">
            <v>39729</v>
          </cell>
          <cell r="B51" t="str">
            <v>Fourteenth Revised</v>
          </cell>
          <cell r="C51">
            <v>4.7699999999999999E-2</v>
          </cell>
          <cell r="D51">
            <v>5.0700000000000002E-2</v>
          </cell>
          <cell r="E51">
            <v>6.3100000000000003E-2</v>
          </cell>
        </row>
        <row r="52">
          <cell r="A52">
            <v>73050</v>
          </cell>
        </row>
      </sheetData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Instructions"/>
      <sheetName val="Pipelines Tariffs"/>
      <sheetName val="Texas (21)"/>
      <sheetName val="Texas (21) New"/>
      <sheetName val="Texas (22)"/>
      <sheetName val="Texas (22) New"/>
      <sheetName val="Texas (26)"/>
      <sheetName val="Texas (26) New"/>
      <sheetName val="Texas (36)"/>
      <sheetName val="Texas (36) New"/>
      <sheetName val="Tenn (15)"/>
      <sheetName val="Tenn (15) New"/>
      <sheetName val="Tenn (23)"/>
      <sheetName val="Tenn (23) New"/>
      <sheetName val="Tenn (24)"/>
      <sheetName val="Tenn (24) New"/>
      <sheetName val="Tenn (26)"/>
      <sheetName val="Tenn (26) New"/>
      <sheetName val="Tenn (32)"/>
      <sheetName val="Tenn (61)"/>
      <sheetName val="Tenn (61) New"/>
      <sheetName val="Trunkline (10)"/>
      <sheetName val="Trunkline (10) New"/>
    </sheetNames>
    <sheetDataSet>
      <sheetData sheetId="0" refreshError="1"/>
      <sheetData sheetId="1">
        <row r="9">
          <cell r="D9">
            <v>41214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LVS Rates"/>
      <sheetName val="Backup Page"/>
      <sheetName val="Additional Backup"/>
      <sheetName val="Additional Adjustments"/>
      <sheetName val="History"/>
      <sheetName val="Price History"/>
      <sheetName val="Module1"/>
    </sheetNames>
    <sheetDataSet>
      <sheetData sheetId="0"/>
      <sheetData sheetId="1">
        <row r="5">
          <cell r="E5">
            <v>38384</v>
          </cell>
        </row>
      </sheetData>
      <sheetData sheetId="2"/>
      <sheetData sheetId="3">
        <row r="17">
          <cell r="J17">
            <v>6.4271000000000003</v>
          </cell>
        </row>
        <row r="31">
          <cell r="F31">
            <v>-0.79859999999999953</v>
          </cell>
        </row>
      </sheetData>
      <sheetData sheetId="4">
        <row r="1">
          <cell r="B1">
            <v>36009</v>
          </cell>
          <cell r="J1">
            <v>0</v>
          </cell>
        </row>
        <row r="35">
          <cell r="F35">
            <v>9.8099999999999632E-2</v>
          </cell>
        </row>
        <row r="39">
          <cell r="B39">
            <v>35978</v>
          </cell>
        </row>
        <row r="73">
          <cell r="F73">
            <v>-1.5499999999999847E-2</v>
          </cell>
        </row>
      </sheetData>
      <sheetData sheetId="5"/>
      <sheetData sheetId="6">
        <row r="12">
          <cell r="A12">
            <v>34425</v>
          </cell>
          <cell r="B12">
            <v>11.6</v>
          </cell>
          <cell r="C12">
            <v>100</v>
          </cell>
          <cell r="D12" t="str">
            <v>Eighth</v>
          </cell>
          <cell r="F12">
            <v>0.94189999999999996</v>
          </cell>
          <cell r="G12">
            <v>0.79190000000000005</v>
          </cell>
          <cell r="H12">
            <v>0.64190000000000003</v>
          </cell>
          <cell r="I12">
            <v>0.47749999999999998</v>
          </cell>
          <cell r="J12">
            <v>0.32750000000000001</v>
          </cell>
          <cell r="L12">
            <v>0.93989999999999996</v>
          </cell>
          <cell r="N12">
            <v>0.35899999999999999</v>
          </cell>
        </row>
        <row r="13">
          <cell r="A13">
            <v>34455</v>
          </cell>
          <cell r="B13">
            <v>11.6</v>
          </cell>
          <cell r="C13">
            <v>100</v>
          </cell>
          <cell r="D13" t="str">
            <v>Ninth</v>
          </cell>
          <cell r="F13">
            <v>0.94189999999999996</v>
          </cell>
          <cell r="G13">
            <v>0.79190000000000005</v>
          </cell>
          <cell r="H13">
            <v>0.64190000000000003</v>
          </cell>
          <cell r="I13">
            <v>0.47749999999999998</v>
          </cell>
          <cell r="J13">
            <v>0.32750000000000001</v>
          </cell>
          <cell r="L13">
            <v>0.93869999999999998</v>
          </cell>
          <cell r="N13">
            <v>0.35780000000000001</v>
          </cell>
        </row>
        <row r="14">
          <cell r="A14">
            <v>34486</v>
          </cell>
          <cell r="B14">
            <v>11.6</v>
          </cell>
          <cell r="C14">
            <v>100</v>
          </cell>
          <cell r="D14" t="str">
            <v>Tenth</v>
          </cell>
          <cell r="F14">
            <v>0.94189999999999996</v>
          </cell>
          <cell r="G14">
            <v>0.79190000000000005</v>
          </cell>
          <cell r="H14">
            <v>0.64190000000000003</v>
          </cell>
          <cell r="I14">
            <v>0.47749999999999998</v>
          </cell>
          <cell r="J14">
            <v>0.32750000000000001</v>
          </cell>
          <cell r="L14">
            <v>0.92730000000000001</v>
          </cell>
          <cell r="N14">
            <v>0.34639999999999999</v>
          </cell>
        </row>
        <row r="15">
          <cell r="A15">
            <v>34516</v>
          </cell>
          <cell r="B15">
            <v>11.6</v>
          </cell>
          <cell r="C15">
            <v>100</v>
          </cell>
          <cell r="D15" t="str">
            <v>Eleventh</v>
          </cell>
          <cell r="F15">
            <v>0.94189999999999996</v>
          </cell>
          <cell r="G15">
            <v>0.79190000000000005</v>
          </cell>
          <cell r="H15">
            <v>0.64190000000000003</v>
          </cell>
          <cell r="I15">
            <v>0.47749999999999998</v>
          </cell>
          <cell r="J15">
            <v>0.32750000000000001</v>
          </cell>
          <cell r="L15">
            <v>0.90969999999999995</v>
          </cell>
          <cell r="N15">
            <v>0.34310000000000002</v>
          </cell>
        </row>
        <row r="16">
          <cell r="A16">
            <v>34547</v>
          </cell>
          <cell r="B16">
            <v>11.6</v>
          </cell>
          <cell r="C16">
            <v>100</v>
          </cell>
          <cell r="D16" t="str">
            <v>Twelth</v>
          </cell>
          <cell r="F16">
            <v>0.94189999999999996</v>
          </cell>
          <cell r="G16">
            <v>0.79190000000000005</v>
          </cell>
          <cell r="H16">
            <v>0.64190000000000003</v>
          </cell>
          <cell r="I16">
            <v>0.47749999999999998</v>
          </cell>
          <cell r="J16">
            <v>0.32750000000000001</v>
          </cell>
          <cell r="L16">
            <v>0.90449999999999997</v>
          </cell>
          <cell r="N16">
            <v>0.33789999999999998</v>
          </cell>
        </row>
        <row r="17">
          <cell r="A17">
            <v>34578</v>
          </cell>
          <cell r="B17">
            <v>11.6</v>
          </cell>
          <cell r="C17">
            <v>100</v>
          </cell>
          <cell r="D17" t="str">
            <v>Thirteenth</v>
          </cell>
          <cell r="F17">
            <v>0.94189999999999996</v>
          </cell>
          <cell r="G17">
            <v>0.79190000000000005</v>
          </cell>
          <cell r="H17">
            <v>0.64190000000000003</v>
          </cell>
          <cell r="I17">
            <v>0.47749999999999998</v>
          </cell>
          <cell r="J17">
            <v>0.32750000000000001</v>
          </cell>
          <cell r="L17">
            <v>0.87080000000000002</v>
          </cell>
          <cell r="N17">
            <v>0.3211</v>
          </cell>
        </row>
        <row r="18">
          <cell r="A18">
            <v>34608</v>
          </cell>
          <cell r="B18">
            <v>11.6</v>
          </cell>
          <cell r="C18">
            <v>100</v>
          </cell>
          <cell r="D18" t="str">
            <v>Fourteenth</v>
          </cell>
          <cell r="F18">
            <v>0.94189999999999996</v>
          </cell>
          <cell r="G18">
            <v>0.79190000000000005</v>
          </cell>
          <cell r="H18">
            <v>0.64190000000000003</v>
          </cell>
          <cell r="I18">
            <v>0.47749999999999998</v>
          </cell>
          <cell r="J18">
            <v>0.32750000000000001</v>
          </cell>
          <cell r="L18">
            <v>0.88829999999999998</v>
          </cell>
          <cell r="N18">
            <v>0.33860000000000001</v>
          </cell>
        </row>
        <row r="19">
          <cell r="A19">
            <v>34639</v>
          </cell>
          <cell r="B19">
            <v>11.6</v>
          </cell>
          <cell r="C19">
            <v>100</v>
          </cell>
          <cell r="D19" t="str">
            <v>Fifteenth</v>
          </cell>
          <cell r="F19">
            <v>0.94189999999999996</v>
          </cell>
          <cell r="G19">
            <v>0.79190000000000005</v>
          </cell>
          <cell r="H19">
            <v>0.64190000000000003</v>
          </cell>
          <cell r="I19">
            <v>0.47749999999999998</v>
          </cell>
          <cell r="J19">
            <v>0.32750000000000001</v>
          </cell>
          <cell r="L19">
            <v>0.92190000000000005</v>
          </cell>
          <cell r="N19">
            <v>0.40639999999999998</v>
          </cell>
        </row>
        <row r="20">
          <cell r="A20">
            <v>34669</v>
          </cell>
          <cell r="B20">
            <v>11.6</v>
          </cell>
          <cell r="C20">
            <v>100</v>
          </cell>
          <cell r="D20" t="str">
            <v>Sixteenth</v>
          </cell>
          <cell r="F20">
            <v>0.94189999999999996</v>
          </cell>
          <cell r="G20">
            <v>0.79190000000000005</v>
          </cell>
          <cell r="H20">
            <v>0.64190000000000003</v>
          </cell>
          <cell r="I20">
            <v>0.47749999999999998</v>
          </cell>
          <cell r="J20">
            <v>0.32750000000000001</v>
          </cell>
          <cell r="L20">
            <v>0.88990000000000002</v>
          </cell>
          <cell r="N20">
            <v>0.39839999999999998</v>
          </cell>
        </row>
        <row r="21">
          <cell r="A21">
            <v>34700</v>
          </cell>
          <cell r="B21">
            <v>11.6</v>
          </cell>
          <cell r="C21">
            <v>100</v>
          </cell>
          <cell r="D21" t="str">
            <v>Seventeenth</v>
          </cell>
          <cell r="F21">
            <v>0.94189999999999996</v>
          </cell>
          <cell r="G21">
            <v>0.79190000000000005</v>
          </cell>
          <cell r="H21">
            <v>0.64190000000000003</v>
          </cell>
          <cell r="I21">
            <v>0.47749999999999998</v>
          </cell>
          <cell r="J21">
            <v>0.32750000000000001</v>
          </cell>
          <cell r="L21">
            <v>0.90659999999999996</v>
          </cell>
          <cell r="N21">
            <v>0.41639999999999999</v>
          </cell>
        </row>
        <row r="22">
          <cell r="A22">
            <v>34731</v>
          </cell>
          <cell r="B22">
            <v>11.6</v>
          </cell>
          <cell r="C22">
            <v>100</v>
          </cell>
          <cell r="D22" t="str">
            <v>Eighteenth</v>
          </cell>
          <cell r="F22">
            <v>0.94189999999999996</v>
          </cell>
          <cell r="G22">
            <v>0.79190000000000005</v>
          </cell>
          <cell r="H22">
            <v>0.64190000000000003</v>
          </cell>
          <cell r="I22">
            <v>0.47749999999999998</v>
          </cell>
          <cell r="J22">
            <v>0.32750000000000001</v>
          </cell>
          <cell r="L22">
            <v>0.81010000000000004</v>
          </cell>
          <cell r="N22">
            <v>0.39510000000000001</v>
          </cell>
        </row>
        <row r="23">
          <cell r="A23">
            <v>34759</v>
          </cell>
          <cell r="B23">
            <v>11.6</v>
          </cell>
          <cell r="C23">
            <v>100</v>
          </cell>
          <cell r="D23" t="str">
            <v>Ninteenth</v>
          </cell>
          <cell r="F23">
            <v>0.94189999999999996</v>
          </cell>
          <cell r="G23">
            <v>0.79190000000000005</v>
          </cell>
          <cell r="H23">
            <v>0.64190000000000003</v>
          </cell>
          <cell r="I23">
            <v>0.47749999999999998</v>
          </cell>
          <cell r="J23">
            <v>0.32750000000000001</v>
          </cell>
          <cell r="L23">
            <v>0.81279999999999997</v>
          </cell>
          <cell r="N23">
            <v>0.39179999999999998</v>
          </cell>
        </row>
        <row r="24">
          <cell r="A24">
            <v>34790</v>
          </cell>
          <cell r="B24">
            <v>11.6</v>
          </cell>
          <cell r="C24">
            <v>100</v>
          </cell>
          <cell r="D24" t="str">
            <v>Twentieth</v>
          </cell>
          <cell r="F24">
            <v>0.94189999999999996</v>
          </cell>
          <cell r="G24">
            <v>0.79190000000000005</v>
          </cell>
          <cell r="H24">
            <v>0.64190000000000003</v>
          </cell>
          <cell r="I24">
            <v>0.47749999999999998</v>
          </cell>
          <cell r="J24">
            <v>0.32750000000000001</v>
          </cell>
          <cell r="L24">
            <v>0.99850000000000005</v>
          </cell>
          <cell r="N24">
            <v>0.38650000000000001</v>
          </cell>
        </row>
        <row r="25">
          <cell r="A25">
            <v>34820</v>
          </cell>
          <cell r="B25">
            <v>11.6</v>
          </cell>
          <cell r="C25">
            <v>100</v>
          </cell>
          <cell r="D25" t="str">
            <v>Twenty-First</v>
          </cell>
          <cell r="F25">
            <v>0.94189999999999996</v>
          </cell>
          <cell r="G25">
            <v>0.79190000000000005</v>
          </cell>
          <cell r="H25">
            <v>0.64190000000000003</v>
          </cell>
          <cell r="I25">
            <v>0.47749999999999998</v>
          </cell>
          <cell r="J25">
            <v>0.32750000000000001</v>
          </cell>
          <cell r="L25">
            <v>0.99850000000000005</v>
          </cell>
          <cell r="N25">
            <v>0.38650000000000001</v>
          </cell>
        </row>
        <row r="26">
          <cell r="A26">
            <v>34851</v>
          </cell>
          <cell r="B26">
            <v>11.6</v>
          </cell>
          <cell r="C26">
            <v>100</v>
          </cell>
          <cell r="D26" t="str">
            <v>Twenty-Second</v>
          </cell>
          <cell r="F26">
            <v>0.94189999999999996</v>
          </cell>
          <cell r="G26">
            <v>0.79190000000000005</v>
          </cell>
          <cell r="H26">
            <v>0.64190000000000003</v>
          </cell>
          <cell r="I26">
            <v>0.47749999999999998</v>
          </cell>
          <cell r="J26">
            <v>0.32750000000000001</v>
          </cell>
          <cell r="L26">
            <v>1.0266</v>
          </cell>
          <cell r="N26">
            <v>0.41460000000000002</v>
          </cell>
        </row>
        <row r="27">
          <cell r="A27">
            <v>34881</v>
          </cell>
          <cell r="B27">
            <v>11.6</v>
          </cell>
          <cell r="C27">
            <v>100</v>
          </cell>
          <cell r="D27" t="str">
            <v>Twenty-Third</v>
          </cell>
          <cell r="F27">
            <v>0.94189999999999996</v>
          </cell>
          <cell r="G27">
            <v>0.79190000000000005</v>
          </cell>
          <cell r="H27">
            <v>0.64190000000000003</v>
          </cell>
          <cell r="I27">
            <v>0.47749999999999998</v>
          </cell>
          <cell r="J27">
            <v>0.32750000000000001</v>
          </cell>
          <cell r="L27">
            <v>0.99629999999999996</v>
          </cell>
          <cell r="N27">
            <v>0.38429999999999997</v>
          </cell>
        </row>
        <row r="28">
          <cell r="A28">
            <v>34912</v>
          </cell>
          <cell r="B28">
            <v>11.6</v>
          </cell>
          <cell r="C28">
            <v>100</v>
          </cell>
          <cell r="D28" t="str">
            <v>Twenty-Fourth</v>
          </cell>
          <cell r="F28">
            <v>0.94189999999999996</v>
          </cell>
          <cell r="G28">
            <v>0.79190000000000005</v>
          </cell>
          <cell r="H28">
            <v>0.64190000000000003</v>
          </cell>
          <cell r="I28">
            <v>0.47749999999999998</v>
          </cell>
          <cell r="J28">
            <v>0.32750000000000001</v>
          </cell>
          <cell r="L28">
            <v>0.98340000000000005</v>
          </cell>
          <cell r="N28">
            <v>0.38009999999999999</v>
          </cell>
        </row>
        <row r="29">
          <cell r="A29">
            <v>34943</v>
          </cell>
          <cell r="B29">
            <v>11.6</v>
          </cell>
          <cell r="C29">
            <v>100</v>
          </cell>
          <cell r="D29" t="str">
            <v>Twenty-Fifth</v>
          </cell>
          <cell r="F29">
            <v>0.94189999999999996</v>
          </cell>
          <cell r="G29">
            <v>0.79190000000000005</v>
          </cell>
          <cell r="H29">
            <v>0.64190000000000003</v>
          </cell>
          <cell r="I29">
            <v>0.47749999999999998</v>
          </cell>
          <cell r="J29">
            <v>0.32750000000000001</v>
          </cell>
          <cell r="L29">
            <v>0.97670000000000001</v>
          </cell>
          <cell r="N29">
            <v>0.37959999999999999</v>
          </cell>
        </row>
        <row r="30">
          <cell r="A30">
            <v>34973</v>
          </cell>
          <cell r="B30">
            <v>11.6</v>
          </cell>
          <cell r="C30">
            <v>100</v>
          </cell>
          <cell r="D30" t="str">
            <v>Twenty-Sixth</v>
          </cell>
          <cell r="F30">
            <v>0.94189999999999996</v>
          </cell>
          <cell r="G30">
            <v>0.79190000000000005</v>
          </cell>
          <cell r="H30">
            <v>0.64190000000000003</v>
          </cell>
          <cell r="I30">
            <v>0.47749999999999998</v>
          </cell>
          <cell r="J30">
            <v>0.32750000000000001</v>
          </cell>
          <cell r="L30">
            <v>0.96160000000000001</v>
          </cell>
          <cell r="N30">
            <v>0.36449999999999999</v>
          </cell>
        </row>
        <row r="31">
          <cell r="A31">
            <v>35004</v>
          </cell>
          <cell r="B31">
            <v>13.6</v>
          </cell>
          <cell r="C31">
            <v>150</v>
          </cell>
          <cell r="D31" t="str">
            <v>Twenty-seventh</v>
          </cell>
          <cell r="E31">
            <v>2.1000000000000001E-2</v>
          </cell>
          <cell r="F31">
            <v>1.0106999999999999</v>
          </cell>
          <cell r="G31">
            <v>0.5585</v>
          </cell>
          <cell r="H31">
            <v>0.40849999999999997</v>
          </cell>
          <cell r="I31">
            <v>0.49359999999999998</v>
          </cell>
          <cell r="J31">
            <v>0.34360000000000002</v>
          </cell>
          <cell r="K31">
            <v>5.6445999999999996</v>
          </cell>
          <cell r="L31">
            <v>0.96550000000000002</v>
          </cell>
          <cell r="M31">
            <v>0.23180000000000001</v>
          </cell>
          <cell r="N31">
            <v>0.3342</v>
          </cell>
        </row>
        <row r="32">
          <cell r="A32">
            <v>35034</v>
          </cell>
          <cell r="B32">
            <v>13.6</v>
          </cell>
          <cell r="C32">
            <v>150</v>
          </cell>
          <cell r="D32" t="str">
            <v>Twenty-eighth</v>
          </cell>
          <cell r="E32">
            <v>2.1000000000000001E-2</v>
          </cell>
          <cell r="F32">
            <v>1.0106999999999999</v>
          </cell>
          <cell r="G32">
            <v>0.5585</v>
          </cell>
          <cell r="H32">
            <v>0.40849999999999997</v>
          </cell>
          <cell r="I32">
            <v>0.49359999999999998</v>
          </cell>
          <cell r="J32">
            <v>0.34360000000000002</v>
          </cell>
          <cell r="K32">
            <v>5.6445999999999996</v>
          </cell>
          <cell r="L32">
            <v>0.96189999999999998</v>
          </cell>
          <cell r="M32">
            <v>0.22819999999999999</v>
          </cell>
          <cell r="N32">
            <v>0.33110000000000001</v>
          </cell>
        </row>
        <row r="33">
          <cell r="A33">
            <v>35065</v>
          </cell>
          <cell r="B33">
            <v>13.6</v>
          </cell>
          <cell r="C33">
            <v>150</v>
          </cell>
          <cell r="D33" t="str">
            <v>Twenty-ninth</v>
          </cell>
          <cell r="E33">
            <v>2.1000000000000001E-2</v>
          </cell>
          <cell r="F33">
            <v>1.0106999999999999</v>
          </cell>
          <cell r="G33">
            <v>0.5585</v>
          </cell>
          <cell r="H33">
            <v>0.40849999999999997</v>
          </cell>
          <cell r="I33">
            <v>0.49359999999999998</v>
          </cell>
          <cell r="J33">
            <v>0.34360000000000002</v>
          </cell>
          <cell r="K33">
            <v>5.5761000000000003</v>
          </cell>
          <cell r="L33">
            <v>0.94950000000000001</v>
          </cell>
          <cell r="M33">
            <v>0.22470000000000001</v>
          </cell>
          <cell r="N33">
            <v>0.3276</v>
          </cell>
        </row>
        <row r="34">
          <cell r="A34">
            <v>35096</v>
          </cell>
          <cell r="B34">
            <v>13.6</v>
          </cell>
          <cell r="C34">
            <v>150</v>
          </cell>
          <cell r="D34" t="str">
            <v>Thirtieth</v>
          </cell>
          <cell r="E34">
            <v>2.1000000000000001E-2</v>
          </cell>
          <cell r="F34">
            <v>1.0106999999999999</v>
          </cell>
          <cell r="G34">
            <v>0.5585</v>
          </cell>
          <cell r="H34">
            <v>0.40849999999999997</v>
          </cell>
          <cell r="I34">
            <v>0.49359999999999998</v>
          </cell>
          <cell r="J34">
            <v>0.34360000000000002</v>
          </cell>
          <cell r="K34">
            <v>5.6570999999999998</v>
          </cell>
          <cell r="L34">
            <v>0.96340000000000003</v>
          </cell>
          <cell r="M34">
            <v>0.2092</v>
          </cell>
          <cell r="N34">
            <v>0.31209999999999999</v>
          </cell>
        </row>
        <row r="35">
          <cell r="A35">
            <v>35125</v>
          </cell>
          <cell r="B35">
            <v>13.6</v>
          </cell>
          <cell r="C35">
            <v>150</v>
          </cell>
          <cell r="D35" t="str">
            <v>Thirty-first</v>
          </cell>
          <cell r="E35">
            <v>2.1000000000000001E-2</v>
          </cell>
          <cell r="F35">
            <v>1.0615000000000001</v>
          </cell>
          <cell r="G35">
            <v>0.5585</v>
          </cell>
          <cell r="H35">
            <v>0.40849999999999997</v>
          </cell>
          <cell r="I35">
            <v>0.49359999999999998</v>
          </cell>
          <cell r="J35">
            <v>0.34360000000000002</v>
          </cell>
          <cell r="K35">
            <v>5.6666999999999996</v>
          </cell>
          <cell r="L35">
            <v>1.0442</v>
          </cell>
          <cell r="M35">
            <v>0.28889999999999999</v>
          </cell>
          <cell r="N35">
            <v>0.33700000000000002</v>
          </cell>
        </row>
        <row r="36">
          <cell r="A36">
            <v>35156</v>
          </cell>
          <cell r="B36">
            <v>13.6</v>
          </cell>
          <cell r="C36">
            <v>150</v>
          </cell>
          <cell r="D36" t="str">
            <v>Thirty-second</v>
          </cell>
          <cell r="E36">
            <v>2.1000000000000001E-2</v>
          </cell>
          <cell r="F36">
            <v>1.0615000000000001</v>
          </cell>
          <cell r="G36">
            <v>0.5585</v>
          </cell>
          <cell r="H36">
            <v>0.40849999999999997</v>
          </cell>
          <cell r="I36">
            <v>0.49359999999999998</v>
          </cell>
          <cell r="J36">
            <v>0.34360000000000002</v>
          </cell>
          <cell r="K36">
            <v>4.9048999999999996</v>
          </cell>
          <cell r="L36">
            <v>1.0583</v>
          </cell>
          <cell r="M36">
            <v>0.30909999999999999</v>
          </cell>
          <cell r="N36">
            <v>0.3327</v>
          </cell>
        </row>
        <row r="37">
          <cell r="A37">
            <v>35186</v>
          </cell>
          <cell r="B37">
            <v>13.6</v>
          </cell>
          <cell r="C37">
            <v>150</v>
          </cell>
          <cell r="D37" t="str">
            <v>Thirty-third</v>
          </cell>
          <cell r="E37">
            <v>2.1000000000000001E-2</v>
          </cell>
          <cell r="F37">
            <v>1.0615000000000001</v>
          </cell>
          <cell r="G37">
            <v>0.5585</v>
          </cell>
          <cell r="H37">
            <v>0.40849999999999997</v>
          </cell>
          <cell r="I37">
            <v>0.49359999999999998</v>
          </cell>
          <cell r="J37">
            <v>0.34360000000000002</v>
          </cell>
          <cell r="K37">
            <v>4.9048999999999996</v>
          </cell>
          <cell r="L37">
            <v>0.94279999999999997</v>
          </cell>
          <cell r="M37">
            <v>0.2787</v>
          </cell>
          <cell r="N37">
            <v>0.30230000000000001</v>
          </cell>
        </row>
        <row r="38">
          <cell r="A38">
            <v>35217</v>
          </cell>
          <cell r="B38">
            <v>13.6</v>
          </cell>
          <cell r="C38">
            <v>150</v>
          </cell>
          <cell r="D38" t="str">
            <v>Thirty-fourth</v>
          </cell>
          <cell r="E38">
            <v>2.1000000000000001E-2</v>
          </cell>
          <cell r="F38">
            <v>1.0615000000000001</v>
          </cell>
          <cell r="G38">
            <v>0.5585</v>
          </cell>
          <cell r="H38">
            <v>0.40849999999999997</v>
          </cell>
          <cell r="I38">
            <v>0.49359999999999998</v>
          </cell>
          <cell r="J38">
            <v>0.34360000000000002</v>
          </cell>
          <cell r="K38">
            <v>4.5968999999999998</v>
          </cell>
          <cell r="L38">
            <v>0.80869999999999997</v>
          </cell>
          <cell r="M38">
            <v>0.1741</v>
          </cell>
          <cell r="N38">
            <v>0.245</v>
          </cell>
        </row>
        <row r="39">
          <cell r="A39">
            <v>35247</v>
          </cell>
          <cell r="B39">
            <v>13.6</v>
          </cell>
          <cell r="C39">
            <v>150</v>
          </cell>
          <cell r="D39" t="str">
            <v>Thirty-fifth</v>
          </cell>
          <cell r="E39">
            <v>2.1000000000000001E-2</v>
          </cell>
          <cell r="F39">
            <v>1.0615000000000001</v>
          </cell>
          <cell r="G39">
            <v>0.5585</v>
          </cell>
          <cell r="H39">
            <v>0.40849999999999997</v>
          </cell>
          <cell r="I39">
            <v>0.49359999999999998</v>
          </cell>
          <cell r="J39">
            <v>0.34360000000000002</v>
          </cell>
          <cell r="K39">
            <v>4.5968999999999998</v>
          </cell>
          <cell r="L39">
            <v>0.80269999999999997</v>
          </cell>
          <cell r="M39">
            <v>0.1719</v>
          </cell>
          <cell r="N39">
            <v>0.2445</v>
          </cell>
        </row>
        <row r="40">
          <cell r="A40">
            <v>35278</v>
          </cell>
          <cell r="B40">
            <v>13.6</v>
          </cell>
          <cell r="C40">
            <v>150</v>
          </cell>
          <cell r="D40" t="str">
            <v>Thirty-sixth</v>
          </cell>
          <cell r="E40">
            <v>2.1000000000000001E-2</v>
          </cell>
          <cell r="F40">
            <v>1.0615000000000001</v>
          </cell>
          <cell r="G40">
            <v>0.5585</v>
          </cell>
          <cell r="H40">
            <v>0.40849999999999997</v>
          </cell>
          <cell r="I40">
            <v>0.49359999999999998</v>
          </cell>
          <cell r="J40">
            <v>0.34360000000000002</v>
          </cell>
          <cell r="K40">
            <v>4.5575000000000001</v>
          </cell>
          <cell r="L40">
            <v>0.80049999999999999</v>
          </cell>
          <cell r="M40">
            <v>0.17130000000000001</v>
          </cell>
          <cell r="N40">
            <v>0.24390000000000001</v>
          </cell>
        </row>
        <row r="41">
          <cell r="A41">
            <v>35309</v>
          </cell>
          <cell r="B41">
            <v>13.6</v>
          </cell>
          <cell r="C41">
            <v>150</v>
          </cell>
          <cell r="D41" t="str">
            <v>Thirty-seventh</v>
          </cell>
          <cell r="E41">
            <v>2.1000000000000001E-2</v>
          </cell>
          <cell r="F41">
            <v>1.0615000000000001</v>
          </cell>
          <cell r="G41">
            <v>0.5585</v>
          </cell>
          <cell r="H41">
            <v>0.40849999999999997</v>
          </cell>
          <cell r="I41">
            <v>0.49359999999999998</v>
          </cell>
          <cell r="J41">
            <v>0.34360000000000002</v>
          </cell>
          <cell r="K41">
            <v>4.7096</v>
          </cell>
          <cell r="L41">
            <v>0.83299999999999996</v>
          </cell>
          <cell r="M41">
            <v>0.18279999999999999</v>
          </cell>
          <cell r="N41">
            <v>0.25540000000000002</v>
          </cell>
        </row>
        <row r="42">
          <cell r="A42">
            <v>35339</v>
          </cell>
          <cell r="B42">
            <v>13.6</v>
          </cell>
          <cell r="C42">
            <v>150</v>
          </cell>
          <cell r="D42" t="str">
            <v>Thirty-eighth</v>
          </cell>
          <cell r="E42">
            <v>2.1000000000000001E-2</v>
          </cell>
          <cell r="F42">
            <v>1.0615000000000001</v>
          </cell>
          <cell r="G42">
            <v>0.5585</v>
          </cell>
          <cell r="H42">
            <v>0.40849999999999997</v>
          </cell>
          <cell r="I42">
            <v>0.49359999999999998</v>
          </cell>
          <cell r="J42">
            <v>0.34360000000000002</v>
          </cell>
          <cell r="K42">
            <v>4.7243000000000004</v>
          </cell>
          <cell r="L42">
            <v>0.85729999999999995</v>
          </cell>
          <cell r="M42">
            <v>0.2155</v>
          </cell>
          <cell r="N42">
            <v>0.26500000000000001</v>
          </cell>
        </row>
        <row r="43">
          <cell r="A43">
            <v>35370</v>
          </cell>
          <cell r="B43">
            <v>13.6</v>
          </cell>
          <cell r="C43">
            <v>150</v>
          </cell>
          <cell r="D43" t="str">
            <v>Thirty-ninth</v>
          </cell>
          <cell r="E43">
            <v>2.1000000000000001E-2</v>
          </cell>
          <cell r="F43">
            <v>1.0615000000000001</v>
          </cell>
          <cell r="G43">
            <v>0.5585</v>
          </cell>
          <cell r="H43">
            <v>0.40849999999999997</v>
          </cell>
          <cell r="I43">
            <v>0.49359999999999998</v>
          </cell>
          <cell r="J43">
            <v>0.34360000000000002</v>
          </cell>
          <cell r="K43">
            <v>4.5213999999999999</v>
          </cell>
          <cell r="L43">
            <v>0.8196</v>
          </cell>
          <cell r="M43">
            <v>0.2054</v>
          </cell>
          <cell r="N43">
            <v>0.25490000000000002</v>
          </cell>
        </row>
        <row r="44">
          <cell r="A44">
            <v>35400</v>
          </cell>
          <cell r="B44">
            <v>13.6</v>
          </cell>
          <cell r="C44">
            <v>150</v>
          </cell>
          <cell r="D44" t="str">
            <v>Fortieth</v>
          </cell>
          <cell r="E44">
            <v>1.9E-2</v>
          </cell>
          <cell r="F44">
            <v>1.0615000000000001</v>
          </cell>
          <cell r="G44">
            <v>0.5585</v>
          </cell>
          <cell r="H44">
            <v>0.40849999999999997</v>
          </cell>
          <cell r="I44">
            <v>0.49359999999999998</v>
          </cell>
          <cell r="J44">
            <v>0.34360000000000002</v>
          </cell>
          <cell r="K44">
            <v>4.375</v>
          </cell>
          <cell r="L44">
            <v>0.79310000000000003</v>
          </cell>
          <cell r="M44">
            <v>0.1988</v>
          </cell>
          <cell r="N44">
            <v>0.24779999999999999</v>
          </cell>
        </row>
        <row r="45">
          <cell r="A45">
            <v>35431</v>
          </cell>
          <cell r="B45">
            <v>13.6</v>
          </cell>
          <cell r="C45">
            <v>150</v>
          </cell>
          <cell r="D45" t="str">
            <v>Forty-First</v>
          </cell>
          <cell r="E45">
            <v>1.9E-2</v>
          </cell>
          <cell r="F45">
            <v>1.0615000000000001</v>
          </cell>
          <cell r="G45">
            <v>0.5585</v>
          </cell>
          <cell r="H45">
            <v>0.40849999999999997</v>
          </cell>
          <cell r="I45">
            <v>0.49359999999999998</v>
          </cell>
          <cell r="J45">
            <v>0.34360000000000002</v>
          </cell>
          <cell r="K45">
            <v>4.375</v>
          </cell>
          <cell r="L45">
            <v>0.80520000000000003</v>
          </cell>
          <cell r="M45">
            <v>0.2109</v>
          </cell>
          <cell r="N45">
            <v>0.25990000000000002</v>
          </cell>
        </row>
        <row r="46">
          <cell r="A46">
            <v>35462</v>
          </cell>
          <cell r="B46">
            <v>13.6</v>
          </cell>
          <cell r="C46">
            <v>150</v>
          </cell>
          <cell r="D46" t="str">
            <v>Forty-Second</v>
          </cell>
          <cell r="E46">
            <v>1.9E-2</v>
          </cell>
          <cell r="F46">
            <v>1.0615000000000001</v>
          </cell>
          <cell r="G46">
            <v>0.5585</v>
          </cell>
          <cell r="H46">
            <v>0.40849999999999997</v>
          </cell>
          <cell r="I46">
            <v>0.49359999999999998</v>
          </cell>
          <cell r="J46">
            <v>0.34360000000000002</v>
          </cell>
          <cell r="K46">
            <v>4.375</v>
          </cell>
          <cell r="L46">
            <v>0.80510000000000004</v>
          </cell>
          <cell r="M46">
            <v>0.21079999999999999</v>
          </cell>
          <cell r="N46">
            <v>0.25979999999999998</v>
          </cell>
        </row>
        <row r="47">
          <cell r="A47">
            <v>35490</v>
          </cell>
          <cell r="B47">
            <v>13.6</v>
          </cell>
          <cell r="C47">
            <v>150</v>
          </cell>
          <cell r="D47" t="str">
            <v>Forty-Third</v>
          </cell>
          <cell r="E47">
            <v>1.9E-2</v>
          </cell>
          <cell r="F47">
            <v>1.0615000000000001</v>
          </cell>
          <cell r="G47">
            <v>0.5585</v>
          </cell>
          <cell r="H47">
            <v>0.40849999999999997</v>
          </cell>
          <cell r="I47">
            <v>0.49359999999999998</v>
          </cell>
          <cell r="J47">
            <v>0.34360000000000002</v>
          </cell>
          <cell r="K47">
            <v>4.3760000000000003</v>
          </cell>
          <cell r="L47">
            <v>0.8054</v>
          </cell>
          <cell r="M47">
            <v>0.2109</v>
          </cell>
          <cell r="N47">
            <v>0.25990000000000002</v>
          </cell>
        </row>
        <row r="48">
          <cell r="A48">
            <v>35521</v>
          </cell>
          <cell r="B48">
            <v>13.6</v>
          </cell>
          <cell r="C48">
            <v>150</v>
          </cell>
          <cell r="D48" t="str">
            <v>Forty-Fourth</v>
          </cell>
          <cell r="E48">
            <v>1.9E-2</v>
          </cell>
          <cell r="F48">
            <v>1.0615000000000001</v>
          </cell>
          <cell r="G48">
            <v>0.5585</v>
          </cell>
          <cell r="H48">
            <v>0.40849999999999997</v>
          </cell>
          <cell r="I48">
            <v>0.49359999999999998</v>
          </cell>
          <cell r="J48">
            <v>0.34360000000000002</v>
          </cell>
          <cell r="K48">
            <v>4.2912999999999997</v>
          </cell>
          <cell r="L48">
            <v>0.78969999999999996</v>
          </cell>
          <cell r="M48">
            <v>0.20669999999999999</v>
          </cell>
          <cell r="N48">
            <v>0.25569999999999998</v>
          </cell>
        </row>
        <row r="49">
          <cell r="A49">
            <v>35551</v>
          </cell>
          <cell r="B49">
            <v>13.6</v>
          </cell>
          <cell r="C49">
            <v>150</v>
          </cell>
          <cell r="D49" t="str">
            <v>Forty-Fifth</v>
          </cell>
          <cell r="E49">
            <v>1.9E-2</v>
          </cell>
          <cell r="F49">
            <v>1.0615000000000001</v>
          </cell>
          <cell r="G49">
            <v>0.5585</v>
          </cell>
          <cell r="H49">
            <v>0.40849999999999997</v>
          </cell>
          <cell r="I49">
            <v>0.49359999999999998</v>
          </cell>
          <cell r="J49">
            <v>0.34360000000000002</v>
          </cell>
          <cell r="K49">
            <v>4.2912999999999997</v>
          </cell>
          <cell r="L49">
            <v>0.78969999999999996</v>
          </cell>
          <cell r="M49">
            <v>0.20669999999999999</v>
          </cell>
          <cell r="N49">
            <v>0.25569999999999998</v>
          </cell>
        </row>
        <row r="50">
          <cell r="A50">
            <v>35582</v>
          </cell>
          <cell r="B50">
            <v>13.6</v>
          </cell>
          <cell r="C50">
            <v>150</v>
          </cell>
          <cell r="D50" t="str">
            <v>Forty-Sixth</v>
          </cell>
          <cell r="E50">
            <v>1.9E-2</v>
          </cell>
          <cell r="F50">
            <v>1.0615000000000001</v>
          </cell>
          <cell r="G50">
            <v>0.5585</v>
          </cell>
          <cell r="H50">
            <v>0.40849999999999997</v>
          </cell>
          <cell r="I50">
            <v>0.49359999999999998</v>
          </cell>
          <cell r="J50">
            <v>0.34360000000000002</v>
          </cell>
          <cell r="K50">
            <v>4.5613000000000001</v>
          </cell>
          <cell r="L50">
            <v>0.89570000000000005</v>
          </cell>
          <cell r="M50">
            <v>0.27610000000000001</v>
          </cell>
          <cell r="N50">
            <v>0.27779999999999999</v>
          </cell>
        </row>
        <row r="51">
          <cell r="A51">
            <v>35612</v>
          </cell>
          <cell r="B51">
            <v>13.6</v>
          </cell>
          <cell r="C51">
            <v>150</v>
          </cell>
          <cell r="D51" t="str">
            <v>Forty-Seventh</v>
          </cell>
          <cell r="E51">
            <v>1.9E-2</v>
          </cell>
          <cell r="F51">
            <v>1.0615000000000001</v>
          </cell>
          <cell r="G51">
            <v>0.5585</v>
          </cell>
          <cell r="H51">
            <v>0.40849999999999997</v>
          </cell>
          <cell r="I51">
            <v>0.49359999999999998</v>
          </cell>
          <cell r="J51">
            <v>0.34360000000000002</v>
          </cell>
          <cell r="K51">
            <v>4.5613000000000001</v>
          </cell>
          <cell r="L51">
            <v>0.84919999999999995</v>
          </cell>
          <cell r="M51">
            <v>0.2296</v>
          </cell>
          <cell r="N51">
            <v>0.26490000000000002</v>
          </cell>
        </row>
        <row r="52">
          <cell r="A52">
            <v>35643</v>
          </cell>
          <cell r="B52">
            <v>13.6</v>
          </cell>
          <cell r="C52">
            <v>150</v>
          </cell>
          <cell r="D52" t="str">
            <v>Forty-Eighth</v>
          </cell>
          <cell r="E52">
            <v>1.9E-2</v>
          </cell>
          <cell r="F52">
            <v>1.0615000000000001</v>
          </cell>
          <cell r="G52">
            <v>0.5585</v>
          </cell>
          <cell r="H52">
            <v>0.40849999999999997</v>
          </cell>
          <cell r="I52">
            <v>0.49359999999999998</v>
          </cell>
          <cell r="J52">
            <v>0.34360000000000002</v>
          </cell>
          <cell r="K52">
            <v>5.3216000000000001</v>
          </cell>
          <cell r="L52">
            <v>0.98919999999999997</v>
          </cell>
          <cell r="M52">
            <v>0.26629999999999998</v>
          </cell>
          <cell r="N52">
            <v>0.30159999999999998</v>
          </cell>
        </row>
        <row r="53">
          <cell r="A53">
            <v>35674</v>
          </cell>
          <cell r="B53">
            <v>13.6</v>
          </cell>
          <cell r="C53">
            <v>150</v>
          </cell>
          <cell r="D53" t="str">
            <v>Forty-Ninth</v>
          </cell>
          <cell r="E53">
            <v>1.9E-2</v>
          </cell>
          <cell r="F53">
            <v>1.0615000000000001</v>
          </cell>
          <cell r="G53">
            <v>0.5585</v>
          </cell>
          <cell r="H53">
            <v>0.40849999999999997</v>
          </cell>
          <cell r="I53">
            <v>0.49359999999999998</v>
          </cell>
          <cell r="J53">
            <v>0.34360000000000002</v>
          </cell>
          <cell r="K53">
            <v>4.5003000000000002</v>
          </cell>
          <cell r="L53">
            <v>0.83699999999999997</v>
          </cell>
          <cell r="M53">
            <v>0.22570000000000001</v>
          </cell>
          <cell r="N53">
            <v>0.26100000000000001</v>
          </cell>
        </row>
        <row r="54">
          <cell r="A54">
            <v>35704</v>
          </cell>
          <cell r="B54">
            <v>13.6</v>
          </cell>
          <cell r="C54">
            <v>150</v>
          </cell>
          <cell r="D54" t="str">
            <v>Fiftieth</v>
          </cell>
          <cell r="E54">
            <v>1.9E-2</v>
          </cell>
          <cell r="F54">
            <v>1.0615000000000001</v>
          </cell>
          <cell r="G54">
            <v>0.5585</v>
          </cell>
          <cell r="H54">
            <v>0.40849999999999997</v>
          </cell>
          <cell r="I54">
            <v>0.49359999999999998</v>
          </cell>
          <cell r="J54">
            <v>0.34360000000000002</v>
          </cell>
          <cell r="K54">
            <v>4.7756999999999996</v>
          </cell>
          <cell r="L54">
            <v>0.85189999999999999</v>
          </cell>
          <cell r="M54">
            <v>0.2329</v>
          </cell>
          <cell r="N54">
            <v>0.26819999999999999</v>
          </cell>
        </row>
        <row r="55">
          <cell r="A55">
            <v>35735</v>
          </cell>
          <cell r="B55">
            <v>13.6</v>
          </cell>
          <cell r="C55">
            <v>150</v>
          </cell>
          <cell r="D55" t="str">
            <v>Fifty-first</v>
          </cell>
          <cell r="E55">
            <v>1.9E-2</v>
          </cell>
          <cell r="F55">
            <v>1.0615000000000001</v>
          </cell>
          <cell r="G55">
            <v>0.5585</v>
          </cell>
          <cell r="H55">
            <v>0.40849999999999997</v>
          </cell>
          <cell r="I55">
            <v>0.49359999999999998</v>
          </cell>
          <cell r="J55">
            <v>0.34360000000000002</v>
          </cell>
          <cell r="K55">
            <v>4.7756999999999996</v>
          </cell>
          <cell r="L55">
            <v>0.85189999999999999</v>
          </cell>
          <cell r="M55">
            <v>0.2329</v>
          </cell>
          <cell r="N55">
            <v>0.26819999999999999</v>
          </cell>
        </row>
        <row r="56">
          <cell r="A56">
            <v>35765</v>
          </cell>
          <cell r="B56">
            <v>13.6</v>
          </cell>
          <cell r="C56">
            <v>150</v>
          </cell>
          <cell r="D56" t="str">
            <v>Fifty-second</v>
          </cell>
          <cell r="E56">
            <v>1.9E-2</v>
          </cell>
          <cell r="F56">
            <v>1.0615000000000001</v>
          </cell>
          <cell r="G56">
            <v>0.5585</v>
          </cell>
          <cell r="H56">
            <v>0.40849999999999997</v>
          </cell>
          <cell r="I56">
            <v>0.49359999999999998</v>
          </cell>
          <cell r="J56">
            <v>0.34360000000000002</v>
          </cell>
          <cell r="K56">
            <v>5.6473000000000004</v>
          </cell>
          <cell r="L56">
            <v>1.0055000000000001</v>
          </cell>
          <cell r="M56">
            <v>0.27350000000000002</v>
          </cell>
          <cell r="N56">
            <v>0.30880000000000002</v>
          </cell>
        </row>
        <row r="57">
          <cell r="A57">
            <v>35796</v>
          </cell>
          <cell r="B57">
            <v>13.6</v>
          </cell>
          <cell r="C57">
            <v>150</v>
          </cell>
          <cell r="D57" t="str">
            <v>Fifty-third</v>
          </cell>
          <cell r="E57">
            <v>1.6E-2</v>
          </cell>
          <cell r="F57">
            <v>1.0615000000000001</v>
          </cell>
          <cell r="G57">
            <v>0.5585</v>
          </cell>
          <cell r="H57">
            <v>0.40849999999999997</v>
          </cell>
          <cell r="I57">
            <v>0.49359999999999998</v>
          </cell>
          <cell r="J57">
            <v>0.34360000000000002</v>
          </cell>
          <cell r="K57">
            <v>5.6473000000000004</v>
          </cell>
          <cell r="L57">
            <v>1.0055000000000001</v>
          </cell>
          <cell r="M57">
            <v>0.27350000000000002</v>
          </cell>
          <cell r="N57">
            <v>0.30880000000000002</v>
          </cell>
        </row>
        <row r="58">
          <cell r="A58">
            <v>35827</v>
          </cell>
          <cell r="B58">
            <v>13.6</v>
          </cell>
          <cell r="C58">
            <v>150</v>
          </cell>
          <cell r="D58" t="str">
            <v>Fifty-fourth</v>
          </cell>
          <cell r="E58">
            <v>1.6E-2</v>
          </cell>
          <cell r="F58">
            <v>1.0615000000000001</v>
          </cell>
          <cell r="G58">
            <v>0.5585</v>
          </cell>
          <cell r="H58">
            <v>0.40849999999999997</v>
          </cell>
          <cell r="I58">
            <v>0.49359999999999998</v>
          </cell>
          <cell r="J58">
            <v>0.34360000000000002</v>
          </cell>
          <cell r="K58">
            <v>5.6473000000000004</v>
          </cell>
          <cell r="L58">
            <v>1.0055000000000001</v>
          </cell>
          <cell r="M58">
            <v>0.27350000000000002</v>
          </cell>
          <cell r="N58">
            <v>0.30880000000000002</v>
          </cell>
        </row>
        <row r="59">
          <cell r="A59">
            <v>35855</v>
          </cell>
          <cell r="B59">
            <v>13.6</v>
          </cell>
          <cell r="C59">
            <v>150</v>
          </cell>
          <cell r="D59" t="str">
            <v>Fifty-fifth</v>
          </cell>
          <cell r="E59">
            <v>1.6E-2</v>
          </cell>
          <cell r="F59">
            <v>1.0615000000000001</v>
          </cell>
          <cell r="G59">
            <v>0.5585</v>
          </cell>
          <cell r="H59">
            <v>0.40849999999999997</v>
          </cell>
          <cell r="I59">
            <v>0.49359999999999998</v>
          </cell>
          <cell r="J59">
            <v>0.34360000000000002</v>
          </cell>
          <cell r="K59">
            <v>4.9629000000000003</v>
          </cell>
          <cell r="L59">
            <v>0.85660000000000003</v>
          </cell>
          <cell r="M59">
            <v>0.21329999999999999</v>
          </cell>
          <cell r="N59">
            <v>0.24859999999999999</v>
          </cell>
        </row>
        <row r="60">
          <cell r="A60">
            <v>35886</v>
          </cell>
          <cell r="B60">
            <v>13.6</v>
          </cell>
          <cell r="C60">
            <v>150</v>
          </cell>
          <cell r="D60" t="str">
            <v>Fifty-sixth</v>
          </cell>
          <cell r="E60">
            <v>1.6E-2</v>
          </cell>
          <cell r="F60">
            <v>1.0615000000000001</v>
          </cell>
          <cell r="G60">
            <v>0.5585</v>
          </cell>
          <cell r="H60">
            <v>0.40849999999999997</v>
          </cell>
          <cell r="I60">
            <v>0.49359999999999998</v>
          </cell>
          <cell r="J60">
            <v>0.34360000000000002</v>
          </cell>
          <cell r="K60">
            <v>4.6656000000000004</v>
          </cell>
          <cell r="L60">
            <v>0.79020000000000001</v>
          </cell>
          <cell r="M60">
            <v>0.1867</v>
          </cell>
          <cell r="N60">
            <v>0.222</v>
          </cell>
        </row>
        <row r="61">
          <cell r="A61">
            <v>35916</v>
          </cell>
          <cell r="B61">
            <v>13.6</v>
          </cell>
          <cell r="C61">
            <v>150</v>
          </cell>
          <cell r="D61" t="str">
            <v>Fifty-seventh</v>
          </cell>
          <cell r="E61">
            <v>1.6E-2</v>
          </cell>
          <cell r="F61">
            <v>1.0615000000000001</v>
          </cell>
          <cell r="G61">
            <v>0.5585</v>
          </cell>
          <cell r="H61">
            <v>0.40849999999999997</v>
          </cell>
          <cell r="I61">
            <v>0.49359999999999998</v>
          </cell>
          <cell r="J61">
            <v>0.34360000000000002</v>
          </cell>
          <cell r="K61">
            <v>4.6555999999999997</v>
          </cell>
          <cell r="L61">
            <v>0.79020000000000001</v>
          </cell>
          <cell r="M61">
            <v>0.1867</v>
          </cell>
          <cell r="N61">
            <v>0.222</v>
          </cell>
        </row>
        <row r="62">
          <cell r="A62">
            <v>35947</v>
          </cell>
          <cell r="B62">
            <v>13.6</v>
          </cell>
          <cell r="C62">
            <v>150</v>
          </cell>
          <cell r="D62" t="str">
            <v>Fifty-eighth</v>
          </cell>
          <cell r="E62">
            <v>1.6E-2</v>
          </cell>
          <cell r="F62">
            <v>1.0615000000000001</v>
          </cell>
          <cell r="G62">
            <v>0.5585</v>
          </cell>
          <cell r="H62">
            <v>0.40849999999999997</v>
          </cell>
          <cell r="I62">
            <v>0.49359999999999998</v>
          </cell>
          <cell r="J62">
            <v>0.34360000000000002</v>
          </cell>
          <cell r="K62">
            <v>4.6555999999999997</v>
          </cell>
          <cell r="L62">
            <v>0.83899999999999997</v>
          </cell>
          <cell r="M62">
            <v>0.23549999999999999</v>
          </cell>
          <cell r="N62">
            <v>0.23549999999999999</v>
          </cell>
        </row>
        <row r="63">
          <cell r="A63">
            <v>35977</v>
          </cell>
          <cell r="B63">
            <v>13.6</v>
          </cell>
          <cell r="C63">
            <v>150</v>
          </cell>
          <cell r="D63" t="str">
            <v>Fifty-ninth</v>
          </cell>
          <cell r="E63">
            <v>1.6E-2</v>
          </cell>
          <cell r="F63">
            <v>1.0615000000000001</v>
          </cell>
          <cell r="G63">
            <v>0.5585</v>
          </cell>
          <cell r="H63">
            <v>0.40849999999999997</v>
          </cell>
          <cell r="I63">
            <v>0.49359999999999998</v>
          </cell>
          <cell r="J63">
            <v>0.34360000000000002</v>
          </cell>
          <cell r="K63">
            <v>4.6656000000000004</v>
          </cell>
          <cell r="L63">
            <v>0.83599999999999997</v>
          </cell>
          <cell r="M63">
            <v>0.23250000000000001</v>
          </cell>
          <cell r="N63">
            <v>0.23469999999999999</v>
          </cell>
        </row>
        <row r="64">
          <cell r="A64">
            <v>36008</v>
          </cell>
          <cell r="B64">
            <v>13.6</v>
          </cell>
          <cell r="C64">
            <v>150</v>
          </cell>
          <cell r="D64" t="str">
            <v>Sixtieth</v>
          </cell>
          <cell r="E64">
            <v>1.6E-2</v>
          </cell>
          <cell r="F64">
            <v>1.0615000000000001</v>
          </cell>
          <cell r="G64">
            <v>0.5585</v>
          </cell>
          <cell r="H64">
            <v>0.40849999999999997</v>
          </cell>
          <cell r="I64">
            <v>0.49359999999999998</v>
          </cell>
          <cell r="J64">
            <v>0.34360000000000002</v>
          </cell>
          <cell r="K64">
            <v>4.6656000000000004</v>
          </cell>
          <cell r="L64">
            <v>0.83599999999999997</v>
          </cell>
          <cell r="M64">
            <v>0.23250000000000001</v>
          </cell>
          <cell r="N64">
            <v>0.23469999999999999</v>
          </cell>
        </row>
        <row r="65">
          <cell r="A65">
            <v>36039</v>
          </cell>
          <cell r="B65">
            <v>13.6</v>
          </cell>
          <cell r="C65">
            <v>150</v>
          </cell>
          <cell r="D65" t="str">
            <v>Sixty-first</v>
          </cell>
          <cell r="E65">
            <v>1.6E-2</v>
          </cell>
          <cell r="F65">
            <v>1.0615000000000001</v>
          </cell>
          <cell r="G65">
            <v>0.5585</v>
          </cell>
          <cell r="H65">
            <v>0.40849999999999997</v>
          </cell>
          <cell r="I65">
            <v>0.49359999999999998</v>
          </cell>
          <cell r="J65">
            <v>0.34360000000000002</v>
          </cell>
          <cell r="K65">
            <v>4.6555999999999997</v>
          </cell>
          <cell r="L65">
            <v>0.83599999999999997</v>
          </cell>
          <cell r="M65">
            <v>0.23250000000000001</v>
          </cell>
          <cell r="N65">
            <v>0.23469999999999999</v>
          </cell>
        </row>
        <row r="66">
          <cell r="A66">
            <v>36069</v>
          </cell>
          <cell r="B66">
            <v>13.6</v>
          </cell>
          <cell r="C66">
            <v>150</v>
          </cell>
          <cell r="D66" t="str">
            <v>Sixty-second</v>
          </cell>
          <cell r="E66">
            <v>1.6E-2</v>
          </cell>
          <cell r="F66">
            <v>1.0615000000000001</v>
          </cell>
          <cell r="G66">
            <v>0.5585</v>
          </cell>
          <cell r="H66">
            <v>0.40849999999999997</v>
          </cell>
          <cell r="I66">
            <v>0.49359999999999998</v>
          </cell>
          <cell r="J66">
            <v>0.34360000000000002</v>
          </cell>
          <cell r="K66">
            <v>4.6555999999999997</v>
          </cell>
          <cell r="L66">
            <v>0.83599999999999997</v>
          </cell>
          <cell r="M66">
            <v>0.23250000000000001</v>
          </cell>
          <cell r="N66">
            <v>0.23469999999999999</v>
          </cell>
        </row>
        <row r="67">
          <cell r="A67">
            <v>36100</v>
          </cell>
          <cell r="B67">
            <v>13.6</v>
          </cell>
          <cell r="C67">
            <v>150</v>
          </cell>
          <cell r="D67" t="str">
            <v>Sixty-third</v>
          </cell>
          <cell r="E67">
            <v>1.6E-2</v>
          </cell>
          <cell r="F67">
            <v>1.0615000000000001</v>
          </cell>
          <cell r="G67">
            <v>0.5585</v>
          </cell>
          <cell r="H67">
            <v>0.40849999999999997</v>
          </cell>
          <cell r="I67">
            <v>0.49359999999999998</v>
          </cell>
          <cell r="J67">
            <v>0.34360000000000002</v>
          </cell>
          <cell r="K67">
            <v>4.2808999999999999</v>
          </cell>
          <cell r="L67">
            <v>0.76990000000000003</v>
          </cell>
          <cell r="M67">
            <v>0.215</v>
          </cell>
          <cell r="N67">
            <v>0.2172</v>
          </cell>
        </row>
        <row r="68">
          <cell r="A68">
            <v>36130</v>
          </cell>
          <cell r="B68">
            <v>13.6</v>
          </cell>
          <cell r="C68">
            <v>150</v>
          </cell>
          <cell r="D68" t="str">
            <v>Sixty-fourth</v>
          </cell>
          <cell r="E68">
            <v>1.6E-2</v>
          </cell>
          <cell r="F68">
            <v>1.0615000000000001</v>
          </cell>
          <cell r="G68">
            <v>0.5585</v>
          </cell>
          <cell r="H68">
            <v>0.40849999999999997</v>
          </cell>
          <cell r="I68">
            <v>0.49359999999999998</v>
          </cell>
          <cell r="J68">
            <v>0.34360000000000002</v>
          </cell>
          <cell r="K68">
            <v>4.2808999999999999</v>
          </cell>
          <cell r="L68">
            <v>0.76990000000000003</v>
          </cell>
          <cell r="M68">
            <v>0.215</v>
          </cell>
          <cell r="N68">
            <v>0.2172</v>
          </cell>
        </row>
        <row r="69">
          <cell r="A69">
            <v>36161</v>
          </cell>
          <cell r="B69">
            <v>13.6</v>
          </cell>
          <cell r="C69">
            <v>150</v>
          </cell>
          <cell r="D69" t="str">
            <v>Sixty-fifth</v>
          </cell>
          <cell r="E69">
            <v>1.9E-2</v>
          </cell>
          <cell r="F69">
            <v>1.0615000000000001</v>
          </cell>
          <cell r="G69">
            <v>0.5585</v>
          </cell>
          <cell r="H69">
            <v>0.40849999999999997</v>
          </cell>
          <cell r="I69">
            <v>0.49359999999999998</v>
          </cell>
          <cell r="J69">
            <v>0.34360000000000002</v>
          </cell>
          <cell r="K69">
            <v>4.2808999999999999</v>
          </cell>
          <cell r="L69">
            <v>0.76990000000000003</v>
          </cell>
          <cell r="M69">
            <v>0.215</v>
          </cell>
          <cell r="N69">
            <v>0.2172</v>
          </cell>
        </row>
        <row r="70">
          <cell r="A70">
            <v>36192</v>
          </cell>
          <cell r="B70">
            <v>13.6</v>
          </cell>
          <cell r="C70">
            <v>150</v>
          </cell>
          <cell r="D70" t="str">
            <v>Sixty-sixth</v>
          </cell>
          <cell r="E70">
            <v>1.9E-2</v>
          </cell>
          <cell r="F70">
            <v>1.0615000000000001</v>
          </cell>
          <cell r="G70">
            <v>0.5585</v>
          </cell>
          <cell r="H70">
            <v>0.40849999999999997</v>
          </cell>
          <cell r="I70">
            <v>0.49359999999999998</v>
          </cell>
          <cell r="J70">
            <v>0.34360000000000002</v>
          </cell>
          <cell r="K70">
            <v>4.2808999999999999</v>
          </cell>
          <cell r="L70">
            <v>0.76990000000000003</v>
          </cell>
          <cell r="M70">
            <v>0.215</v>
          </cell>
          <cell r="N70">
            <v>0.2172</v>
          </cell>
        </row>
        <row r="71">
          <cell r="A71">
            <v>36220</v>
          </cell>
          <cell r="B71">
            <v>13.6</v>
          </cell>
          <cell r="C71">
            <v>150</v>
          </cell>
          <cell r="D71" t="str">
            <v>Sixty-seventh</v>
          </cell>
          <cell r="E71">
            <v>1.9E-2</v>
          </cell>
          <cell r="F71">
            <v>1.0615000000000001</v>
          </cell>
          <cell r="G71">
            <v>0.5585</v>
          </cell>
          <cell r="H71">
            <v>0.40849999999999997</v>
          </cell>
          <cell r="I71">
            <v>0.49359999999999998</v>
          </cell>
          <cell r="J71">
            <v>0.34360000000000002</v>
          </cell>
          <cell r="K71">
            <v>4.2808999999999999</v>
          </cell>
          <cell r="L71">
            <v>0.76990000000000003</v>
          </cell>
          <cell r="M71">
            <v>0.215</v>
          </cell>
          <cell r="N71">
            <v>0.2172</v>
          </cell>
        </row>
        <row r="72">
          <cell r="A72">
            <v>36251</v>
          </cell>
          <cell r="B72">
            <v>13.6</v>
          </cell>
          <cell r="C72">
            <v>150</v>
          </cell>
          <cell r="D72" t="str">
            <v>Sixty-eighth</v>
          </cell>
          <cell r="E72">
            <v>1.9E-2</v>
          </cell>
          <cell r="F72">
            <v>1.0615000000000001</v>
          </cell>
          <cell r="G72">
            <v>0.5585</v>
          </cell>
          <cell r="H72">
            <v>0.40849999999999997</v>
          </cell>
          <cell r="I72">
            <v>0.49359999999999998</v>
          </cell>
          <cell r="J72">
            <v>0.34360000000000002</v>
          </cell>
          <cell r="K72">
            <v>4.2808999999999999</v>
          </cell>
          <cell r="L72">
            <v>0.72870000000000001</v>
          </cell>
          <cell r="M72">
            <v>0.17380000000000001</v>
          </cell>
          <cell r="N72">
            <v>0.20619999999999999</v>
          </cell>
        </row>
        <row r="73">
          <cell r="A73">
            <v>36281</v>
          </cell>
          <cell r="B73">
            <v>13.6</v>
          </cell>
          <cell r="C73">
            <v>150</v>
          </cell>
          <cell r="D73" t="str">
            <v>Sixty-ninth</v>
          </cell>
          <cell r="E73">
            <v>1.9E-2</v>
          </cell>
          <cell r="F73">
            <v>1.0615000000000001</v>
          </cell>
          <cell r="G73">
            <v>0.5585</v>
          </cell>
          <cell r="H73">
            <v>0.40849999999999997</v>
          </cell>
          <cell r="I73">
            <v>0.49359999999999998</v>
          </cell>
          <cell r="J73">
            <v>0.34360000000000002</v>
          </cell>
          <cell r="K73">
            <v>4.2808999999999999</v>
          </cell>
          <cell r="L73">
            <v>0.72870000000000001</v>
          </cell>
          <cell r="M73">
            <v>0.17380000000000001</v>
          </cell>
          <cell r="N73">
            <v>0.20619999999999999</v>
          </cell>
        </row>
        <row r="74">
          <cell r="A74">
            <v>36312</v>
          </cell>
          <cell r="B74">
            <v>13.6</v>
          </cell>
          <cell r="C74">
            <v>150</v>
          </cell>
          <cell r="D74" t="str">
            <v>Seventieth</v>
          </cell>
          <cell r="E74">
            <v>1.9E-2</v>
          </cell>
          <cell r="F74">
            <v>1.0615000000000001</v>
          </cell>
          <cell r="G74">
            <v>0.5585</v>
          </cell>
          <cell r="H74">
            <v>0.40849999999999997</v>
          </cell>
          <cell r="I74">
            <v>0.49359999999999998</v>
          </cell>
          <cell r="J74">
            <v>0.34360000000000002</v>
          </cell>
          <cell r="K74">
            <v>4.2808999999999999</v>
          </cell>
          <cell r="L74">
            <v>0.72870000000000001</v>
          </cell>
          <cell r="M74">
            <v>0.17380000000000001</v>
          </cell>
          <cell r="N74">
            <v>0.20619999999999999</v>
          </cell>
        </row>
        <row r="75">
          <cell r="A75">
            <v>36342</v>
          </cell>
          <cell r="B75">
            <v>13.6</v>
          </cell>
          <cell r="C75">
            <v>150</v>
          </cell>
          <cell r="D75" t="str">
            <v>Seventy-first</v>
          </cell>
          <cell r="E75">
            <v>1.9E-2</v>
          </cell>
          <cell r="F75">
            <v>1.0615000000000001</v>
          </cell>
          <cell r="G75">
            <v>0.5585</v>
          </cell>
          <cell r="H75">
            <v>0.40849999999999997</v>
          </cell>
          <cell r="I75">
            <v>0.49359999999999998</v>
          </cell>
          <cell r="J75">
            <v>0.34360000000000002</v>
          </cell>
          <cell r="K75">
            <v>4.2808999999999999</v>
          </cell>
          <cell r="L75">
            <v>0.73170000000000002</v>
          </cell>
          <cell r="M75">
            <v>0.17680000000000001</v>
          </cell>
          <cell r="N75">
            <v>0.20699999999999999</v>
          </cell>
        </row>
        <row r="76">
          <cell r="A76">
            <v>36373</v>
          </cell>
          <cell r="B76">
            <v>13.6</v>
          </cell>
          <cell r="C76">
            <v>150</v>
          </cell>
          <cell r="D76" t="str">
            <v>Seventy-second</v>
          </cell>
          <cell r="E76">
            <v>1.9E-2</v>
          </cell>
          <cell r="F76">
            <v>1.0615000000000001</v>
          </cell>
          <cell r="G76">
            <v>0.5585</v>
          </cell>
          <cell r="H76">
            <v>0.40849999999999997</v>
          </cell>
          <cell r="I76">
            <v>0.49359999999999998</v>
          </cell>
          <cell r="J76">
            <v>0.34360000000000002</v>
          </cell>
          <cell r="K76">
            <v>4.2808999999999999</v>
          </cell>
          <cell r="L76">
            <v>0.73170000000000002</v>
          </cell>
          <cell r="M76">
            <v>0.17680000000000001</v>
          </cell>
          <cell r="N76">
            <v>0.20699999999999999</v>
          </cell>
        </row>
        <row r="77">
          <cell r="A77">
            <v>36404</v>
          </cell>
          <cell r="B77">
            <v>13.6</v>
          </cell>
          <cell r="C77">
            <v>150</v>
          </cell>
          <cell r="D77" t="str">
            <v>Seventy-third</v>
          </cell>
          <cell r="E77">
            <v>1.9E-2</v>
          </cell>
          <cell r="F77">
            <v>1.0615000000000001</v>
          </cell>
          <cell r="G77">
            <v>0.5585</v>
          </cell>
          <cell r="H77">
            <v>0.40849999999999997</v>
          </cell>
          <cell r="I77">
            <v>0.49359999999999998</v>
          </cell>
          <cell r="J77">
            <v>0.34360000000000002</v>
          </cell>
          <cell r="K77">
            <v>4.2808999999999999</v>
          </cell>
          <cell r="L77">
            <v>0.73170000000000002</v>
          </cell>
          <cell r="M77">
            <v>0.17680000000000001</v>
          </cell>
          <cell r="N77">
            <v>0.20699999999999999</v>
          </cell>
        </row>
        <row r="78">
          <cell r="A78">
            <v>36434</v>
          </cell>
          <cell r="B78">
            <v>13.6</v>
          </cell>
          <cell r="C78">
            <v>150</v>
          </cell>
          <cell r="D78" t="str">
            <v>Seventy-fourth</v>
          </cell>
          <cell r="E78">
            <v>1.9E-2</v>
          </cell>
          <cell r="F78">
            <v>1.0615000000000001</v>
          </cell>
          <cell r="G78">
            <v>0.5585</v>
          </cell>
          <cell r="H78">
            <v>0.40849999999999997</v>
          </cell>
          <cell r="I78">
            <v>0.49359999999999998</v>
          </cell>
          <cell r="J78">
            <v>0.34360000000000002</v>
          </cell>
          <cell r="K78">
            <v>4.2808999999999999</v>
          </cell>
          <cell r="L78">
            <v>0.73170000000000002</v>
          </cell>
          <cell r="M78">
            <v>0.17680000000000001</v>
          </cell>
          <cell r="N78">
            <v>0.20699999999999999</v>
          </cell>
        </row>
        <row r="79">
          <cell r="A79">
            <v>36465</v>
          </cell>
          <cell r="B79">
            <v>13.6</v>
          </cell>
          <cell r="C79">
            <v>150</v>
          </cell>
          <cell r="D79" t="str">
            <v>Seventy-fifth</v>
          </cell>
          <cell r="E79">
            <v>1.9E-2</v>
          </cell>
          <cell r="F79">
            <v>1.0615000000000001</v>
          </cell>
          <cell r="G79">
            <v>0.5585</v>
          </cell>
          <cell r="H79">
            <v>0.40849999999999997</v>
          </cell>
          <cell r="I79">
            <v>0.49359999999999998</v>
          </cell>
          <cell r="J79">
            <v>0.34360000000000002</v>
          </cell>
          <cell r="K79">
            <v>4.3211000000000004</v>
          </cell>
          <cell r="L79">
            <v>0.72319999999999995</v>
          </cell>
          <cell r="M79">
            <v>0.16309999999999999</v>
          </cell>
          <cell r="N79">
            <v>0.1933</v>
          </cell>
        </row>
        <row r="80">
          <cell r="A80">
            <v>36495</v>
          </cell>
          <cell r="B80">
            <v>13.6</v>
          </cell>
          <cell r="C80">
            <v>150</v>
          </cell>
          <cell r="D80" t="str">
            <v>Seventy-sixth</v>
          </cell>
          <cell r="E80">
            <v>1.9E-2</v>
          </cell>
          <cell r="F80">
            <v>1.0615000000000001</v>
          </cell>
          <cell r="G80">
            <v>0.5585</v>
          </cell>
          <cell r="H80">
            <v>0.40849999999999997</v>
          </cell>
          <cell r="I80">
            <v>0.49359999999999998</v>
          </cell>
          <cell r="J80">
            <v>0.34360000000000002</v>
          </cell>
          <cell r="K80">
            <v>4.2945000000000002</v>
          </cell>
          <cell r="L80">
            <v>0.71860000000000002</v>
          </cell>
          <cell r="M80">
            <v>0.16189999999999999</v>
          </cell>
          <cell r="N80">
            <v>0.19209999999999999</v>
          </cell>
        </row>
        <row r="81">
          <cell r="A81">
            <v>36515</v>
          </cell>
          <cell r="B81">
            <v>20</v>
          </cell>
          <cell r="C81">
            <v>220</v>
          </cell>
          <cell r="D81" t="str">
            <v>Seventy-seventh</v>
          </cell>
          <cell r="E81">
            <v>1.9E-2</v>
          </cell>
          <cell r="F81">
            <v>1.19</v>
          </cell>
          <cell r="G81">
            <v>0.65900000000000003</v>
          </cell>
          <cell r="H81">
            <v>0.43</v>
          </cell>
          <cell r="I81">
            <v>0.53</v>
          </cell>
          <cell r="J81">
            <v>0.35909999999999997</v>
          </cell>
          <cell r="K81">
            <v>4.2945000000000002</v>
          </cell>
          <cell r="L81">
            <v>0.71860000000000002</v>
          </cell>
          <cell r="M81">
            <v>0.16189999999999999</v>
          </cell>
          <cell r="N81">
            <v>0.19209999999999999</v>
          </cell>
        </row>
        <row r="82">
          <cell r="A82">
            <v>36526</v>
          </cell>
          <cell r="B82">
            <v>20</v>
          </cell>
          <cell r="C82">
            <v>220</v>
          </cell>
          <cell r="D82" t="str">
            <v>Seventy-seventh</v>
          </cell>
          <cell r="E82">
            <v>1.9E-2</v>
          </cell>
          <cell r="F82">
            <v>1.19</v>
          </cell>
          <cell r="G82">
            <v>0.65900000000000003</v>
          </cell>
          <cell r="H82">
            <v>0.43</v>
          </cell>
          <cell r="I82">
            <v>0.53</v>
          </cell>
          <cell r="J82">
            <v>0.35909999999999997</v>
          </cell>
          <cell r="K82">
            <v>4.2945000000000002</v>
          </cell>
          <cell r="L82">
            <v>0.71860000000000002</v>
          </cell>
          <cell r="M82">
            <v>0.16189999999999999</v>
          </cell>
          <cell r="N82">
            <v>0.19209999999999999</v>
          </cell>
        </row>
        <row r="83">
          <cell r="A83">
            <v>36557</v>
          </cell>
          <cell r="B83">
            <v>20</v>
          </cell>
          <cell r="C83">
            <v>220</v>
          </cell>
          <cell r="D83" t="str">
            <v>Seventy-eighth</v>
          </cell>
          <cell r="E83">
            <v>1.9E-2</v>
          </cell>
          <cell r="F83">
            <v>1.19</v>
          </cell>
          <cell r="G83">
            <v>0.65900000000000003</v>
          </cell>
          <cell r="H83">
            <v>0.43</v>
          </cell>
          <cell r="I83">
            <v>0.53</v>
          </cell>
          <cell r="J83">
            <v>0.35909999999999997</v>
          </cell>
          <cell r="K83">
            <v>4.3144999999999998</v>
          </cell>
          <cell r="L83">
            <v>0.72209999999999996</v>
          </cell>
          <cell r="M83">
            <v>0.1628</v>
          </cell>
          <cell r="N83">
            <v>0.193</v>
          </cell>
        </row>
        <row r="84">
          <cell r="A84">
            <v>36586</v>
          </cell>
          <cell r="B84">
            <v>20</v>
          </cell>
          <cell r="C84">
            <v>220</v>
          </cell>
          <cell r="D84" t="str">
            <v>Seventy-eighth</v>
          </cell>
          <cell r="E84">
            <v>1.9E-2</v>
          </cell>
          <cell r="F84">
            <v>1.19</v>
          </cell>
          <cell r="G84">
            <v>0.65900000000000003</v>
          </cell>
          <cell r="H84">
            <v>0.43</v>
          </cell>
          <cell r="I84">
            <v>0.53</v>
          </cell>
          <cell r="J84">
            <v>0.35909999999999997</v>
          </cell>
          <cell r="K84">
            <v>4.3144999999999998</v>
          </cell>
          <cell r="L84">
            <v>0.72209999999999996</v>
          </cell>
          <cell r="M84">
            <v>0.1628</v>
          </cell>
          <cell r="N84">
            <v>0.193</v>
          </cell>
        </row>
        <row r="85">
          <cell r="A85">
            <v>36617</v>
          </cell>
          <cell r="B85">
            <v>20</v>
          </cell>
          <cell r="C85">
            <v>220</v>
          </cell>
          <cell r="D85" t="str">
            <v>Seventy-ninth</v>
          </cell>
          <cell r="E85">
            <v>1.9E-2</v>
          </cell>
          <cell r="F85">
            <v>1.19</v>
          </cell>
          <cell r="G85">
            <v>0.65900000000000003</v>
          </cell>
          <cell r="H85">
            <v>0.43</v>
          </cell>
          <cell r="I85">
            <v>0.53</v>
          </cell>
          <cell r="J85">
            <v>0.35909999999999997</v>
          </cell>
          <cell r="K85">
            <v>4.3144999999999998</v>
          </cell>
          <cell r="L85">
            <v>0.76329999999999998</v>
          </cell>
          <cell r="M85">
            <v>0.20399999999999999</v>
          </cell>
          <cell r="N85">
            <v>0.20399999999999999</v>
          </cell>
        </row>
        <row r="86">
          <cell r="A86">
            <v>36647</v>
          </cell>
          <cell r="B86">
            <v>20</v>
          </cell>
          <cell r="C86">
            <v>220</v>
          </cell>
          <cell r="D86" t="str">
            <v>Eightieth</v>
          </cell>
          <cell r="E86">
            <v>1.9E-2</v>
          </cell>
          <cell r="F86">
            <v>1.19</v>
          </cell>
          <cell r="G86">
            <v>0.65900000000000003</v>
          </cell>
          <cell r="H86">
            <v>0.43</v>
          </cell>
          <cell r="I86">
            <v>0.53</v>
          </cell>
          <cell r="J86">
            <v>0.35909999999999997</v>
          </cell>
          <cell r="K86">
            <v>4.3144999999999998</v>
          </cell>
          <cell r="L86">
            <v>0.76329999999999998</v>
          </cell>
          <cell r="M86">
            <v>0.20399999999999999</v>
          </cell>
          <cell r="N86">
            <v>0.20399999999999999</v>
          </cell>
        </row>
        <row r="87">
          <cell r="A87">
            <v>36678</v>
          </cell>
          <cell r="B87">
            <v>20</v>
          </cell>
          <cell r="C87">
            <v>220</v>
          </cell>
          <cell r="D87" t="str">
            <v>Eightieth</v>
          </cell>
          <cell r="E87">
            <v>1.9E-2</v>
          </cell>
          <cell r="F87">
            <v>1.19</v>
          </cell>
          <cell r="G87">
            <v>0.65900000000000003</v>
          </cell>
          <cell r="H87">
            <v>0.43</v>
          </cell>
          <cell r="I87">
            <v>0.53</v>
          </cell>
          <cell r="J87">
            <v>0.35909999999999997</v>
          </cell>
          <cell r="K87">
            <v>4.3144999999999998</v>
          </cell>
          <cell r="L87">
            <v>0.76329999999999998</v>
          </cell>
          <cell r="M87">
            <v>0.20399999999999999</v>
          </cell>
          <cell r="N87">
            <v>0.20399999999999999</v>
          </cell>
        </row>
        <row r="88">
          <cell r="A88">
            <v>36708</v>
          </cell>
          <cell r="B88">
            <v>20</v>
          </cell>
          <cell r="C88">
            <v>220</v>
          </cell>
          <cell r="D88" t="str">
            <v>Eighty-first</v>
          </cell>
          <cell r="E88">
            <v>1.9E-2</v>
          </cell>
          <cell r="F88">
            <v>1.19</v>
          </cell>
          <cell r="G88">
            <v>0.65900000000000003</v>
          </cell>
          <cell r="H88">
            <v>0.43</v>
          </cell>
          <cell r="I88">
            <v>0.53</v>
          </cell>
          <cell r="J88">
            <v>0.35909999999999997</v>
          </cell>
          <cell r="K88">
            <v>4.3144999999999998</v>
          </cell>
          <cell r="L88">
            <v>0.76329999999999998</v>
          </cell>
          <cell r="M88">
            <v>0.20399999999999999</v>
          </cell>
          <cell r="N88">
            <v>0.20399999999999999</v>
          </cell>
        </row>
        <row r="89">
          <cell r="A89">
            <v>36739</v>
          </cell>
          <cell r="B89">
            <v>20</v>
          </cell>
          <cell r="C89">
            <v>220</v>
          </cell>
          <cell r="D89" t="str">
            <v>Eighty-second</v>
          </cell>
          <cell r="E89">
            <v>1.9E-2</v>
          </cell>
          <cell r="F89">
            <v>1.19</v>
          </cell>
          <cell r="G89">
            <v>0.65900000000000003</v>
          </cell>
          <cell r="H89">
            <v>0.43</v>
          </cell>
          <cell r="I89">
            <v>0.53</v>
          </cell>
          <cell r="J89">
            <v>0.35909999999999997</v>
          </cell>
          <cell r="K89">
            <v>4.3144999999999998</v>
          </cell>
          <cell r="L89">
            <v>0.76329999999999998</v>
          </cell>
          <cell r="M89">
            <v>0.20399999999999999</v>
          </cell>
          <cell r="N89">
            <v>0.20399999999999999</v>
          </cell>
        </row>
        <row r="90">
          <cell r="A90">
            <v>36770</v>
          </cell>
          <cell r="B90">
            <v>20</v>
          </cell>
          <cell r="C90">
            <v>220</v>
          </cell>
          <cell r="D90" t="str">
            <v>Eighty-second</v>
          </cell>
          <cell r="E90">
            <v>1.9E-2</v>
          </cell>
          <cell r="F90">
            <v>1.19</v>
          </cell>
          <cell r="G90">
            <v>0.65900000000000003</v>
          </cell>
          <cell r="H90">
            <v>0.43</v>
          </cell>
          <cell r="I90">
            <v>0.53</v>
          </cell>
          <cell r="J90">
            <v>0.35909999999999997</v>
          </cell>
          <cell r="K90">
            <v>4.3144999999999998</v>
          </cell>
          <cell r="L90">
            <v>0.76329999999999998</v>
          </cell>
          <cell r="M90">
            <v>0.20399999999999999</v>
          </cell>
          <cell r="N90">
            <v>0.20399999999999999</v>
          </cell>
        </row>
        <row r="91">
          <cell r="A91">
            <v>36800</v>
          </cell>
          <cell r="B91">
            <v>20</v>
          </cell>
          <cell r="C91">
            <v>220</v>
          </cell>
          <cell r="D91" t="str">
            <v>Eighty-third</v>
          </cell>
          <cell r="E91">
            <v>1.9E-2</v>
          </cell>
          <cell r="F91">
            <v>1.19</v>
          </cell>
          <cell r="G91">
            <v>0.65900000000000003</v>
          </cell>
          <cell r="H91">
            <v>0.43</v>
          </cell>
          <cell r="I91">
            <v>0.53</v>
          </cell>
          <cell r="J91">
            <v>0.35909999999999997</v>
          </cell>
          <cell r="K91">
            <v>4.3144999999999998</v>
          </cell>
          <cell r="L91">
            <v>0.76329999999999998</v>
          </cell>
          <cell r="M91">
            <v>0.20399999999999999</v>
          </cell>
          <cell r="N91">
            <v>0.20399999999999999</v>
          </cell>
        </row>
        <row r="92">
          <cell r="A92">
            <v>36831</v>
          </cell>
          <cell r="B92">
            <v>20</v>
          </cell>
          <cell r="C92">
            <v>220</v>
          </cell>
          <cell r="D92" t="str">
            <v>Eighty-fourth</v>
          </cell>
          <cell r="E92">
            <v>1.9E-2</v>
          </cell>
          <cell r="F92">
            <v>1.19</v>
          </cell>
          <cell r="G92">
            <v>0.65900000000000003</v>
          </cell>
          <cell r="H92">
            <v>0.43</v>
          </cell>
          <cell r="I92">
            <v>0.53</v>
          </cell>
          <cell r="J92">
            <v>0.35909999999999997</v>
          </cell>
          <cell r="K92">
            <v>4.5294999999999996</v>
          </cell>
          <cell r="L92">
            <v>0.9506</v>
          </cell>
          <cell r="M92">
            <v>0.18820000000000001</v>
          </cell>
          <cell r="N92">
            <v>0.18820000000000001</v>
          </cell>
        </row>
        <row r="93">
          <cell r="A93">
            <v>36861</v>
          </cell>
          <cell r="B93">
            <v>20</v>
          </cell>
          <cell r="C93">
            <v>220</v>
          </cell>
          <cell r="D93" t="str">
            <v>Eighty-fourth</v>
          </cell>
          <cell r="E93">
            <v>1.9E-2</v>
          </cell>
          <cell r="F93">
            <v>1.19</v>
          </cell>
          <cell r="G93">
            <v>0.65900000000000003</v>
          </cell>
          <cell r="H93">
            <v>0.43</v>
          </cell>
          <cell r="I93">
            <v>0.53</v>
          </cell>
          <cell r="J93">
            <v>0.35909999999999997</v>
          </cell>
          <cell r="K93">
            <v>4.5294999999999996</v>
          </cell>
          <cell r="L93">
            <v>0.9506</v>
          </cell>
          <cell r="M93">
            <v>0.18820000000000001</v>
          </cell>
          <cell r="N93">
            <v>0.18820000000000001</v>
          </cell>
        </row>
        <row r="94">
          <cell r="A94">
            <v>36892</v>
          </cell>
          <cell r="B94">
            <v>20</v>
          </cell>
          <cell r="C94">
            <v>220</v>
          </cell>
          <cell r="D94" t="str">
            <v>Eighty-fourth</v>
          </cell>
          <cell r="E94">
            <v>1.9E-2</v>
          </cell>
          <cell r="F94">
            <v>1.19</v>
          </cell>
          <cell r="G94">
            <v>0.65900000000000003</v>
          </cell>
          <cell r="H94">
            <v>0.43</v>
          </cell>
          <cell r="I94">
            <v>0.53</v>
          </cell>
          <cell r="J94">
            <v>0.35909999999999997</v>
          </cell>
          <cell r="K94">
            <v>4.5294999999999996</v>
          </cell>
          <cell r="L94">
            <v>0.9506</v>
          </cell>
          <cell r="M94">
            <v>0.18820000000000001</v>
          </cell>
          <cell r="N94">
            <v>0.18820000000000001</v>
          </cell>
        </row>
        <row r="95">
          <cell r="A95">
            <v>36923</v>
          </cell>
          <cell r="B95">
            <v>20</v>
          </cell>
          <cell r="C95">
            <v>220</v>
          </cell>
          <cell r="D95" t="str">
            <v>Eighty-fifth</v>
          </cell>
          <cell r="E95">
            <v>1.9E-2</v>
          </cell>
          <cell r="F95">
            <v>1.19</v>
          </cell>
          <cell r="G95">
            <v>0.65900000000000003</v>
          </cell>
          <cell r="H95">
            <v>0.43</v>
          </cell>
          <cell r="I95">
            <v>0.53</v>
          </cell>
          <cell r="J95">
            <v>0.35909999999999997</v>
          </cell>
          <cell r="K95">
            <v>5.8369999999999997</v>
          </cell>
          <cell r="L95">
            <v>1.2250000000000001</v>
          </cell>
          <cell r="M95">
            <v>0.24249999999999999</v>
          </cell>
          <cell r="N95">
            <v>0.24249999999999999</v>
          </cell>
        </row>
        <row r="96">
          <cell r="A96">
            <v>36951</v>
          </cell>
          <cell r="B96">
            <v>20</v>
          </cell>
          <cell r="C96">
            <v>220</v>
          </cell>
          <cell r="D96" t="str">
            <v>Eighty-sixth</v>
          </cell>
          <cell r="E96">
            <v>1.9E-2</v>
          </cell>
          <cell r="F96">
            <v>1.19</v>
          </cell>
          <cell r="G96">
            <v>0.65900000000000003</v>
          </cell>
          <cell r="H96">
            <v>0.43</v>
          </cell>
          <cell r="I96">
            <v>0.53</v>
          </cell>
          <cell r="J96">
            <v>0.35909999999999997</v>
          </cell>
          <cell r="K96">
            <v>5.8369999999999997</v>
          </cell>
          <cell r="L96">
            <v>1.2250000000000001</v>
          </cell>
          <cell r="M96">
            <v>0.24249999999999999</v>
          </cell>
          <cell r="N96">
            <v>0.24249999999999999</v>
          </cell>
        </row>
        <row r="97">
          <cell r="A97">
            <v>36982</v>
          </cell>
          <cell r="B97">
            <v>20</v>
          </cell>
          <cell r="C97">
            <v>220</v>
          </cell>
          <cell r="D97" t="str">
            <v>Eighty-seventh</v>
          </cell>
          <cell r="E97">
            <v>1.9E-2</v>
          </cell>
          <cell r="F97">
            <v>1.19</v>
          </cell>
          <cell r="G97">
            <v>0.65900000000000003</v>
          </cell>
          <cell r="H97">
            <v>0.43</v>
          </cell>
          <cell r="I97">
            <v>0.53</v>
          </cell>
          <cell r="J97">
            <v>0.35909999999999997</v>
          </cell>
          <cell r="K97">
            <v>5.8369999999999997</v>
          </cell>
          <cell r="L97">
            <v>1.2250000000000001</v>
          </cell>
          <cell r="M97">
            <v>0.24249999999999999</v>
          </cell>
          <cell r="N97">
            <v>0.24249999999999999</v>
          </cell>
        </row>
        <row r="98">
          <cell r="A98">
            <v>37012</v>
          </cell>
          <cell r="B98">
            <v>20</v>
          </cell>
          <cell r="C98">
            <v>220</v>
          </cell>
          <cell r="D98" t="str">
            <v>Eighty-eighth</v>
          </cell>
          <cell r="E98">
            <v>1.9E-2</v>
          </cell>
          <cell r="F98">
            <v>1.19</v>
          </cell>
          <cell r="G98">
            <v>0.65900000000000003</v>
          </cell>
          <cell r="H98">
            <v>0.43</v>
          </cell>
          <cell r="I98">
            <v>0.53</v>
          </cell>
          <cell r="J98">
            <v>0.35909999999999997</v>
          </cell>
          <cell r="K98">
            <v>5.0563000000000002</v>
          </cell>
          <cell r="L98">
            <v>1.0611999999999999</v>
          </cell>
          <cell r="M98">
            <v>0.21010000000000001</v>
          </cell>
          <cell r="N98">
            <v>0.21010000000000001</v>
          </cell>
        </row>
        <row r="99">
          <cell r="A99">
            <v>37043</v>
          </cell>
          <cell r="B99">
            <v>20</v>
          </cell>
          <cell r="C99">
            <v>220</v>
          </cell>
          <cell r="D99" t="str">
            <v>Eighty-ninth</v>
          </cell>
          <cell r="E99">
            <v>1.9E-2</v>
          </cell>
          <cell r="F99">
            <v>1.19</v>
          </cell>
          <cell r="G99">
            <v>0.65900000000000003</v>
          </cell>
          <cell r="H99">
            <v>0.43</v>
          </cell>
          <cell r="I99">
            <v>0.53</v>
          </cell>
          <cell r="J99">
            <v>0.35909999999999997</v>
          </cell>
          <cell r="K99">
            <v>5.0563000000000002</v>
          </cell>
          <cell r="L99">
            <v>1.0611999999999999</v>
          </cell>
          <cell r="M99">
            <v>0.21010000000000001</v>
          </cell>
          <cell r="N99">
            <v>0.21010000000000001</v>
          </cell>
        </row>
        <row r="100">
          <cell r="A100">
            <v>37073</v>
          </cell>
          <cell r="B100">
            <v>20</v>
          </cell>
          <cell r="C100">
            <v>220</v>
          </cell>
          <cell r="D100" t="str">
            <v>Ninetieth</v>
          </cell>
          <cell r="E100">
            <v>1.9E-2</v>
          </cell>
          <cell r="F100">
            <v>1.19</v>
          </cell>
          <cell r="G100">
            <v>0.65900000000000003</v>
          </cell>
          <cell r="H100">
            <v>0.43</v>
          </cell>
          <cell r="I100">
            <v>0.53</v>
          </cell>
          <cell r="J100">
            <v>0.35909999999999997</v>
          </cell>
          <cell r="K100">
            <v>5.0563000000000002</v>
          </cell>
          <cell r="L100">
            <v>1.0611999999999999</v>
          </cell>
          <cell r="M100">
            <v>0.21010000000000001</v>
          </cell>
          <cell r="N100">
            <v>0.21010000000000001</v>
          </cell>
        </row>
        <row r="101">
          <cell r="A101">
            <v>37104</v>
          </cell>
          <cell r="B101">
            <v>20</v>
          </cell>
          <cell r="C101">
            <v>220</v>
          </cell>
          <cell r="D101" t="str">
            <v>Ninety-first</v>
          </cell>
          <cell r="E101">
            <v>1.9E-2</v>
          </cell>
          <cell r="F101">
            <v>1.19</v>
          </cell>
          <cell r="G101">
            <v>0.65900000000000003</v>
          </cell>
          <cell r="H101">
            <v>0.43</v>
          </cell>
          <cell r="I101">
            <v>0.53</v>
          </cell>
          <cell r="J101">
            <v>0.35909999999999997</v>
          </cell>
          <cell r="K101">
            <v>5.0563000000000002</v>
          </cell>
          <cell r="L101">
            <v>1.0611999999999999</v>
          </cell>
          <cell r="M101">
            <v>0.21010000000000001</v>
          </cell>
          <cell r="N101">
            <v>0.21010000000000001</v>
          </cell>
        </row>
        <row r="102">
          <cell r="A102">
            <v>37135</v>
          </cell>
          <cell r="B102">
            <v>20</v>
          </cell>
          <cell r="C102">
            <v>220</v>
          </cell>
          <cell r="D102" t="str">
            <v>Ninety-first</v>
          </cell>
          <cell r="E102">
            <v>1.9E-2</v>
          </cell>
          <cell r="F102">
            <v>1.19</v>
          </cell>
          <cell r="G102">
            <v>0.65900000000000003</v>
          </cell>
          <cell r="H102">
            <v>0.43</v>
          </cell>
          <cell r="I102">
            <v>0.53</v>
          </cell>
          <cell r="J102">
            <v>0.35909999999999997</v>
          </cell>
          <cell r="K102">
            <v>5.0563000000000002</v>
          </cell>
          <cell r="L102">
            <v>1.0611999999999999</v>
          </cell>
          <cell r="M102">
            <v>0.21010000000000001</v>
          </cell>
          <cell r="N102">
            <v>0.21010000000000001</v>
          </cell>
        </row>
        <row r="103">
          <cell r="A103">
            <v>37165</v>
          </cell>
          <cell r="B103">
            <v>20</v>
          </cell>
          <cell r="C103">
            <v>220</v>
          </cell>
          <cell r="D103" t="str">
            <v>Ninety-first</v>
          </cell>
          <cell r="E103">
            <v>1.9E-2</v>
          </cell>
          <cell r="F103">
            <v>1.19</v>
          </cell>
          <cell r="G103">
            <v>0.65900000000000003</v>
          </cell>
          <cell r="H103">
            <v>0.43</v>
          </cell>
          <cell r="I103">
            <v>0.53</v>
          </cell>
          <cell r="J103">
            <v>0.35909999999999997</v>
          </cell>
          <cell r="K103">
            <v>5.0563000000000002</v>
          </cell>
          <cell r="L103">
            <v>1.0611999999999999</v>
          </cell>
          <cell r="M103">
            <v>0.21010000000000001</v>
          </cell>
          <cell r="N103">
            <v>0.21010000000000001</v>
          </cell>
        </row>
        <row r="104">
          <cell r="A104">
            <v>37196</v>
          </cell>
          <cell r="B104">
            <v>20</v>
          </cell>
          <cell r="C104">
            <v>220</v>
          </cell>
          <cell r="D104" t="str">
            <v>Ninety-second</v>
          </cell>
          <cell r="E104">
            <v>1.9E-2</v>
          </cell>
          <cell r="F104">
            <v>1.19</v>
          </cell>
          <cell r="G104">
            <v>0.65900000000000003</v>
          </cell>
          <cell r="H104">
            <v>0.43</v>
          </cell>
          <cell r="I104">
            <v>0.53</v>
          </cell>
          <cell r="J104">
            <v>0.35909999999999997</v>
          </cell>
          <cell r="K104">
            <v>5.0563000000000002</v>
          </cell>
          <cell r="L104">
            <v>1.0611999999999999</v>
          </cell>
          <cell r="M104">
            <v>0.21010000000000001</v>
          </cell>
          <cell r="N104">
            <v>0.21010000000000001</v>
          </cell>
        </row>
        <row r="105">
          <cell r="A105">
            <v>37226</v>
          </cell>
          <cell r="B105">
            <v>20</v>
          </cell>
          <cell r="C105">
            <v>220</v>
          </cell>
          <cell r="D105" t="str">
            <v>Ninety-second</v>
          </cell>
          <cell r="E105">
            <v>1.9E-2</v>
          </cell>
          <cell r="F105">
            <v>1.19</v>
          </cell>
          <cell r="G105">
            <v>0.65900000000000003</v>
          </cell>
          <cell r="H105">
            <v>0.43</v>
          </cell>
          <cell r="I105">
            <v>0.53</v>
          </cell>
          <cell r="J105">
            <v>0.35909999999999997</v>
          </cell>
          <cell r="K105">
            <v>5.0563000000000002</v>
          </cell>
          <cell r="L105">
            <v>1.0611999999999999</v>
          </cell>
          <cell r="M105">
            <v>0.21010000000000001</v>
          </cell>
          <cell r="N105">
            <v>0.21010000000000001</v>
          </cell>
        </row>
        <row r="106">
          <cell r="A106">
            <v>37257</v>
          </cell>
          <cell r="B106">
            <v>20</v>
          </cell>
          <cell r="C106">
            <v>220</v>
          </cell>
          <cell r="D106" t="str">
            <v>Ninety-second</v>
          </cell>
          <cell r="E106">
            <v>1.9E-2</v>
          </cell>
          <cell r="F106">
            <v>1.19</v>
          </cell>
          <cell r="G106">
            <v>0.65900000000000003</v>
          </cell>
          <cell r="H106">
            <v>0.43</v>
          </cell>
          <cell r="I106">
            <v>0.53</v>
          </cell>
          <cell r="J106">
            <v>0.35909999999999997</v>
          </cell>
          <cell r="K106">
            <v>5.0563000000000002</v>
          </cell>
          <cell r="L106">
            <v>1.0611999999999999</v>
          </cell>
          <cell r="M106">
            <v>0.21010000000000001</v>
          </cell>
          <cell r="N106">
            <v>0.21010000000000001</v>
          </cell>
        </row>
        <row r="107">
          <cell r="A107">
            <v>37288</v>
          </cell>
          <cell r="B107">
            <v>20</v>
          </cell>
          <cell r="C107">
            <v>220</v>
          </cell>
          <cell r="D107" t="str">
            <v>Ninety-third</v>
          </cell>
          <cell r="E107">
            <v>1.09E-2</v>
          </cell>
          <cell r="F107">
            <v>1.19</v>
          </cell>
          <cell r="G107">
            <v>0.65900000000000003</v>
          </cell>
          <cell r="H107">
            <v>0.43</v>
          </cell>
          <cell r="I107">
            <v>0.53</v>
          </cell>
          <cell r="J107">
            <v>0.35909999999999997</v>
          </cell>
          <cell r="K107">
            <v>5.0563000000000002</v>
          </cell>
          <cell r="L107">
            <v>1.0611999999999999</v>
          </cell>
          <cell r="M107">
            <v>0.21010000000000001</v>
          </cell>
          <cell r="N107">
            <v>0.21010000000000001</v>
          </cell>
        </row>
        <row r="108">
          <cell r="A108">
            <v>37316</v>
          </cell>
          <cell r="B108">
            <v>20</v>
          </cell>
          <cell r="C108">
            <v>220</v>
          </cell>
          <cell r="D108" t="str">
            <v>Ninety-third</v>
          </cell>
          <cell r="E108">
            <v>1.09E-2</v>
          </cell>
          <cell r="F108">
            <v>1.19</v>
          </cell>
          <cell r="G108">
            <v>0.65900000000000003</v>
          </cell>
          <cell r="H108">
            <v>0.43</v>
          </cell>
          <cell r="I108">
            <v>0.53</v>
          </cell>
          <cell r="J108">
            <v>0.35909999999999997</v>
          </cell>
          <cell r="K108">
            <v>5.0563000000000002</v>
          </cell>
          <cell r="L108">
            <v>1.0611999999999999</v>
          </cell>
          <cell r="M108">
            <v>0.21010000000000001</v>
          </cell>
          <cell r="N108">
            <v>0.21010000000000001</v>
          </cell>
        </row>
        <row r="109">
          <cell r="A109">
            <v>37347</v>
          </cell>
          <cell r="B109">
            <v>20</v>
          </cell>
          <cell r="C109">
            <v>220</v>
          </cell>
          <cell r="D109" t="str">
            <v>Ninety-third</v>
          </cell>
          <cell r="E109">
            <v>1.09E-2</v>
          </cell>
          <cell r="F109">
            <v>1.19</v>
          </cell>
          <cell r="G109">
            <v>0.65900000000000003</v>
          </cell>
          <cell r="H109">
            <v>0.43</v>
          </cell>
          <cell r="I109">
            <v>0.53</v>
          </cell>
          <cell r="J109">
            <v>0.35909999999999997</v>
          </cell>
          <cell r="K109">
            <v>5.0563000000000002</v>
          </cell>
          <cell r="L109">
            <v>1.0611999999999999</v>
          </cell>
          <cell r="M109">
            <v>0.21010000000000001</v>
          </cell>
          <cell r="N109">
            <v>0.21010000000000001</v>
          </cell>
        </row>
        <row r="110">
          <cell r="A110">
            <v>37377</v>
          </cell>
          <cell r="B110">
            <v>20</v>
          </cell>
          <cell r="C110">
            <v>220</v>
          </cell>
          <cell r="D110" t="str">
            <v>Ninety-fourth</v>
          </cell>
          <cell r="E110">
            <v>1.09E-2</v>
          </cell>
          <cell r="F110">
            <v>1.19</v>
          </cell>
          <cell r="G110">
            <v>0.65900000000000003</v>
          </cell>
          <cell r="H110">
            <v>0.43</v>
          </cell>
          <cell r="I110">
            <v>0.53</v>
          </cell>
          <cell r="J110">
            <v>0.35909999999999997</v>
          </cell>
          <cell r="K110">
            <v>5.0563000000000002</v>
          </cell>
          <cell r="L110">
            <v>1.0611999999999999</v>
          </cell>
          <cell r="M110">
            <v>0.21010000000000001</v>
          </cell>
          <cell r="N110">
            <v>0.21010000000000001</v>
          </cell>
        </row>
        <row r="111">
          <cell r="A111">
            <v>37408</v>
          </cell>
          <cell r="B111">
            <v>20</v>
          </cell>
          <cell r="C111">
            <v>220</v>
          </cell>
          <cell r="D111" t="str">
            <v>Ninety-fourth</v>
          </cell>
          <cell r="E111">
            <v>1.09E-2</v>
          </cell>
          <cell r="F111">
            <v>1.19</v>
          </cell>
          <cell r="G111">
            <v>0.65900000000000003</v>
          </cell>
          <cell r="H111">
            <v>0.43</v>
          </cell>
          <cell r="I111">
            <v>0.53</v>
          </cell>
          <cell r="J111">
            <v>0.35909999999999997</v>
          </cell>
          <cell r="K111">
            <v>5.0563000000000002</v>
          </cell>
          <cell r="L111">
            <v>1.0611999999999999</v>
          </cell>
          <cell r="M111">
            <v>0.21010000000000001</v>
          </cell>
          <cell r="N111">
            <v>0.21010000000000001</v>
          </cell>
        </row>
        <row r="112">
          <cell r="A112">
            <v>37438</v>
          </cell>
          <cell r="B112">
            <v>20</v>
          </cell>
          <cell r="C112">
            <v>220</v>
          </cell>
          <cell r="D112" t="str">
            <v>Ninety-fourth</v>
          </cell>
          <cell r="E112">
            <v>1.09E-2</v>
          </cell>
          <cell r="F112">
            <v>1.19</v>
          </cell>
          <cell r="G112">
            <v>0.65900000000000003</v>
          </cell>
          <cell r="H112">
            <v>0.43</v>
          </cell>
          <cell r="I112">
            <v>0.53</v>
          </cell>
          <cell r="J112">
            <v>0.35909999999999997</v>
          </cell>
          <cell r="K112">
            <v>5.0563000000000002</v>
          </cell>
          <cell r="L112">
            <v>1.0611999999999999</v>
          </cell>
          <cell r="M112">
            <v>0.21010000000000001</v>
          </cell>
          <cell r="N112">
            <v>0.21010000000000001</v>
          </cell>
        </row>
        <row r="113">
          <cell r="A113">
            <v>37469</v>
          </cell>
          <cell r="B113">
            <v>20</v>
          </cell>
          <cell r="C113">
            <v>220</v>
          </cell>
          <cell r="D113" t="str">
            <v>Ninety-fifth</v>
          </cell>
          <cell r="E113">
            <v>1.09E-2</v>
          </cell>
          <cell r="F113">
            <v>1.19</v>
          </cell>
          <cell r="G113">
            <v>0.65900000000000003</v>
          </cell>
          <cell r="H113">
            <v>0.43</v>
          </cell>
          <cell r="I113">
            <v>0.53</v>
          </cell>
          <cell r="J113">
            <v>0.35909999999999997</v>
          </cell>
          <cell r="K113">
            <v>5.0563000000000002</v>
          </cell>
          <cell r="L113">
            <v>1.0518000000000001</v>
          </cell>
          <cell r="M113">
            <v>0.20069999999999999</v>
          </cell>
          <cell r="N113">
            <v>0.20830000000000001</v>
          </cell>
        </row>
        <row r="114">
          <cell r="A114">
            <v>37500</v>
          </cell>
          <cell r="B114">
            <v>20</v>
          </cell>
          <cell r="C114">
            <v>220</v>
          </cell>
          <cell r="D114" t="str">
            <v>Ninety-fifth</v>
          </cell>
          <cell r="E114">
            <v>1.09E-2</v>
          </cell>
          <cell r="F114">
            <v>1.19</v>
          </cell>
          <cell r="G114">
            <v>0.65900000000000003</v>
          </cell>
          <cell r="H114">
            <v>0.43</v>
          </cell>
          <cell r="I114">
            <v>0.53</v>
          </cell>
          <cell r="J114">
            <v>0.35909999999999997</v>
          </cell>
          <cell r="K114">
            <v>5.0563000000000002</v>
          </cell>
          <cell r="L114">
            <v>1.0518000000000001</v>
          </cell>
          <cell r="M114">
            <v>0.20069999999999999</v>
          </cell>
          <cell r="N114">
            <v>0.20830000000000001</v>
          </cell>
        </row>
        <row r="115">
          <cell r="A115">
            <v>37530</v>
          </cell>
          <cell r="B115">
            <v>20</v>
          </cell>
          <cell r="C115">
            <v>220</v>
          </cell>
          <cell r="D115" t="str">
            <v>Ninety-fifth</v>
          </cell>
          <cell r="E115">
            <v>1.09E-2</v>
          </cell>
          <cell r="F115">
            <v>1.19</v>
          </cell>
          <cell r="G115">
            <v>0.65900000000000003</v>
          </cell>
          <cell r="H115">
            <v>0.43</v>
          </cell>
          <cell r="I115">
            <v>0.53</v>
          </cell>
          <cell r="J115">
            <v>0.35909999999999997</v>
          </cell>
          <cell r="K115">
            <v>5.0563000000000002</v>
          </cell>
          <cell r="L115">
            <v>1.0518000000000001</v>
          </cell>
          <cell r="M115">
            <v>0.20069999999999999</v>
          </cell>
          <cell r="N115">
            <v>0.20830000000000001</v>
          </cell>
        </row>
        <row r="116">
          <cell r="A116">
            <v>37561</v>
          </cell>
          <cell r="B116">
            <v>20</v>
          </cell>
          <cell r="C116">
            <v>220</v>
          </cell>
          <cell r="D116" t="str">
            <v>First</v>
          </cell>
          <cell r="E116">
            <v>1.09E-2</v>
          </cell>
          <cell r="F116">
            <v>1.19</v>
          </cell>
          <cell r="G116">
            <v>0.65900000000000003</v>
          </cell>
          <cell r="H116">
            <v>0.43</v>
          </cell>
          <cell r="I116">
            <v>0.53</v>
          </cell>
          <cell r="J116">
            <v>0.35909999999999997</v>
          </cell>
          <cell r="K116">
            <v>4.5831999999999997</v>
          </cell>
          <cell r="L116">
            <v>0.80489999999999995</v>
          </cell>
          <cell r="M116">
            <v>3.3399999999999999E-2</v>
          </cell>
          <cell r="N116">
            <v>0.1593</v>
          </cell>
        </row>
        <row r="117">
          <cell r="A117">
            <v>37591</v>
          </cell>
          <cell r="B117">
            <v>20</v>
          </cell>
          <cell r="C117">
            <v>220</v>
          </cell>
          <cell r="D117" t="str">
            <v>First</v>
          </cell>
          <cell r="E117">
            <v>1.09E-2</v>
          </cell>
          <cell r="F117">
            <v>1.19</v>
          </cell>
          <cell r="G117">
            <v>0.65900000000000003</v>
          </cell>
          <cell r="H117">
            <v>0.43</v>
          </cell>
          <cell r="I117">
            <v>0.53</v>
          </cell>
          <cell r="J117">
            <v>0.35909999999999997</v>
          </cell>
          <cell r="K117">
            <v>4.5831999999999997</v>
          </cell>
          <cell r="L117">
            <v>0.80489999999999995</v>
          </cell>
          <cell r="M117">
            <v>3.3399999999999999E-2</v>
          </cell>
          <cell r="N117">
            <v>0.1593</v>
          </cell>
        </row>
        <row r="118">
          <cell r="A118">
            <v>37622</v>
          </cell>
          <cell r="B118">
            <v>20</v>
          </cell>
          <cell r="C118">
            <v>220</v>
          </cell>
          <cell r="D118" t="str">
            <v>First</v>
          </cell>
          <cell r="E118">
            <v>1.09E-2</v>
          </cell>
          <cell r="F118">
            <v>1.19</v>
          </cell>
          <cell r="G118">
            <v>0.65900000000000003</v>
          </cell>
          <cell r="H118">
            <v>0.43</v>
          </cell>
          <cell r="I118">
            <v>0.53</v>
          </cell>
          <cell r="J118">
            <v>0.35909999999999997</v>
          </cell>
          <cell r="K118">
            <v>4.5831999999999997</v>
          </cell>
          <cell r="L118">
            <v>0.80489999999999995</v>
          </cell>
          <cell r="M118">
            <v>3.3399999999999999E-2</v>
          </cell>
          <cell r="N118">
            <v>0.1593</v>
          </cell>
        </row>
        <row r="119">
          <cell r="A119">
            <v>37653</v>
          </cell>
          <cell r="B119">
            <v>20</v>
          </cell>
          <cell r="C119">
            <v>220</v>
          </cell>
          <cell r="D119" t="str">
            <v>Second</v>
          </cell>
          <cell r="E119">
            <v>1.38E-2</v>
          </cell>
          <cell r="F119">
            <v>1.19</v>
          </cell>
          <cell r="G119">
            <v>0.65900000000000003</v>
          </cell>
          <cell r="H119">
            <v>0.43</v>
          </cell>
          <cell r="I119">
            <v>0.53</v>
          </cell>
          <cell r="J119">
            <v>0.35909999999999997</v>
          </cell>
          <cell r="K119">
            <v>4.7106000000000003</v>
          </cell>
          <cell r="L119">
            <v>0.92749999999999999</v>
          </cell>
          <cell r="M119">
            <v>3.3399999999999999E-2</v>
          </cell>
          <cell r="N119">
            <v>0.1593</v>
          </cell>
        </row>
        <row r="120">
          <cell r="A120">
            <v>37681</v>
          </cell>
          <cell r="B120">
            <v>20</v>
          </cell>
          <cell r="C120">
            <v>220</v>
          </cell>
          <cell r="D120" t="str">
            <v>Second</v>
          </cell>
          <cell r="E120">
            <v>1.38E-2</v>
          </cell>
          <cell r="F120">
            <v>1.19</v>
          </cell>
          <cell r="G120">
            <v>0.65900000000000003</v>
          </cell>
          <cell r="H120">
            <v>0.43</v>
          </cell>
          <cell r="I120">
            <v>0.53</v>
          </cell>
          <cell r="J120">
            <v>0.35909999999999997</v>
          </cell>
          <cell r="K120">
            <v>4.7106000000000003</v>
          </cell>
          <cell r="L120">
            <v>0.92749999999999999</v>
          </cell>
          <cell r="M120">
            <v>3.3399999999999999E-2</v>
          </cell>
          <cell r="N120">
            <v>0.1593</v>
          </cell>
        </row>
        <row r="121">
          <cell r="A121">
            <v>37712</v>
          </cell>
          <cell r="B121">
            <v>20</v>
          </cell>
          <cell r="C121">
            <v>220</v>
          </cell>
          <cell r="D121" t="str">
            <v>Third</v>
          </cell>
          <cell r="E121">
            <v>1.38E-2</v>
          </cell>
          <cell r="F121">
            <v>1.19</v>
          </cell>
          <cell r="G121">
            <v>0.65900000000000003</v>
          </cell>
          <cell r="H121">
            <v>0.43</v>
          </cell>
          <cell r="I121">
            <v>0.53</v>
          </cell>
          <cell r="J121">
            <v>0.35909999999999997</v>
          </cell>
          <cell r="K121">
            <v>4.7106000000000003</v>
          </cell>
          <cell r="L121">
            <v>0.92749999999999999</v>
          </cell>
          <cell r="M121">
            <v>3.3399999999999999E-2</v>
          </cell>
          <cell r="N121">
            <v>0.1593</v>
          </cell>
        </row>
        <row r="122">
          <cell r="A122">
            <v>37742</v>
          </cell>
          <cell r="B122">
            <v>20</v>
          </cell>
          <cell r="C122">
            <v>220</v>
          </cell>
          <cell r="D122" t="str">
            <v>Fourth</v>
          </cell>
          <cell r="E122">
            <v>1.38E-2</v>
          </cell>
          <cell r="F122">
            <v>1.19</v>
          </cell>
          <cell r="G122">
            <v>0.65900000000000003</v>
          </cell>
          <cell r="H122">
            <v>0.43</v>
          </cell>
          <cell r="I122">
            <v>0.53</v>
          </cell>
          <cell r="J122">
            <v>0.35909999999999997</v>
          </cell>
          <cell r="K122">
            <v>4.7106000000000003</v>
          </cell>
          <cell r="L122">
            <v>0.92749999999999999</v>
          </cell>
          <cell r="M122">
            <v>3.3399999999999999E-2</v>
          </cell>
          <cell r="N122">
            <v>0.1593</v>
          </cell>
        </row>
        <row r="123">
          <cell r="A123">
            <v>37773</v>
          </cell>
          <cell r="B123">
            <v>20</v>
          </cell>
          <cell r="C123">
            <v>220</v>
          </cell>
          <cell r="D123" t="str">
            <v>Fourth</v>
          </cell>
          <cell r="E123">
            <v>1.38E-2</v>
          </cell>
          <cell r="F123">
            <v>1.19</v>
          </cell>
          <cell r="G123">
            <v>0.65900000000000003</v>
          </cell>
          <cell r="H123">
            <v>0.43</v>
          </cell>
          <cell r="I123">
            <v>0.53</v>
          </cell>
          <cell r="J123">
            <v>0.35909999999999997</v>
          </cell>
          <cell r="K123">
            <v>4.7106000000000003</v>
          </cell>
          <cell r="L123">
            <v>0.92749999999999999</v>
          </cell>
          <cell r="M123">
            <v>3.3399999999999999E-2</v>
          </cell>
          <cell r="N123">
            <v>0.1593</v>
          </cell>
        </row>
        <row r="124">
          <cell r="A124">
            <v>37803</v>
          </cell>
          <cell r="B124">
            <v>20</v>
          </cell>
          <cell r="C124">
            <v>220</v>
          </cell>
          <cell r="D124" t="str">
            <v>Fourth</v>
          </cell>
          <cell r="E124">
            <v>1.38E-2</v>
          </cell>
          <cell r="F124">
            <v>1.19</v>
          </cell>
          <cell r="G124">
            <v>0.65900000000000003</v>
          </cell>
          <cell r="H124">
            <v>0.43</v>
          </cell>
          <cell r="I124">
            <v>0.53</v>
          </cell>
          <cell r="J124">
            <v>0.35909999999999997</v>
          </cell>
          <cell r="K124">
            <v>4.7106000000000003</v>
          </cell>
          <cell r="L124">
            <v>0.92749999999999999</v>
          </cell>
          <cell r="M124">
            <v>3.3399999999999999E-2</v>
          </cell>
          <cell r="N124">
            <v>0.1593</v>
          </cell>
        </row>
        <row r="125">
          <cell r="A125">
            <v>37834</v>
          </cell>
          <cell r="B125">
            <v>20</v>
          </cell>
          <cell r="C125">
            <v>220</v>
          </cell>
          <cell r="D125" t="str">
            <v>Fifth</v>
          </cell>
          <cell r="E125">
            <v>1.38E-2</v>
          </cell>
          <cell r="F125">
            <v>1.19</v>
          </cell>
          <cell r="G125">
            <v>0.65900000000000003</v>
          </cell>
          <cell r="H125">
            <v>0.43</v>
          </cell>
          <cell r="I125">
            <v>0.53</v>
          </cell>
          <cell r="J125">
            <v>0.35909999999999997</v>
          </cell>
          <cell r="K125">
            <v>4.6295999999999999</v>
          </cell>
          <cell r="L125">
            <v>0.91820000000000002</v>
          </cell>
          <cell r="M125">
            <v>3.95E-2</v>
          </cell>
          <cell r="N125">
            <v>0.1578</v>
          </cell>
        </row>
        <row r="126">
          <cell r="A126">
            <v>37865</v>
          </cell>
          <cell r="B126">
            <v>20</v>
          </cell>
          <cell r="C126">
            <v>220</v>
          </cell>
          <cell r="D126" t="str">
            <v>Fifth</v>
          </cell>
          <cell r="E126">
            <v>1.38E-2</v>
          </cell>
          <cell r="F126">
            <v>1.19</v>
          </cell>
          <cell r="G126">
            <v>0.65900000000000003</v>
          </cell>
          <cell r="H126">
            <v>0.43</v>
          </cell>
          <cell r="I126">
            <v>0.53</v>
          </cell>
          <cell r="J126">
            <v>0.35909999999999997</v>
          </cell>
          <cell r="K126">
            <v>4.6295999999999999</v>
          </cell>
          <cell r="L126">
            <v>0.91820000000000002</v>
          </cell>
          <cell r="M126">
            <v>3.95E-2</v>
          </cell>
          <cell r="N126">
            <v>0.1578</v>
          </cell>
        </row>
        <row r="127">
          <cell r="A127">
            <v>37895</v>
          </cell>
          <cell r="B127">
            <v>20</v>
          </cell>
          <cell r="C127">
            <v>220</v>
          </cell>
          <cell r="D127" t="str">
            <v>Fifth</v>
          </cell>
          <cell r="E127">
            <v>1.38E-2</v>
          </cell>
          <cell r="F127">
            <v>1.19</v>
          </cell>
          <cell r="G127">
            <v>0.65900000000000003</v>
          </cell>
          <cell r="H127">
            <v>0.43</v>
          </cell>
          <cell r="I127">
            <v>0.53</v>
          </cell>
          <cell r="J127">
            <v>0.35909999999999997</v>
          </cell>
          <cell r="K127">
            <v>4.6295999999999999</v>
          </cell>
          <cell r="L127">
            <v>0.91820000000000002</v>
          </cell>
          <cell r="M127">
            <v>3.95E-2</v>
          </cell>
          <cell r="N127">
            <v>0.1578</v>
          </cell>
        </row>
        <row r="128">
          <cell r="A128">
            <v>37926</v>
          </cell>
          <cell r="B128">
            <v>20</v>
          </cell>
          <cell r="C128">
            <v>220</v>
          </cell>
          <cell r="D128" t="str">
            <v>Sixth</v>
          </cell>
          <cell r="E128">
            <v>1.38E-2</v>
          </cell>
          <cell r="F128">
            <v>1.19</v>
          </cell>
          <cell r="G128">
            <v>0.65900000000000003</v>
          </cell>
          <cell r="H128">
            <v>0.43</v>
          </cell>
          <cell r="I128">
            <v>0.53</v>
          </cell>
          <cell r="J128">
            <v>0.35909999999999997</v>
          </cell>
          <cell r="K128">
            <v>4.6387</v>
          </cell>
          <cell r="L128">
            <v>0.92830000000000001</v>
          </cell>
          <cell r="M128">
            <v>3.95E-2</v>
          </cell>
          <cell r="N128">
            <v>0.1578</v>
          </cell>
        </row>
        <row r="129">
          <cell r="A129">
            <v>37956</v>
          </cell>
          <cell r="B129">
            <v>20</v>
          </cell>
          <cell r="C129">
            <v>220</v>
          </cell>
          <cell r="D129" t="str">
            <v>Sixth</v>
          </cell>
          <cell r="E129">
            <v>1.38E-2</v>
          </cell>
          <cell r="F129">
            <v>1.19</v>
          </cell>
          <cell r="G129">
            <v>0.65900000000000003</v>
          </cell>
          <cell r="H129">
            <v>0.43</v>
          </cell>
          <cell r="I129">
            <v>0.53</v>
          </cell>
          <cell r="J129">
            <v>0.35909999999999997</v>
          </cell>
          <cell r="K129">
            <v>4.6387</v>
          </cell>
          <cell r="L129">
            <v>0.92830000000000001</v>
          </cell>
          <cell r="M129">
            <v>3.95E-2</v>
          </cell>
          <cell r="N129">
            <v>0.1578</v>
          </cell>
        </row>
        <row r="130">
          <cell r="A130">
            <v>37987</v>
          </cell>
          <cell r="B130">
            <v>20</v>
          </cell>
          <cell r="C130">
            <v>220</v>
          </cell>
          <cell r="D130" t="str">
            <v>Sixth</v>
          </cell>
          <cell r="E130">
            <v>1.38E-2</v>
          </cell>
          <cell r="F130">
            <v>1.19</v>
          </cell>
          <cell r="G130">
            <v>0.65900000000000003</v>
          </cell>
          <cell r="H130">
            <v>0.43</v>
          </cell>
          <cell r="I130">
            <v>0.53</v>
          </cell>
          <cell r="J130">
            <v>0.35909999999999997</v>
          </cell>
          <cell r="K130">
            <v>4.6387</v>
          </cell>
          <cell r="L130">
            <v>0.92830000000000001</v>
          </cell>
          <cell r="M130">
            <v>3.95E-2</v>
          </cell>
          <cell r="N130">
            <v>0.1578</v>
          </cell>
        </row>
        <row r="131">
          <cell r="A131">
            <v>38018</v>
          </cell>
          <cell r="B131">
            <v>20</v>
          </cell>
          <cell r="C131">
            <v>220</v>
          </cell>
          <cell r="D131" t="str">
            <v>Seventh</v>
          </cell>
          <cell r="E131">
            <v>1.38E-2</v>
          </cell>
          <cell r="F131">
            <v>1.19</v>
          </cell>
          <cell r="G131">
            <v>0.65900000000000003</v>
          </cell>
          <cell r="H131">
            <v>0.43</v>
          </cell>
          <cell r="I131">
            <v>0.53</v>
          </cell>
          <cell r="J131">
            <v>0.35909999999999997</v>
          </cell>
          <cell r="K131">
            <v>4.6387</v>
          </cell>
          <cell r="L131">
            <v>1.0759000000000001</v>
          </cell>
          <cell r="M131">
            <v>0.18709999999999999</v>
          </cell>
          <cell r="N131">
            <v>0.18709999999999999</v>
          </cell>
        </row>
        <row r="132">
          <cell r="A132">
            <v>38047</v>
          </cell>
          <cell r="B132">
            <v>20</v>
          </cell>
          <cell r="C132">
            <v>220</v>
          </cell>
          <cell r="D132" t="str">
            <v>Seventh</v>
          </cell>
          <cell r="E132">
            <v>1.38E-2</v>
          </cell>
          <cell r="F132">
            <v>1.19</v>
          </cell>
          <cell r="G132">
            <v>0.65900000000000003</v>
          </cell>
          <cell r="H132">
            <v>0.43</v>
          </cell>
          <cell r="I132">
            <v>0.53</v>
          </cell>
          <cell r="J132">
            <v>0.35909999999999997</v>
          </cell>
          <cell r="K132">
            <v>4.6387</v>
          </cell>
          <cell r="L132">
            <v>1.0759000000000001</v>
          </cell>
          <cell r="M132">
            <v>0.18709999999999999</v>
          </cell>
          <cell r="N132">
            <v>0.18709999999999999</v>
          </cell>
        </row>
        <row r="133">
          <cell r="A133">
            <v>38078</v>
          </cell>
          <cell r="B133">
            <v>20</v>
          </cell>
          <cell r="C133">
            <v>220</v>
          </cell>
          <cell r="D133" t="str">
            <v>Seventh</v>
          </cell>
          <cell r="E133">
            <v>1.38E-2</v>
          </cell>
          <cell r="F133">
            <v>1.19</v>
          </cell>
          <cell r="G133">
            <v>0.65900000000000003</v>
          </cell>
          <cell r="H133">
            <v>0.43</v>
          </cell>
          <cell r="I133">
            <v>0.53</v>
          </cell>
          <cell r="J133">
            <v>0.35909999999999997</v>
          </cell>
          <cell r="K133">
            <v>4.6387</v>
          </cell>
          <cell r="L133">
            <v>1.0759000000000001</v>
          </cell>
          <cell r="M133">
            <v>0.18709999999999999</v>
          </cell>
          <cell r="N133">
            <v>0.18709999999999999</v>
          </cell>
        </row>
        <row r="134">
          <cell r="A134">
            <v>38108</v>
          </cell>
          <cell r="B134">
            <v>20</v>
          </cell>
          <cell r="C134">
            <v>220</v>
          </cell>
          <cell r="D134" t="str">
            <v>Eighth</v>
          </cell>
          <cell r="E134">
            <v>1.38E-2</v>
          </cell>
          <cell r="F134">
            <v>1.19</v>
          </cell>
          <cell r="G134">
            <v>0.65900000000000003</v>
          </cell>
          <cell r="H134">
            <v>0.43</v>
          </cell>
          <cell r="I134">
            <v>0.53</v>
          </cell>
          <cell r="J134">
            <v>0.35909999999999997</v>
          </cell>
          <cell r="K134">
            <v>4.6387</v>
          </cell>
          <cell r="L134">
            <v>1.0759000000000001</v>
          </cell>
          <cell r="M134">
            <v>0.18709999999999999</v>
          </cell>
          <cell r="N134">
            <v>0.18709999999999999</v>
          </cell>
        </row>
        <row r="135">
          <cell r="A135">
            <v>38139</v>
          </cell>
          <cell r="B135">
            <v>20</v>
          </cell>
          <cell r="C135">
            <v>220</v>
          </cell>
          <cell r="D135" t="str">
            <v>Eighth</v>
          </cell>
          <cell r="E135">
            <v>1.38E-2</v>
          </cell>
          <cell r="F135">
            <v>1.19</v>
          </cell>
          <cell r="G135">
            <v>0.65900000000000003</v>
          </cell>
          <cell r="H135">
            <v>0.43</v>
          </cell>
          <cell r="I135">
            <v>0.53</v>
          </cell>
          <cell r="J135">
            <v>0.35909999999999997</v>
          </cell>
          <cell r="K135">
            <v>4.6387</v>
          </cell>
          <cell r="L135">
            <v>1.0759000000000001</v>
          </cell>
          <cell r="M135">
            <v>0.18709999999999999</v>
          </cell>
          <cell r="N135">
            <v>0.18709999999999999</v>
          </cell>
        </row>
        <row r="136">
          <cell r="A136">
            <v>38169</v>
          </cell>
          <cell r="B136">
            <v>20</v>
          </cell>
          <cell r="C136">
            <v>220</v>
          </cell>
          <cell r="D136" t="str">
            <v>Eighth</v>
          </cell>
          <cell r="E136">
            <v>1.38E-2</v>
          </cell>
          <cell r="F136">
            <v>1.19</v>
          </cell>
          <cell r="G136">
            <v>0.65900000000000003</v>
          </cell>
          <cell r="H136">
            <v>0.43</v>
          </cell>
          <cell r="I136">
            <v>0.53</v>
          </cell>
          <cell r="J136">
            <v>0.35909999999999997</v>
          </cell>
          <cell r="K136">
            <v>4.6387</v>
          </cell>
          <cell r="L136">
            <v>1.0759000000000001</v>
          </cell>
          <cell r="M136">
            <v>0.18709999999999999</v>
          </cell>
          <cell r="N136">
            <v>0.18709999999999999</v>
          </cell>
        </row>
        <row r="137">
          <cell r="A137">
            <v>38200</v>
          </cell>
          <cell r="B137">
            <v>20</v>
          </cell>
          <cell r="C137">
            <v>220</v>
          </cell>
          <cell r="D137" t="str">
            <v>Ninth</v>
          </cell>
          <cell r="E137">
            <v>1.38E-2</v>
          </cell>
          <cell r="F137">
            <v>1.19</v>
          </cell>
          <cell r="G137">
            <v>0.65900000000000003</v>
          </cell>
          <cell r="H137">
            <v>0.43</v>
          </cell>
          <cell r="I137">
            <v>0.53</v>
          </cell>
          <cell r="J137">
            <v>0.35909999999999997</v>
          </cell>
          <cell r="K137">
            <v>4.6387</v>
          </cell>
          <cell r="L137">
            <v>1.0759000000000001</v>
          </cell>
          <cell r="M137">
            <v>0.18709999999999999</v>
          </cell>
          <cell r="N137">
            <v>0.18709999999999999</v>
          </cell>
        </row>
        <row r="138">
          <cell r="A138">
            <v>38231</v>
          </cell>
          <cell r="B138">
            <v>20</v>
          </cell>
          <cell r="C138">
            <v>220</v>
          </cell>
          <cell r="D138" t="str">
            <v>Ninth</v>
          </cell>
          <cell r="E138">
            <v>1.38E-2</v>
          </cell>
          <cell r="F138">
            <v>1.19</v>
          </cell>
          <cell r="G138">
            <v>0.65900000000000003</v>
          </cell>
          <cell r="H138">
            <v>0.43</v>
          </cell>
          <cell r="I138">
            <v>0.53</v>
          </cell>
          <cell r="J138">
            <v>0.35909999999999997</v>
          </cell>
          <cell r="K138">
            <v>4.6387</v>
          </cell>
          <cell r="L138">
            <v>1.0759000000000001</v>
          </cell>
          <cell r="M138">
            <v>0.18709999999999999</v>
          </cell>
          <cell r="N138">
            <v>0.18709999999999999</v>
          </cell>
        </row>
        <row r="139">
          <cell r="A139">
            <v>38261</v>
          </cell>
          <cell r="B139">
            <v>20</v>
          </cell>
          <cell r="C139">
            <v>220</v>
          </cell>
          <cell r="D139" t="str">
            <v>Ninth</v>
          </cell>
          <cell r="E139">
            <v>1.38E-2</v>
          </cell>
          <cell r="F139">
            <v>1.19</v>
          </cell>
          <cell r="G139">
            <v>0.65900000000000003</v>
          </cell>
          <cell r="H139">
            <v>0.43</v>
          </cell>
          <cell r="I139">
            <v>0.53</v>
          </cell>
          <cell r="J139">
            <v>0.35909999999999997</v>
          </cell>
          <cell r="K139">
            <v>4.6387</v>
          </cell>
          <cell r="L139">
            <v>1.0759000000000001</v>
          </cell>
          <cell r="M139">
            <v>0.18709999999999999</v>
          </cell>
          <cell r="N139">
            <v>0.18709999999999999</v>
          </cell>
        </row>
        <row r="140">
          <cell r="A140">
            <v>38292</v>
          </cell>
          <cell r="B140">
            <v>20</v>
          </cell>
          <cell r="C140">
            <v>220</v>
          </cell>
          <cell r="D140" t="str">
            <v>Tenth</v>
          </cell>
          <cell r="E140">
            <v>1.38E-2</v>
          </cell>
          <cell r="F140">
            <v>1.19</v>
          </cell>
          <cell r="G140">
            <v>0.65900000000000003</v>
          </cell>
          <cell r="H140">
            <v>0.43</v>
          </cell>
          <cell r="I140">
            <v>0.53</v>
          </cell>
          <cell r="J140">
            <v>0.35909999999999997</v>
          </cell>
          <cell r="K140">
            <v>4.6207000000000003</v>
          </cell>
          <cell r="L140">
            <v>1.0718000000000001</v>
          </cell>
          <cell r="M140">
            <v>0.18640000000000001</v>
          </cell>
          <cell r="N140">
            <v>0.18640000000000001</v>
          </cell>
        </row>
        <row r="141">
          <cell r="A141">
            <v>38322</v>
          </cell>
          <cell r="B141">
            <v>20</v>
          </cell>
          <cell r="C141">
            <v>220</v>
          </cell>
          <cell r="D141" t="str">
            <v>Tenth</v>
          </cell>
          <cell r="E141">
            <v>1.38E-2</v>
          </cell>
          <cell r="F141">
            <v>1.19</v>
          </cell>
          <cell r="G141">
            <v>0.65900000000000003</v>
          </cell>
          <cell r="H141">
            <v>0.43</v>
          </cell>
          <cell r="I141">
            <v>0.53</v>
          </cell>
          <cell r="J141">
            <v>0.35909999999999997</v>
          </cell>
          <cell r="K141">
            <v>4.6207000000000003</v>
          </cell>
          <cell r="L141">
            <v>1.0718000000000001</v>
          </cell>
          <cell r="M141">
            <v>0.18640000000000001</v>
          </cell>
          <cell r="N141">
            <v>0.18640000000000001</v>
          </cell>
        </row>
        <row r="142">
          <cell r="A142">
            <v>38353</v>
          </cell>
          <cell r="B142">
            <v>20</v>
          </cell>
          <cell r="C142">
            <v>220</v>
          </cell>
          <cell r="D142" t="str">
            <v>Tenth</v>
          </cell>
          <cell r="E142">
            <v>1.38E-2</v>
          </cell>
          <cell r="F142">
            <v>1.19</v>
          </cell>
          <cell r="G142">
            <v>0.65900000000000003</v>
          </cell>
          <cell r="H142">
            <v>0.43</v>
          </cell>
          <cell r="I142">
            <v>0.53</v>
          </cell>
          <cell r="J142">
            <v>0.35909999999999997</v>
          </cell>
          <cell r="K142">
            <v>4.6207000000000003</v>
          </cell>
          <cell r="L142">
            <v>1.0718000000000001</v>
          </cell>
          <cell r="M142">
            <v>0.18640000000000001</v>
          </cell>
          <cell r="N142">
            <v>0.18640000000000001</v>
          </cell>
        </row>
        <row r="143">
          <cell r="A143">
            <v>38384</v>
          </cell>
          <cell r="B143">
            <v>20</v>
          </cell>
          <cell r="C143">
            <v>220</v>
          </cell>
          <cell r="D143" t="str">
            <v>Eleventh</v>
          </cell>
          <cell r="E143">
            <v>1.38E-2</v>
          </cell>
          <cell r="F143">
            <v>1.19</v>
          </cell>
          <cell r="G143">
            <v>0.65900000000000003</v>
          </cell>
          <cell r="H143">
            <v>0.43</v>
          </cell>
          <cell r="I143">
            <v>0.53</v>
          </cell>
          <cell r="J143">
            <v>0.35909999999999997</v>
          </cell>
          <cell r="K143">
            <v>4.6207000000000003</v>
          </cell>
          <cell r="L143">
            <v>1.0718000000000001</v>
          </cell>
          <cell r="M143">
            <v>0.18640000000000001</v>
          </cell>
          <cell r="N143">
            <v>0.18640000000000001</v>
          </cell>
        </row>
        <row r="144">
          <cell r="A144">
            <v>54789</v>
          </cell>
          <cell r="B144">
            <v>13.6</v>
          </cell>
          <cell r="C144">
            <v>150</v>
          </cell>
          <cell r="D144" t="str">
            <v>Sixty-seventh</v>
          </cell>
          <cell r="E144">
            <v>1.9E-2</v>
          </cell>
          <cell r="F144">
            <v>1.0615000000000001</v>
          </cell>
          <cell r="G144">
            <v>0.5585</v>
          </cell>
          <cell r="H144">
            <v>0.40849999999999997</v>
          </cell>
          <cell r="I144">
            <v>0.49359999999999998</v>
          </cell>
          <cell r="J144">
            <v>0.34360000000000002</v>
          </cell>
          <cell r="K144">
            <v>4.2808999999999999</v>
          </cell>
          <cell r="L144">
            <v>0.76990000000000003</v>
          </cell>
          <cell r="M144">
            <v>0.215</v>
          </cell>
          <cell r="N144">
            <v>0.2172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tchell Template"/>
      <sheetName val="A.1"/>
      <sheetName val="A.2"/>
      <sheetName val="B.1"/>
      <sheetName val="B.2"/>
      <sheetName val="B.3"/>
      <sheetName val="B.4"/>
      <sheetName val="B.5"/>
      <sheetName val="B.6"/>
      <sheetName val="B.7"/>
      <sheetName val="B.8"/>
      <sheetName val="C.1"/>
      <sheetName val="C.2"/>
      <sheetName val="D.1"/>
      <sheetName val="D.2"/>
      <sheetName val="D.3"/>
      <sheetName val="D.4"/>
      <sheetName val="D.5"/>
      <sheetName val="D.6"/>
      <sheetName val="E.1"/>
      <sheetName val="E.2"/>
      <sheetName val="WorkPaper"/>
      <sheetName val="WP-E.1"/>
      <sheetName val="Data Mart Inputs"/>
      <sheetName val="Holidays"/>
      <sheetName val="Rate Validation"/>
    </sheetNames>
    <sheetDataSet>
      <sheetData sheetId="0" refreshError="1"/>
      <sheetData sheetId="1">
        <row r="20">
          <cell r="G20">
            <v>4.5525000000000002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Main Inputs"/>
      <sheetName val="D1 (Summary)"/>
      <sheetName val="D2 (Purchase Volumes)"/>
      <sheetName val="D3 (Purchase Costs)"/>
      <sheetName val="D4 (Recoveries)"/>
      <sheetName val="D5 (Supply Detail)"/>
      <sheetName val="D6 (Bad Debt)"/>
      <sheetName val="PBR Savings"/>
    </sheetNames>
    <sheetDataSet>
      <sheetData sheetId="0"/>
      <sheetData sheetId="1">
        <row r="5">
          <cell r="C5">
            <v>40513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55A6-9EBB-43AF-800B-6CD36734C9AE}">
  <dimension ref="A1:I35"/>
  <sheetViews>
    <sheetView tabSelected="1" topLeftCell="A25" zoomScale="115" zoomScaleNormal="115" workbookViewId="0">
      <selection activeCell="G7" sqref="G7"/>
    </sheetView>
  </sheetViews>
  <sheetFormatPr defaultRowHeight="15"/>
  <cols>
    <col min="1" max="1" width="11.33203125" style="53" customWidth="1"/>
    <col min="2" max="2" width="10.109375" style="53" customWidth="1"/>
    <col min="3" max="5" width="9.109375" style="53"/>
    <col min="6" max="6" width="11" style="53" customWidth="1"/>
    <col min="7" max="256" width="9.109375" style="53"/>
    <col min="257" max="257" width="11.33203125" style="53" customWidth="1"/>
    <col min="258" max="258" width="10.109375" style="53" customWidth="1"/>
    <col min="259" max="261" width="9.109375" style="53"/>
    <col min="262" max="262" width="11" style="53" customWidth="1"/>
    <col min="263" max="512" width="9.109375" style="53"/>
    <col min="513" max="513" width="11.33203125" style="53" customWidth="1"/>
    <col min="514" max="514" width="10.109375" style="53" customWidth="1"/>
    <col min="515" max="517" width="9.109375" style="53"/>
    <col min="518" max="518" width="11" style="53" customWidth="1"/>
    <col min="519" max="768" width="9.109375" style="53"/>
    <col min="769" max="769" width="11.33203125" style="53" customWidth="1"/>
    <col min="770" max="770" width="10.109375" style="53" customWidth="1"/>
    <col min="771" max="773" width="9.109375" style="53"/>
    <col min="774" max="774" width="11" style="53" customWidth="1"/>
    <col min="775" max="1024" width="9.109375" style="53"/>
    <col min="1025" max="1025" width="11.33203125" style="53" customWidth="1"/>
    <col min="1026" max="1026" width="10.109375" style="53" customWidth="1"/>
    <col min="1027" max="1029" width="9.109375" style="53"/>
    <col min="1030" max="1030" width="11" style="53" customWidth="1"/>
    <col min="1031" max="1280" width="9.109375" style="53"/>
    <col min="1281" max="1281" width="11.33203125" style="53" customWidth="1"/>
    <col min="1282" max="1282" width="10.109375" style="53" customWidth="1"/>
    <col min="1283" max="1285" width="9.109375" style="53"/>
    <col min="1286" max="1286" width="11" style="53" customWidth="1"/>
    <col min="1287" max="1536" width="9.109375" style="53"/>
    <col min="1537" max="1537" width="11.33203125" style="53" customWidth="1"/>
    <col min="1538" max="1538" width="10.109375" style="53" customWidth="1"/>
    <col min="1539" max="1541" width="9.109375" style="53"/>
    <col min="1542" max="1542" width="11" style="53" customWidth="1"/>
    <col min="1543" max="1792" width="9.109375" style="53"/>
    <col min="1793" max="1793" width="11.33203125" style="53" customWidth="1"/>
    <col min="1794" max="1794" width="10.109375" style="53" customWidth="1"/>
    <col min="1795" max="1797" width="9.109375" style="53"/>
    <col min="1798" max="1798" width="11" style="53" customWidth="1"/>
    <col min="1799" max="2048" width="9.109375" style="53"/>
    <col min="2049" max="2049" width="11.33203125" style="53" customWidth="1"/>
    <col min="2050" max="2050" width="10.109375" style="53" customWidth="1"/>
    <col min="2051" max="2053" width="9.109375" style="53"/>
    <col min="2054" max="2054" width="11" style="53" customWidth="1"/>
    <col min="2055" max="2304" width="9.109375" style="53"/>
    <col min="2305" max="2305" width="11.33203125" style="53" customWidth="1"/>
    <col min="2306" max="2306" width="10.109375" style="53" customWidth="1"/>
    <col min="2307" max="2309" width="9.109375" style="53"/>
    <col min="2310" max="2310" width="11" style="53" customWidth="1"/>
    <col min="2311" max="2560" width="9.109375" style="53"/>
    <col min="2561" max="2561" width="11.33203125" style="53" customWidth="1"/>
    <col min="2562" max="2562" width="10.109375" style="53" customWidth="1"/>
    <col min="2563" max="2565" width="9.109375" style="53"/>
    <col min="2566" max="2566" width="11" style="53" customWidth="1"/>
    <col min="2567" max="2816" width="9.109375" style="53"/>
    <col min="2817" max="2817" width="11.33203125" style="53" customWidth="1"/>
    <col min="2818" max="2818" width="10.109375" style="53" customWidth="1"/>
    <col min="2819" max="2821" width="9.109375" style="53"/>
    <col min="2822" max="2822" width="11" style="53" customWidth="1"/>
    <col min="2823" max="3072" width="9.109375" style="53"/>
    <col min="3073" max="3073" width="11.33203125" style="53" customWidth="1"/>
    <col min="3074" max="3074" width="10.109375" style="53" customWidth="1"/>
    <col min="3075" max="3077" width="9.109375" style="53"/>
    <col min="3078" max="3078" width="11" style="53" customWidth="1"/>
    <col min="3079" max="3328" width="9.109375" style="53"/>
    <col min="3329" max="3329" width="11.33203125" style="53" customWidth="1"/>
    <col min="3330" max="3330" width="10.109375" style="53" customWidth="1"/>
    <col min="3331" max="3333" width="9.109375" style="53"/>
    <col min="3334" max="3334" width="11" style="53" customWidth="1"/>
    <col min="3335" max="3584" width="9.109375" style="53"/>
    <col min="3585" max="3585" width="11.33203125" style="53" customWidth="1"/>
    <col min="3586" max="3586" width="10.109375" style="53" customWidth="1"/>
    <col min="3587" max="3589" width="9.109375" style="53"/>
    <col min="3590" max="3590" width="11" style="53" customWidth="1"/>
    <col min="3591" max="3840" width="9.109375" style="53"/>
    <col min="3841" max="3841" width="11.33203125" style="53" customWidth="1"/>
    <col min="3842" max="3842" width="10.109375" style="53" customWidth="1"/>
    <col min="3843" max="3845" width="9.109375" style="53"/>
    <col min="3846" max="3846" width="11" style="53" customWidth="1"/>
    <col min="3847" max="4096" width="9.109375" style="53"/>
    <col min="4097" max="4097" width="11.33203125" style="53" customWidth="1"/>
    <col min="4098" max="4098" width="10.109375" style="53" customWidth="1"/>
    <col min="4099" max="4101" width="9.109375" style="53"/>
    <col min="4102" max="4102" width="11" style="53" customWidth="1"/>
    <col min="4103" max="4352" width="9.109375" style="53"/>
    <col min="4353" max="4353" width="11.33203125" style="53" customWidth="1"/>
    <col min="4354" max="4354" width="10.109375" style="53" customWidth="1"/>
    <col min="4355" max="4357" width="9.109375" style="53"/>
    <col min="4358" max="4358" width="11" style="53" customWidth="1"/>
    <col min="4359" max="4608" width="9.109375" style="53"/>
    <col min="4609" max="4609" width="11.33203125" style="53" customWidth="1"/>
    <col min="4610" max="4610" width="10.109375" style="53" customWidth="1"/>
    <col min="4611" max="4613" width="9.109375" style="53"/>
    <col min="4614" max="4614" width="11" style="53" customWidth="1"/>
    <col min="4615" max="4864" width="9.109375" style="53"/>
    <col min="4865" max="4865" width="11.33203125" style="53" customWidth="1"/>
    <col min="4866" max="4866" width="10.109375" style="53" customWidth="1"/>
    <col min="4867" max="4869" width="9.109375" style="53"/>
    <col min="4870" max="4870" width="11" style="53" customWidth="1"/>
    <col min="4871" max="5120" width="9.109375" style="53"/>
    <col min="5121" max="5121" width="11.33203125" style="53" customWidth="1"/>
    <col min="5122" max="5122" width="10.109375" style="53" customWidth="1"/>
    <col min="5123" max="5125" width="9.109375" style="53"/>
    <col min="5126" max="5126" width="11" style="53" customWidth="1"/>
    <col min="5127" max="5376" width="9.109375" style="53"/>
    <col min="5377" max="5377" width="11.33203125" style="53" customWidth="1"/>
    <col min="5378" max="5378" width="10.109375" style="53" customWidth="1"/>
    <col min="5379" max="5381" width="9.109375" style="53"/>
    <col min="5382" max="5382" width="11" style="53" customWidth="1"/>
    <col min="5383" max="5632" width="9.109375" style="53"/>
    <col min="5633" max="5633" width="11.33203125" style="53" customWidth="1"/>
    <col min="5634" max="5634" width="10.109375" style="53" customWidth="1"/>
    <col min="5635" max="5637" width="9.109375" style="53"/>
    <col min="5638" max="5638" width="11" style="53" customWidth="1"/>
    <col min="5639" max="5888" width="9.109375" style="53"/>
    <col min="5889" max="5889" width="11.33203125" style="53" customWidth="1"/>
    <col min="5890" max="5890" width="10.109375" style="53" customWidth="1"/>
    <col min="5891" max="5893" width="9.109375" style="53"/>
    <col min="5894" max="5894" width="11" style="53" customWidth="1"/>
    <col min="5895" max="6144" width="9.109375" style="53"/>
    <col min="6145" max="6145" width="11.33203125" style="53" customWidth="1"/>
    <col min="6146" max="6146" width="10.109375" style="53" customWidth="1"/>
    <col min="6147" max="6149" width="9.109375" style="53"/>
    <col min="6150" max="6150" width="11" style="53" customWidth="1"/>
    <col min="6151" max="6400" width="9.109375" style="53"/>
    <col min="6401" max="6401" width="11.33203125" style="53" customWidth="1"/>
    <col min="6402" max="6402" width="10.109375" style="53" customWidth="1"/>
    <col min="6403" max="6405" width="9.109375" style="53"/>
    <col min="6406" max="6406" width="11" style="53" customWidth="1"/>
    <col min="6407" max="6656" width="9.109375" style="53"/>
    <col min="6657" max="6657" width="11.33203125" style="53" customWidth="1"/>
    <col min="6658" max="6658" width="10.109375" style="53" customWidth="1"/>
    <col min="6659" max="6661" width="9.109375" style="53"/>
    <col min="6662" max="6662" width="11" style="53" customWidth="1"/>
    <col min="6663" max="6912" width="9.109375" style="53"/>
    <col min="6913" max="6913" width="11.33203125" style="53" customWidth="1"/>
    <col min="6914" max="6914" width="10.109375" style="53" customWidth="1"/>
    <col min="6915" max="6917" width="9.109375" style="53"/>
    <col min="6918" max="6918" width="11" style="53" customWidth="1"/>
    <col min="6919" max="7168" width="9.109375" style="53"/>
    <col min="7169" max="7169" width="11.33203125" style="53" customWidth="1"/>
    <col min="7170" max="7170" width="10.109375" style="53" customWidth="1"/>
    <col min="7171" max="7173" width="9.109375" style="53"/>
    <col min="7174" max="7174" width="11" style="53" customWidth="1"/>
    <col min="7175" max="7424" width="9.109375" style="53"/>
    <col min="7425" max="7425" width="11.33203125" style="53" customWidth="1"/>
    <col min="7426" max="7426" width="10.109375" style="53" customWidth="1"/>
    <col min="7427" max="7429" width="9.109375" style="53"/>
    <col min="7430" max="7430" width="11" style="53" customWidth="1"/>
    <col min="7431" max="7680" width="9.109375" style="53"/>
    <col min="7681" max="7681" width="11.33203125" style="53" customWidth="1"/>
    <col min="7682" max="7682" width="10.109375" style="53" customWidth="1"/>
    <col min="7683" max="7685" width="9.109375" style="53"/>
    <col min="7686" max="7686" width="11" style="53" customWidth="1"/>
    <col min="7687" max="7936" width="9.109375" style="53"/>
    <col min="7937" max="7937" width="11.33203125" style="53" customWidth="1"/>
    <col min="7938" max="7938" width="10.109375" style="53" customWidth="1"/>
    <col min="7939" max="7941" width="9.109375" style="53"/>
    <col min="7942" max="7942" width="11" style="53" customWidth="1"/>
    <col min="7943" max="8192" width="9.109375" style="53"/>
    <col min="8193" max="8193" width="11.33203125" style="53" customWidth="1"/>
    <col min="8194" max="8194" width="10.109375" style="53" customWidth="1"/>
    <col min="8195" max="8197" width="9.109375" style="53"/>
    <col min="8198" max="8198" width="11" style="53" customWidth="1"/>
    <col min="8199" max="8448" width="9.109375" style="53"/>
    <col min="8449" max="8449" width="11.33203125" style="53" customWidth="1"/>
    <col min="8450" max="8450" width="10.109375" style="53" customWidth="1"/>
    <col min="8451" max="8453" width="9.109375" style="53"/>
    <col min="8454" max="8454" width="11" style="53" customWidth="1"/>
    <col min="8455" max="8704" width="9.109375" style="53"/>
    <col min="8705" max="8705" width="11.33203125" style="53" customWidth="1"/>
    <col min="8706" max="8706" width="10.109375" style="53" customWidth="1"/>
    <col min="8707" max="8709" width="9.109375" style="53"/>
    <col min="8710" max="8710" width="11" style="53" customWidth="1"/>
    <col min="8711" max="8960" width="9.109375" style="53"/>
    <col min="8961" max="8961" width="11.33203125" style="53" customWidth="1"/>
    <col min="8962" max="8962" width="10.109375" style="53" customWidth="1"/>
    <col min="8963" max="8965" width="9.109375" style="53"/>
    <col min="8966" max="8966" width="11" style="53" customWidth="1"/>
    <col min="8967" max="9216" width="9.109375" style="53"/>
    <col min="9217" max="9217" width="11.33203125" style="53" customWidth="1"/>
    <col min="9218" max="9218" width="10.109375" style="53" customWidth="1"/>
    <col min="9219" max="9221" width="9.109375" style="53"/>
    <col min="9222" max="9222" width="11" style="53" customWidth="1"/>
    <col min="9223" max="9472" width="9.109375" style="53"/>
    <col min="9473" max="9473" width="11.33203125" style="53" customWidth="1"/>
    <col min="9474" max="9474" width="10.109375" style="53" customWidth="1"/>
    <col min="9475" max="9477" width="9.109375" style="53"/>
    <col min="9478" max="9478" width="11" style="53" customWidth="1"/>
    <col min="9479" max="9728" width="9.109375" style="53"/>
    <col min="9729" max="9729" width="11.33203125" style="53" customWidth="1"/>
    <col min="9730" max="9730" width="10.109375" style="53" customWidth="1"/>
    <col min="9731" max="9733" width="9.109375" style="53"/>
    <col min="9734" max="9734" width="11" style="53" customWidth="1"/>
    <col min="9735" max="9984" width="9.109375" style="53"/>
    <col min="9985" max="9985" width="11.33203125" style="53" customWidth="1"/>
    <col min="9986" max="9986" width="10.109375" style="53" customWidth="1"/>
    <col min="9987" max="9989" width="9.109375" style="53"/>
    <col min="9990" max="9990" width="11" style="53" customWidth="1"/>
    <col min="9991" max="10240" width="9.109375" style="53"/>
    <col min="10241" max="10241" width="11.33203125" style="53" customWidth="1"/>
    <col min="10242" max="10242" width="10.109375" style="53" customWidth="1"/>
    <col min="10243" max="10245" width="9.109375" style="53"/>
    <col min="10246" max="10246" width="11" style="53" customWidth="1"/>
    <col min="10247" max="10496" width="9.109375" style="53"/>
    <col min="10497" max="10497" width="11.33203125" style="53" customWidth="1"/>
    <col min="10498" max="10498" width="10.109375" style="53" customWidth="1"/>
    <col min="10499" max="10501" width="9.109375" style="53"/>
    <col min="10502" max="10502" width="11" style="53" customWidth="1"/>
    <col min="10503" max="10752" width="9.109375" style="53"/>
    <col min="10753" max="10753" width="11.33203125" style="53" customWidth="1"/>
    <col min="10754" max="10754" width="10.109375" style="53" customWidth="1"/>
    <col min="10755" max="10757" width="9.109375" style="53"/>
    <col min="10758" max="10758" width="11" style="53" customWidth="1"/>
    <col min="10759" max="11008" width="9.109375" style="53"/>
    <col min="11009" max="11009" width="11.33203125" style="53" customWidth="1"/>
    <col min="11010" max="11010" width="10.109375" style="53" customWidth="1"/>
    <col min="11011" max="11013" width="9.109375" style="53"/>
    <col min="11014" max="11014" width="11" style="53" customWidth="1"/>
    <col min="11015" max="11264" width="9.109375" style="53"/>
    <col min="11265" max="11265" width="11.33203125" style="53" customWidth="1"/>
    <col min="11266" max="11266" width="10.109375" style="53" customWidth="1"/>
    <col min="11267" max="11269" width="9.109375" style="53"/>
    <col min="11270" max="11270" width="11" style="53" customWidth="1"/>
    <col min="11271" max="11520" width="9.109375" style="53"/>
    <col min="11521" max="11521" width="11.33203125" style="53" customWidth="1"/>
    <col min="11522" max="11522" width="10.109375" style="53" customWidth="1"/>
    <col min="11523" max="11525" width="9.109375" style="53"/>
    <col min="11526" max="11526" width="11" style="53" customWidth="1"/>
    <col min="11527" max="11776" width="9.109375" style="53"/>
    <col min="11777" max="11777" width="11.33203125" style="53" customWidth="1"/>
    <col min="11778" max="11778" width="10.109375" style="53" customWidth="1"/>
    <col min="11779" max="11781" width="9.109375" style="53"/>
    <col min="11782" max="11782" width="11" style="53" customWidth="1"/>
    <col min="11783" max="12032" width="9.109375" style="53"/>
    <col min="12033" max="12033" width="11.33203125" style="53" customWidth="1"/>
    <col min="12034" max="12034" width="10.109375" style="53" customWidth="1"/>
    <col min="12035" max="12037" width="9.109375" style="53"/>
    <col min="12038" max="12038" width="11" style="53" customWidth="1"/>
    <col min="12039" max="12288" width="9.109375" style="53"/>
    <col min="12289" max="12289" width="11.33203125" style="53" customWidth="1"/>
    <col min="12290" max="12290" width="10.109375" style="53" customWidth="1"/>
    <col min="12291" max="12293" width="9.109375" style="53"/>
    <col min="12294" max="12294" width="11" style="53" customWidth="1"/>
    <col min="12295" max="12544" width="9.109375" style="53"/>
    <col min="12545" max="12545" width="11.33203125" style="53" customWidth="1"/>
    <col min="12546" max="12546" width="10.109375" style="53" customWidth="1"/>
    <col min="12547" max="12549" width="9.109375" style="53"/>
    <col min="12550" max="12550" width="11" style="53" customWidth="1"/>
    <col min="12551" max="12800" width="9.109375" style="53"/>
    <col min="12801" max="12801" width="11.33203125" style="53" customWidth="1"/>
    <col min="12802" max="12802" width="10.109375" style="53" customWidth="1"/>
    <col min="12803" max="12805" width="9.109375" style="53"/>
    <col min="12806" max="12806" width="11" style="53" customWidth="1"/>
    <col min="12807" max="13056" width="9.109375" style="53"/>
    <col min="13057" max="13057" width="11.33203125" style="53" customWidth="1"/>
    <col min="13058" max="13058" width="10.109375" style="53" customWidth="1"/>
    <col min="13059" max="13061" width="9.109375" style="53"/>
    <col min="13062" max="13062" width="11" style="53" customWidth="1"/>
    <col min="13063" max="13312" width="9.109375" style="53"/>
    <col min="13313" max="13313" width="11.33203125" style="53" customWidth="1"/>
    <col min="13314" max="13314" width="10.109375" style="53" customWidth="1"/>
    <col min="13315" max="13317" width="9.109375" style="53"/>
    <col min="13318" max="13318" width="11" style="53" customWidth="1"/>
    <col min="13319" max="13568" width="9.109375" style="53"/>
    <col min="13569" max="13569" width="11.33203125" style="53" customWidth="1"/>
    <col min="13570" max="13570" width="10.109375" style="53" customWidth="1"/>
    <col min="13571" max="13573" width="9.109375" style="53"/>
    <col min="13574" max="13574" width="11" style="53" customWidth="1"/>
    <col min="13575" max="13824" width="9.109375" style="53"/>
    <col min="13825" max="13825" width="11.33203125" style="53" customWidth="1"/>
    <col min="13826" max="13826" width="10.109375" style="53" customWidth="1"/>
    <col min="13827" max="13829" width="9.109375" style="53"/>
    <col min="13830" max="13830" width="11" style="53" customWidth="1"/>
    <col min="13831" max="14080" width="9.109375" style="53"/>
    <col min="14081" max="14081" width="11.33203125" style="53" customWidth="1"/>
    <col min="14082" max="14082" width="10.109375" style="53" customWidth="1"/>
    <col min="14083" max="14085" width="9.109375" style="53"/>
    <col min="14086" max="14086" width="11" style="53" customWidth="1"/>
    <col min="14087" max="14336" width="9.109375" style="53"/>
    <col min="14337" max="14337" width="11.33203125" style="53" customWidth="1"/>
    <col min="14338" max="14338" width="10.109375" style="53" customWidth="1"/>
    <col min="14339" max="14341" width="9.109375" style="53"/>
    <col min="14342" max="14342" width="11" style="53" customWidth="1"/>
    <col min="14343" max="14592" width="9.109375" style="53"/>
    <col min="14593" max="14593" width="11.33203125" style="53" customWidth="1"/>
    <col min="14594" max="14594" width="10.109375" style="53" customWidth="1"/>
    <col min="14595" max="14597" width="9.109375" style="53"/>
    <col min="14598" max="14598" width="11" style="53" customWidth="1"/>
    <col min="14599" max="14848" width="9.109375" style="53"/>
    <col min="14849" max="14849" width="11.33203125" style="53" customWidth="1"/>
    <col min="14850" max="14850" width="10.109375" style="53" customWidth="1"/>
    <col min="14851" max="14853" width="9.109375" style="53"/>
    <col min="14854" max="14854" width="11" style="53" customWidth="1"/>
    <col min="14855" max="15104" width="9.109375" style="53"/>
    <col min="15105" max="15105" width="11.33203125" style="53" customWidth="1"/>
    <col min="15106" max="15106" width="10.109375" style="53" customWidth="1"/>
    <col min="15107" max="15109" width="9.109375" style="53"/>
    <col min="15110" max="15110" width="11" style="53" customWidth="1"/>
    <col min="15111" max="15360" width="9.109375" style="53"/>
    <col min="15361" max="15361" width="11.33203125" style="53" customWidth="1"/>
    <col min="15362" max="15362" width="10.109375" style="53" customWidth="1"/>
    <col min="15363" max="15365" width="9.109375" style="53"/>
    <col min="15366" max="15366" width="11" style="53" customWidth="1"/>
    <col min="15367" max="15616" width="9.109375" style="53"/>
    <col min="15617" max="15617" width="11.33203125" style="53" customWidth="1"/>
    <col min="15618" max="15618" width="10.109375" style="53" customWidth="1"/>
    <col min="15619" max="15621" width="9.109375" style="53"/>
    <col min="15622" max="15622" width="11" style="53" customWidth="1"/>
    <col min="15623" max="15872" width="9.109375" style="53"/>
    <col min="15873" max="15873" width="11.33203125" style="53" customWidth="1"/>
    <col min="15874" max="15874" width="10.109375" style="53" customWidth="1"/>
    <col min="15875" max="15877" width="9.109375" style="53"/>
    <col min="15878" max="15878" width="11" style="53" customWidth="1"/>
    <col min="15879" max="16128" width="9.109375" style="53"/>
    <col min="16129" max="16129" width="11.33203125" style="53" customWidth="1"/>
    <col min="16130" max="16130" width="10.109375" style="53" customWidth="1"/>
    <col min="16131" max="16133" width="9.109375" style="53"/>
    <col min="16134" max="16134" width="11" style="53" customWidth="1"/>
    <col min="16135" max="16384" width="9.109375" style="53"/>
  </cols>
  <sheetData>
    <row r="1" spans="1:9">
      <c r="A1" s="52"/>
      <c r="B1" s="52"/>
      <c r="C1" s="52"/>
      <c r="D1" s="52"/>
      <c r="E1" s="52"/>
      <c r="F1" s="52"/>
      <c r="G1" s="52"/>
      <c r="H1" s="52"/>
      <c r="I1" s="52"/>
    </row>
    <row r="2" spans="1:9">
      <c r="A2" s="52"/>
      <c r="B2" s="52"/>
      <c r="C2" s="52"/>
      <c r="D2" s="52"/>
      <c r="E2" s="52"/>
      <c r="F2" s="52"/>
      <c r="G2" s="52"/>
      <c r="H2" s="52"/>
      <c r="I2" s="52"/>
    </row>
    <row r="3" spans="1:9">
      <c r="A3" s="52"/>
      <c r="B3" s="52"/>
      <c r="C3" s="52"/>
      <c r="D3" s="52"/>
      <c r="E3" s="52"/>
      <c r="F3" s="52"/>
      <c r="G3" s="52"/>
      <c r="H3" s="54"/>
      <c r="I3" s="52"/>
    </row>
    <row r="4" spans="1:9">
      <c r="A4" s="52"/>
      <c r="B4" s="52"/>
      <c r="C4" s="52"/>
      <c r="D4" s="52"/>
      <c r="E4" s="52"/>
      <c r="F4" s="52"/>
      <c r="G4" s="52"/>
      <c r="H4" s="54"/>
      <c r="I4" s="52"/>
    </row>
    <row r="5" spans="1:9">
      <c r="A5" s="52"/>
      <c r="B5" s="52"/>
      <c r="C5" s="52"/>
      <c r="D5" s="52"/>
      <c r="E5" s="52"/>
      <c r="F5" s="52"/>
      <c r="G5" s="52"/>
      <c r="H5" s="52"/>
      <c r="I5" s="52"/>
    </row>
    <row r="6" spans="1:9">
      <c r="A6" s="52"/>
      <c r="B6" s="52"/>
      <c r="C6" s="52"/>
      <c r="D6" s="52"/>
      <c r="E6" s="52"/>
      <c r="F6" s="52"/>
      <c r="G6" s="52"/>
      <c r="H6" s="52"/>
      <c r="I6" s="52"/>
    </row>
    <row r="7" spans="1:9">
      <c r="A7" s="52"/>
      <c r="B7" s="52"/>
      <c r="C7" s="73" t="s">
        <v>134</v>
      </c>
      <c r="D7" s="73"/>
      <c r="E7" s="73"/>
      <c r="F7" s="73"/>
      <c r="G7" s="73"/>
      <c r="H7" s="52"/>
      <c r="I7" s="52"/>
    </row>
    <row r="8" spans="1:9">
      <c r="A8" s="52"/>
      <c r="B8" s="52"/>
      <c r="C8" s="52"/>
      <c r="D8" s="52"/>
      <c r="E8" s="52"/>
      <c r="F8" s="52"/>
      <c r="G8" s="52"/>
      <c r="H8" s="52"/>
      <c r="I8" s="52"/>
    </row>
    <row r="9" spans="1:9">
      <c r="A9" s="52"/>
      <c r="B9" s="52"/>
      <c r="C9" s="52"/>
      <c r="D9" s="52"/>
      <c r="E9" s="52"/>
      <c r="F9" s="52"/>
      <c r="G9" s="52"/>
      <c r="H9" s="52"/>
      <c r="I9" s="52"/>
    </row>
    <row r="10" spans="1:9">
      <c r="A10" s="52"/>
      <c r="B10" s="52"/>
      <c r="C10" s="55" t="s">
        <v>117</v>
      </c>
      <c r="D10" s="55"/>
      <c r="E10" s="55"/>
      <c r="F10" s="55"/>
      <c r="G10" s="55"/>
      <c r="H10" s="52"/>
      <c r="I10" s="52"/>
    </row>
    <row r="11" spans="1:9">
      <c r="A11" s="52"/>
      <c r="B11" s="52"/>
      <c r="C11" s="55" t="s">
        <v>118</v>
      </c>
      <c r="D11" s="55"/>
      <c r="E11" s="55"/>
      <c r="F11" s="55"/>
      <c r="G11" s="55"/>
      <c r="H11" s="52"/>
      <c r="I11" s="52"/>
    </row>
    <row r="12" spans="1:9">
      <c r="A12" s="52"/>
      <c r="B12" s="52"/>
      <c r="C12" s="52"/>
      <c r="D12" s="52"/>
      <c r="E12" s="52"/>
      <c r="F12" s="52"/>
      <c r="G12" s="52"/>
      <c r="H12" s="52"/>
      <c r="I12" s="52"/>
    </row>
    <row r="13" spans="1:9">
      <c r="A13" s="52"/>
      <c r="B13" s="52"/>
      <c r="C13" s="52"/>
      <c r="D13" s="52"/>
      <c r="E13" s="52"/>
      <c r="F13" s="52"/>
      <c r="G13" s="52"/>
      <c r="H13" s="52"/>
      <c r="I13" s="52"/>
    </row>
    <row r="14" spans="1:9">
      <c r="A14" s="52"/>
      <c r="B14" s="52"/>
      <c r="C14" s="52"/>
      <c r="D14" s="52"/>
      <c r="E14" s="52"/>
      <c r="F14" s="52"/>
      <c r="G14" s="52"/>
      <c r="H14" s="52"/>
      <c r="I14" s="52"/>
    </row>
    <row r="15" spans="1:9" s="58" customFormat="1" ht="13.8">
      <c r="A15" s="56" t="s">
        <v>119</v>
      </c>
      <c r="B15" s="57"/>
      <c r="C15" s="56"/>
      <c r="D15" s="56"/>
      <c r="E15" s="56"/>
      <c r="F15" s="56"/>
      <c r="G15" s="56"/>
      <c r="H15" s="56"/>
      <c r="I15" s="56"/>
    </row>
    <row r="16" spans="1:9">
      <c r="A16" s="52"/>
      <c r="B16" s="52"/>
      <c r="C16" s="52"/>
      <c r="D16" s="52"/>
      <c r="E16" s="52"/>
      <c r="F16" s="52"/>
      <c r="G16" s="52"/>
      <c r="H16" s="52"/>
      <c r="I16" s="52"/>
    </row>
    <row r="17" spans="1:9" s="59" customFormat="1">
      <c r="A17" s="74">
        <v>45747</v>
      </c>
      <c r="B17" s="74"/>
      <c r="C17" s="74"/>
      <c r="D17" s="74"/>
      <c r="E17" s="74"/>
      <c r="F17" s="74"/>
      <c r="G17" s="74"/>
      <c r="H17" s="74"/>
      <c r="I17" s="74"/>
    </row>
    <row r="18" spans="1:9">
      <c r="A18" s="52"/>
      <c r="B18" s="52"/>
      <c r="C18" s="52"/>
      <c r="D18" s="52"/>
      <c r="E18" s="52"/>
      <c r="F18" s="52"/>
      <c r="G18" s="52"/>
      <c r="H18" s="52"/>
      <c r="I18" s="52"/>
    </row>
    <row r="19" spans="1:9">
      <c r="A19" s="52"/>
      <c r="B19" s="52"/>
      <c r="C19" s="52"/>
      <c r="D19" s="52"/>
      <c r="E19" s="52"/>
      <c r="F19" s="52"/>
      <c r="G19" s="52"/>
      <c r="H19" s="52"/>
      <c r="I19" s="52"/>
    </row>
    <row r="20" spans="1:9">
      <c r="A20" s="52"/>
      <c r="B20" s="52"/>
      <c r="C20" s="52"/>
      <c r="D20" s="52"/>
      <c r="E20" s="52"/>
      <c r="F20" s="52"/>
      <c r="G20" s="52"/>
      <c r="H20" s="52"/>
      <c r="I20" s="52"/>
    </row>
    <row r="21" spans="1:9">
      <c r="A21" s="52"/>
      <c r="B21" s="52"/>
      <c r="C21" s="52"/>
      <c r="D21" s="52"/>
      <c r="E21" s="52"/>
      <c r="F21" s="52"/>
      <c r="G21" s="52"/>
      <c r="H21" s="52"/>
      <c r="I21" s="52"/>
    </row>
    <row r="22" spans="1:9">
      <c r="A22" s="52" t="s">
        <v>120</v>
      </c>
      <c r="B22" s="52"/>
      <c r="C22" s="52"/>
      <c r="D22" s="60"/>
      <c r="E22" s="60"/>
      <c r="F22" s="60"/>
      <c r="G22" s="60"/>
      <c r="H22" s="52"/>
      <c r="I22" s="52"/>
    </row>
    <row r="23" spans="1:9">
      <c r="A23" s="52"/>
      <c r="B23" s="52"/>
      <c r="C23" s="52"/>
      <c r="D23" s="52" t="s">
        <v>121</v>
      </c>
      <c r="E23" s="52"/>
      <c r="F23" s="52"/>
      <c r="G23" s="52"/>
      <c r="H23" s="52"/>
      <c r="I23" s="52"/>
    </row>
    <row r="24" spans="1:9">
      <c r="A24" s="75">
        <v>45778</v>
      </c>
      <c r="B24" s="76"/>
      <c r="C24" s="76"/>
      <c r="D24" s="76"/>
      <c r="E24" s="76"/>
      <c r="F24" s="76"/>
      <c r="G24" s="76"/>
      <c r="H24" s="76"/>
      <c r="I24" s="76"/>
    </row>
    <row r="25" spans="1:9">
      <c r="A25" s="52"/>
      <c r="B25" s="52"/>
      <c r="C25" s="52"/>
      <c r="D25" s="52"/>
      <c r="E25" s="52"/>
      <c r="F25" s="52"/>
      <c r="G25" s="52"/>
      <c r="H25" s="52"/>
      <c r="I25" s="52"/>
    </row>
    <row r="26" spans="1:9">
      <c r="A26" s="52"/>
      <c r="B26" s="52"/>
      <c r="C26" s="52"/>
      <c r="D26" s="52"/>
      <c r="E26" s="52"/>
      <c r="F26" s="52"/>
      <c r="G26" s="52"/>
      <c r="H26" s="52"/>
      <c r="I26" s="52"/>
    </row>
    <row r="27" spans="1:9">
      <c r="A27" s="52"/>
      <c r="B27" s="52"/>
      <c r="C27" s="52"/>
      <c r="D27" s="52"/>
      <c r="E27" s="52"/>
      <c r="F27" s="52"/>
      <c r="G27" s="52"/>
      <c r="H27" s="52"/>
      <c r="I27" s="52"/>
    </row>
    <row r="28" spans="1:9">
      <c r="A28" s="52"/>
      <c r="B28" s="52"/>
      <c r="C28" s="52"/>
      <c r="D28" s="52"/>
      <c r="E28" s="52"/>
      <c r="F28" s="52"/>
      <c r="G28" s="52"/>
      <c r="H28" s="52"/>
      <c r="I28" s="52"/>
    </row>
    <row r="29" spans="1:9">
      <c r="A29" s="52" t="s">
        <v>122</v>
      </c>
      <c r="B29" s="52"/>
      <c r="C29" s="52"/>
      <c r="D29" s="52"/>
      <c r="E29" s="61"/>
      <c r="F29" s="62"/>
      <c r="G29" s="52"/>
      <c r="H29" s="52"/>
      <c r="I29" s="52"/>
    </row>
    <row r="30" spans="1:9">
      <c r="A30" s="52"/>
      <c r="B30" s="52"/>
      <c r="C30" s="52"/>
      <c r="D30" s="52"/>
      <c r="E30" s="52"/>
      <c r="F30" s="52"/>
      <c r="G30" s="52"/>
      <c r="H30" s="52"/>
      <c r="I30" s="52"/>
    </row>
    <row r="31" spans="1:9">
      <c r="A31" s="74">
        <v>45688</v>
      </c>
      <c r="B31" s="77"/>
      <c r="C31" s="77"/>
      <c r="D31" s="77"/>
      <c r="E31" s="77"/>
      <c r="F31" s="77"/>
      <c r="G31" s="77"/>
      <c r="H31" s="77"/>
      <c r="I31" s="77"/>
    </row>
    <row r="32" spans="1:9">
      <c r="A32" s="52"/>
      <c r="B32" s="52"/>
      <c r="C32" s="52"/>
      <c r="D32" s="52"/>
      <c r="E32" s="52"/>
      <c r="F32" s="52"/>
      <c r="G32" s="52"/>
      <c r="H32" s="52"/>
      <c r="I32" s="52"/>
    </row>
    <row r="33" spans="1:1">
      <c r="A33" s="53" t="s">
        <v>138</v>
      </c>
    </row>
    <row r="34" spans="1:1">
      <c r="A34" s="53" t="s">
        <v>139</v>
      </c>
    </row>
    <row r="35" spans="1:1">
      <c r="A35" s="53" t="s">
        <v>140</v>
      </c>
    </row>
  </sheetData>
  <mergeCells count="4">
    <mergeCell ref="C7:G7"/>
    <mergeCell ref="A17:I17"/>
    <mergeCell ref="A24:I24"/>
    <mergeCell ref="A31:I31"/>
  </mergeCells>
  <printOptions horizontalCentered="1"/>
  <pageMargins left="0.75" right="0.75" top="1" bottom="1" header="0.5" footer="0.5"/>
  <pageSetup scale="99" orientation="portrait" r:id="rId1"/>
  <headerFooter alignWithMargins="0">
    <oddHeader>&amp;RPage &amp;P</oddHeader>
    <oddFooter>&amp;LNavitas KYNG, LLC&amp;C&amp;F&amp;R&amp;D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J48"/>
  <sheetViews>
    <sheetView tabSelected="1" topLeftCell="A29" workbookViewId="0">
      <selection activeCell="G7" sqref="G7"/>
    </sheetView>
  </sheetViews>
  <sheetFormatPr defaultColWidth="9.109375" defaultRowHeight="15"/>
  <cols>
    <col min="1" max="1" width="1.77734375" style="1" customWidth="1"/>
    <col min="2" max="5" width="9.109375" style="1"/>
    <col min="6" max="6" width="13.6640625" style="1" customWidth="1"/>
    <col min="7" max="7" width="21.109375" style="1" customWidth="1"/>
    <col min="8" max="8" width="11.44140625" style="1" customWidth="1"/>
    <col min="9" max="9" width="4.33203125" style="1" customWidth="1"/>
    <col min="10" max="10" width="15.5546875" style="1" customWidth="1"/>
    <col min="11" max="11" width="1.77734375" style="1" customWidth="1"/>
    <col min="12" max="13" width="9.109375" style="1"/>
    <col min="14" max="14" width="14.6640625" style="1" customWidth="1"/>
    <col min="15" max="16384" width="9.109375" style="1"/>
  </cols>
  <sheetData>
    <row r="4" spans="2:10">
      <c r="B4" s="78" t="s">
        <v>0</v>
      </c>
      <c r="C4" s="78"/>
      <c r="D4" s="78"/>
      <c r="E4" s="78"/>
      <c r="F4" s="78"/>
      <c r="G4" s="78"/>
      <c r="H4" s="78"/>
      <c r="I4" s="78"/>
      <c r="J4" s="78"/>
    </row>
    <row r="6" spans="2:10">
      <c r="B6" s="79" t="s">
        <v>1</v>
      </c>
      <c r="C6" s="79"/>
      <c r="D6" s="79"/>
      <c r="E6" s="79"/>
      <c r="F6" s="79"/>
      <c r="G6" s="79"/>
      <c r="H6" s="79"/>
      <c r="I6" s="79"/>
      <c r="J6" s="79"/>
    </row>
    <row r="8" spans="2:10">
      <c r="B8" s="4" t="s">
        <v>2</v>
      </c>
      <c r="H8" s="5" t="s">
        <v>3</v>
      </c>
      <c r="J8" s="5" t="s">
        <v>4</v>
      </c>
    </row>
    <row r="10" spans="2:10">
      <c r="B10" s="1" t="s">
        <v>85</v>
      </c>
      <c r="H10" s="6" t="s">
        <v>5</v>
      </c>
      <c r="J10" s="7">
        <f>ROUND(J24,4)</f>
        <v>7.1246</v>
      </c>
    </row>
    <row r="11" spans="2:10">
      <c r="B11" s="1" t="s">
        <v>6</v>
      </c>
      <c r="H11" s="6" t="s">
        <v>5</v>
      </c>
      <c r="J11" s="7">
        <f>ROUND(J32,4)</f>
        <v>0</v>
      </c>
    </row>
    <row r="12" spans="2:10">
      <c r="B12" s="1" t="s">
        <v>7</v>
      </c>
      <c r="H12" s="6" t="s">
        <v>5</v>
      </c>
      <c r="J12" s="7">
        <f>ROUND(J40,4)</f>
        <v>2.7949000000000002</v>
      </c>
    </row>
    <row r="13" spans="2:10">
      <c r="B13" s="8" t="s">
        <v>8</v>
      </c>
      <c r="C13" s="8"/>
      <c r="D13" s="8"/>
      <c r="E13" s="8"/>
      <c r="F13" s="8"/>
      <c r="G13" s="8"/>
      <c r="H13" s="9" t="s">
        <v>5</v>
      </c>
      <c r="I13" s="8"/>
      <c r="J13" s="10">
        <f>ROUND(J48,4)</f>
        <v>0.90639999999999998</v>
      </c>
    </row>
    <row r="14" spans="2:10">
      <c r="B14" s="1" t="s">
        <v>9</v>
      </c>
      <c r="H14" s="6" t="s">
        <v>5</v>
      </c>
      <c r="J14" s="7">
        <f>SUM(J10:J13)</f>
        <v>10.825899999999999</v>
      </c>
    </row>
    <row r="16" spans="2:10">
      <c r="B16" s="1" t="s">
        <v>113</v>
      </c>
      <c r="G16" s="46">
        <v>45778</v>
      </c>
    </row>
    <row r="18" spans="2:10" ht="15.6" thickBot="1">
      <c r="B18" s="11"/>
      <c r="C18" s="11"/>
      <c r="D18" s="11"/>
      <c r="E18" s="11"/>
      <c r="F18" s="11"/>
      <c r="G18" s="11"/>
      <c r="H18" s="11"/>
      <c r="I18" s="11"/>
      <c r="J18" s="11"/>
    </row>
    <row r="19" spans="2:10" ht="15.6" thickTop="1"/>
    <row r="20" spans="2:10">
      <c r="B20" s="1" t="s">
        <v>10</v>
      </c>
      <c r="H20" s="5" t="s">
        <v>3</v>
      </c>
      <c r="J20" s="5" t="s">
        <v>4</v>
      </c>
    </row>
    <row r="22" spans="2:10">
      <c r="B22" s="1" t="s">
        <v>11</v>
      </c>
      <c r="H22" s="6" t="s">
        <v>5</v>
      </c>
      <c r="J22" s="12">
        <f>'Schedule II'!G37</f>
        <v>546631.23626950942</v>
      </c>
    </row>
    <row r="23" spans="2:10">
      <c r="B23" s="13" t="s">
        <v>84</v>
      </c>
      <c r="C23" s="8"/>
      <c r="D23" s="8"/>
      <c r="E23" s="8"/>
      <c r="F23" s="8"/>
      <c r="G23" s="8"/>
      <c r="H23" s="9" t="s">
        <v>5</v>
      </c>
      <c r="I23" s="8"/>
      <c r="J23" s="14">
        <f>'Schedule II'!C30</f>
        <v>76725</v>
      </c>
    </row>
    <row r="24" spans="2:10">
      <c r="B24" s="1" t="s">
        <v>12</v>
      </c>
      <c r="H24" s="6" t="s">
        <v>5</v>
      </c>
      <c r="J24" s="7">
        <f>ROUND(J22/J23,4)</f>
        <v>7.1246</v>
      </c>
    </row>
    <row r="25" spans="2:10">
      <c r="H25" s="6"/>
    </row>
    <row r="26" spans="2:10">
      <c r="B26" s="1" t="s">
        <v>13</v>
      </c>
      <c r="H26" s="5" t="s">
        <v>3</v>
      </c>
      <c r="J26" s="5" t="s">
        <v>4</v>
      </c>
    </row>
    <row r="28" spans="2:10">
      <c r="B28" s="1" t="s">
        <v>14</v>
      </c>
      <c r="H28" s="6" t="s">
        <v>5</v>
      </c>
      <c r="J28" s="7">
        <f>'Schedule III'!E14</f>
        <v>0</v>
      </c>
    </row>
    <row r="29" spans="2:10">
      <c r="B29" s="15" t="s">
        <v>15</v>
      </c>
      <c r="H29" s="6" t="s">
        <v>5</v>
      </c>
      <c r="J29" s="31"/>
    </row>
    <row r="30" spans="2:10">
      <c r="B30" s="15" t="s">
        <v>16</v>
      </c>
      <c r="H30" s="6" t="s">
        <v>5</v>
      </c>
      <c r="J30" s="31"/>
    </row>
    <row r="31" spans="2:10">
      <c r="B31" s="13" t="s">
        <v>17</v>
      </c>
      <c r="C31" s="8"/>
      <c r="D31" s="8"/>
      <c r="E31" s="8"/>
      <c r="F31" s="8"/>
      <c r="G31" s="8"/>
      <c r="H31" s="9" t="s">
        <v>5</v>
      </c>
      <c r="I31" s="8"/>
      <c r="J31" s="37"/>
    </row>
    <row r="32" spans="2:10">
      <c r="B32" s="15" t="s">
        <v>18</v>
      </c>
      <c r="H32" s="6" t="s">
        <v>19</v>
      </c>
      <c r="J32" s="7">
        <f>ROUND(SUM(J28:J31),4)</f>
        <v>0</v>
      </c>
    </row>
    <row r="34" spans="2:10">
      <c r="B34" s="1" t="s">
        <v>20</v>
      </c>
      <c r="H34" s="5" t="s">
        <v>3</v>
      </c>
      <c r="J34" s="5" t="s">
        <v>4</v>
      </c>
    </row>
    <row r="36" spans="2:10">
      <c r="B36" s="1" t="s">
        <v>21</v>
      </c>
      <c r="H36" s="6" t="s">
        <v>5</v>
      </c>
      <c r="J36" s="7">
        <f>'Schedule IV'!I25</f>
        <v>1.4267000000000001</v>
      </c>
    </row>
    <row r="37" spans="2:10">
      <c r="B37" s="15" t="s">
        <v>22</v>
      </c>
      <c r="H37" s="6" t="s">
        <v>5</v>
      </c>
      <c r="J37" s="31">
        <v>1.3682000000000001</v>
      </c>
    </row>
    <row r="38" spans="2:10">
      <c r="B38" s="15" t="s">
        <v>23</v>
      </c>
      <c r="H38" s="6" t="s">
        <v>5</v>
      </c>
      <c r="J38" s="31"/>
    </row>
    <row r="39" spans="2:10">
      <c r="B39" s="13" t="s">
        <v>24</v>
      </c>
      <c r="C39" s="8"/>
      <c r="D39" s="8"/>
      <c r="E39" s="8"/>
      <c r="F39" s="8"/>
      <c r="G39" s="8"/>
      <c r="H39" s="9" t="s">
        <v>5</v>
      </c>
      <c r="I39" s="8"/>
      <c r="J39" s="37"/>
    </row>
    <row r="40" spans="2:10">
      <c r="B40" s="15" t="s">
        <v>25</v>
      </c>
      <c r="H40" s="6" t="s">
        <v>19</v>
      </c>
      <c r="J40" s="7">
        <f>ROUND(SUM(J36:J39),4)</f>
        <v>2.7949000000000002</v>
      </c>
    </row>
    <row r="42" spans="2:10">
      <c r="B42" s="1" t="s">
        <v>26</v>
      </c>
      <c r="H42" s="5" t="s">
        <v>3</v>
      </c>
      <c r="J42" s="5" t="s">
        <v>4</v>
      </c>
    </row>
    <row r="44" spans="2:10">
      <c r="B44" s="1" t="s">
        <v>27</v>
      </c>
      <c r="H44" s="6" t="s">
        <v>5</v>
      </c>
      <c r="J44" s="7">
        <f>'Schedule V'!J49</f>
        <v>0.2908</v>
      </c>
    </row>
    <row r="45" spans="2:10">
      <c r="B45" s="15" t="s">
        <v>28</v>
      </c>
      <c r="H45" s="6" t="s">
        <v>5</v>
      </c>
      <c r="J45" s="31">
        <v>0.61560000000000004</v>
      </c>
    </row>
    <row r="46" spans="2:10">
      <c r="B46" s="15" t="s">
        <v>29</v>
      </c>
      <c r="H46" s="6" t="s">
        <v>5</v>
      </c>
      <c r="J46" s="31"/>
    </row>
    <row r="47" spans="2:10">
      <c r="B47" s="13" t="s">
        <v>30</v>
      </c>
      <c r="C47" s="8"/>
      <c r="D47" s="8"/>
      <c r="E47" s="8"/>
      <c r="F47" s="8"/>
      <c r="G47" s="8"/>
      <c r="H47" s="9" t="s">
        <v>5</v>
      </c>
      <c r="I47" s="8"/>
      <c r="J47" s="37"/>
    </row>
    <row r="48" spans="2:10">
      <c r="B48" s="15" t="s">
        <v>31</v>
      </c>
      <c r="H48" s="6" t="s">
        <v>19</v>
      </c>
      <c r="J48" s="7">
        <f>ROUND(SUM(J44:J47),4)</f>
        <v>0.90639999999999998</v>
      </c>
    </row>
  </sheetData>
  <mergeCells count="2">
    <mergeCell ref="B4:J4"/>
    <mergeCell ref="B6:J6"/>
  </mergeCells>
  <phoneticPr fontId="3" type="noConversion"/>
  <pageMargins left="0.75" right="0.75" top="1" bottom="1" header="0.5" footer="0.5"/>
  <pageSetup scale="88" orientation="portrait" r:id="rId1"/>
  <headerFooter alignWithMargins="0">
    <oddFooter>&amp;LNavitas KYNG, LLC&amp;C&amp;F&amp;R&amp;D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G40"/>
  <sheetViews>
    <sheetView tabSelected="1" topLeftCell="A16" zoomScale="82" workbookViewId="0">
      <selection activeCell="G7" sqref="G7"/>
    </sheetView>
  </sheetViews>
  <sheetFormatPr defaultColWidth="9.109375" defaultRowHeight="15"/>
  <cols>
    <col min="1" max="1" width="1.77734375" style="1" customWidth="1"/>
    <col min="2" max="2" width="30.88671875" style="1" customWidth="1"/>
    <col min="3" max="3" width="13.5546875" style="1" customWidth="1"/>
    <col min="4" max="4" width="22.6640625" style="1" customWidth="1"/>
    <col min="5" max="5" width="12.88671875" style="1" bestFit="1" customWidth="1"/>
    <col min="6" max="6" width="13.44140625" style="1" bestFit="1" customWidth="1"/>
    <col min="7" max="7" width="15.5546875" style="1" customWidth="1"/>
    <col min="8" max="8" width="1.77734375" style="1" customWidth="1"/>
    <col min="9" max="9" width="9.109375" style="1"/>
    <col min="10" max="10" width="1.77734375" style="1" customWidth="1"/>
    <col min="11" max="16384" width="9.109375" style="1"/>
  </cols>
  <sheetData>
    <row r="4" spans="2:7">
      <c r="B4" s="78" t="s">
        <v>32</v>
      </c>
      <c r="C4" s="78"/>
      <c r="D4" s="78"/>
      <c r="E4" s="78"/>
      <c r="F4" s="78"/>
      <c r="G4" s="78"/>
    </row>
    <row r="6" spans="2:7">
      <c r="B6" s="78" t="s">
        <v>33</v>
      </c>
      <c r="C6" s="78"/>
      <c r="D6" s="78"/>
      <c r="E6" s="78"/>
      <c r="F6" s="78"/>
      <c r="G6" s="78"/>
    </row>
    <row r="9" spans="2:7">
      <c r="B9" s="1" t="s">
        <v>34</v>
      </c>
      <c r="D9" s="38">
        <v>45688</v>
      </c>
    </row>
    <row r="11" spans="2:7">
      <c r="B11" s="6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</row>
    <row r="12" spans="2:7">
      <c r="B12" s="2"/>
      <c r="C12" s="2"/>
      <c r="D12" s="2" t="s">
        <v>41</v>
      </c>
      <c r="E12" s="2"/>
      <c r="F12" s="2"/>
      <c r="G12" s="6" t="s">
        <v>42</v>
      </c>
    </row>
    <row r="13" spans="2:7"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  <c r="G13" s="5" t="s">
        <v>48</v>
      </c>
    </row>
    <row r="14" spans="2:7">
      <c r="B14" s="28" t="s">
        <v>135</v>
      </c>
      <c r="C14" s="29"/>
      <c r="D14" s="28"/>
      <c r="E14" s="29"/>
      <c r="F14" s="30"/>
      <c r="G14" s="12"/>
    </row>
    <row r="15" spans="2:7">
      <c r="B15" s="28" t="s">
        <v>128</v>
      </c>
      <c r="C15" s="29"/>
      <c r="D15" s="28"/>
      <c r="E15" s="29">
        <v>79972</v>
      </c>
      <c r="F15" s="31">
        <f>G15/E15</f>
        <v>5.0048291902165758</v>
      </c>
      <c r="G15" s="12">
        <v>400246.2</v>
      </c>
    </row>
    <row r="16" spans="2:7">
      <c r="B16" s="28" t="s">
        <v>129</v>
      </c>
      <c r="C16" s="29"/>
      <c r="D16" s="32"/>
      <c r="E16" s="33"/>
      <c r="F16" s="31">
        <f>G16/E15</f>
        <v>2.0901114139948982</v>
      </c>
      <c r="G16" s="12">
        <v>167150.39000000001</v>
      </c>
    </row>
    <row r="17" spans="2:7">
      <c r="B17" s="28"/>
      <c r="C17" s="28"/>
      <c r="D17" s="28"/>
      <c r="E17" s="29"/>
      <c r="F17" s="30"/>
      <c r="G17" s="12">
        <f t="shared" ref="G17:G25" si="0">F17*E17</f>
        <v>0</v>
      </c>
    </row>
    <row r="18" spans="2:7">
      <c r="B18" s="28" t="s">
        <v>132</v>
      </c>
      <c r="C18" s="28"/>
      <c r="D18" s="28"/>
      <c r="E18" s="29"/>
      <c r="F18" s="30"/>
      <c r="G18" s="12"/>
    </row>
    <row r="19" spans="2:7">
      <c r="B19" s="28" t="s">
        <v>130</v>
      </c>
      <c r="C19" s="28"/>
      <c r="D19" s="28"/>
      <c r="E19" s="29">
        <v>2495</v>
      </c>
      <c r="F19" s="31">
        <f>G19/E19</f>
        <v>5.6698036072144289</v>
      </c>
      <c r="G19" s="12">
        <v>14146.16</v>
      </c>
    </row>
    <row r="20" spans="2:7">
      <c r="B20" s="28"/>
      <c r="C20" s="28"/>
      <c r="D20" s="28"/>
      <c r="E20" s="29"/>
      <c r="F20" s="30"/>
      <c r="G20" s="12">
        <f t="shared" si="0"/>
        <v>0</v>
      </c>
    </row>
    <row r="21" spans="2:7">
      <c r="B21" s="51" t="s">
        <v>133</v>
      </c>
      <c r="C21" s="51"/>
      <c r="D21" s="51"/>
      <c r="E21" s="63">
        <v>14460</v>
      </c>
      <c r="F21" s="72">
        <f>(G22+G23)/E21</f>
        <v>5.1514944674965424</v>
      </c>
      <c r="G21" s="12"/>
    </row>
    <row r="22" spans="2:7">
      <c r="B22" s="51" t="s">
        <v>130</v>
      </c>
      <c r="C22" s="51"/>
      <c r="D22" s="51"/>
      <c r="E22" s="63"/>
      <c r="F22" s="51"/>
      <c r="G22" s="12">
        <v>22460.080000000002</v>
      </c>
    </row>
    <row r="23" spans="2:7">
      <c r="B23" s="51" t="s">
        <v>131</v>
      </c>
      <c r="C23" s="51"/>
      <c r="D23" s="51"/>
      <c r="E23" s="63"/>
      <c r="F23" s="51"/>
      <c r="G23" s="12">
        <v>52030.53</v>
      </c>
    </row>
    <row r="24" spans="2:7">
      <c r="B24" s="51"/>
      <c r="C24" s="51"/>
      <c r="D24" s="51"/>
      <c r="E24" s="63"/>
      <c r="F24" s="51"/>
      <c r="G24" s="12">
        <f t="shared" si="0"/>
        <v>0</v>
      </c>
    </row>
    <row r="25" spans="2:7">
      <c r="B25" s="51"/>
      <c r="C25" s="51"/>
      <c r="D25" s="51"/>
      <c r="E25" s="63"/>
      <c r="F25" s="51"/>
      <c r="G25" s="12">
        <f t="shared" si="0"/>
        <v>0</v>
      </c>
    </row>
    <row r="26" spans="2:7">
      <c r="B26" s="8"/>
      <c r="C26" s="8"/>
      <c r="D26" s="8"/>
      <c r="E26" s="17"/>
      <c r="F26" s="8"/>
      <c r="G26" s="8"/>
    </row>
    <row r="27" spans="2:7">
      <c r="B27" s="1" t="s">
        <v>49</v>
      </c>
      <c r="E27" s="16">
        <f>SUM(E14:E25)</f>
        <v>96927</v>
      </c>
      <c r="G27" s="12">
        <f>SUM(G14:G26)</f>
        <v>656033.3600000001</v>
      </c>
    </row>
    <row r="29" spans="2:7">
      <c r="B29" s="1" t="s">
        <v>50</v>
      </c>
      <c r="C29" s="34">
        <v>45688</v>
      </c>
      <c r="D29" s="1" t="s">
        <v>51</v>
      </c>
      <c r="F29" s="14">
        <v>96927</v>
      </c>
    </row>
    <row r="30" spans="2:7">
      <c r="B30" s="1" t="s">
        <v>52</v>
      </c>
      <c r="C30" s="71">
        <v>76725</v>
      </c>
      <c r="D30" s="1" t="s">
        <v>53</v>
      </c>
      <c r="E30" s="18">
        <f>(F29-C30)/F29</f>
        <v>0.20842489708749884</v>
      </c>
    </row>
    <row r="32" spans="2:7">
      <c r="F32" s="3" t="s">
        <v>3</v>
      </c>
      <c r="G32" s="3" t="s">
        <v>4</v>
      </c>
    </row>
    <row r="33" spans="2:7">
      <c r="B33" s="1" t="s">
        <v>54</v>
      </c>
      <c r="G33" s="12">
        <f>G27</f>
        <v>656033.3600000001</v>
      </c>
    </row>
    <row r="34" spans="2:7">
      <c r="B34" s="13" t="s">
        <v>55</v>
      </c>
      <c r="C34" s="8"/>
      <c r="D34" s="8"/>
      <c r="E34" s="8"/>
      <c r="F34" s="8"/>
      <c r="G34" s="19">
        <f>F29</f>
        <v>96927</v>
      </c>
    </row>
    <row r="35" spans="2:7">
      <c r="B35" s="15" t="s">
        <v>56</v>
      </c>
      <c r="G35" s="7">
        <f>G33/G34</f>
        <v>6.7683242027505246</v>
      </c>
    </row>
    <row r="36" spans="2:7">
      <c r="B36" s="13" t="s">
        <v>57</v>
      </c>
      <c r="C36" s="8"/>
      <c r="D36" s="8"/>
      <c r="E36" s="8"/>
      <c r="F36" s="8"/>
      <c r="G36" s="14">
        <f>IF(((F29-C30)/F29)&lt;=0.05,F29,(C30/0.95))</f>
        <v>80763.15789473684</v>
      </c>
    </row>
    <row r="37" spans="2:7">
      <c r="B37" s="15" t="s">
        <v>58</v>
      </c>
      <c r="G37" s="12">
        <f>G35*G36</f>
        <v>546631.23626950942</v>
      </c>
    </row>
    <row r="39" spans="2:7" ht="15.6">
      <c r="B39" s="83" t="s">
        <v>136</v>
      </c>
    </row>
    <row r="40" spans="2:7" ht="15.6">
      <c r="B40" s="84" t="s">
        <v>137</v>
      </c>
    </row>
  </sheetData>
  <mergeCells count="2">
    <mergeCell ref="B4:G4"/>
    <mergeCell ref="B6:G6"/>
  </mergeCells>
  <phoneticPr fontId="3" type="noConversion"/>
  <pageMargins left="0.75" right="0.75" top="1" bottom="1" header="0.5" footer="0.5"/>
  <pageSetup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21"/>
  <sheetViews>
    <sheetView tabSelected="1" workbookViewId="0">
      <selection activeCell="G7" sqref="G7"/>
    </sheetView>
  </sheetViews>
  <sheetFormatPr defaultRowHeight="13.2"/>
  <cols>
    <col min="1" max="1" width="1.77734375" customWidth="1"/>
    <col min="2" max="2" width="51.44140625" customWidth="1"/>
    <col min="3" max="3" width="12.88671875" customWidth="1"/>
    <col min="4" max="4" width="11.88671875" customWidth="1"/>
    <col min="5" max="5" width="15.109375" bestFit="1" customWidth="1"/>
    <col min="6" max="6" width="1.77734375" customWidth="1"/>
    <col min="7" max="7" width="15.109375" bestFit="1" customWidth="1"/>
  </cols>
  <sheetData>
    <row r="1" spans="2:7" ht="15">
      <c r="B1" s="1"/>
      <c r="C1" s="1"/>
      <c r="D1" s="1"/>
      <c r="E1" s="1"/>
    </row>
    <row r="2" spans="2:7" ht="15">
      <c r="B2" s="1"/>
      <c r="C2" s="1"/>
      <c r="D2" s="1"/>
      <c r="E2" s="1"/>
    </row>
    <row r="3" spans="2:7" ht="15">
      <c r="B3" s="1"/>
      <c r="C3" s="1"/>
      <c r="D3" s="1"/>
      <c r="E3" s="1"/>
      <c r="G3" s="1"/>
    </row>
    <row r="4" spans="2:7" ht="15">
      <c r="B4" s="78" t="s">
        <v>81</v>
      </c>
      <c r="C4" s="78"/>
      <c r="D4" s="78"/>
      <c r="E4" s="78"/>
      <c r="F4" s="1"/>
      <c r="G4" s="1"/>
    </row>
    <row r="5" spans="2:7" ht="15">
      <c r="B5" s="1"/>
      <c r="C5" s="1"/>
      <c r="D5" s="1"/>
      <c r="E5" s="1"/>
      <c r="F5" s="1"/>
      <c r="G5" s="1"/>
    </row>
    <row r="6" spans="2:7" ht="15">
      <c r="B6" s="78" t="s">
        <v>74</v>
      </c>
      <c r="C6" s="78"/>
      <c r="D6" s="78"/>
      <c r="E6" s="78"/>
      <c r="F6" s="1"/>
      <c r="G6" s="1"/>
    </row>
    <row r="7" spans="2:7" ht="15">
      <c r="B7" s="1"/>
      <c r="C7" s="1"/>
      <c r="D7" s="1"/>
      <c r="E7" s="1"/>
      <c r="F7" s="1"/>
      <c r="G7" s="1"/>
    </row>
    <row r="8" spans="2:7">
      <c r="B8" s="22" t="s">
        <v>75</v>
      </c>
      <c r="C8" s="22"/>
      <c r="D8" s="22" t="s">
        <v>3</v>
      </c>
      <c r="E8" s="22" t="s">
        <v>4</v>
      </c>
    </row>
    <row r="10" spans="2:7">
      <c r="B10" t="s">
        <v>76</v>
      </c>
      <c r="C10" s="22"/>
      <c r="D10" s="22" t="s">
        <v>64</v>
      </c>
      <c r="E10" s="35">
        <v>0</v>
      </c>
    </row>
    <row r="11" spans="2:7">
      <c r="B11" t="s">
        <v>77</v>
      </c>
      <c r="C11" s="22"/>
      <c r="E11" s="35"/>
    </row>
    <row r="12" spans="2:7">
      <c r="B12" t="s">
        <v>78</v>
      </c>
      <c r="C12" s="22"/>
      <c r="D12" s="22" t="s">
        <v>64</v>
      </c>
      <c r="E12" s="24">
        <f>E10*E11</f>
        <v>0</v>
      </c>
    </row>
    <row r="13" spans="2:7">
      <c r="B13" t="s">
        <v>79</v>
      </c>
      <c r="C13" s="22"/>
      <c r="D13" s="22" t="s">
        <v>46</v>
      </c>
      <c r="E13" s="25">
        <v>76725</v>
      </c>
    </row>
    <row r="14" spans="2:7" ht="13.8" thickBot="1">
      <c r="B14" s="26" t="s">
        <v>80</v>
      </c>
      <c r="C14" s="27"/>
      <c r="D14" s="26"/>
      <c r="E14" s="26">
        <f>ROUND(E12/E13,4)</f>
        <v>0</v>
      </c>
    </row>
    <row r="15" spans="2:7" ht="13.8" thickTop="1">
      <c r="C15" s="22"/>
      <c r="E15" s="24"/>
    </row>
    <row r="16" spans="2:7">
      <c r="C16" s="22"/>
      <c r="E16" s="24"/>
    </row>
    <row r="17" spans="3:5">
      <c r="C17" s="22"/>
      <c r="E17" s="24"/>
    </row>
    <row r="18" spans="3:5">
      <c r="C18" s="22"/>
      <c r="E18" s="24"/>
    </row>
    <row r="19" spans="3:5">
      <c r="E19" s="24"/>
    </row>
    <row r="20" spans="3:5">
      <c r="E20" s="24"/>
    </row>
    <row r="21" spans="3:5">
      <c r="E21" s="24"/>
    </row>
  </sheetData>
  <mergeCells count="2">
    <mergeCell ref="B4:E4"/>
    <mergeCell ref="B6:E6"/>
  </mergeCells>
  <phoneticPr fontId="3" type="noConversion"/>
  <pageMargins left="0.75" right="0.75" top="1" bottom="1" header="0.5" footer="0.5"/>
  <pageSetup scale="99" orientation="portrait" r:id="rId1"/>
  <headerFooter alignWithMargins="0">
    <oddFooter>&amp;LNavitas KYNG, LLC&amp;C&amp;F&amp;R&amp;D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AQ31"/>
  <sheetViews>
    <sheetView tabSelected="1" topLeftCell="A7" zoomScale="83" workbookViewId="0">
      <selection activeCell="G7" sqref="G7"/>
    </sheetView>
  </sheetViews>
  <sheetFormatPr defaultColWidth="9.109375" defaultRowHeight="15"/>
  <cols>
    <col min="1" max="1" width="1.77734375" style="1" customWidth="1"/>
    <col min="2" max="4" width="9.109375" style="1"/>
    <col min="5" max="5" width="11.88671875" style="1" customWidth="1"/>
    <col min="6" max="6" width="22.33203125" style="1" bestFit="1" customWidth="1"/>
    <col min="7" max="7" width="14.88671875" style="1" bestFit="1" customWidth="1"/>
    <col min="8" max="8" width="13.5546875" style="1" bestFit="1" customWidth="1"/>
    <col min="9" max="9" width="14.33203125" style="1" bestFit="1" customWidth="1"/>
    <col min="10" max="10" width="9.109375" style="1" customWidth="1"/>
    <col min="11" max="11" width="1.77734375" style="1" customWidth="1"/>
    <col min="12" max="12" width="13.5546875" style="1" bestFit="1" customWidth="1"/>
    <col min="13" max="13" width="1.77734375" style="1" customWidth="1"/>
    <col min="14" max="14" width="14.6640625" style="1" bestFit="1" customWidth="1"/>
    <col min="15" max="15" width="13.44140625" style="1" bestFit="1" customWidth="1"/>
    <col min="16" max="16" width="15" style="1" customWidth="1"/>
    <col min="17" max="17" width="14.6640625" style="1" bestFit="1" customWidth="1"/>
    <col min="18" max="18" width="11.5546875" style="1" customWidth="1"/>
    <col min="19" max="19" width="12.33203125" style="1" customWidth="1"/>
    <col min="20" max="21" width="11.109375" style="1" customWidth="1"/>
    <col min="22" max="23" width="11.33203125" style="1" customWidth="1"/>
    <col min="24" max="24" width="11" style="1" customWidth="1"/>
    <col min="25" max="25" width="10.5546875" style="1" customWidth="1"/>
    <col min="26" max="26" width="11" style="1" customWidth="1"/>
    <col min="27" max="27" width="10.88671875" style="1" customWidth="1"/>
    <col min="28" max="28" width="11.33203125" style="1" customWidth="1"/>
    <col min="29" max="29" width="11.5546875" style="1" customWidth="1"/>
    <col min="30" max="30" width="10" style="1" customWidth="1"/>
    <col min="31" max="31" width="10.44140625" style="1" customWidth="1"/>
    <col min="32" max="32" width="11" style="1" customWidth="1"/>
    <col min="33" max="33" width="10" style="1" customWidth="1"/>
    <col min="34" max="34" width="10.88671875" style="1" customWidth="1"/>
    <col min="35" max="35" width="10.109375" style="1" customWidth="1"/>
    <col min="36" max="36" width="10.5546875" style="1" customWidth="1"/>
    <col min="37" max="37" width="10.33203125" style="1" customWidth="1"/>
    <col min="38" max="38" width="10.6640625" style="1" customWidth="1"/>
    <col min="39" max="39" width="10.44140625" style="1" customWidth="1"/>
    <col min="40" max="40" width="10.33203125" style="1" customWidth="1"/>
    <col min="41" max="41" width="10.33203125" style="1" bestFit="1" customWidth="1"/>
    <col min="42" max="43" width="11.5546875" style="1" bestFit="1" customWidth="1"/>
    <col min="44" max="16384" width="9.109375" style="1"/>
  </cols>
  <sheetData>
    <row r="4" spans="2:43">
      <c r="B4" s="80" t="s">
        <v>59</v>
      </c>
      <c r="C4" s="80"/>
      <c r="D4" s="80"/>
      <c r="E4" s="80"/>
      <c r="F4" s="80"/>
      <c r="G4" s="80"/>
      <c r="H4" s="80"/>
      <c r="I4" s="80"/>
      <c r="J4"/>
      <c r="K4"/>
      <c r="L4"/>
      <c r="M4"/>
      <c r="N4"/>
      <c r="O4"/>
      <c r="P4"/>
    </row>
    <row r="6" spans="2:43">
      <c r="B6" s="80" t="s">
        <v>60</v>
      </c>
      <c r="C6" s="80"/>
      <c r="D6" s="80"/>
      <c r="E6" s="80"/>
      <c r="F6" s="80"/>
      <c r="G6" s="80"/>
      <c r="H6" s="80"/>
      <c r="I6" s="80"/>
      <c r="J6"/>
      <c r="K6"/>
      <c r="L6"/>
      <c r="M6"/>
      <c r="N6"/>
      <c r="O6"/>
      <c r="P6"/>
    </row>
    <row r="9" spans="2:43">
      <c r="B9" s="1" t="s">
        <v>82</v>
      </c>
      <c r="F9" s="46">
        <v>45688</v>
      </c>
    </row>
    <row r="11" spans="2:43">
      <c r="G11" s="20"/>
      <c r="H11" s="20"/>
      <c r="I11" s="20"/>
    </row>
    <row r="12" spans="2:43">
      <c r="B12" s="4" t="s">
        <v>61</v>
      </c>
      <c r="F12" s="5" t="s">
        <v>3</v>
      </c>
      <c r="G12" s="50" t="s">
        <v>114</v>
      </c>
      <c r="H12" s="50" t="s">
        <v>115</v>
      </c>
      <c r="I12" s="50" t="s">
        <v>116</v>
      </c>
      <c r="J12" s="47"/>
      <c r="K12" s="47"/>
      <c r="L12" s="67" t="s">
        <v>123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</row>
    <row r="13" spans="2:43">
      <c r="B13" s="1" t="s">
        <v>62</v>
      </c>
      <c r="F13" s="2" t="s">
        <v>46</v>
      </c>
      <c r="G13" s="28">
        <v>10160</v>
      </c>
      <c r="H13" s="28">
        <v>10166</v>
      </c>
      <c r="I13" s="28">
        <v>13862</v>
      </c>
      <c r="L13" s="1">
        <f>SUM(G13:I13)</f>
        <v>34188</v>
      </c>
    </row>
    <row r="14" spans="2:43">
      <c r="B14" s="1" t="s">
        <v>63</v>
      </c>
      <c r="F14" s="2" t="s">
        <v>64</v>
      </c>
      <c r="G14" s="30">
        <v>65960.929999999993</v>
      </c>
      <c r="H14" s="30">
        <v>80988.25</v>
      </c>
      <c r="I14" s="30">
        <v>120928.89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2:43">
      <c r="B15" s="13" t="s">
        <v>65</v>
      </c>
      <c r="C15" s="8"/>
      <c r="D15" s="8"/>
      <c r="E15" s="8"/>
      <c r="F15" s="5" t="s">
        <v>46</v>
      </c>
      <c r="G15" s="21">
        <f>IF((G13*0.95)&lt;=G19,G19,G13*0.95)</f>
        <v>9652</v>
      </c>
      <c r="H15" s="21">
        <f>IF((H13*0.95)&lt;=H19,H19,H13*0.95)</f>
        <v>10534</v>
      </c>
      <c r="I15" s="21">
        <f>IF((I13*0.95)&lt;=I19,I19,I13*0.95)</f>
        <v>16614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</row>
    <row r="16" spans="2:43">
      <c r="B16" s="15" t="s">
        <v>66</v>
      </c>
      <c r="F16" s="6" t="s">
        <v>5</v>
      </c>
      <c r="G16" s="7">
        <f>G14/G15</f>
        <v>6.8339131786158305</v>
      </c>
      <c r="H16" s="7">
        <f>H14/H15</f>
        <v>7.6882713119422821</v>
      </c>
      <c r="I16" s="7">
        <f>I14/I15</f>
        <v>7.2787342000722282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2:43">
      <c r="B17" s="13" t="s">
        <v>67</v>
      </c>
      <c r="C17" s="8"/>
      <c r="D17" s="8"/>
      <c r="E17" s="8"/>
      <c r="F17" s="9" t="s">
        <v>5</v>
      </c>
      <c r="G17" s="37">
        <v>4.0690999999999997</v>
      </c>
      <c r="H17" s="37">
        <v>4.0690999999999997</v>
      </c>
      <c r="I17" s="37">
        <v>4.0690999999999997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2:43">
      <c r="B18" s="15" t="s">
        <v>68</v>
      </c>
      <c r="F18" s="6" t="s">
        <v>5</v>
      </c>
      <c r="G18" s="7">
        <f>G16-G17</f>
        <v>2.7648131786158308</v>
      </c>
      <c r="H18" s="7">
        <f>H16-H17</f>
        <v>3.6191713119422824</v>
      </c>
      <c r="I18" s="7">
        <f>I16-I17</f>
        <v>3.2096342000722284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2:43">
      <c r="B19" s="13" t="s">
        <v>69</v>
      </c>
      <c r="C19" s="8"/>
      <c r="D19" s="8"/>
      <c r="E19" s="8"/>
      <c r="F19" s="5" t="s">
        <v>46</v>
      </c>
      <c r="G19" s="36">
        <v>6516</v>
      </c>
      <c r="H19" s="36">
        <v>10534</v>
      </c>
      <c r="I19" s="36">
        <v>16614</v>
      </c>
      <c r="J19" s="48"/>
      <c r="K19" s="48"/>
      <c r="L19" s="1">
        <f>SUM(G19:I19)</f>
        <v>33664</v>
      </c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</row>
    <row r="20" spans="2:43">
      <c r="B20" s="15" t="s">
        <v>70</v>
      </c>
      <c r="F20" s="2" t="s">
        <v>64</v>
      </c>
      <c r="G20" s="12">
        <f>G18*G19</f>
        <v>18015.522671860752</v>
      </c>
      <c r="H20" s="12">
        <f>H18*H19</f>
        <v>38124.350600000005</v>
      </c>
      <c r="I20" s="12">
        <f>I18*I19</f>
        <v>53324.8626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2:43">
      <c r="P21" s="12"/>
    </row>
    <row r="22" spans="2:43">
      <c r="B22" s="15"/>
      <c r="F22" s="2"/>
      <c r="G22" s="2"/>
      <c r="H22" s="2"/>
      <c r="I22" s="2"/>
      <c r="J22" s="2"/>
      <c r="K22" s="2"/>
      <c r="L22" s="2"/>
      <c r="M22" s="2"/>
    </row>
    <row r="23" spans="2:43">
      <c r="B23" s="1" t="s">
        <v>71</v>
      </c>
      <c r="F23" s="2"/>
      <c r="G23" s="2"/>
      <c r="H23" s="2" t="s">
        <v>64</v>
      </c>
      <c r="I23" s="12">
        <f>SUM(G20:I20)</f>
        <v>109464.73587186076</v>
      </c>
      <c r="J23" s="12"/>
      <c r="K23" s="12"/>
      <c r="L23" s="12"/>
      <c r="M23" s="12"/>
    </row>
    <row r="24" spans="2:43">
      <c r="B24" s="13" t="s">
        <v>83</v>
      </c>
      <c r="C24" s="8"/>
      <c r="D24" s="8"/>
      <c r="E24" s="8"/>
      <c r="F24" s="8"/>
      <c r="G24" s="8"/>
      <c r="H24" s="5" t="s">
        <v>46</v>
      </c>
      <c r="I24" s="21">
        <v>76725</v>
      </c>
      <c r="J24" s="49"/>
      <c r="K24" s="49"/>
      <c r="L24" s="49"/>
      <c r="M24" s="49"/>
    </row>
    <row r="25" spans="2:43">
      <c r="B25" s="15" t="s">
        <v>72</v>
      </c>
      <c r="I25" s="7">
        <f>ROUND(I23/I24,4)</f>
        <v>1.4267000000000001</v>
      </c>
      <c r="J25" s="7"/>
      <c r="K25" s="7"/>
      <c r="M25" s="7"/>
    </row>
    <row r="27" spans="2:43">
      <c r="B27" s="1" t="s">
        <v>73</v>
      </c>
      <c r="G27" s="65">
        <f>G15/G13</f>
        <v>0.95</v>
      </c>
      <c r="L27" s="66">
        <f>L19/L13</f>
        <v>0.9846729846729847</v>
      </c>
    </row>
    <row r="29" spans="2:43" ht="15.6">
      <c r="L29" s="81" t="s">
        <v>124</v>
      </c>
    </row>
    <row r="30" spans="2:43" ht="15.6">
      <c r="L30" s="81" t="s">
        <v>126</v>
      </c>
    </row>
    <row r="31" spans="2:43" ht="15.6">
      <c r="L31" s="82" t="s">
        <v>127</v>
      </c>
    </row>
  </sheetData>
  <mergeCells count="2">
    <mergeCell ref="B4:I4"/>
    <mergeCell ref="B6:I6"/>
  </mergeCells>
  <phoneticPr fontId="3" type="noConversion"/>
  <pageMargins left="0.75" right="0.75" top="1" bottom="1" header="0.5" footer="0.5"/>
  <pageSetup scale="68" orientation="portrait" r:id="rId1"/>
  <headerFooter alignWithMargins="0">
    <oddFooter>&amp;LNavitas KYNG, LLC&amp;C&amp;F&amp;R&amp;D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50"/>
  <sheetViews>
    <sheetView tabSelected="1" workbookViewId="0">
      <selection activeCell="G7" sqref="G7"/>
    </sheetView>
  </sheetViews>
  <sheetFormatPr defaultRowHeight="13.2"/>
  <cols>
    <col min="1" max="1" width="1.77734375" customWidth="1"/>
    <col min="5" max="5" width="9.33203125" bestFit="1" customWidth="1"/>
    <col min="7" max="7" width="9.33203125" bestFit="1" customWidth="1"/>
    <col min="10" max="10" width="10.109375" bestFit="1" customWidth="1"/>
    <col min="11" max="11" width="1.77734375" customWidth="1"/>
  </cols>
  <sheetData>
    <row r="4" spans="2:10">
      <c r="B4" s="80" t="s">
        <v>86</v>
      </c>
      <c r="C4" s="80"/>
      <c r="D4" s="80"/>
      <c r="E4" s="80"/>
      <c r="F4" s="80"/>
      <c r="G4" s="80"/>
      <c r="H4" s="80"/>
      <c r="I4" s="80"/>
      <c r="J4" s="80"/>
    </row>
    <row r="6" spans="2:10">
      <c r="B6" s="80" t="s">
        <v>87</v>
      </c>
      <c r="C6" s="80"/>
      <c r="D6" s="80"/>
      <c r="E6" s="80"/>
      <c r="F6" s="80"/>
      <c r="G6" s="80"/>
      <c r="H6" s="80"/>
      <c r="I6" s="80"/>
      <c r="J6" s="80"/>
    </row>
    <row r="8" spans="2:10">
      <c r="B8" t="s">
        <v>88</v>
      </c>
      <c r="E8" s="64">
        <v>45688</v>
      </c>
    </row>
    <row r="10" spans="2:10">
      <c r="C10" s="39" t="s">
        <v>61</v>
      </c>
      <c r="J10" s="23" t="s">
        <v>4</v>
      </c>
    </row>
    <row r="12" spans="2:10">
      <c r="B12" s="40" t="s">
        <v>35</v>
      </c>
      <c r="C12" t="s">
        <v>89</v>
      </c>
    </row>
    <row r="13" spans="2:10">
      <c r="C13" t="s">
        <v>90</v>
      </c>
      <c r="J13" s="43">
        <v>0</v>
      </c>
    </row>
    <row r="14" spans="2:10">
      <c r="B14" s="70" t="s">
        <v>125</v>
      </c>
    </row>
    <row r="15" spans="2:10">
      <c r="C15" t="s">
        <v>91</v>
      </c>
      <c r="H15" s="44">
        <v>0</v>
      </c>
    </row>
    <row r="16" spans="2:10">
      <c r="C16" t="s">
        <v>92</v>
      </c>
    </row>
    <row r="17" spans="2:10">
      <c r="C17" t="s">
        <v>93</v>
      </c>
    </row>
    <row r="18" spans="2:10">
      <c r="C18" t="s">
        <v>94</v>
      </c>
      <c r="H18" s="45"/>
    </row>
    <row r="19" spans="2:10">
      <c r="C19" t="s">
        <v>95</v>
      </c>
      <c r="J19" s="42">
        <f>+H15*H18</f>
        <v>0</v>
      </c>
    </row>
    <row r="21" spans="2:10">
      <c r="C21" t="s">
        <v>96</v>
      </c>
      <c r="J21" s="42">
        <f>+J13-J19</f>
        <v>0</v>
      </c>
    </row>
    <row r="23" spans="2:10">
      <c r="B23" s="40" t="s">
        <v>36</v>
      </c>
      <c r="C23" t="s">
        <v>97</v>
      </c>
    </row>
    <row r="24" spans="2:10">
      <c r="C24" t="s">
        <v>98</v>
      </c>
      <c r="J24" s="43">
        <v>0</v>
      </c>
    </row>
    <row r="25" spans="2:10">
      <c r="C25" t="s">
        <v>99</v>
      </c>
    </row>
    <row r="27" spans="2:10">
      <c r="C27" t="s">
        <v>100</v>
      </c>
      <c r="H27" s="44">
        <v>0</v>
      </c>
    </row>
    <row r="28" spans="2:10">
      <c r="C28" t="s">
        <v>101</v>
      </c>
    </row>
    <row r="29" spans="2:10">
      <c r="C29" t="s">
        <v>102</v>
      </c>
      <c r="I29" s="45"/>
    </row>
    <row r="30" spans="2:10">
      <c r="C30" t="s">
        <v>103</v>
      </c>
      <c r="J30" s="42">
        <f>+H27*I29</f>
        <v>0</v>
      </c>
    </row>
    <row r="32" spans="2:10">
      <c r="C32" t="s">
        <v>104</v>
      </c>
      <c r="J32" s="41">
        <f>+J24-J30</f>
        <v>0</v>
      </c>
    </row>
    <row r="34" spans="2:10">
      <c r="B34" s="40" t="s">
        <v>37</v>
      </c>
      <c r="C34" t="s">
        <v>105</v>
      </c>
    </row>
    <row r="35" spans="2:10">
      <c r="C35" t="s">
        <v>90</v>
      </c>
      <c r="J35" s="43">
        <v>22314.78</v>
      </c>
    </row>
    <row r="37" spans="2:10">
      <c r="C37" t="s">
        <v>106</v>
      </c>
      <c r="H37" s="44">
        <v>0</v>
      </c>
    </row>
    <row r="38" spans="2:10">
      <c r="C38" t="s">
        <v>92</v>
      </c>
    </row>
    <row r="39" spans="2:10">
      <c r="C39" t="s">
        <v>93</v>
      </c>
    </row>
    <row r="40" spans="2:10">
      <c r="C40" t="s">
        <v>94</v>
      </c>
      <c r="G40" s="45">
        <v>76725</v>
      </c>
    </row>
    <row r="41" spans="2:10">
      <c r="C41" t="s">
        <v>107</v>
      </c>
      <c r="J41" s="42">
        <f>+H37*G40</f>
        <v>0</v>
      </c>
    </row>
    <row r="43" spans="2:10">
      <c r="C43" t="s">
        <v>108</v>
      </c>
      <c r="J43" s="41">
        <f>+J35-J41</f>
        <v>22314.78</v>
      </c>
    </row>
    <row r="45" spans="2:10">
      <c r="C45" t="s">
        <v>109</v>
      </c>
      <c r="J45" s="41">
        <f>+J21+J32+J43</f>
        <v>22314.78</v>
      </c>
    </row>
    <row r="47" spans="2:10">
      <c r="C47" t="s">
        <v>112</v>
      </c>
      <c r="G47" s="69">
        <v>45688</v>
      </c>
      <c r="J47" s="68">
        <v>76725</v>
      </c>
    </row>
    <row r="49" spans="3:10">
      <c r="C49" t="s">
        <v>110</v>
      </c>
      <c r="J49">
        <f>ROUND(+J45/J47,4)</f>
        <v>0.2908</v>
      </c>
    </row>
    <row r="50" spans="3:10">
      <c r="D50" t="s">
        <v>111</v>
      </c>
    </row>
  </sheetData>
  <mergeCells count="2">
    <mergeCell ref="B4:J4"/>
    <mergeCell ref="B6:J6"/>
  </mergeCells>
  <phoneticPr fontId="3" type="noConversion"/>
  <pageMargins left="0.75" right="0.75" top="1" bottom="1" header="0.5" footer="0.5"/>
  <pageSetup orientation="portrait" r:id="rId1"/>
  <headerFooter alignWithMargins="0">
    <oddFooter>&amp;LNavitas KYNG, LLC&amp;C&amp;F&amp;R&amp;D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Schedule I</vt:lpstr>
      <vt:lpstr>Schedule II</vt:lpstr>
      <vt:lpstr>Schedule III</vt:lpstr>
      <vt:lpstr>Schedule IV</vt:lpstr>
      <vt:lpstr>Schedule V</vt:lpstr>
      <vt:lpstr>'Schedule I'!Print_Area</vt:lpstr>
      <vt:lpstr>'Schedule II'!Print_Area</vt:lpstr>
      <vt:lpstr>'Schedule III'!Print_Area</vt:lpstr>
      <vt:lpstr>'Schedule IV'!Print_Area</vt:lpstr>
    </vt:vector>
  </TitlesOfParts>
  <Company>Kentucky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Thomas Hartline</cp:lastModifiedBy>
  <cp:lastPrinted>2025-03-31T17:28:14Z</cp:lastPrinted>
  <dcterms:created xsi:type="dcterms:W3CDTF">2006-10-26T17:11:15Z</dcterms:created>
  <dcterms:modified xsi:type="dcterms:W3CDTF">2025-03-31T17:32:51Z</dcterms:modified>
</cp:coreProperties>
</file>