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1st DR/"/>
    </mc:Choice>
  </mc:AlternateContent>
  <xr:revisionPtr revIDLastSave="0" documentId="14_{681F5CE4-399C-4042-926B-FA15136F72BF}" xr6:coauthVersionLast="47" xr6:coauthVersionMax="47" xr10:uidLastSave="{00000000-0000-0000-0000-000000000000}"/>
  <bookViews>
    <workbookView xWindow="-120" yWindow="-120" windowWidth="24240" windowHeight="13020" xr2:uid="{6438AC36-159A-40ED-AC82-6E9696AD238E}"/>
  </bookViews>
  <sheets>
    <sheet name="Reconciliation" sheetId="1" r:id="rId1"/>
    <sheet name="Combined Accts" sheetId="3" r:id="rId2"/>
    <sheet name="2023 TB Rev &amp; Exp Acts Wate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K11" i="1" s="1"/>
  <c r="I22" i="1"/>
  <c r="K22" i="1" s="1"/>
  <c r="I20" i="1"/>
  <c r="I15" i="1"/>
  <c r="K15" i="1" s="1"/>
  <c r="K16" i="1"/>
  <c r="K14" i="1"/>
  <c r="F26" i="3"/>
  <c r="F25" i="3"/>
  <c r="I14" i="1"/>
  <c r="I16" i="1"/>
  <c r="I18" i="1"/>
  <c r="K18" i="1" s="1"/>
  <c r="F45" i="3"/>
  <c r="F44" i="3"/>
  <c r="F43" i="3"/>
  <c r="F39" i="3"/>
  <c r="F38" i="3"/>
  <c r="I24" i="1"/>
  <c r="K24" i="1" s="1"/>
  <c r="I23" i="1"/>
  <c r="K23" i="1" s="1"/>
  <c r="F31" i="3"/>
  <c r="F32" i="3"/>
  <c r="F33" i="3"/>
  <c r="F34" i="3"/>
  <c r="F30" i="3"/>
  <c r="F16" i="3"/>
  <c r="F17" i="3"/>
  <c r="F18" i="3"/>
  <c r="F19" i="3"/>
  <c r="F20" i="3"/>
  <c r="F21" i="3"/>
  <c r="F15" i="3"/>
  <c r="F14" i="3"/>
  <c r="G12" i="1"/>
  <c r="F40" i="3"/>
  <c r="I21" i="1" s="1"/>
  <c r="K21" i="1" s="1"/>
  <c r="K20" i="1"/>
  <c r="G26" i="1"/>
  <c r="C7" i="1"/>
  <c r="F22" i="3" l="1"/>
  <c r="I10" i="1" s="1"/>
  <c r="K10" i="1" s="1"/>
  <c r="K12" i="1" s="1"/>
  <c r="F46" i="3"/>
  <c r="I25" i="1" s="1"/>
  <c r="K25" i="1" s="1"/>
  <c r="F35" i="3"/>
  <c r="I19" i="1" s="1"/>
  <c r="K19" i="1" s="1"/>
  <c r="F27" i="3"/>
  <c r="I12" i="1" l="1"/>
  <c r="I17" i="1"/>
  <c r="K17" i="1" l="1"/>
  <c r="K26" i="1" s="1"/>
  <c r="I26" i="1"/>
</calcChain>
</file>

<file path=xl/sharedStrings.xml><?xml version="1.0" encoding="utf-8"?>
<sst xmlns="http://schemas.openxmlformats.org/spreadsheetml/2006/main" count="112" uniqueCount="93">
  <si>
    <t>Utility Name:</t>
  </si>
  <si>
    <t>Graves County Water District</t>
  </si>
  <si>
    <t>Operating Revenues</t>
  </si>
  <si>
    <t>Revenue from Metered Water Sales</t>
  </si>
  <si>
    <t>Forfeited Discounts</t>
  </si>
  <si>
    <t>Misc. Service Revenues</t>
  </si>
  <si>
    <t>Total Operating Revenues</t>
  </si>
  <si>
    <t>Operating Expenses</t>
  </si>
  <si>
    <t>Salaries and Wages - Officers</t>
  </si>
  <si>
    <t>Purchased Water</t>
  </si>
  <si>
    <t>Purchased Power</t>
  </si>
  <si>
    <t>Chemicals</t>
  </si>
  <si>
    <t>Materials and Supplies</t>
  </si>
  <si>
    <t>Contractual Services - Management</t>
  </si>
  <si>
    <t>Rental of Equipment</t>
  </si>
  <si>
    <t>Insurance - Gen. Liability</t>
  </si>
  <si>
    <t>Bad Debt</t>
  </si>
  <si>
    <t>Miscellaneous Expenses</t>
  </si>
  <si>
    <t>Depreciation Expense</t>
  </si>
  <si>
    <t>Taxes Other Than Income</t>
  </si>
  <si>
    <t>Total Operating Expenses</t>
  </si>
  <si>
    <t>413 · Utility Plant Leased to Others</t>
  </si>
  <si>
    <t>Water Maintenace Expense Accts:603 · Salaries &amp; Wages - Officers etc</t>
  </si>
  <si>
    <t>Water Maintenace Expense Accts:610 · Purchased Water</t>
  </si>
  <si>
    <t>Water Maintenace Expense Accts:615 · Purchased Power</t>
  </si>
  <si>
    <t>Water Maintenace Expense Accts:618A · Chemical &amp; Analysis:618 · Chemicals</t>
  </si>
  <si>
    <t>Water Maintenace Expense Accts:618A · Chemical &amp; Analysis:635 · Contractual Service Water Testi</t>
  </si>
  <si>
    <t>Water Maintenace Expense Accts:620 · Materials &amp; Supplies</t>
  </si>
  <si>
    <t>Water Maintenace Expense Accts:631 · Contractual Service Engineering</t>
  </si>
  <si>
    <t>Water Maintenace Expense Accts:634a · Contracted Services:632 · Contractual Service Accounting</t>
  </si>
  <si>
    <t>Water Maintenace Expense Accts:634a · Contracted Services:633 · Contractual Service Legal</t>
  </si>
  <si>
    <t>Water Maintenace Expense Accts:634a · Contracted Services:634 · Contractual Ser. Management Fee</t>
  </si>
  <si>
    <t>Water Maintenace Expense Accts:634a · Contracted Services:636 · Contractual Service Other</t>
  </si>
  <si>
    <t>Water Maintenace Expense Accts:642 · Rental of Equipment</t>
  </si>
  <si>
    <t>Water Maintenace Expense Accts:656A · Insurance:657 · Insurance - General Liability</t>
  </si>
  <si>
    <t>Water Maintenace Expense Accts:656A · Insurance:659 · Insurance Other</t>
  </si>
  <si>
    <t>Water Maintenace Expense Accts:667 · Reg. Comm. Expense Other</t>
  </si>
  <si>
    <t>Water Maintenace Expense Accts:670 · Bad Debt Expense</t>
  </si>
  <si>
    <t>Water Maintenace Expense Accts:675 · Miscellaneous Expense</t>
  </si>
  <si>
    <t>403 · Depreciation Expense</t>
  </si>
  <si>
    <t>408 · Taxes Other than Income:408.10 · Utility Reg. Assessment Fees</t>
  </si>
  <si>
    <t>408 · Taxes Other than Income:408.12 · Payroll Taxes</t>
  </si>
  <si>
    <t>Water Operating Revenue Account:Other Water Revenues:470 · Forfeited Discounts</t>
  </si>
  <si>
    <t>Water Operating Revenue Account:Other Water Revenues:471 · Mis. Service Revenues</t>
  </si>
  <si>
    <t>Water Operating Revenue Account:Other Water Revenues:472 · Rents from Water Property</t>
  </si>
  <si>
    <t>Water Operating Revenue Account:Other Water Revenues:474 · Other Water Revenues</t>
  </si>
  <si>
    <t>Water Operating Revenue Account:Other Water Revenues:474 · Other Water Revenues:474.1 · HICKORY DEBT SURCHARGE</t>
  </si>
  <si>
    <t>Water Operating Revenue Account:Other Water Revenues:474 · Other Water Revenues:474.2 · WATER LOSS REDUCTION SURCHARGE</t>
  </si>
  <si>
    <t>Water Operating Revenue Account:Water Sales:461 · Metered Water Revenue:461.1 · Residential Customers</t>
  </si>
  <si>
    <t>Water Operating Revenue Account:Water Sales:461 · Metered Water Revenue:461.2 · Commercial Customers</t>
  </si>
  <si>
    <t>Water Operating Revenue Account:Water Sales:466 · Sales for Resale</t>
  </si>
  <si>
    <t>Rents from Water Property</t>
  </si>
  <si>
    <t>Sales for Resale</t>
  </si>
  <si>
    <t>Other Water Rev. - Hickory Debt Surcharge</t>
  </si>
  <si>
    <t>Other Water Rev.</t>
  </si>
  <si>
    <t>Other Water Rev. - Water Loss Surcharge</t>
  </si>
  <si>
    <t>Metered Water Rev. · Residential</t>
  </si>
  <si>
    <t>Metered Water Rev. · Commercial</t>
  </si>
  <si>
    <t>Operating Revenues Water Sales - TB</t>
  </si>
  <si>
    <t>Acct. No.</t>
  </si>
  <si>
    <t>Account Title</t>
  </si>
  <si>
    <t>Amount</t>
  </si>
  <si>
    <t>Annual Report</t>
  </si>
  <si>
    <t>Trial Balance</t>
  </si>
  <si>
    <t>Mis. Service Rev.</t>
  </si>
  <si>
    <t>Account Title/Calculation Cite</t>
  </si>
  <si>
    <t>Salaries &amp; Wages - Officers etc</t>
  </si>
  <si>
    <t>618.A</t>
  </si>
  <si>
    <t>Chemical &amp; Analysis:618 · Chemicals</t>
  </si>
  <si>
    <t>Chemical &amp; Analysis:635 · Contractual Service Water Testi</t>
  </si>
  <si>
    <t>Total Contractual Services Management</t>
  </si>
  <si>
    <t>634.A</t>
  </si>
  <si>
    <t>Contractual Service Engineering</t>
  </si>
  <si>
    <t>Contracted Services:632 · Contractual Service Accounting</t>
  </si>
  <si>
    <t>Contracted Services:633 · Contractual Service Legal</t>
  </si>
  <si>
    <t>Contracted Services:634 · Contractual Ser. Management Fee</t>
  </si>
  <si>
    <t>Contracted Services:636 · Contractual Service Other</t>
  </si>
  <si>
    <t>656.A</t>
  </si>
  <si>
    <t>Insurance:657 · Insurance - General Liability</t>
  </si>
  <si>
    <t>Insurance:659 · Insurance Other</t>
  </si>
  <si>
    <t>Total Insurance</t>
  </si>
  <si>
    <t>Total Taxes Other Than Income</t>
  </si>
  <si>
    <t>408 - Payroll Taxes &amp; Utility Assesment</t>
  </si>
  <si>
    <t>Contractual Services</t>
  </si>
  <si>
    <t>Materials &amp; Supplies</t>
  </si>
  <si>
    <t>Bad Debt Expense</t>
  </si>
  <si>
    <t>Miscellaneous Expense</t>
  </si>
  <si>
    <t>Operating Revenues - Water Sales</t>
  </si>
  <si>
    <t>Insurance</t>
  </si>
  <si>
    <t>Taxes</t>
  </si>
  <si>
    <t>Reg. Comm. Expense Other</t>
  </si>
  <si>
    <t>2023 Trial Balance Reconciliation</t>
  </si>
  <si>
    <t>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</si>
</sst>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#,##0.0_);\(#,##0.0\)"/>
  </numFmts>
  <fonts count="8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37" fontId="3" fillId="0" borderId="0" xfId="1" applyNumberFormat="1" applyFont="1" applyBorder="1" applyAlignment="1">
      <alignment vertical="center"/>
    </xf>
    <xf numFmtId="49" fontId="4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37" fontId="1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37" fontId="3" fillId="0" borderId="0" xfId="1" applyNumberFormat="1" applyFont="1" applyBorder="1" applyAlignment="1">
      <alignment horizontal="center" vertical="center"/>
    </xf>
    <xf numFmtId="37" fontId="3" fillId="0" borderId="1" xfId="1" applyNumberFormat="1" applyFont="1" applyBorder="1" applyAlignment="1">
      <alignment horizontal="center" vertical="center"/>
    </xf>
    <xf numFmtId="37" fontId="3" fillId="0" borderId="2" xfId="1" applyNumberFormat="1" applyFont="1" applyBorder="1" applyAlignment="1">
      <alignment vertical="center"/>
    </xf>
    <xf numFmtId="39" fontId="3" fillId="0" borderId="1" xfId="1" applyNumberFormat="1" applyFont="1" applyBorder="1" applyAlignment="1">
      <alignment horizontal="center" vertical="center"/>
    </xf>
    <xf numFmtId="39" fontId="3" fillId="0" borderId="0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vertical="center"/>
    </xf>
    <xf numFmtId="0" fontId="7" fillId="0" borderId="0" xfId="0" applyFont="1"/>
    <xf numFmtId="39" fontId="1" fillId="0" borderId="1" xfId="1" applyNumberFormat="1" applyFont="1" applyBorder="1" applyAlignment="1">
      <alignment horizontal="center" vertical="center"/>
    </xf>
    <xf numFmtId="37" fontId="1" fillId="0" borderId="1" xfId="1" applyNumberFormat="1" applyFont="1" applyBorder="1" applyAlignment="1">
      <alignment horizontal="center" vertical="center"/>
    </xf>
    <xf numFmtId="37" fontId="1" fillId="0" borderId="2" xfId="1" applyNumberFormat="1" applyFont="1" applyBorder="1" applyAlignment="1">
      <alignment vertical="center"/>
    </xf>
    <xf numFmtId="39" fontId="1" fillId="0" borderId="0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37" fontId="1" fillId="0" borderId="0" xfId="1" applyNumberFormat="1" applyFont="1" applyBorder="1" applyAlignment="1">
      <alignment horizontal="center" vertical="center"/>
    </xf>
    <xf numFmtId="39" fontId="1" fillId="0" borderId="0" xfId="1" applyNumberFormat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39" fontId="5" fillId="0" borderId="0" xfId="0" applyNumberFormat="1" applyFont="1"/>
    <xf numFmtId="39" fontId="4" fillId="0" borderId="0" xfId="0" applyNumberFormat="1" applyFont="1"/>
    <xf numFmtId="39" fontId="0" fillId="0" borderId="0" xfId="0" applyNumberFormat="1"/>
    <xf numFmtId="39" fontId="3" fillId="0" borderId="0" xfId="1" applyNumberFormat="1" applyFont="1" applyBorder="1" applyAlignment="1">
      <alignment vertical="center"/>
    </xf>
    <xf numFmtId="39" fontId="3" fillId="0" borderId="2" xfId="1" applyNumberFormat="1" applyFont="1" applyBorder="1" applyAlignment="1">
      <alignment vertical="center"/>
    </xf>
  </cellXfs>
  <cellStyles count="2">
    <cellStyle name="Comma 2" xfId="1" xr:uid="{DF665357-99E1-483A-BFF0-0A8B0DAE334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8003-5EBC-4BB6-B13E-99465853837C}">
  <dimension ref="B1:V27"/>
  <sheetViews>
    <sheetView showGridLines="0" tabSelected="1" zoomScale="154" zoomScaleNormal="154" workbookViewId="0">
      <selection activeCell="D6" sqref="D6"/>
    </sheetView>
  </sheetViews>
  <sheetFormatPr defaultColWidth="11.42578125" defaultRowHeight="15" x14ac:dyDescent="0.25"/>
  <cols>
    <col min="1" max="1" width="4.7109375" style="1" customWidth="1"/>
    <col min="2" max="2" width="2.28515625" style="1" customWidth="1"/>
    <col min="3" max="4" width="4.7109375" style="1" customWidth="1"/>
    <col min="5" max="5" width="3.42578125" style="1" customWidth="1"/>
    <col min="6" max="6" width="40.85546875" style="1" customWidth="1"/>
    <col min="7" max="7" width="16.42578125" style="1" customWidth="1"/>
    <col min="8" max="8" width="2.28515625" style="1" customWidth="1"/>
    <col min="9" max="9" width="15.7109375" style="28" customWidth="1"/>
    <col min="10" max="10" width="2.28515625" style="1" customWidth="1"/>
    <col min="11" max="11" width="15.7109375" style="28" customWidth="1"/>
    <col min="12" max="12" width="1.7109375" style="1" customWidth="1"/>
    <col min="13" max="13" width="15.7109375" style="12" customWidth="1"/>
    <col min="14" max="14" width="1.7109375" style="1" customWidth="1"/>
    <col min="15" max="15" width="44.7109375" style="6" customWidth="1"/>
    <col min="16" max="16" width="1.7109375" style="1" customWidth="1"/>
    <col min="17" max="17" width="6.85546875" style="1" customWidth="1"/>
    <col min="23" max="257" width="12.42578125" style="1" customWidth="1"/>
    <col min="258" max="16384" width="11.42578125" style="1"/>
  </cols>
  <sheetData>
    <row r="1" spans="2:17" x14ac:dyDescent="0.25">
      <c r="B1" s="1" t="s">
        <v>0</v>
      </c>
      <c r="F1" s="1" t="s">
        <v>1</v>
      </c>
    </row>
    <row r="5" spans="2:17" ht="6.95" customHeight="1" x14ac:dyDescent="0.25"/>
    <row r="6" spans="2:17" x14ac:dyDescent="0.25">
      <c r="C6" s="1" t="s">
        <v>91</v>
      </c>
    </row>
    <row r="7" spans="2:17" ht="18.75" customHeight="1" x14ac:dyDescent="0.25">
      <c r="C7" s="1" t="str">
        <f>F1</f>
        <v>Graves County Water District</v>
      </c>
    </row>
    <row r="8" spans="2:17" x14ac:dyDescent="0.25">
      <c r="G8" s="9" t="s">
        <v>62</v>
      </c>
      <c r="I8" s="11" t="s">
        <v>63</v>
      </c>
      <c r="K8" s="11" t="s">
        <v>92</v>
      </c>
      <c r="L8" s="8"/>
      <c r="M8" s="11" t="s">
        <v>59</v>
      </c>
      <c r="N8" s="7"/>
      <c r="O8" s="13" t="s">
        <v>65</v>
      </c>
      <c r="P8" s="7"/>
      <c r="Q8" s="7"/>
    </row>
    <row r="9" spans="2:17" x14ac:dyDescent="0.25">
      <c r="C9" s="1" t="s">
        <v>2</v>
      </c>
    </row>
    <row r="10" spans="2:17" x14ac:dyDescent="0.25">
      <c r="D10" s="1" t="s">
        <v>3</v>
      </c>
      <c r="G10" s="1">
        <v>2171725</v>
      </c>
      <c r="I10" s="28">
        <f>'Combined Accts'!F22</f>
        <v>2171725.2000000002</v>
      </c>
      <c r="K10" s="28">
        <f>I10-G10</f>
        <v>0.20000000018626451</v>
      </c>
      <c r="O10" s="14" t="s">
        <v>58</v>
      </c>
    </row>
    <row r="11" spans="2:17" x14ac:dyDescent="0.25">
      <c r="D11" s="1" t="s">
        <v>5</v>
      </c>
      <c r="G11" s="1">
        <v>104961</v>
      </c>
      <c r="I11" s="28">
        <f>'2023 TB Rev &amp; Exp Acts Water'!D2</f>
        <v>104961.04</v>
      </c>
      <c r="K11" s="28">
        <f>I11-G11</f>
        <v>3.9999999993597157E-2</v>
      </c>
      <c r="M11" s="12">
        <v>471</v>
      </c>
      <c r="O11" s="6" t="s">
        <v>64</v>
      </c>
    </row>
    <row r="12" spans="2:17" ht="15.75" thickBot="1" x14ac:dyDescent="0.3">
      <c r="C12" s="1" t="s">
        <v>6</v>
      </c>
      <c r="G12" s="10">
        <f>SUM(G10:G11)</f>
        <v>2276686</v>
      </c>
      <c r="I12" s="29">
        <f>SUM(I10:I11)</f>
        <v>2276686.2400000002</v>
      </c>
      <c r="K12" s="29">
        <f>SUM(K10:K11)</f>
        <v>0.24000000017986167</v>
      </c>
    </row>
    <row r="13" spans="2:17" ht="15.75" thickTop="1" x14ac:dyDescent="0.25">
      <c r="C13" s="1" t="s">
        <v>7</v>
      </c>
    </row>
    <row r="14" spans="2:17" ht="15.75" x14ac:dyDescent="0.25">
      <c r="D14" s="1" t="s">
        <v>8</v>
      </c>
      <c r="G14" s="1">
        <v>22225</v>
      </c>
      <c r="I14" s="28">
        <f>'2023 TB Rev &amp; Exp Acts Water'!B11</f>
        <v>22225</v>
      </c>
      <c r="K14" s="28">
        <f t="shared" ref="K14:K25" si="0">I14-G14</f>
        <v>0</v>
      </c>
      <c r="M14" s="12">
        <v>603</v>
      </c>
      <c r="O14" s="5" t="s">
        <v>66</v>
      </c>
    </row>
    <row r="15" spans="2:17" ht="15.75" x14ac:dyDescent="0.25">
      <c r="D15" s="1" t="s">
        <v>9</v>
      </c>
      <c r="G15" s="1">
        <v>312335</v>
      </c>
      <c r="I15" s="28">
        <f>'2023 TB Rev &amp; Exp Acts Water'!B12</f>
        <v>312334.56</v>
      </c>
      <c r="K15" s="28">
        <f t="shared" si="0"/>
        <v>-0.44000000000232831</v>
      </c>
      <c r="M15" s="12">
        <v>610</v>
      </c>
      <c r="O15" s="5" t="s">
        <v>9</v>
      </c>
    </row>
    <row r="16" spans="2:17" ht="15.75" x14ac:dyDescent="0.25">
      <c r="D16" s="1" t="s">
        <v>10</v>
      </c>
      <c r="G16" s="1">
        <v>103380</v>
      </c>
      <c r="I16" s="28">
        <f>'2023 TB Rev &amp; Exp Acts Water'!B13</f>
        <v>103380.64</v>
      </c>
      <c r="K16" s="28">
        <f t="shared" si="0"/>
        <v>0.63999999999941792</v>
      </c>
      <c r="M16" s="12">
        <v>615</v>
      </c>
      <c r="O16" s="5" t="s">
        <v>10</v>
      </c>
    </row>
    <row r="17" spans="4:15" x14ac:dyDescent="0.25">
      <c r="D17" s="1" t="s">
        <v>11</v>
      </c>
      <c r="G17" s="1">
        <v>145723</v>
      </c>
      <c r="I17" s="28">
        <f>'Combined Accts'!F27</f>
        <v>145722.41999999998</v>
      </c>
      <c r="K17" s="28">
        <f t="shared" si="0"/>
        <v>-0.58000000001629815</v>
      </c>
      <c r="O17" s="6" t="s">
        <v>11</v>
      </c>
    </row>
    <row r="18" spans="4:15" ht="15.75" x14ac:dyDescent="0.25">
      <c r="D18" s="1" t="s">
        <v>12</v>
      </c>
      <c r="G18" s="1">
        <v>198131</v>
      </c>
      <c r="I18" s="28">
        <f>'2023 TB Rev &amp; Exp Acts Water'!B16</f>
        <v>198130.81</v>
      </c>
      <c r="K18" s="28">
        <f t="shared" si="0"/>
        <v>-0.19000000000232831</v>
      </c>
      <c r="M18" s="12">
        <v>620</v>
      </c>
      <c r="O18" s="5" t="s">
        <v>84</v>
      </c>
    </row>
    <row r="19" spans="4:15" x14ac:dyDescent="0.25">
      <c r="D19" s="1" t="s">
        <v>13</v>
      </c>
      <c r="G19" s="1">
        <v>1112225</v>
      </c>
      <c r="I19" s="28">
        <f>'Combined Accts'!F35</f>
        <v>1112225.93</v>
      </c>
      <c r="K19" s="28">
        <f t="shared" si="0"/>
        <v>0.92999999993480742</v>
      </c>
      <c r="O19" s="6" t="s">
        <v>83</v>
      </c>
    </row>
    <row r="20" spans="4:15" ht="15.75" x14ac:dyDescent="0.25">
      <c r="D20" s="1" t="s">
        <v>14</v>
      </c>
      <c r="G20" s="1">
        <v>127750</v>
      </c>
      <c r="I20" s="28">
        <f>'2023 TB Rev &amp; Exp Acts Water'!B22</f>
        <v>127749.68</v>
      </c>
      <c r="K20" s="28">
        <f t="shared" si="0"/>
        <v>-0.32000000000698492</v>
      </c>
      <c r="M20" s="12">
        <v>642</v>
      </c>
      <c r="O20" s="5" t="s">
        <v>14</v>
      </c>
    </row>
    <row r="21" spans="4:15" x14ac:dyDescent="0.25">
      <c r="D21" s="1" t="s">
        <v>15</v>
      </c>
      <c r="G21" s="1">
        <v>25440</v>
      </c>
      <c r="I21" s="28">
        <f>'Combined Accts'!F40</f>
        <v>25439.200000000001</v>
      </c>
      <c r="K21" s="28">
        <f t="shared" si="0"/>
        <v>-0.7999999999992724</v>
      </c>
      <c r="O21" s="6" t="s">
        <v>80</v>
      </c>
    </row>
    <row r="22" spans="4:15" ht="15.75" x14ac:dyDescent="0.25">
      <c r="D22" s="1" t="s">
        <v>16</v>
      </c>
      <c r="G22" s="1">
        <v>23233</v>
      </c>
      <c r="I22" s="28">
        <f>'2023 TB Rev &amp; Exp Acts Water'!B26</f>
        <v>23233.38</v>
      </c>
      <c r="K22" s="28">
        <f t="shared" si="0"/>
        <v>0.38000000000101863</v>
      </c>
      <c r="M22" s="12">
        <v>670</v>
      </c>
      <c r="O22" s="5" t="s">
        <v>85</v>
      </c>
    </row>
    <row r="23" spans="4:15" ht="15.75" x14ac:dyDescent="0.25">
      <c r="D23" s="1" t="s">
        <v>17</v>
      </c>
      <c r="G23" s="1">
        <v>39189</v>
      </c>
      <c r="I23" s="28">
        <f>'2023 TB Rev &amp; Exp Acts Water'!B27</f>
        <v>39188.21</v>
      </c>
      <c r="K23" s="28">
        <f t="shared" si="0"/>
        <v>-0.79000000000087311</v>
      </c>
      <c r="M23" s="12">
        <v>675</v>
      </c>
      <c r="O23" s="5" t="s">
        <v>86</v>
      </c>
    </row>
    <row r="24" spans="4:15" ht="15.75" x14ac:dyDescent="0.25">
      <c r="D24" s="1" t="s">
        <v>18</v>
      </c>
      <c r="G24" s="1">
        <v>341954</v>
      </c>
      <c r="I24" s="28">
        <f>'2023 TB Rev &amp; Exp Acts Water'!B28</f>
        <v>341953.98</v>
      </c>
      <c r="K24" s="28">
        <f t="shared" si="0"/>
        <v>-2.0000000018626451E-2</v>
      </c>
      <c r="M24" s="12">
        <v>403</v>
      </c>
      <c r="O24" s="5" t="s">
        <v>18</v>
      </c>
    </row>
    <row r="25" spans="4:15" x14ac:dyDescent="0.25">
      <c r="D25" s="1" t="s">
        <v>19</v>
      </c>
      <c r="G25" s="1">
        <v>5249</v>
      </c>
      <c r="I25" s="28">
        <f>'Combined Accts'!F46</f>
        <v>5249.53</v>
      </c>
      <c r="K25" s="28">
        <f t="shared" si="0"/>
        <v>0.52999999999974534</v>
      </c>
      <c r="O25" s="6" t="s">
        <v>82</v>
      </c>
    </row>
    <row r="26" spans="4:15" ht="15.75" thickBot="1" x14ac:dyDescent="0.3">
      <c r="D26" s="1" t="s">
        <v>20</v>
      </c>
      <c r="G26" s="10">
        <f>SUM(G14:G25)</f>
        <v>2456834</v>
      </c>
      <c r="I26" s="29">
        <f>SUM(I14:I25)</f>
        <v>2456833.3399999994</v>
      </c>
      <c r="K26" s="29">
        <f>SUM(K14:K25)</f>
        <v>-0.66000000011172233</v>
      </c>
    </row>
    <row r="27" spans="4:15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5B62-428D-4FAD-B33B-72B93D057E90}">
  <dimension ref="B10:F46"/>
  <sheetViews>
    <sheetView showGridLines="0" topLeftCell="A10" workbookViewId="0">
      <selection activeCell="D20" sqref="D20"/>
    </sheetView>
  </sheetViews>
  <sheetFormatPr defaultColWidth="16.7109375" defaultRowHeight="15" x14ac:dyDescent="0.2"/>
  <cols>
    <col min="1" max="1" width="16.7109375" style="15"/>
    <col min="2" max="2" width="16.7109375" style="19"/>
    <col min="3" max="3" width="2.7109375" style="14" customWidth="1"/>
    <col min="4" max="4" width="78.140625" style="14" customWidth="1"/>
    <col min="5" max="5" width="2.7109375" style="14" customWidth="1"/>
    <col min="6" max="6" width="16.7109375" style="6"/>
    <col min="7" max="16384" width="16.7109375" style="15"/>
  </cols>
  <sheetData>
    <row r="10" spans="2:6" x14ac:dyDescent="0.2">
      <c r="B10" s="24"/>
      <c r="C10" s="24"/>
      <c r="D10" s="24"/>
      <c r="E10" s="24"/>
      <c r="F10" s="24"/>
    </row>
    <row r="11" spans="2:6" x14ac:dyDescent="0.2">
      <c r="B11" s="20" t="s">
        <v>63</v>
      </c>
      <c r="C11" s="23"/>
      <c r="D11" s="23"/>
      <c r="E11" s="23"/>
      <c r="F11" s="23"/>
    </row>
    <row r="12" spans="2:6" x14ac:dyDescent="0.2">
      <c r="B12" s="16" t="s">
        <v>59</v>
      </c>
      <c r="D12" s="13" t="s">
        <v>60</v>
      </c>
      <c r="F12" s="17" t="s">
        <v>61</v>
      </c>
    </row>
    <row r="13" spans="2:6" x14ac:dyDescent="0.2">
      <c r="B13" s="22" t="s">
        <v>87</v>
      </c>
      <c r="D13" s="20"/>
      <c r="F13" s="21"/>
    </row>
    <row r="14" spans="2:6" x14ac:dyDescent="0.2">
      <c r="B14" s="19">
        <v>470</v>
      </c>
      <c r="D14" s="14" t="s">
        <v>4</v>
      </c>
      <c r="F14" s="6">
        <f>'2023 TB Rev &amp; Exp Acts Water'!D1</f>
        <v>622.5</v>
      </c>
    </row>
    <row r="15" spans="2:6" x14ac:dyDescent="0.2">
      <c r="B15" s="19">
        <v>472</v>
      </c>
      <c r="D15" s="14" t="s">
        <v>51</v>
      </c>
      <c r="F15" s="6">
        <f>'2023 TB Rev &amp; Exp Acts Water'!D3</f>
        <v>1400</v>
      </c>
    </row>
    <row r="16" spans="2:6" x14ac:dyDescent="0.2">
      <c r="B16" s="19">
        <v>474</v>
      </c>
      <c r="D16" s="14" t="s">
        <v>54</v>
      </c>
      <c r="F16" s="6">
        <f>'2023 TB Rev &amp; Exp Acts Water'!D4</f>
        <v>707.3</v>
      </c>
    </row>
    <row r="17" spans="2:6" x14ac:dyDescent="0.2">
      <c r="B17" s="19">
        <v>474.1</v>
      </c>
      <c r="D17" s="14" t="s">
        <v>53</v>
      </c>
      <c r="F17" s="6">
        <f>'2023 TB Rev &amp; Exp Acts Water'!D5</f>
        <v>7225</v>
      </c>
    </row>
    <row r="18" spans="2:6" x14ac:dyDescent="0.2">
      <c r="B18" s="19">
        <v>474.2</v>
      </c>
      <c r="D18" s="14" t="s">
        <v>55</v>
      </c>
      <c r="F18" s="6">
        <f>'2023 TB Rev &amp; Exp Acts Water'!D6</f>
        <v>284700</v>
      </c>
    </row>
    <row r="19" spans="2:6" x14ac:dyDescent="0.2">
      <c r="B19" s="19">
        <v>461.1</v>
      </c>
      <c r="D19" s="14" t="s">
        <v>56</v>
      </c>
      <c r="F19" s="6">
        <f>'2023 TB Rev &amp; Exp Acts Water'!D7</f>
        <v>1506286.84</v>
      </c>
    </row>
    <row r="20" spans="2:6" x14ac:dyDescent="0.2">
      <c r="B20" s="19">
        <v>461.2</v>
      </c>
      <c r="D20" s="14" t="s">
        <v>57</v>
      </c>
      <c r="F20" s="6">
        <f>'2023 TB Rev &amp; Exp Acts Water'!D8</f>
        <v>348241.6</v>
      </c>
    </row>
    <row r="21" spans="2:6" x14ac:dyDescent="0.2">
      <c r="B21" s="19">
        <v>466</v>
      </c>
      <c r="D21" s="14" t="s">
        <v>52</v>
      </c>
      <c r="F21" s="6">
        <f>'2023 TB Rev &amp; Exp Acts Water'!D9</f>
        <v>22541.96</v>
      </c>
    </row>
    <row r="22" spans="2:6" ht="15.75" thickBot="1" x14ac:dyDescent="0.25">
      <c r="D22" s="14" t="s">
        <v>58</v>
      </c>
      <c r="F22" s="18">
        <f>SUM(F14:F21)</f>
        <v>2171725.2000000002</v>
      </c>
    </row>
    <row r="23" spans="2:6" ht="15.75" thickTop="1" x14ac:dyDescent="0.2"/>
    <row r="24" spans="2:6" x14ac:dyDescent="0.2">
      <c r="B24" s="22" t="s">
        <v>11</v>
      </c>
    </row>
    <row r="25" spans="2:6" x14ac:dyDescent="0.2">
      <c r="B25" s="19" t="s">
        <v>67</v>
      </c>
      <c r="D25" s="5" t="s">
        <v>68</v>
      </c>
      <c r="F25" s="6">
        <f>'2023 TB Rev &amp; Exp Acts Water'!B14</f>
        <v>102467.68</v>
      </c>
    </row>
    <row r="26" spans="2:6" x14ac:dyDescent="0.2">
      <c r="B26" s="19" t="s">
        <v>67</v>
      </c>
      <c r="D26" s="5" t="s">
        <v>69</v>
      </c>
      <c r="F26" s="6">
        <f>'2023 TB Rev &amp; Exp Acts Water'!B15</f>
        <v>43254.74</v>
      </c>
    </row>
    <row r="27" spans="2:6" ht="15.75" thickBot="1" x14ac:dyDescent="0.25">
      <c r="D27" s="14" t="s">
        <v>11</v>
      </c>
      <c r="F27" s="18">
        <f>SUM(F25:F26)</f>
        <v>145722.41999999998</v>
      </c>
    </row>
    <row r="28" spans="2:6" ht="15.75" thickTop="1" x14ac:dyDescent="0.2"/>
    <row r="29" spans="2:6" x14ac:dyDescent="0.2">
      <c r="B29" s="22" t="s">
        <v>83</v>
      </c>
    </row>
    <row r="30" spans="2:6" x14ac:dyDescent="0.2">
      <c r="B30" s="19">
        <v>631</v>
      </c>
      <c r="D30" s="5" t="s">
        <v>72</v>
      </c>
      <c r="F30" s="6">
        <f>'2023 TB Rev &amp; Exp Acts Water'!B17</f>
        <v>37755</v>
      </c>
    </row>
    <row r="31" spans="2:6" x14ac:dyDescent="0.2">
      <c r="B31" s="19" t="s">
        <v>71</v>
      </c>
      <c r="D31" s="5" t="s">
        <v>73</v>
      </c>
      <c r="F31" s="6">
        <f>'2023 TB Rev &amp; Exp Acts Water'!B18</f>
        <v>8066.68</v>
      </c>
    </row>
    <row r="32" spans="2:6" x14ac:dyDescent="0.2">
      <c r="B32" s="19" t="s">
        <v>71</v>
      </c>
      <c r="D32" s="5" t="s">
        <v>74</v>
      </c>
      <c r="F32" s="6">
        <f>'2023 TB Rev &amp; Exp Acts Water'!B19</f>
        <v>20778.75</v>
      </c>
    </row>
    <row r="33" spans="2:6" x14ac:dyDescent="0.2">
      <c r="B33" s="19" t="s">
        <v>71</v>
      </c>
      <c r="D33" s="5" t="s">
        <v>75</v>
      </c>
      <c r="F33" s="6">
        <f>'2023 TB Rev &amp; Exp Acts Water'!B20</f>
        <v>996056.55</v>
      </c>
    </row>
    <row r="34" spans="2:6" x14ac:dyDescent="0.2">
      <c r="B34" s="19" t="s">
        <v>71</v>
      </c>
      <c r="D34" s="5" t="s">
        <v>76</v>
      </c>
      <c r="F34" s="6">
        <f>'2023 TB Rev &amp; Exp Acts Water'!B21</f>
        <v>49568.95</v>
      </c>
    </row>
    <row r="35" spans="2:6" x14ac:dyDescent="0.2">
      <c r="D35" s="14" t="s">
        <v>70</v>
      </c>
      <c r="F35" s="6">
        <f>SUM(F30:F34)</f>
        <v>1112225.93</v>
      </c>
    </row>
    <row r="37" spans="2:6" x14ac:dyDescent="0.2">
      <c r="B37" s="22" t="s">
        <v>88</v>
      </c>
    </row>
    <row r="38" spans="2:6" x14ac:dyDescent="0.2">
      <c r="B38" s="19" t="s">
        <v>77</v>
      </c>
      <c r="D38" s="5" t="s">
        <v>78</v>
      </c>
      <c r="F38" s="6">
        <f>'2023 TB Rev &amp; Exp Acts Water'!B23</f>
        <v>9754.59</v>
      </c>
    </row>
    <row r="39" spans="2:6" x14ac:dyDescent="0.2">
      <c r="B39" s="19" t="s">
        <v>77</v>
      </c>
      <c r="D39" s="5" t="s">
        <v>79</v>
      </c>
      <c r="F39" s="6">
        <f>'2023 TB Rev &amp; Exp Acts Water'!B24</f>
        <v>15684.61</v>
      </c>
    </row>
    <row r="40" spans="2:6" x14ac:dyDescent="0.2">
      <c r="D40" s="14" t="s">
        <v>80</v>
      </c>
      <c r="F40" s="6">
        <f>SUM(F38:F39)</f>
        <v>25439.200000000001</v>
      </c>
    </row>
    <row r="42" spans="2:6" x14ac:dyDescent="0.2">
      <c r="B42" s="22" t="s">
        <v>89</v>
      </c>
    </row>
    <row r="43" spans="2:6" x14ac:dyDescent="0.2">
      <c r="B43" s="19">
        <v>408.1</v>
      </c>
      <c r="D43" s="5" t="s">
        <v>40</v>
      </c>
      <c r="F43" s="6">
        <f>'2023 TB Rev &amp; Exp Acts Water'!B29</f>
        <v>2868.98</v>
      </c>
    </row>
    <row r="44" spans="2:6" x14ac:dyDescent="0.2">
      <c r="B44" s="19">
        <v>408.12</v>
      </c>
      <c r="D44" s="5" t="s">
        <v>41</v>
      </c>
      <c r="F44" s="6">
        <f>'2023 TB Rev &amp; Exp Acts Water'!B30</f>
        <v>1880.55</v>
      </c>
    </row>
    <row r="45" spans="2:6" x14ac:dyDescent="0.2">
      <c r="B45" s="19">
        <v>667</v>
      </c>
      <c r="D45" s="5" t="s">
        <v>90</v>
      </c>
      <c r="F45" s="6">
        <f>'2023 TB Rev &amp; Exp Acts Water'!B25</f>
        <v>500</v>
      </c>
    </row>
    <row r="46" spans="2:6" x14ac:dyDescent="0.2">
      <c r="D46" s="14" t="s">
        <v>81</v>
      </c>
      <c r="F46" s="6">
        <f>SUM(F43:F45)</f>
        <v>5249.53</v>
      </c>
    </row>
  </sheetData>
  <mergeCells count="1">
    <mergeCell ref="B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062C-B5DF-4ADA-A8A1-CE3F00711504}">
  <dimension ref="A1:I43"/>
  <sheetViews>
    <sheetView topLeftCell="A19" workbookViewId="0">
      <selection activeCell="E1" sqref="E1:E8"/>
    </sheetView>
  </sheetViews>
  <sheetFormatPr defaultColWidth="105.7109375" defaultRowHeight="15" x14ac:dyDescent="0.25"/>
  <cols>
    <col min="2" max="2" width="14.7109375" style="27" customWidth="1"/>
    <col min="3" max="3" width="1.7109375" customWidth="1"/>
    <col min="4" max="4" width="14.7109375" style="27" customWidth="1"/>
    <col min="5" max="5" width="14.7109375" customWidth="1"/>
  </cols>
  <sheetData>
    <row r="1" spans="1:9" x14ac:dyDescent="0.25">
      <c r="A1" s="2" t="s">
        <v>42</v>
      </c>
      <c r="B1" s="25"/>
      <c r="C1" s="4"/>
      <c r="D1" s="25">
        <v>622.5</v>
      </c>
      <c r="E1" s="6"/>
    </row>
    <row r="2" spans="1:9" x14ac:dyDescent="0.25">
      <c r="A2" s="2" t="s">
        <v>43</v>
      </c>
      <c r="B2" s="25"/>
      <c r="C2" s="4"/>
      <c r="D2" s="25">
        <v>104961.04</v>
      </c>
      <c r="E2" s="6"/>
    </row>
    <row r="3" spans="1:9" x14ac:dyDescent="0.25">
      <c r="A3" s="2" t="s">
        <v>44</v>
      </c>
      <c r="B3" s="25"/>
      <c r="C3" s="4"/>
      <c r="D3" s="25">
        <v>1400</v>
      </c>
      <c r="E3" s="6"/>
    </row>
    <row r="4" spans="1:9" x14ac:dyDescent="0.25">
      <c r="A4" s="2" t="s">
        <v>45</v>
      </c>
      <c r="B4" s="25"/>
      <c r="C4" s="4"/>
      <c r="D4" s="25">
        <v>707.3</v>
      </c>
      <c r="E4" s="6"/>
    </row>
    <row r="5" spans="1:9" x14ac:dyDescent="0.25">
      <c r="A5" s="2" t="s">
        <v>46</v>
      </c>
      <c r="B5" s="25"/>
      <c r="C5" s="4"/>
      <c r="D5" s="25">
        <v>7225</v>
      </c>
      <c r="E5" s="6"/>
    </row>
    <row r="6" spans="1:9" x14ac:dyDescent="0.25">
      <c r="A6" s="2" t="s">
        <v>47</v>
      </c>
      <c r="B6" s="25"/>
      <c r="C6" s="4"/>
      <c r="D6" s="25">
        <v>284700</v>
      </c>
      <c r="E6" s="6"/>
    </row>
    <row r="7" spans="1:9" x14ac:dyDescent="0.25">
      <c r="A7" s="2" t="s">
        <v>48</v>
      </c>
      <c r="B7" s="25"/>
      <c r="C7" s="4"/>
      <c r="D7" s="25">
        <v>1506286.84</v>
      </c>
      <c r="E7" s="6"/>
    </row>
    <row r="8" spans="1:9" x14ac:dyDescent="0.25">
      <c r="A8" s="2" t="s">
        <v>49</v>
      </c>
      <c r="B8" s="25"/>
      <c r="C8" s="4"/>
      <c r="D8" s="25">
        <v>348241.6</v>
      </c>
      <c r="E8" s="6"/>
    </row>
    <row r="9" spans="1:9" x14ac:dyDescent="0.25">
      <c r="A9" s="2" t="s">
        <v>50</v>
      </c>
      <c r="B9" s="25"/>
      <c r="C9" s="4"/>
      <c r="D9" s="25">
        <v>22541.96</v>
      </c>
    </row>
    <row r="10" spans="1:9" x14ac:dyDescent="0.25">
      <c r="A10" s="2" t="s">
        <v>21</v>
      </c>
      <c r="B10" s="25"/>
      <c r="C10" s="4"/>
      <c r="D10" s="25">
        <v>7000</v>
      </c>
    </row>
    <row r="11" spans="1:9" x14ac:dyDescent="0.25">
      <c r="A11" s="2" t="s">
        <v>22</v>
      </c>
      <c r="B11" s="25">
        <v>22225</v>
      </c>
      <c r="C11" s="4"/>
      <c r="D11" s="25"/>
    </row>
    <row r="12" spans="1:9" x14ac:dyDescent="0.25">
      <c r="A12" s="2" t="s">
        <v>23</v>
      </c>
      <c r="B12" s="26">
        <v>312334.56</v>
      </c>
      <c r="C12" s="2"/>
      <c r="D12" s="26"/>
      <c r="E12" s="2"/>
      <c r="F12" s="2"/>
      <c r="G12" s="3"/>
      <c r="H12" s="4"/>
      <c r="I12" s="3"/>
    </row>
    <row r="13" spans="1:9" x14ac:dyDescent="0.25">
      <c r="A13" s="2" t="s">
        <v>24</v>
      </c>
      <c r="B13" s="26">
        <v>103380.64</v>
      </c>
      <c r="C13" s="2"/>
      <c r="D13" s="26"/>
      <c r="E13" s="2"/>
      <c r="F13" s="2"/>
      <c r="G13" s="3"/>
      <c r="H13" s="4"/>
      <c r="I13" s="3"/>
    </row>
    <row r="14" spans="1:9" x14ac:dyDescent="0.25">
      <c r="A14" s="2" t="s">
        <v>25</v>
      </c>
      <c r="B14" s="26">
        <v>102467.68</v>
      </c>
      <c r="C14" s="2"/>
      <c r="D14" s="26"/>
      <c r="E14" s="2"/>
      <c r="F14" s="2"/>
      <c r="G14" s="3"/>
      <c r="H14" s="4"/>
      <c r="I14" s="3"/>
    </row>
    <row r="15" spans="1:9" x14ac:dyDescent="0.25">
      <c r="A15" s="2" t="s">
        <v>26</v>
      </c>
      <c r="B15" s="26">
        <v>43254.74</v>
      </c>
      <c r="C15" s="2"/>
      <c r="D15" s="26"/>
      <c r="E15" s="2"/>
      <c r="F15" s="2"/>
      <c r="G15" s="3"/>
      <c r="H15" s="4"/>
      <c r="I15" s="3"/>
    </row>
    <row r="16" spans="1:9" x14ac:dyDescent="0.25">
      <c r="A16" s="2" t="s">
        <v>27</v>
      </c>
      <c r="B16" s="26">
        <v>198130.81</v>
      </c>
      <c r="C16" s="2"/>
      <c r="D16" s="26"/>
      <c r="E16" s="2"/>
      <c r="F16" s="2"/>
      <c r="G16" s="3"/>
      <c r="H16" s="4"/>
      <c r="I16" s="3"/>
    </row>
    <row r="17" spans="1:9" x14ac:dyDescent="0.25">
      <c r="A17" s="2" t="s">
        <v>28</v>
      </c>
      <c r="B17" s="26">
        <v>37755</v>
      </c>
      <c r="C17" s="2"/>
      <c r="D17" s="26"/>
      <c r="E17" s="2"/>
      <c r="F17" s="2"/>
      <c r="G17" s="3"/>
      <c r="H17" s="4"/>
      <c r="I17" s="3"/>
    </row>
    <row r="18" spans="1:9" x14ac:dyDescent="0.25">
      <c r="A18" s="2" t="s">
        <v>29</v>
      </c>
      <c r="B18" s="26">
        <v>8066.68</v>
      </c>
      <c r="C18" s="2"/>
      <c r="D18" s="26"/>
      <c r="E18" s="2"/>
      <c r="F18" s="2"/>
      <c r="G18" s="3"/>
      <c r="H18" s="4"/>
      <c r="I18" s="3"/>
    </row>
    <row r="19" spans="1:9" x14ac:dyDescent="0.25">
      <c r="A19" s="2" t="s">
        <v>30</v>
      </c>
      <c r="B19" s="26">
        <v>20778.75</v>
      </c>
      <c r="C19" s="2"/>
      <c r="D19" s="26"/>
      <c r="E19" s="2"/>
      <c r="F19" s="2"/>
      <c r="G19" s="3"/>
      <c r="H19" s="4"/>
      <c r="I19" s="3"/>
    </row>
    <row r="20" spans="1:9" x14ac:dyDescent="0.25">
      <c r="A20" s="2" t="s">
        <v>31</v>
      </c>
      <c r="B20" s="26">
        <v>996056.55</v>
      </c>
      <c r="C20" s="2"/>
      <c r="D20" s="26"/>
      <c r="E20" s="2"/>
      <c r="F20" s="2"/>
      <c r="G20" s="3"/>
      <c r="H20" s="4"/>
      <c r="I20" s="3"/>
    </row>
    <row r="21" spans="1:9" x14ac:dyDescent="0.25">
      <c r="A21" s="2" t="s">
        <v>32</v>
      </c>
      <c r="B21" s="26">
        <v>49568.95</v>
      </c>
      <c r="C21" s="2"/>
      <c r="D21" s="26"/>
      <c r="E21" s="2"/>
      <c r="F21" s="2"/>
      <c r="G21" s="3"/>
      <c r="H21" s="4"/>
      <c r="I21" s="3"/>
    </row>
    <row r="22" spans="1:9" x14ac:dyDescent="0.25">
      <c r="A22" s="2" t="s">
        <v>33</v>
      </c>
      <c r="B22" s="26">
        <v>127749.68</v>
      </c>
      <c r="C22" s="2"/>
      <c r="D22" s="26"/>
      <c r="E22" s="2"/>
      <c r="F22" s="2"/>
      <c r="G22" s="3"/>
      <c r="H22" s="4"/>
      <c r="I22" s="3"/>
    </row>
    <row r="23" spans="1:9" x14ac:dyDescent="0.25">
      <c r="A23" s="2" t="s">
        <v>34</v>
      </c>
      <c r="B23" s="26">
        <v>9754.59</v>
      </c>
      <c r="C23" s="2"/>
      <c r="D23" s="26"/>
      <c r="E23" s="2"/>
      <c r="F23" s="2"/>
      <c r="G23" s="3"/>
      <c r="H23" s="4"/>
      <c r="I23" s="3"/>
    </row>
    <row r="24" spans="1:9" x14ac:dyDescent="0.25">
      <c r="A24" s="2" t="s">
        <v>35</v>
      </c>
      <c r="B24" s="26">
        <v>15684.61</v>
      </c>
      <c r="C24" s="2"/>
      <c r="D24" s="26"/>
      <c r="E24" s="2"/>
      <c r="F24" s="2"/>
      <c r="G24" s="3"/>
      <c r="H24" s="4"/>
      <c r="I24" s="3"/>
    </row>
    <row r="25" spans="1:9" x14ac:dyDescent="0.25">
      <c r="A25" s="2" t="s">
        <v>36</v>
      </c>
      <c r="B25" s="26">
        <v>500</v>
      </c>
      <c r="C25" s="2"/>
      <c r="D25" s="26"/>
      <c r="E25" s="2"/>
      <c r="F25" s="2"/>
      <c r="G25" s="3"/>
      <c r="H25" s="4"/>
      <c r="I25" s="3"/>
    </row>
    <row r="26" spans="1:9" x14ac:dyDescent="0.25">
      <c r="A26" s="2" t="s">
        <v>37</v>
      </c>
      <c r="B26" s="26">
        <v>23233.38</v>
      </c>
      <c r="C26" s="2"/>
      <c r="D26" s="26"/>
      <c r="E26" s="2"/>
      <c r="F26" s="2"/>
      <c r="G26" s="3"/>
      <c r="H26" s="4"/>
      <c r="I26" s="3"/>
    </row>
    <row r="27" spans="1:9" x14ac:dyDescent="0.25">
      <c r="A27" s="2" t="s">
        <v>38</v>
      </c>
      <c r="B27" s="26">
        <v>39188.21</v>
      </c>
      <c r="C27" s="2"/>
      <c r="D27" s="26"/>
      <c r="E27" s="2"/>
      <c r="F27" s="2"/>
      <c r="G27" s="3"/>
      <c r="H27" s="4"/>
      <c r="I27" s="3"/>
    </row>
    <row r="28" spans="1:9" x14ac:dyDescent="0.25">
      <c r="A28" s="2" t="s">
        <v>39</v>
      </c>
      <c r="B28" s="26">
        <v>341953.98</v>
      </c>
      <c r="C28" s="2"/>
      <c r="D28" s="26"/>
      <c r="E28" s="2"/>
      <c r="F28" s="2"/>
      <c r="G28" s="3"/>
      <c r="H28" s="4"/>
      <c r="I28" s="3"/>
    </row>
    <row r="29" spans="1:9" x14ac:dyDescent="0.25">
      <c r="A29" s="2" t="s">
        <v>40</v>
      </c>
      <c r="B29" s="26">
        <v>2868.98</v>
      </c>
      <c r="C29" s="2"/>
      <c r="D29" s="26"/>
      <c r="E29" s="2"/>
      <c r="F29" s="2"/>
      <c r="G29" s="3"/>
      <c r="H29" s="4"/>
      <c r="I29" s="3"/>
    </row>
    <row r="30" spans="1:9" x14ac:dyDescent="0.25">
      <c r="A30" s="2" t="s">
        <v>41</v>
      </c>
      <c r="B30" s="26">
        <v>1880.55</v>
      </c>
      <c r="C30" s="2"/>
      <c r="D30" s="26"/>
      <c r="E30" s="2"/>
      <c r="F30" s="2"/>
      <c r="G30" s="3"/>
      <c r="H30" s="4"/>
      <c r="I30" s="3"/>
    </row>
    <row r="31" spans="1:9" x14ac:dyDescent="0.25">
      <c r="A31" s="2"/>
      <c r="B31" s="26"/>
      <c r="C31" s="2"/>
      <c r="D31" s="26"/>
      <c r="E31" s="2"/>
      <c r="F31" s="2"/>
      <c r="G31" s="3"/>
      <c r="H31" s="4"/>
      <c r="I31" s="3"/>
    </row>
    <row r="32" spans="1:9" x14ac:dyDescent="0.25">
      <c r="A32" s="2"/>
      <c r="B32" s="26"/>
      <c r="C32" s="2"/>
      <c r="D32" s="26"/>
      <c r="E32" s="2"/>
      <c r="F32" s="2"/>
      <c r="G32" s="3"/>
      <c r="H32" s="4"/>
      <c r="I32" s="3"/>
    </row>
    <row r="33" spans="1:9" x14ac:dyDescent="0.25">
      <c r="A33" s="2"/>
      <c r="B33" s="26"/>
      <c r="C33" s="2"/>
      <c r="D33" s="26"/>
      <c r="E33" s="2"/>
      <c r="F33" s="2"/>
      <c r="G33" s="3"/>
      <c r="H33" s="4"/>
      <c r="I33" s="3"/>
    </row>
    <row r="34" spans="1:9" x14ac:dyDescent="0.25">
      <c r="A34" s="2"/>
      <c r="B34" s="26"/>
      <c r="C34" s="2"/>
      <c r="D34" s="26"/>
      <c r="E34" s="2"/>
      <c r="F34" s="2"/>
      <c r="G34" s="3"/>
      <c r="H34" s="4"/>
      <c r="I34" s="3"/>
    </row>
    <row r="35" spans="1:9" x14ac:dyDescent="0.25">
      <c r="A35" s="2"/>
      <c r="B35" s="26"/>
      <c r="C35" s="2"/>
      <c r="D35" s="26"/>
      <c r="E35" s="2"/>
      <c r="F35" s="2"/>
      <c r="G35" s="3"/>
      <c r="H35" s="4"/>
      <c r="I35" s="3"/>
    </row>
    <row r="36" spans="1:9" x14ac:dyDescent="0.25">
      <c r="A36" s="2"/>
      <c r="B36" s="26"/>
      <c r="C36" s="2"/>
      <c r="D36" s="26"/>
      <c r="E36" s="2"/>
      <c r="F36" s="2"/>
      <c r="G36" s="3"/>
      <c r="H36" s="4"/>
      <c r="I36" s="3"/>
    </row>
    <row r="37" spans="1:9" x14ac:dyDescent="0.25">
      <c r="A37" s="2"/>
      <c r="B37" s="26"/>
      <c r="C37" s="2"/>
      <c r="D37" s="26"/>
      <c r="E37" s="2"/>
      <c r="F37" s="2"/>
      <c r="G37" s="3"/>
      <c r="H37" s="4"/>
      <c r="I37" s="3"/>
    </row>
    <row r="38" spans="1:9" x14ac:dyDescent="0.25">
      <c r="A38" s="2"/>
      <c r="B38" s="26"/>
      <c r="C38" s="2"/>
      <c r="D38" s="26"/>
      <c r="E38" s="2"/>
      <c r="F38" s="2"/>
      <c r="G38" s="3"/>
      <c r="H38" s="4"/>
      <c r="I38" s="3"/>
    </row>
    <row r="39" spans="1:9" x14ac:dyDescent="0.25">
      <c r="A39" s="2"/>
      <c r="B39" s="26"/>
      <c r="C39" s="2"/>
      <c r="D39" s="26"/>
      <c r="E39" s="2"/>
      <c r="F39" s="2"/>
      <c r="G39" s="3"/>
      <c r="H39" s="4"/>
      <c r="I39" s="3"/>
    </row>
    <row r="40" spans="1:9" x14ac:dyDescent="0.25">
      <c r="A40" s="2"/>
      <c r="B40" s="26"/>
      <c r="C40" s="2"/>
      <c r="D40" s="26"/>
      <c r="E40" s="2"/>
      <c r="F40" s="2"/>
      <c r="G40" s="3"/>
      <c r="H40" s="4"/>
      <c r="I40" s="3"/>
    </row>
    <row r="41" spans="1:9" x14ac:dyDescent="0.25">
      <c r="A41" s="2"/>
      <c r="B41" s="26"/>
      <c r="C41" s="2"/>
      <c r="D41" s="26"/>
      <c r="E41" s="2"/>
      <c r="F41" s="2"/>
      <c r="G41" s="3"/>
      <c r="H41" s="4"/>
      <c r="I41" s="3"/>
    </row>
    <row r="42" spans="1:9" x14ac:dyDescent="0.25">
      <c r="A42" s="2"/>
      <c r="B42" s="26"/>
      <c r="C42" s="2"/>
      <c r="D42" s="26"/>
      <c r="E42" s="2"/>
      <c r="F42" s="2"/>
      <c r="G42" s="3"/>
      <c r="H42" s="4"/>
      <c r="I42" s="3"/>
    </row>
    <row r="43" spans="1:9" x14ac:dyDescent="0.25">
      <c r="A43" s="2"/>
      <c r="B43" s="26"/>
      <c r="C43" s="2"/>
      <c r="D43" s="26"/>
      <c r="E43" s="2"/>
      <c r="F43" s="2"/>
      <c r="G43" s="3"/>
      <c r="H43" s="4"/>
      <c r="I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</vt:lpstr>
      <vt:lpstr>Combined Accts</vt:lpstr>
      <vt:lpstr>2023 TB Rev &amp; Exp Acts 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2025-05-19T18:45:12Z</dcterms:created>
  <dcterms:modified xsi:type="dcterms:W3CDTF">2025-05-23T18:27:17Z</dcterms:modified>
</cp:coreProperties>
</file>