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Allen County WD/"/>
    </mc:Choice>
  </mc:AlternateContent>
  <xr:revisionPtr revIDLastSave="3" documentId="8_{B2FA366C-CC72-414C-A28F-0A30C763B7CB}" xr6:coauthVersionLast="47" xr6:coauthVersionMax="47" xr10:uidLastSave="{B2BB0F1E-9E9F-4C56-A0F3-02043C7F24F2}"/>
  <bookViews>
    <workbookView xWindow="-98" yWindow="-98" windowWidth="21795" windowHeight="13875" xr2:uid="{A664D28D-5A88-4A0E-98D2-50CEA02F68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1" l="1"/>
  <c r="K27" i="1"/>
  <c r="M27" i="1" s="1"/>
  <c r="M70" i="1"/>
  <c r="K59" i="1"/>
  <c r="K40" i="1"/>
  <c r="M40" i="1" s="1"/>
  <c r="K68" i="1"/>
  <c r="M68" i="1" s="1"/>
  <c r="K67" i="1"/>
  <c r="M67" i="1" s="1"/>
  <c r="K65" i="1"/>
  <c r="K62" i="1"/>
  <c r="M62" i="1" s="1"/>
  <c r="K43" i="1"/>
  <c r="M43" i="1" s="1"/>
  <c r="K51" i="1"/>
  <c r="M51" i="1" s="1"/>
  <c r="K46" i="1"/>
  <c r="M46" i="1" s="1"/>
  <c r="K34" i="1"/>
  <c r="M34" i="1" s="1"/>
  <c r="K36" i="1"/>
  <c r="M36" i="1" s="1"/>
  <c r="K74" i="1"/>
  <c r="M74" i="1" s="1"/>
  <c r="K73" i="1"/>
  <c r="M73" i="1" s="1"/>
  <c r="K20" i="1"/>
  <c r="M20" i="1" s="1"/>
  <c r="K19" i="1"/>
  <c r="M19" i="1" s="1"/>
  <c r="K12" i="1"/>
  <c r="M12" i="1"/>
  <c r="D64" i="1"/>
  <c r="D53" i="1"/>
  <c r="D29" i="1"/>
  <c r="K29" i="1" l="1"/>
  <c r="K77" i="1"/>
  <c r="M65" i="1"/>
  <c r="M59" i="1"/>
  <c r="D71" i="1"/>
  <c r="D77" i="1" s="1"/>
  <c r="D79" i="1" s="1"/>
  <c r="M77" i="1" l="1"/>
  <c r="M29" i="1"/>
  <c r="K79" i="1"/>
  <c r="M79" i="1" s="1"/>
</calcChain>
</file>

<file path=xl/sharedStrings.xml><?xml version="1.0" encoding="utf-8"?>
<sst xmlns="http://schemas.openxmlformats.org/spreadsheetml/2006/main" count="79" uniqueCount="79">
  <si>
    <t>Operating Revenues</t>
  </si>
  <si>
    <t>Total Metered Retail Sales</t>
  </si>
  <si>
    <t>Sales for Resale</t>
  </si>
  <si>
    <t>Other Water Revenues:</t>
  </si>
  <si>
    <t>Forfeited Discounts</t>
  </si>
  <si>
    <t>Misc. Service Revenues</t>
  </si>
  <si>
    <t>Other Water Revenues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</si>
  <si>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</si>
  <si>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</si>
  <si>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</si>
  <si>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</si>
  <si>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</si>
  <si>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</si>
  <si>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</si>
  <si>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</si>
  <si>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</si>
  <si>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</si>
  <si>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Transportation Expenses</t>
  </si>
  <si>
    <t>Insurance - Gen. Liab. &amp; Workers Comp.</t>
  </si>
  <si>
    <t>Insurance - Other</t>
  </si>
  <si>
    <t>Advertising Expense</t>
  </si>
  <si>
    <t>Bad Debt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</si>
  <si>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</si>
  <si>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</si>
  <si>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</si>
  <si>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</si>
  <si>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</si>
  <si>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Total Utility Operating Income</t>
  </si>
  <si>
    <t>Annual</t>
  </si>
  <si>
    <t>Report</t>
  </si>
  <si>
    <t>Allen County Water District</t>
  </si>
  <si>
    <t>Reconciliation of Statement of Adjusted Operations to General Ledger</t>
  </si>
  <si>
    <t>423 · Insurance Recovery</t>
  </si>
  <si>
    <t>461.1 · Sales-Residential Customers</t>
  </si>
  <si>
    <t>461.2 · Sales-Commercial Customers</t>
  </si>
  <si>
    <t>461.3 · Water Revenue-Industrial</t>
  </si>
  <si>
    <t>461.4 · Water Revenue-Church Camp</t>
  </si>
  <si>
    <t>461.6 · Water Loss Surcharge</t>
  </si>
  <si>
    <t>470 · Forfeited Discounts</t>
  </si>
  <si>
    <t>471 · Reconnection Revenue</t>
  </si>
  <si>
    <t>475 · Pumping Revenue-Scottsville</t>
  </si>
  <si>
    <t>403 · Depreciation</t>
  </si>
  <si>
    <t>408 · Payroll Taxes (Fica/Med exp)</t>
  </si>
  <si>
    <t>408.1 · Assessment Tax</t>
  </si>
  <si>
    <t>601.5 · Salaries-Trans. Dist. Oper.</t>
  </si>
  <si>
    <t>601.8 · Salaries-Admin &amp; General</t>
  </si>
  <si>
    <t>603.8 · Commissioners Compensation</t>
  </si>
  <si>
    <t>604 · Employee Pensions &amp; Benefits</t>
  </si>
  <si>
    <t>604.5 · Emp Bene-Trans Dist Op</t>
  </si>
  <si>
    <t>604.8 · Emp Benefits-Admin &amp; General</t>
  </si>
  <si>
    <t>610 · Purchased Water</t>
  </si>
  <si>
    <t>615.5 · Pur Power-Trans Dist Oper</t>
  </si>
  <si>
    <t>615.8 · Pur Power-Admin &amp; General</t>
  </si>
  <si>
    <t>620.0 · Material &amp; Supplies</t>
  </si>
  <si>
    <t>620.5 · Materials-Trans Dist Oper</t>
  </si>
  <si>
    <t>620.7 · Materials-customers Accts</t>
  </si>
  <si>
    <t>620.8 · Materials-Admin &amp; General</t>
  </si>
  <si>
    <t>631 · Contract Services-Engineering</t>
  </si>
  <si>
    <t>632.00 · Contract Services-Accounting</t>
  </si>
  <si>
    <t>633.8 · Contract Services-Legal</t>
  </si>
  <si>
    <t>635.0 · Cont Service-others</t>
  </si>
  <si>
    <t>635.5 · Contract Serv-TransDistOp</t>
  </si>
  <si>
    <t>636 · Cont Services-Admin &amp; General</t>
  </si>
  <si>
    <t>650.0 · Transportation Expenses</t>
  </si>
  <si>
    <t>650.7 · Trans Exp-Customer Accts</t>
  </si>
  <si>
    <t>657 · Insurance-General Liability</t>
  </si>
  <si>
    <t>658 · Insurance-Workers Comp.</t>
  </si>
  <si>
    <t>659.8 · Insurance-Other</t>
  </si>
  <si>
    <t>660 · Advertising</t>
  </si>
  <si>
    <t>670 · Bad Debt- Income/Expense</t>
  </si>
  <si>
    <t>675 · Miscellaneous</t>
  </si>
  <si>
    <t>675.8 · Misc-Admin &amp; Gen</t>
  </si>
  <si>
    <t>General Ledger</t>
  </si>
  <si>
    <t>Debit</t>
  </si>
  <si>
    <t>Credit</t>
  </si>
  <si>
    <t>Variance</t>
  </si>
  <si>
    <t>Sum</t>
  </si>
  <si>
    <t>414 · Gain(Loss) Sale of Equip.</t>
  </si>
  <si>
    <t>415 · Unrelized loss on Temp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</si>
</sst>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;\-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1"/>
      <name val="Arial"/>
      <family val="2"/>
    </font>
    <font>
      <b/>
      <sz val="11"/>
      <color rgb="FF323232"/>
      <name val="Arial"/>
      <family val="2"/>
    </font>
    <font>
      <sz val="11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5" fillId="0" borderId="0" xfId="2" applyNumberFormat="1" applyFont="1" applyBorder="1"/>
    <xf numFmtId="164" fontId="2" fillId="0" borderId="0" xfId="1" applyNumberFormat="1" applyFont="1"/>
    <xf numFmtId="164" fontId="5" fillId="0" borderId="0" xfId="1" applyNumberFormat="1" applyFont="1" applyBorder="1"/>
    <xf numFmtId="164" fontId="2" fillId="0" borderId="0" xfId="0" applyNumberFormat="1" applyFont="1"/>
    <xf numFmtId="164" fontId="8" fillId="0" borderId="0" xfId="1" applyNumberFormat="1" applyFont="1" applyBorder="1" applyAlignment="1">
      <alignment vertical="center"/>
    </xf>
    <xf numFmtId="39" fontId="2" fillId="0" borderId="0" xfId="0" applyNumberFormat="1" applyFont="1"/>
    <xf numFmtId="49" fontId="10" fillId="0" borderId="0" xfId="0" applyNumberFormat="1" applyFont="1"/>
    <xf numFmtId="166" fontId="11" fillId="0" borderId="0" xfId="0" applyNumberFormat="1" applyFont="1"/>
    <xf numFmtId="49" fontId="11" fillId="0" borderId="0" xfId="0" applyNumberFormat="1" applyFont="1"/>
    <xf numFmtId="164" fontId="11" fillId="0" borderId="0" xfId="1" applyNumberFormat="1" applyFont="1"/>
    <xf numFmtId="164" fontId="2" fillId="0" borderId="2" xfId="0" applyNumberFormat="1" applyFont="1" applyBorder="1"/>
    <xf numFmtId="164" fontId="11" fillId="0" borderId="1" xfId="1" applyNumberFormat="1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11" fillId="0" borderId="0" xfId="1" applyNumberFormat="1" applyFont="1" applyBorder="1"/>
    <xf numFmtId="164" fontId="2" fillId="0" borderId="0" xfId="1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164" fontId="7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9D1B-C9E1-4000-96A9-F2D14BE1CFDD}">
  <sheetPr>
    <pageSetUpPr fitToPage="1"/>
  </sheetPr>
  <dimension ref="A1:M131"/>
  <sheetViews>
    <sheetView tabSelected="1" topLeftCell="A66" workbookViewId="0">
      <selection activeCell="A80" sqref="A1:A80"/>
    </sheetView>
  </sheetViews>
  <sheetFormatPr defaultRowHeight="14.25" x14ac:dyDescent="0.45"/>
  <cols>
    <col min="1" max="1" width="3.86328125" customWidth="1"/>
    <col min="2" max="2" width="5.3984375" customWidth="1"/>
    <col min="3" max="3" width="41.265625" customWidth="1"/>
    <col min="4" max="4" width="14.265625" bestFit="1" customWidth="1"/>
    <col min="6" max="6" width="40.86328125" bestFit="1" customWidth="1"/>
    <col min="7" max="7" width="11.59765625" customWidth="1"/>
    <col min="8" max="8" width="1.73046875" customWidth="1"/>
    <col min="9" max="9" width="14.59765625" bestFit="1" customWidth="1"/>
    <col min="10" max="10" width="1.73046875" customWidth="1"/>
    <col min="11" max="11" width="13.265625" customWidth="1"/>
    <col min="12" max="12" width="1.73046875" customWidth="1"/>
    <col min="13" max="13" width="15.1328125" customWidth="1"/>
  </cols>
  <sheetData>
    <row r="1" spans="1:13" x14ac:dyDescent="0.45">
      <c r="A1" s="26" t="s">
        <v>30</v>
      </c>
    </row>
    <row r="2" spans="1:13" x14ac:dyDescent="0.45">
      <c r="A2" s="26" t="s">
        <v>31</v>
      </c>
    </row>
    <row r="3" spans="1:13" x14ac:dyDescent="0.45">
      <c r="A3" s="27"/>
    </row>
    <row r="4" spans="1:13" x14ac:dyDescent="0.45">
      <c r="A4" s="27"/>
    </row>
    <row r="5" spans="1:13" x14ac:dyDescent="0.45">
      <c r="A5" s="28"/>
      <c r="B5" s="2"/>
      <c r="C5" s="2"/>
      <c r="D5" s="3" t="s">
        <v>28</v>
      </c>
      <c r="E5" s="2"/>
      <c r="F5" s="2"/>
      <c r="G5" s="25" t="s">
        <v>72</v>
      </c>
      <c r="H5" s="25"/>
      <c r="I5" s="25"/>
      <c r="J5" s="2"/>
      <c r="K5" s="2"/>
      <c r="L5" s="2"/>
      <c r="M5" s="2"/>
    </row>
    <row r="6" spans="1:13" x14ac:dyDescent="0.45">
      <c r="A6" s="5"/>
      <c r="B6" s="5"/>
      <c r="C6" s="5"/>
      <c r="D6" s="6" t="s">
        <v>29</v>
      </c>
      <c r="E6" s="2"/>
      <c r="F6" s="2"/>
      <c r="G6" s="7" t="s">
        <v>73</v>
      </c>
      <c r="H6" s="8"/>
      <c r="I6" s="7" t="s">
        <v>74</v>
      </c>
      <c r="J6" s="2"/>
      <c r="K6" s="4" t="s">
        <v>76</v>
      </c>
      <c r="L6" s="2"/>
      <c r="M6" s="4" t="s">
        <v>75</v>
      </c>
    </row>
    <row r="7" spans="1:13" x14ac:dyDescent="0.45">
      <c r="A7" s="29" t="s">
        <v>0</v>
      </c>
      <c r="B7" s="5"/>
      <c r="C7" s="5"/>
      <c r="D7" s="5"/>
      <c r="E7" s="2"/>
      <c r="F7" s="2"/>
      <c r="G7" s="2"/>
      <c r="H7" s="2"/>
      <c r="I7" s="2"/>
      <c r="J7" s="2"/>
      <c r="K7" s="2"/>
      <c r="L7" s="2"/>
      <c r="M7" s="10"/>
    </row>
    <row r="8" spans="1:13" x14ac:dyDescent="0.45">
      <c r="A8" s="5"/>
      <c r="B8" s="5" t="s">
        <v>1</v>
      </c>
      <c r="C8" s="5"/>
      <c r="D8" s="9">
        <v>3071545</v>
      </c>
      <c r="E8" s="2"/>
      <c r="F8" s="15" t="s">
        <v>33</v>
      </c>
      <c r="G8" s="18"/>
      <c r="H8" s="18"/>
      <c r="I8" s="18">
        <v>2631760.2400000002</v>
      </c>
      <c r="J8" s="2"/>
      <c r="K8" s="10"/>
      <c r="L8" s="2"/>
      <c r="M8" s="10"/>
    </row>
    <row r="9" spans="1:13" x14ac:dyDescent="0.45">
      <c r="A9" s="5"/>
      <c r="B9" s="5"/>
      <c r="C9" s="5"/>
      <c r="D9" s="9"/>
      <c r="E9" s="2"/>
      <c r="F9" s="15" t="s">
        <v>34</v>
      </c>
      <c r="G9" s="18"/>
      <c r="H9" s="18"/>
      <c r="I9" s="18">
        <v>280328.53000000003</v>
      </c>
      <c r="J9" s="2"/>
      <c r="K9" s="10"/>
      <c r="L9" s="2"/>
      <c r="M9" s="10"/>
    </row>
    <row r="10" spans="1:13" x14ac:dyDescent="0.45">
      <c r="A10" s="5"/>
      <c r="B10" s="5"/>
      <c r="C10" s="5"/>
      <c r="D10" s="9"/>
      <c r="E10" s="2"/>
      <c r="F10" s="15" t="s">
        <v>35</v>
      </c>
      <c r="G10" s="18"/>
      <c r="H10" s="18"/>
      <c r="I10" s="18">
        <v>25239.84</v>
      </c>
      <c r="J10" s="2"/>
      <c r="K10" s="10"/>
      <c r="L10" s="2"/>
      <c r="M10" s="10"/>
    </row>
    <row r="11" spans="1:13" x14ac:dyDescent="0.45">
      <c r="A11" s="5"/>
      <c r="B11" s="5"/>
      <c r="C11" s="5"/>
      <c r="D11" s="9"/>
      <c r="E11" s="2"/>
      <c r="F11" s="15" t="s">
        <v>36</v>
      </c>
      <c r="G11" s="18"/>
      <c r="H11" s="18"/>
      <c r="I11" s="18">
        <v>3338.44</v>
      </c>
      <c r="J11" s="2"/>
      <c r="K11" s="10"/>
      <c r="L11" s="2"/>
      <c r="M11" s="10"/>
    </row>
    <row r="12" spans="1:13" x14ac:dyDescent="0.45">
      <c r="A12" s="5"/>
      <c r="B12" s="5"/>
      <c r="C12" s="5"/>
      <c r="D12" s="9"/>
      <c r="E12" s="2"/>
      <c r="F12" s="15" t="s">
        <v>37</v>
      </c>
      <c r="G12" s="18"/>
      <c r="H12" s="18"/>
      <c r="I12" s="18">
        <v>130877.34</v>
      </c>
      <c r="J12" s="2"/>
      <c r="K12" s="10">
        <f>SUM(I8:I12)</f>
        <v>3071544.39</v>
      </c>
      <c r="L12" s="2"/>
      <c r="M12" s="10">
        <f>SUM(I8:I12)-D8</f>
        <v>-0.60999999986961484</v>
      </c>
    </row>
    <row r="13" spans="1:13" x14ac:dyDescent="0.45">
      <c r="A13" s="5"/>
      <c r="B13" s="5"/>
      <c r="C13" s="5"/>
      <c r="D13" s="9"/>
      <c r="E13" s="2"/>
      <c r="F13" s="2"/>
      <c r="G13" s="10"/>
      <c r="H13" s="10"/>
      <c r="I13" s="10"/>
      <c r="J13" s="2"/>
      <c r="K13" s="10"/>
      <c r="L13" s="2"/>
      <c r="M13" s="10"/>
    </row>
    <row r="14" spans="1:13" x14ac:dyDescent="0.45">
      <c r="A14" s="5"/>
      <c r="B14" s="5"/>
      <c r="C14" s="5"/>
      <c r="D14" s="9"/>
      <c r="E14" s="2"/>
      <c r="F14" s="2"/>
      <c r="G14" s="10"/>
      <c r="H14" s="10"/>
      <c r="I14" s="10"/>
      <c r="J14" s="2"/>
      <c r="K14" s="10"/>
      <c r="L14" s="2"/>
      <c r="M14" s="10"/>
    </row>
    <row r="15" spans="1:13" x14ac:dyDescent="0.45">
      <c r="A15" s="5"/>
      <c r="B15" s="5"/>
      <c r="C15" s="5"/>
      <c r="D15" s="9"/>
      <c r="E15" s="2"/>
      <c r="F15" s="2"/>
      <c r="G15" s="10"/>
      <c r="H15" s="10"/>
      <c r="I15" s="10"/>
      <c r="J15" s="2"/>
      <c r="K15" s="10"/>
      <c r="L15" s="2"/>
      <c r="M15" s="10"/>
    </row>
    <row r="16" spans="1:13" x14ac:dyDescent="0.45">
      <c r="A16" s="5"/>
      <c r="B16" s="5"/>
      <c r="C16" s="5"/>
      <c r="D16" s="9"/>
      <c r="E16" s="2"/>
      <c r="F16" s="2"/>
      <c r="G16" s="10"/>
      <c r="H16" s="10"/>
      <c r="I16" s="10"/>
      <c r="J16" s="2"/>
      <c r="K16" s="10"/>
      <c r="L16" s="2"/>
      <c r="M16" s="10"/>
    </row>
    <row r="17" spans="1:13" x14ac:dyDescent="0.45">
      <c r="A17" s="5"/>
      <c r="B17" s="5" t="s">
        <v>2</v>
      </c>
      <c r="C17" s="5"/>
      <c r="D17" s="5"/>
      <c r="E17" s="2"/>
      <c r="F17" s="2"/>
      <c r="G17" s="10"/>
      <c r="H17" s="10"/>
      <c r="I17" s="10"/>
      <c r="J17" s="2"/>
      <c r="K17" s="10"/>
      <c r="L17" s="2"/>
      <c r="M17" s="10"/>
    </row>
    <row r="18" spans="1:13" x14ac:dyDescent="0.45">
      <c r="A18" s="5"/>
      <c r="B18" s="5" t="s">
        <v>3</v>
      </c>
      <c r="C18" s="5"/>
      <c r="D18" s="5"/>
      <c r="E18" s="2"/>
      <c r="F18" s="2"/>
      <c r="G18" s="10"/>
      <c r="H18" s="10"/>
      <c r="I18" s="10"/>
      <c r="J18" s="2"/>
      <c r="K18" s="10"/>
      <c r="L18" s="2"/>
      <c r="M18" s="10"/>
    </row>
    <row r="19" spans="1:13" x14ac:dyDescent="0.45">
      <c r="A19" s="5"/>
      <c r="B19" s="5"/>
      <c r="C19" s="5" t="s">
        <v>4</v>
      </c>
      <c r="D19" s="5">
        <v>40497</v>
      </c>
      <c r="E19" s="2"/>
      <c r="F19" s="15" t="s">
        <v>38</v>
      </c>
      <c r="G19" s="18"/>
      <c r="H19" s="18"/>
      <c r="I19" s="18">
        <v>40497.31</v>
      </c>
      <c r="J19" s="2"/>
      <c r="K19" s="10">
        <f>I19</f>
        <v>40497.31</v>
      </c>
      <c r="L19" s="2"/>
      <c r="M19" s="10">
        <f>K19-D19</f>
        <v>0.30999999999767169</v>
      </c>
    </row>
    <row r="20" spans="1:13" x14ac:dyDescent="0.45">
      <c r="A20" s="5"/>
      <c r="B20" s="11"/>
      <c r="C20" s="5" t="s">
        <v>5</v>
      </c>
      <c r="D20" s="5">
        <v>34441</v>
      </c>
      <c r="E20" s="2"/>
      <c r="F20" s="15" t="s">
        <v>39</v>
      </c>
      <c r="G20" s="18"/>
      <c r="H20" s="18"/>
      <c r="I20" s="18">
        <v>34441.129999999997</v>
      </c>
      <c r="J20" s="2"/>
      <c r="K20" s="10">
        <f>I20</f>
        <v>34441.129999999997</v>
      </c>
      <c r="L20" s="2"/>
      <c r="M20" s="10">
        <f>K20-D20</f>
        <v>0.12999999999738066</v>
      </c>
    </row>
    <row r="21" spans="1:13" x14ac:dyDescent="0.45">
      <c r="A21" s="5"/>
      <c r="B21" s="11"/>
      <c r="C21" s="5"/>
      <c r="D21" s="5"/>
      <c r="E21" s="2"/>
      <c r="F21" s="15"/>
      <c r="G21" s="18"/>
      <c r="H21" s="18"/>
      <c r="I21" s="18"/>
      <c r="J21" s="2"/>
      <c r="K21" s="10"/>
      <c r="L21" s="2"/>
      <c r="M21" s="10"/>
    </row>
    <row r="22" spans="1:13" ht="15.75" x14ac:dyDescent="0.45">
      <c r="A22" s="5"/>
      <c r="B22" s="11"/>
      <c r="C22" s="5" t="s">
        <v>6</v>
      </c>
      <c r="D22" s="13">
        <v>58483</v>
      </c>
      <c r="E22" s="2"/>
      <c r="F22" s="15" t="s">
        <v>77</v>
      </c>
      <c r="G22" s="16"/>
      <c r="H22" s="17"/>
      <c r="I22" s="18">
        <v>54882</v>
      </c>
      <c r="J22" s="2"/>
      <c r="K22" s="10"/>
      <c r="L22" s="2"/>
      <c r="M22" s="10"/>
    </row>
    <row r="23" spans="1:13" ht="15.75" x14ac:dyDescent="0.45">
      <c r="A23" s="5"/>
      <c r="B23" s="11"/>
      <c r="C23" s="5"/>
      <c r="D23" s="13"/>
      <c r="E23" s="2"/>
      <c r="F23" s="15" t="s">
        <v>32</v>
      </c>
      <c r="G23" s="18"/>
      <c r="H23" s="18"/>
      <c r="I23" s="23">
        <v>3343.03</v>
      </c>
      <c r="J23" s="2"/>
      <c r="L23" s="2"/>
    </row>
    <row r="24" spans="1:13" ht="15.75" x14ac:dyDescent="0.45">
      <c r="A24" s="5"/>
      <c r="B24" s="11"/>
      <c r="C24" s="5"/>
      <c r="D24" s="13"/>
      <c r="E24" s="2"/>
      <c r="F24" s="15" t="s">
        <v>78</v>
      </c>
      <c r="G24" s="18">
        <v>29172.7</v>
      </c>
      <c r="H24" s="17"/>
      <c r="I24" s="18"/>
      <c r="J24" s="2"/>
      <c r="L24" s="2"/>
      <c r="M24" s="10"/>
    </row>
    <row r="25" spans="1:13" ht="15.75" x14ac:dyDescent="0.45">
      <c r="A25" s="5"/>
      <c r="B25" s="11"/>
      <c r="C25" s="5"/>
      <c r="D25" s="13"/>
      <c r="E25" s="2"/>
      <c r="F25" s="15" t="s">
        <v>43</v>
      </c>
      <c r="G25" s="18">
        <v>4155.09</v>
      </c>
      <c r="H25" s="17"/>
      <c r="I25" s="18"/>
      <c r="J25" s="2"/>
      <c r="K25" s="10"/>
      <c r="L25" s="2"/>
      <c r="M25" s="10"/>
    </row>
    <row r="26" spans="1:13" ht="15.75" x14ac:dyDescent="0.45">
      <c r="A26" s="5"/>
      <c r="B26" s="11"/>
      <c r="C26" s="5"/>
      <c r="D26" s="13"/>
      <c r="E26" s="2"/>
      <c r="F26" s="15" t="s">
        <v>40</v>
      </c>
      <c r="G26" s="23"/>
      <c r="H26" s="23"/>
      <c r="I26" s="23">
        <v>33265.32</v>
      </c>
      <c r="J26" s="2"/>
      <c r="L26" s="2"/>
    </row>
    <row r="27" spans="1:13" ht="15.75" x14ac:dyDescent="0.45">
      <c r="A27" s="5"/>
      <c r="B27" s="11"/>
      <c r="C27" s="5"/>
      <c r="D27" s="13"/>
      <c r="E27" s="2"/>
      <c r="F27" s="15" t="s">
        <v>69</v>
      </c>
      <c r="G27" s="20"/>
      <c r="H27" s="18"/>
      <c r="I27" s="20">
        <v>476.03</v>
      </c>
      <c r="J27" s="2"/>
      <c r="K27" s="21">
        <f>SUM(I22:I27)-G24-G25</f>
        <v>58638.590000000011</v>
      </c>
      <c r="L27" s="2"/>
      <c r="M27" s="21">
        <f>K27-D22</f>
        <v>155.59000000001106</v>
      </c>
    </row>
    <row r="28" spans="1:13" ht="15.75" x14ac:dyDescent="0.45">
      <c r="A28" s="5"/>
      <c r="B28" s="11"/>
      <c r="C28" s="5"/>
      <c r="D28" s="13"/>
      <c r="E28" s="2"/>
      <c r="F28" s="15"/>
      <c r="G28" s="18"/>
      <c r="H28" s="18"/>
      <c r="I28" s="18"/>
      <c r="J28" s="2"/>
      <c r="K28" s="10"/>
      <c r="L28" s="2"/>
      <c r="M28" s="10"/>
    </row>
    <row r="29" spans="1:13" ht="14.65" thickBot="1" x14ac:dyDescent="0.5">
      <c r="A29" s="30" t="s">
        <v>7</v>
      </c>
      <c r="B29" s="5"/>
      <c r="C29" s="5"/>
      <c r="D29" s="9">
        <f>SUM(D8:D22)</f>
        <v>3204966</v>
      </c>
      <c r="E29" s="2"/>
      <c r="J29" s="2"/>
      <c r="K29" s="19">
        <f>SUM(K8:K27)</f>
        <v>3205121.42</v>
      </c>
      <c r="L29" s="2"/>
      <c r="M29" s="19">
        <f>K29-D29</f>
        <v>155.41999999992549</v>
      </c>
    </row>
    <row r="30" spans="1:13" ht="14.65" thickTop="1" x14ac:dyDescent="0.45">
      <c r="A30" s="5"/>
      <c r="B30" s="5"/>
      <c r="C30" s="5"/>
      <c r="D30" s="5"/>
      <c r="E30" s="2"/>
      <c r="F30" s="2"/>
      <c r="G30" s="10"/>
      <c r="H30" s="10"/>
      <c r="I30" s="10"/>
      <c r="J30" s="2"/>
      <c r="K30" s="10"/>
      <c r="L30" s="2"/>
      <c r="M30" s="10"/>
    </row>
    <row r="31" spans="1:13" x14ac:dyDescent="0.45">
      <c r="A31" s="29" t="s">
        <v>8</v>
      </c>
      <c r="B31" s="5"/>
      <c r="C31" s="5"/>
      <c r="D31" s="5"/>
      <c r="E31" s="2"/>
      <c r="F31" s="2"/>
      <c r="G31" s="10"/>
      <c r="H31" s="10"/>
      <c r="I31" s="10"/>
      <c r="J31" s="2"/>
      <c r="K31" s="10"/>
      <c r="L31" s="2"/>
      <c r="M31" s="10"/>
    </row>
    <row r="32" spans="1:13" x14ac:dyDescent="0.45">
      <c r="A32" s="5"/>
      <c r="B32" s="5" t="s">
        <v>9</v>
      </c>
      <c r="C32" s="5"/>
      <c r="D32" s="5"/>
      <c r="E32" s="2"/>
      <c r="F32" s="2"/>
      <c r="G32" s="10"/>
      <c r="H32" s="10"/>
      <c r="I32" s="10"/>
      <c r="J32" s="2"/>
      <c r="K32" s="10"/>
      <c r="L32" s="2"/>
      <c r="M32" s="10"/>
    </row>
    <row r="33" spans="1:13" x14ac:dyDescent="0.45">
      <c r="A33" s="5"/>
      <c r="B33" s="5"/>
      <c r="C33" s="5" t="s">
        <v>10</v>
      </c>
      <c r="D33" s="9">
        <v>755457</v>
      </c>
      <c r="E33" s="2"/>
      <c r="F33" s="15" t="s">
        <v>44</v>
      </c>
      <c r="G33" s="18">
        <v>463841.38</v>
      </c>
      <c r="H33" s="10"/>
      <c r="I33" s="10"/>
      <c r="J33" s="2"/>
      <c r="K33" s="10"/>
      <c r="L33" s="2"/>
      <c r="M33" s="10"/>
    </row>
    <row r="34" spans="1:13" x14ac:dyDescent="0.45">
      <c r="A34" s="5"/>
      <c r="B34" s="5"/>
      <c r="C34" s="5"/>
      <c r="D34" s="9"/>
      <c r="E34" s="2"/>
      <c r="F34" s="15" t="s">
        <v>45</v>
      </c>
      <c r="G34" s="18">
        <v>291615.78999999998</v>
      </c>
      <c r="H34" s="10"/>
      <c r="I34" s="10"/>
      <c r="J34" s="2"/>
      <c r="K34" s="10">
        <f>SUM(G33:G34)</f>
        <v>755457.16999999993</v>
      </c>
      <c r="L34" s="2"/>
      <c r="M34" s="10">
        <f>K34-D33</f>
        <v>0.16999999992549419</v>
      </c>
    </row>
    <row r="35" spans="1:13" x14ac:dyDescent="0.45">
      <c r="A35" s="5"/>
      <c r="B35" s="5"/>
      <c r="C35" s="5"/>
      <c r="D35" s="9"/>
      <c r="E35" s="2"/>
      <c r="F35" s="2"/>
      <c r="G35" s="10"/>
      <c r="H35" s="10"/>
      <c r="I35" s="10"/>
      <c r="J35" s="2"/>
      <c r="K35" s="10"/>
      <c r="L35" s="2"/>
      <c r="M35" s="10"/>
    </row>
    <row r="36" spans="1:13" x14ac:dyDescent="0.45">
      <c r="A36" s="5"/>
      <c r="B36" s="5"/>
      <c r="C36" s="5" t="s">
        <v>11</v>
      </c>
      <c r="D36" s="5">
        <v>30000</v>
      </c>
      <c r="E36" s="2"/>
      <c r="F36" s="15" t="s">
        <v>46</v>
      </c>
      <c r="G36" s="18">
        <v>30000</v>
      </c>
      <c r="H36" s="10"/>
      <c r="I36" s="10"/>
      <c r="J36" s="2"/>
      <c r="K36" s="10">
        <f>G36</f>
        <v>30000</v>
      </c>
      <c r="L36" s="2"/>
      <c r="M36" s="10">
        <f>K36-D36</f>
        <v>0</v>
      </c>
    </row>
    <row r="37" spans="1:13" x14ac:dyDescent="0.45">
      <c r="A37" s="5"/>
      <c r="B37" s="5"/>
      <c r="C37" s="5"/>
      <c r="D37" s="5"/>
      <c r="E37" s="2"/>
      <c r="F37" s="15"/>
      <c r="G37" s="18"/>
      <c r="H37" s="10"/>
      <c r="I37" s="10"/>
      <c r="J37" s="2"/>
      <c r="K37" s="10"/>
      <c r="L37" s="2"/>
      <c r="M37" s="10"/>
    </row>
    <row r="38" spans="1:13" x14ac:dyDescent="0.45">
      <c r="A38" s="5"/>
      <c r="B38" s="5"/>
      <c r="C38" s="5" t="s">
        <v>12</v>
      </c>
      <c r="D38" s="5">
        <v>217704</v>
      </c>
      <c r="E38" s="2"/>
      <c r="F38" s="15" t="s">
        <v>47</v>
      </c>
      <c r="G38" s="18">
        <v>52874.3</v>
      </c>
      <c r="H38" s="10"/>
      <c r="I38" s="10"/>
      <c r="J38" s="2"/>
      <c r="K38" s="10"/>
      <c r="L38" s="2"/>
      <c r="M38" s="10"/>
    </row>
    <row r="39" spans="1:13" x14ac:dyDescent="0.45">
      <c r="A39" s="5"/>
      <c r="B39" s="5"/>
      <c r="C39" s="5"/>
      <c r="D39" s="5"/>
      <c r="E39" s="2"/>
      <c r="F39" s="15" t="s">
        <v>48</v>
      </c>
      <c r="G39" s="18">
        <v>104612.73</v>
      </c>
      <c r="H39" s="10"/>
      <c r="I39" s="10"/>
      <c r="J39" s="2"/>
      <c r="K39" s="10"/>
      <c r="L39" s="2"/>
      <c r="M39" s="10"/>
    </row>
    <row r="40" spans="1:13" x14ac:dyDescent="0.45">
      <c r="A40" s="5"/>
      <c r="B40" s="5"/>
      <c r="C40" s="5"/>
      <c r="D40" s="5"/>
      <c r="E40" s="2"/>
      <c r="F40" s="15" t="s">
        <v>49</v>
      </c>
      <c r="G40" s="18">
        <v>60072.4</v>
      </c>
      <c r="H40" s="10"/>
      <c r="I40" s="10"/>
      <c r="J40" s="2"/>
      <c r="K40" s="10">
        <f>SUM(G38:G40)</f>
        <v>217559.43</v>
      </c>
      <c r="L40" s="2"/>
      <c r="M40" s="10">
        <f>K40-D38</f>
        <v>-144.57000000000698</v>
      </c>
    </row>
    <row r="41" spans="1:13" x14ac:dyDescent="0.45">
      <c r="A41" s="5"/>
      <c r="B41" s="5"/>
      <c r="C41" s="5"/>
      <c r="D41" s="5"/>
      <c r="E41" s="2"/>
      <c r="F41" s="2"/>
      <c r="G41" s="10"/>
      <c r="H41" s="10"/>
      <c r="I41" s="10"/>
      <c r="J41" s="2"/>
      <c r="K41" s="10"/>
      <c r="L41" s="2"/>
      <c r="M41" s="10"/>
    </row>
    <row r="42" spans="1:13" x14ac:dyDescent="0.45">
      <c r="A42" s="5"/>
      <c r="B42" s="5"/>
      <c r="C42" s="5"/>
      <c r="D42" s="5"/>
      <c r="E42" s="2"/>
      <c r="F42" s="2"/>
      <c r="G42" s="10"/>
      <c r="H42" s="10"/>
      <c r="I42" s="10"/>
      <c r="J42" s="2"/>
      <c r="K42" s="10"/>
      <c r="L42" s="2"/>
      <c r="M42" s="10"/>
    </row>
    <row r="43" spans="1:13" x14ac:dyDescent="0.45">
      <c r="A43" s="5"/>
      <c r="B43" s="5"/>
      <c r="C43" s="5" t="s">
        <v>13</v>
      </c>
      <c r="D43" s="5">
        <v>817674</v>
      </c>
      <c r="E43" s="2"/>
      <c r="F43" s="15" t="s">
        <v>50</v>
      </c>
      <c r="G43" s="18">
        <v>817673.78</v>
      </c>
      <c r="H43" s="10"/>
      <c r="I43" s="10"/>
      <c r="J43" s="2"/>
      <c r="K43" s="10">
        <f>G43</f>
        <v>817673.78</v>
      </c>
      <c r="L43" s="2"/>
      <c r="M43" s="10">
        <f>K43-D43</f>
        <v>-0.21999999997206032</v>
      </c>
    </row>
    <row r="44" spans="1:13" x14ac:dyDescent="0.45">
      <c r="A44" s="5"/>
      <c r="B44" s="5"/>
      <c r="C44" s="5"/>
      <c r="D44" s="5"/>
      <c r="E44" s="2"/>
      <c r="F44" s="2"/>
      <c r="G44" s="10"/>
      <c r="H44" s="10"/>
      <c r="I44" s="10"/>
      <c r="J44" s="2"/>
      <c r="K44" s="10"/>
      <c r="L44" s="2"/>
      <c r="M44" s="10"/>
    </row>
    <row r="45" spans="1:13" x14ac:dyDescent="0.45">
      <c r="A45" s="5"/>
      <c r="B45" s="5"/>
      <c r="C45" s="5" t="s">
        <v>14</v>
      </c>
      <c r="D45" s="5">
        <v>71700</v>
      </c>
      <c r="E45" s="2"/>
      <c r="F45" s="15" t="s">
        <v>51</v>
      </c>
      <c r="G45" s="18">
        <v>66738.05</v>
      </c>
      <c r="H45" s="10"/>
      <c r="I45" s="10"/>
      <c r="J45" s="2"/>
      <c r="K45" s="10"/>
      <c r="L45" s="2"/>
      <c r="M45" s="10"/>
    </row>
    <row r="46" spans="1:13" x14ac:dyDescent="0.45">
      <c r="A46" s="5"/>
      <c r="B46" s="5"/>
      <c r="C46" s="5"/>
      <c r="D46" s="5"/>
      <c r="E46" s="2"/>
      <c r="F46" s="15" t="s">
        <v>52</v>
      </c>
      <c r="G46" s="18">
        <v>4962.1099999999997</v>
      </c>
      <c r="H46" s="10"/>
      <c r="I46" s="10"/>
      <c r="J46" s="2"/>
      <c r="K46" s="10">
        <f>SUM(G45:G46)</f>
        <v>71700.160000000003</v>
      </c>
      <c r="L46" s="2"/>
      <c r="M46" s="10">
        <f>K46-D45</f>
        <v>0.16000000000349246</v>
      </c>
    </row>
    <row r="47" spans="1:13" x14ac:dyDescent="0.45">
      <c r="A47" s="5"/>
      <c r="B47" s="5"/>
      <c r="C47" s="5"/>
      <c r="D47" s="5"/>
      <c r="E47" s="2"/>
      <c r="F47" s="2"/>
      <c r="G47" s="10"/>
      <c r="H47" s="10"/>
      <c r="I47" s="10"/>
      <c r="J47" s="2"/>
      <c r="K47" s="10"/>
      <c r="L47" s="2"/>
      <c r="M47" s="10"/>
    </row>
    <row r="48" spans="1:13" x14ac:dyDescent="0.45">
      <c r="A48" s="5"/>
      <c r="B48" s="5"/>
      <c r="C48" s="5" t="s">
        <v>15</v>
      </c>
      <c r="D48" s="5">
        <v>95609</v>
      </c>
      <c r="E48" s="2"/>
      <c r="F48" s="15" t="s">
        <v>53</v>
      </c>
      <c r="G48" s="18">
        <v>4266.45</v>
      </c>
      <c r="H48" s="10"/>
      <c r="I48" s="10"/>
      <c r="J48" s="2"/>
      <c r="K48" s="10"/>
      <c r="L48" s="2"/>
      <c r="M48" s="10"/>
    </row>
    <row r="49" spans="1:13" x14ac:dyDescent="0.45">
      <c r="A49" s="5"/>
      <c r="B49" s="5"/>
      <c r="C49" s="5"/>
      <c r="D49" s="5"/>
      <c r="E49" s="2"/>
      <c r="F49" s="15" t="s">
        <v>54</v>
      </c>
      <c r="G49" s="18">
        <v>44318.47</v>
      </c>
      <c r="H49" s="10"/>
      <c r="I49" s="10"/>
      <c r="J49" s="2"/>
      <c r="K49" s="10"/>
      <c r="L49" s="2"/>
      <c r="M49" s="10"/>
    </row>
    <row r="50" spans="1:13" x14ac:dyDescent="0.45">
      <c r="A50" s="5"/>
      <c r="B50" s="5"/>
      <c r="C50" s="5"/>
      <c r="D50" s="5"/>
      <c r="E50" s="2"/>
      <c r="F50" s="15" t="s">
        <v>55</v>
      </c>
      <c r="G50" s="18">
        <v>7618.08</v>
      </c>
      <c r="H50" s="10"/>
      <c r="I50" s="10"/>
      <c r="J50" s="2"/>
      <c r="K50" s="10"/>
      <c r="L50" s="2"/>
      <c r="M50" s="10"/>
    </row>
    <row r="51" spans="1:13" x14ac:dyDescent="0.45">
      <c r="A51" s="5"/>
      <c r="B51" s="5"/>
      <c r="C51" s="5"/>
      <c r="D51" s="5"/>
      <c r="E51" s="2"/>
      <c r="F51" s="15" t="s">
        <v>56</v>
      </c>
      <c r="G51" s="18">
        <v>39406.269999999997</v>
      </c>
      <c r="H51" s="10"/>
      <c r="I51" s="10"/>
      <c r="J51" s="2"/>
      <c r="K51" s="10">
        <f>SUM(G48:G51)</f>
        <v>95609.26999999999</v>
      </c>
      <c r="L51" s="2"/>
      <c r="M51" s="10">
        <f>K51-D48</f>
        <v>0.26999999998952262</v>
      </c>
    </row>
    <row r="52" spans="1:13" x14ac:dyDescent="0.45">
      <c r="A52" s="5"/>
      <c r="B52" s="5"/>
      <c r="C52" s="5"/>
      <c r="D52" s="5"/>
      <c r="E52" s="2"/>
      <c r="F52" s="2"/>
      <c r="G52" s="10"/>
      <c r="H52" s="10"/>
      <c r="I52" s="10"/>
      <c r="J52" s="2"/>
      <c r="K52" s="10"/>
      <c r="L52" s="2"/>
      <c r="M52" s="10"/>
    </row>
    <row r="53" spans="1:13" x14ac:dyDescent="0.45">
      <c r="A53" s="5"/>
      <c r="B53" s="5"/>
      <c r="C53" s="5" t="s">
        <v>16</v>
      </c>
      <c r="D53" s="5">
        <f>18880+23050+25827+128626+11240</f>
        <v>207623</v>
      </c>
      <c r="E53" s="2"/>
      <c r="F53" s="15" t="s">
        <v>57</v>
      </c>
      <c r="G53" s="18">
        <v>18880</v>
      </c>
      <c r="H53" s="10"/>
      <c r="I53" s="10"/>
      <c r="J53" s="2"/>
      <c r="K53" s="10"/>
      <c r="L53" s="2"/>
      <c r="M53" s="10"/>
    </row>
    <row r="54" spans="1:13" x14ac:dyDescent="0.45">
      <c r="A54" s="5"/>
      <c r="B54" s="5"/>
      <c r="C54" s="5"/>
      <c r="D54" s="5"/>
      <c r="E54" s="2"/>
      <c r="F54" s="15" t="s">
        <v>58</v>
      </c>
      <c r="G54" s="18">
        <v>23050</v>
      </c>
      <c r="H54" s="10"/>
      <c r="I54" s="10"/>
      <c r="J54" s="2"/>
      <c r="K54" s="10"/>
      <c r="L54" s="2"/>
      <c r="M54" s="10"/>
    </row>
    <row r="55" spans="1:13" x14ac:dyDescent="0.45">
      <c r="A55" s="5"/>
      <c r="B55" s="5"/>
      <c r="C55" s="5"/>
      <c r="D55" s="5"/>
      <c r="E55" s="2"/>
      <c r="F55" s="15" t="s">
        <v>59</v>
      </c>
      <c r="G55" s="18">
        <v>25827.02</v>
      </c>
      <c r="H55" s="10"/>
      <c r="I55" s="10"/>
      <c r="J55" s="2"/>
      <c r="K55" s="10"/>
      <c r="L55" s="2"/>
      <c r="M55" s="10"/>
    </row>
    <row r="56" spans="1:13" x14ac:dyDescent="0.45">
      <c r="A56" s="5"/>
      <c r="B56" s="5"/>
      <c r="C56" s="5"/>
      <c r="D56" s="5"/>
      <c r="E56" s="2"/>
      <c r="F56" s="15" t="s">
        <v>60</v>
      </c>
      <c r="G56" s="18">
        <v>16940.18</v>
      </c>
      <c r="H56" s="10"/>
      <c r="I56" s="10"/>
      <c r="J56" s="2"/>
      <c r="K56" s="10"/>
      <c r="L56" s="2"/>
      <c r="M56" s="10"/>
    </row>
    <row r="57" spans="1:13" x14ac:dyDescent="0.45">
      <c r="A57" s="5"/>
      <c r="B57" s="5"/>
      <c r="C57" s="5"/>
      <c r="D57" s="5"/>
      <c r="E57" s="2"/>
      <c r="F57" s="15" t="s">
        <v>61</v>
      </c>
      <c r="G57" s="18">
        <v>11240</v>
      </c>
      <c r="H57" s="10"/>
      <c r="I57" s="10"/>
      <c r="J57" s="2"/>
      <c r="K57" s="10"/>
      <c r="L57" s="2"/>
      <c r="M57" s="10"/>
    </row>
    <row r="58" spans="1:13" x14ac:dyDescent="0.45">
      <c r="A58" s="5"/>
      <c r="B58" s="5"/>
      <c r="C58" s="5"/>
      <c r="D58" s="5"/>
      <c r="E58" s="2"/>
      <c r="F58" s="15" t="s">
        <v>62</v>
      </c>
      <c r="G58" s="18">
        <v>138962.14000000001</v>
      </c>
      <c r="H58" s="10"/>
      <c r="I58" s="10"/>
      <c r="J58" s="2"/>
      <c r="L58" s="2"/>
    </row>
    <row r="59" spans="1:13" x14ac:dyDescent="0.45">
      <c r="A59" s="5"/>
      <c r="B59" s="5"/>
      <c r="C59" s="5"/>
      <c r="D59" s="5"/>
      <c r="E59" s="2"/>
      <c r="F59" s="15" t="s">
        <v>71</v>
      </c>
      <c r="G59" s="18"/>
      <c r="H59" s="18"/>
      <c r="I59" s="18">
        <v>27276</v>
      </c>
      <c r="J59" s="2"/>
      <c r="K59" s="10">
        <f>SUM(G53:G58)-I59</f>
        <v>207623.34000000003</v>
      </c>
      <c r="L59" s="2"/>
      <c r="M59" s="10">
        <f>K59-D53</f>
        <v>0.34000000002561137</v>
      </c>
    </row>
    <row r="60" spans="1:13" x14ac:dyDescent="0.45">
      <c r="A60" s="5"/>
      <c r="B60" s="5"/>
      <c r="C60" s="5"/>
      <c r="D60" s="5"/>
      <c r="E60" s="2"/>
      <c r="F60" s="15"/>
      <c r="G60" s="18"/>
      <c r="H60" s="10"/>
      <c r="I60" s="10"/>
      <c r="J60" s="2"/>
      <c r="K60" s="10"/>
      <c r="L60" s="2"/>
    </row>
    <row r="61" spans="1:13" x14ac:dyDescent="0.45">
      <c r="A61" s="5"/>
      <c r="B61" s="5"/>
      <c r="C61" s="5" t="s">
        <v>17</v>
      </c>
      <c r="D61" s="5">
        <v>106837</v>
      </c>
      <c r="E61" s="2"/>
      <c r="F61" s="15" t="s">
        <v>63</v>
      </c>
      <c r="G61" s="18">
        <v>104819.82</v>
      </c>
      <c r="H61" s="10"/>
      <c r="I61" s="10"/>
      <c r="J61" s="2"/>
      <c r="K61" s="10"/>
      <c r="L61" s="2"/>
      <c r="M61" s="10"/>
    </row>
    <row r="62" spans="1:13" x14ac:dyDescent="0.45">
      <c r="A62" s="5"/>
      <c r="B62" s="5"/>
      <c r="C62" s="5"/>
      <c r="D62" s="5"/>
      <c r="E62" s="2"/>
      <c r="F62" s="15" t="s">
        <v>64</v>
      </c>
      <c r="G62" s="18">
        <v>1980</v>
      </c>
      <c r="H62" s="10"/>
      <c r="J62" s="2"/>
      <c r="K62" s="10">
        <f>SUM(G61:G62)</f>
        <v>106799.82</v>
      </c>
      <c r="L62" s="2"/>
      <c r="M62" s="10">
        <f>K62-D61</f>
        <v>-37.179999999993015</v>
      </c>
    </row>
    <row r="63" spans="1:13" x14ac:dyDescent="0.45">
      <c r="A63" s="5"/>
      <c r="B63" s="5"/>
      <c r="C63" s="5"/>
      <c r="D63" s="5"/>
      <c r="E63" s="2"/>
      <c r="F63" s="15"/>
      <c r="G63" s="18"/>
      <c r="H63" s="10"/>
      <c r="I63" s="10"/>
      <c r="J63" s="2"/>
      <c r="K63" s="10"/>
      <c r="L63" s="2"/>
      <c r="M63" s="10"/>
    </row>
    <row r="64" spans="1:13" x14ac:dyDescent="0.45">
      <c r="A64" s="5"/>
      <c r="B64" s="5"/>
      <c r="C64" s="5" t="s">
        <v>18</v>
      </c>
      <c r="D64" s="5">
        <f>15828+11681</f>
        <v>27509</v>
      </c>
      <c r="E64" s="2"/>
      <c r="F64" s="15" t="s">
        <v>65</v>
      </c>
      <c r="G64" s="18">
        <v>15827.98</v>
      </c>
      <c r="H64" s="10"/>
      <c r="I64" s="10"/>
      <c r="J64" s="2"/>
      <c r="K64" s="10"/>
      <c r="L64" s="2"/>
      <c r="M64" s="10"/>
    </row>
    <row r="65" spans="1:13" x14ac:dyDescent="0.45">
      <c r="A65" s="5"/>
      <c r="B65" s="5"/>
      <c r="C65" s="5"/>
      <c r="D65" s="5"/>
      <c r="E65" s="2"/>
      <c r="F65" s="15" t="s">
        <v>66</v>
      </c>
      <c r="G65" s="18">
        <v>11680.64</v>
      </c>
      <c r="H65" s="10"/>
      <c r="I65" s="10"/>
      <c r="J65" s="2"/>
      <c r="K65" s="10">
        <f>SUM(G64:G65)</f>
        <v>27508.62</v>
      </c>
      <c r="L65" s="2"/>
      <c r="M65" s="10">
        <f>K65-D64</f>
        <v>-0.38000000000101863</v>
      </c>
    </row>
    <row r="66" spans="1:13" x14ac:dyDescent="0.45">
      <c r="A66" s="5"/>
      <c r="B66" s="5"/>
      <c r="C66" s="5"/>
      <c r="D66" s="5"/>
      <c r="E66" s="2"/>
      <c r="F66" s="15"/>
      <c r="G66" s="18"/>
      <c r="H66" s="10"/>
      <c r="I66" s="10"/>
      <c r="J66" s="2"/>
      <c r="K66" s="10"/>
      <c r="L66" s="2"/>
      <c r="M66" s="10"/>
    </row>
    <row r="67" spans="1:13" x14ac:dyDescent="0.45">
      <c r="A67" s="5"/>
      <c r="B67" s="5"/>
      <c r="C67" s="5" t="s">
        <v>19</v>
      </c>
      <c r="D67" s="5">
        <v>14052</v>
      </c>
      <c r="E67" s="2"/>
      <c r="F67" s="15" t="s">
        <v>67</v>
      </c>
      <c r="G67" s="18">
        <v>14052.33</v>
      </c>
      <c r="H67" s="10"/>
      <c r="I67" s="10"/>
      <c r="J67" s="2"/>
      <c r="K67" s="10">
        <f>G67</f>
        <v>14052.33</v>
      </c>
      <c r="L67" s="2"/>
      <c r="M67" s="10">
        <f>K67-D67</f>
        <v>0.32999999999992724</v>
      </c>
    </row>
    <row r="68" spans="1:13" x14ac:dyDescent="0.45">
      <c r="A68" s="5"/>
      <c r="B68" s="5"/>
      <c r="C68" s="5" t="s">
        <v>20</v>
      </c>
      <c r="D68" s="5">
        <v>2035</v>
      </c>
      <c r="E68" s="2"/>
      <c r="F68" s="15" t="s">
        <v>68</v>
      </c>
      <c r="G68" s="18">
        <v>2035</v>
      </c>
      <c r="H68" s="10"/>
      <c r="I68" s="10"/>
      <c r="J68" s="2"/>
      <c r="K68" s="10">
        <f>G68</f>
        <v>2035</v>
      </c>
      <c r="L68" s="2"/>
      <c r="M68" s="10">
        <f>K68-D68</f>
        <v>0</v>
      </c>
    </row>
    <row r="69" spans="1:13" x14ac:dyDescent="0.45">
      <c r="A69" s="5"/>
      <c r="B69" s="5"/>
      <c r="C69" s="5" t="s">
        <v>21</v>
      </c>
      <c r="D69" s="5">
        <v>0</v>
      </c>
      <c r="E69" s="2"/>
    </row>
    <row r="70" spans="1:13" ht="15.75" x14ac:dyDescent="0.45">
      <c r="A70" s="5"/>
      <c r="B70" s="5"/>
      <c r="C70" s="5" t="s">
        <v>22</v>
      </c>
      <c r="D70" s="13">
        <v>16409</v>
      </c>
      <c r="E70" s="2"/>
      <c r="F70" s="15" t="s">
        <v>70</v>
      </c>
      <c r="G70" s="18">
        <v>12711.43</v>
      </c>
      <c r="H70" s="18"/>
      <c r="I70" s="18"/>
      <c r="J70" s="2"/>
      <c r="K70" s="10">
        <f>SUM(G70:G70)</f>
        <v>12711.43</v>
      </c>
      <c r="L70" s="2"/>
      <c r="M70" s="10">
        <f>K70-D70</f>
        <v>-3697.5699999999997</v>
      </c>
    </row>
    <row r="71" spans="1:13" x14ac:dyDescent="0.45">
      <c r="A71" s="5"/>
      <c r="B71" s="5" t="s">
        <v>23</v>
      </c>
      <c r="C71" s="5"/>
      <c r="D71" s="9">
        <f>SUM(D33:D70)</f>
        <v>2362609</v>
      </c>
      <c r="E71" s="2"/>
      <c r="F71" s="15"/>
      <c r="G71" s="18"/>
      <c r="H71" s="18"/>
      <c r="I71" s="18"/>
      <c r="J71" s="2"/>
      <c r="L71" s="2"/>
    </row>
    <row r="72" spans="1:13" x14ac:dyDescent="0.45">
      <c r="A72" s="5"/>
      <c r="B72" s="5"/>
      <c r="C72" s="5"/>
      <c r="D72" s="5"/>
      <c r="E72" s="2"/>
      <c r="F72" s="2"/>
      <c r="G72" s="10"/>
      <c r="H72" s="10"/>
      <c r="I72" s="10"/>
      <c r="J72" s="2"/>
      <c r="K72" s="10"/>
      <c r="L72" s="2"/>
      <c r="M72" s="10"/>
    </row>
    <row r="73" spans="1:13" x14ac:dyDescent="0.45">
      <c r="A73" s="5"/>
      <c r="B73" s="5" t="s">
        <v>24</v>
      </c>
      <c r="C73" s="5"/>
      <c r="D73" s="5">
        <v>680676</v>
      </c>
      <c r="E73" s="2"/>
      <c r="F73" s="15" t="s">
        <v>41</v>
      </c>
      <c r="G73" s="18">
        <v>680675.75</v>
      </c>
      <c r="H73" s="10"/>
      <c r="I73" s="10"/>
      <c r="J73" s="2"/>
      <c r="K73" s="10">
        <f>G73</f>
        <v>680675.75</v>
      </c>
      <c r="L73" s="2"/>
      <c r="M73" s="10">
        <f>K73-D73</f>
        <v>-0.25</v>
      </c>
    </row>
    <row r="74" spans="1:13" ht="15.75" x14ac:dyDescent="0.45">
      <c r="A74" s="5"/>
      <c r="B74" s="5" t="s">
        <v>25</v>
      </c>
      <c r="C74" s="5"/>
      <c r="D74" s="13">
        <v>25865</v>
      </c>
      <c r="E74" s="2"/>
      <c r="F74" s="15" t="s">
        <v>42</v>
      </c>
      <c r="G74" s="20">
        <v>25865.759999999998</v>
      </c>
      <c r="H74" s="10"/>
      <c r="I74" s="21"/>
      <c r="J74" s="2"/>
      <c r="K74" s="21">
        <f>G74</f>
        <v>25865.759999999998</v>
      </c>
      <c r="L74" s="2"/>
      <c r="M74" s="21">
        <f>K74-D74</f>
        <v>0.75999999999839929</v>
      </c>
    </row>
    <row r="75" spans="1:13" ht="15.75" x14ac:dyDescent="0.45">
      <c r="A75" s="5"/>
      <c r="B75" s="5"/>
      <c r="C75" s="5"/>
      <c r="D75" s="13"/>
      <c r="E75" s="2"/>
      <c r="F75" s="15"/>
      <c r="G75" s="23"/>
      <c r="H75" s="10"/>
      <c r="I75" s="24"/>
      <c r="J75" s="2"/>
      <c r="K75" s="24"/>
      <c r="L75" s="2"/>
      <c r="M75" s="24"/>
    </row>
    <row r="76" spans="1:13" ht="15.75" x14ac:dyDescent="0.45">
      <c r="A76" s="5"/>
      <c r="B76" s="5"/>
      <c r="C76" s="5"/>
      <c r="D76" s="13"/>
      <c r="E76" s="2"/>
      <c r="F76" s="15"/>
      <c r="G76" s="23"/>
      <c r="H76" s="10"/>
      <c r="I76" s="24"/>
      <c r="J76" s="2"/>
      <c r="K76" s="24"/>
      <c r="L76" s="2"/>
      <c r="M76" s="24"/>
    </row>
    <row r="77" spans="1:13" ht="16.149999999999999" thickBot="1" x14ac:dyDescent="0.5">
      <c r="A77" s="30" t="s">
        <v>26</v>
      </c>
      <c r="B77" s="5"/>
      <c r="C77" s="5"/>
      <c r="D77" s="13">
        <f>SUM(D71:D74)</f>
        <v>3069150</v>
      </c>
      <c r="E77" s="2"/>
      <c r="F77" s="2"/>
      <c r="G77" s="10"/>
      <c r="H77" s="10"/>
      <c r="I77" s="10"/>
      <c r="J77" s="2"/>
      <c r="K77" s="19">
        <f>SUM(K33:K74)</f>
        <v>3065271.86</v>
      </c>
      <c r="L77" s="2"/>
      <c r="M77" s="22">
        <f>SUM(M33:M74)</f>
        <v>-3878.1400000000303</v>
      </c>
    </row>
    <row r="78" spans="1:13" ht="16.149999999999999" thickTop="1" x14ac:dyDescent="0.45">
      <c r="A78" s="30"/>
      <c r="B78" s="5"/>
      <c r="C78" s="5"/>
      <c r="D78" s="13"/>
      <c r="E78" s="2"/>
      <c r="F78" s="2"/>
      <c r="G78" s="10"/>
      <c r="H78" s="10"/>
      <c r="I78" s="10"/>
      <c r="J78" s="2"/>
      <c r="K78" s="2"/>
      <c r="L78" s="2"/>
      <c r="M78" s="10"/>
    </row>
    <row r="79" spans="1:13" ht="14.65" thickBot="1" x14ac:dyDescent="0.5">
      <c r="A79" s="30" t="s">
        <v>27</v>
      </c>
      <c r="B79" s="5"/>
      <c r="C79" s="5"/>
      <c r="D79" s="9">
        <f>D29-D77</f>
        <v>135816</v>
      </c>
      <c r="E79" s="2"/>
      <c r="F79" s="2"/>
      <c r="G79" s="10"/>
      <c r="H79" s="10"/>
      <c r="I79" s="10"/>
      <c r="J79" s="2"/>
      <c r="K79" s="19">
        <f>K29-K77</f>
        <v>139849.56000000006</v>
      </c>
      <c r="L79" s="2"/>
      <c r="M79" s="19">
        <f>K79-D79</f>
        <v>4033.5600000000559</v>
      </c>
    </row>
    <row r="80" spans="1:13" ht="14.65" thickTop="1" x14ac:dyDescent="0.45">
      <c r="A80" s="30"/>
      <c r="B80" s="5"/>
      <c r="C80" s="5"/>
      <c r="D80" s="9"/>
      <c r="E80" s="2"/>
      <c r="F80" s="2"/>
      <c r="G80" s="10"/>
      <c r="H80" s="10"/>
      <c r="I80" s="10"/>
      <c r="J80" s="2"/>
      <c r="K80" s="2"/>
      <c r="L80" s="2"/>
      <c r="M80" s="10"/>
    </row>
    <row r="81" spans="1:13" x14ac:dyDescent="0.45">
      <c r="A81" s="2"/>
      <c r="B81" s="2"/>
      <c r="C81" s="2"/>
      <c r="D81" s="2"/>
      <c r="E81" s="2"/>
      <c r="F81" s="2"/>
      <c r="G81" s="10"/>
      <c r="H81" s="10"/>
      <c r="I81" s="10"/>
      <c r="J81" s="2"/>
      <c r="K81" s="2"/>
      <c r="L81" s="2"/>
      <c r="M81" s="10"/>
    </row>
    <row r="82" spans="1:13" x14ac:dyDescent="0.45">
      <c r="A82" s="2"/>
      <c r="B82" s="2"/>
      <c r="C82" s="2"/>
      <c r="D82" s="2"/>
      <c r="E82" s="2"/>
      <c r="F82" s="15"/>
      <c r="G82" s="18"/>
      <c r="H82" s="18"/>
      <c r="I82" s="18"/>
      <c r="J82" s="2"/>
      <c r="K82" s="2"/>
      <c r="L82" s="2"/>
      <c r="M82" s="10"/>
    </row>
    <row r="83" spans="1:13" x14ac:dyDescent="0.45">
      <c r="A83" s="2"/>
      <c r="B83" s="2"/>
      <c r="C83" s="2"/>
      <c r="D83" s="2"/>
      <c r="E83" s="2"/>
      <c r="F83" s="2"/>
      <c r="G83" s="10"/>
      <c r="H83" s="10"/>
      <c r="I83" s="10"/>
      <c r="J83" s="2"/>
      <c r="K83" s="2"/>
      <c r="L83" s="2"/>
      <c r="M83" s="2"/>
    </row>
    <row r="84" spans="1:13" x14ac:dyDescent="0.45">
      <c r="A84" s="2"/>
      <c r="B84" s="2"/>
      <c r="C84" s="2"/>
      <c r="D84" s="2"/>
      <c r="E84" s="2"/>
      <c r="F84" s="15"/>
      <c r="G84" s="18"/>
      <c r="H84" s="18"/>
      <c r="I84" s="18"/>
      <c r="J84" s="2"/>
      <c r="K84" s="2"/>
      <c r="L84" s="2"/>
      <c r="M84" s="2"/>
    </row>
    <row r="85" spans="1:13" x14ac:dyDescent="0.45">
      <c r="A85" s="2"/>
      <c r="B85" s="2"/>
      <c r="C85" s="2"/>
      <c r="D85" s="2"/>
      <c r="E85" s="2"/>
      <c r="F85" s="2"/>
      <c r="G85" s="10"/>
      <c r="H85" s="10"/>
      <c r="I85" s="10"/>
      <c r="J85" s="2"/>
      <c r="K85" s="2"/>
      <c r="L85" s="2"/>
      <c r="M85" s="2"/>
    </row>
    <row r="86" spans="1:13" x14ac:dyDescent="0.45">
      <c r="A86" s="2"/>
      <c r="B86" s="2"/>
      <c r="C86" s="2"/>
      <c r="D86" s="2"/>
      <c r="E86" s="2"/>
      <c r="F86" s="15"/>
      <c r="G86" s="18"/>
      <c r="H86" s="18"/>
      <c r="I86" s="18"/>
      <c r="J86" s="2"/>
      <c r="K86" s="2"/>
      <c r="L86" s="2"/>
      <c r="M86" s="2"/>
    </row>
    <row r="87" spans="1:13" x14ac:dyDescent="0.45">
      <c r="A87" s="2"/>
      <c r="B87" s="2"/>
      <c r="C87" s="2"/>
      <c r="D87" s="2"/>
      <c r="E87" s="2"/>
      <c r="F87" s="2"/>
      <c r="G87" s="10"/>
      <c r="H87" s="10"/>
      <c r="I87" s="10"/>
      <c r="J87" s="2"/>
      <c r="K87" s="2"/>
      <c r="L87" s="2"/>
      <c r="M87" s="2"/>
    </row>
    <row r="88" spans="1:13" x14ac:dyDescent="0.45">
      <c r="A88" s="2"/>
      <c r="B88" s="2"/>
      <c r="C88" s="2"/>
      <c r="D88" s="2"/>
      <c r="E88" s="2"/>
      <c r="H88" s="10"/>
      <c r="I88" s="10"/>
      <c r="J88" s="2"/>
      <c r="K88" s="2"/>
      <c r="L88" s="2"/>
      <c r="M88" s="2"/>
    </row>
    <row r="89" spans="1:13" x14ac:dyDescent="0.45">
      <c r="A89" s="2"/>
      <c r="B89" s="2"/>
      <c r="C89" s="2"/>
      <c r="D89" s="2"/>
      <c r="E89" s="2"/>
      <c r="J89" s="2"/>
      <c r="K89" s="2"/>
      <c r="L89" s="2"/>
      <c r="M89" s="2"/>
    </row>
    <row r="90" spans="1:13" x14ac:dyDescent="0.45">
      <c r="A90" s="2"/>
      <c r="B90" s="2"/>
      <c r="C90" s="2"/>
      <c r="D90" s="2"/>
      <c r="E90" s="2"/>
      <c r="F90" s="2"/>
      <c r="G90" s="10"/>
      <c r="H90" s="10"/>
      <c r="I90" s="10"/>
      <c r="J90" s="2"/>
      <c r="K90" s="2"/>
      <c r="L90" s="2"/>
      <c r="M90" s="2"/>
    </row>
    <row r="91" spans="1:13" x14ac:dyDescent="0.45">
      <c r="A91" s="2"/>
      <c r="B91" s="2"/>
      <c r="C91" s="2"/>
      <c r="D91" s="2"/>
      <c r="E91" s="2"/>
      <c r="F91" s="2"/>
      <c r="G91" s="10"/>
      <c r="H91" s="10"/>
      <c r="I91" s="10"/>
      <c r="J91" s="2"/>
      <c r="K91" s="2"/>
      <c r="L91" s="2"/>
      <c r="M91" s="2"/>
    </row>
    <row r="92" spans="1:13" x14ac:dyDescent="0.45">
      <c r="A92" s="2"/>
      <c r="B92" s="2"/>
      <c r="C92" s="2"/>
      <c r="D92" s="2"/>
      <c r="E92" s="2"/>
      <c r="F92" s="15"/>
      <c r="G92" s="18"/>
      <c r="H92" s="18"/>
      <c r="I92" s="18"/>
      <c r="J92" s="2"/>
      <c r="K92" s="2"/>
      <c r="L92" s="2"/>
      <c r="M92" s="2"/>
    </row>
    <row r="93" spans="1:13" x14ac:dyDescent="0.45">
      <c r="A93" s="2"/>
      <c r="B93" s="2"/>
      <c r="C93" s="2"/>
      <c r="D93" s="2"/>
      <c r="E93" s="2"/>
      <c r="J93" s="2"/>
      <c r="K93" s="2"/>
      <c r="L93" s="2"/>
      <c r="M93" s="2"/>
    </row>
    <row r="94" spans="1:13" x14ac:dyDescent="0.45">
      <c r="A94" s="2"/>
      <c r="B94" s="2"/>
      <c r="C94" s="2"/>
      <c r="D94" s="2"/>
      <c r="E94" s="2"/>
      <c r="J94" s="2"/>
      <c r="K94" s="2"/>
      <c r="L94" s="2"/>
      <c r="M94" s="2"/>
    </row>
    <row r="95" spans="1:13" x14ac:dyDescent="0.45">
      <c r="A95" s="2"/>
      <c r="B95" s="2"/>
      <c r="C95" s="2"/>
      <c r="D95" s="2"/>
      <c r="E95" s="2"/>
      <c r="F95" s="2"/>
      <c r="G95" s="10"/>
      <c r="H95" s="18"/>
      <c r="I95" s="18"/>
      <c r="J95" s="2"/>
      <c r="K95" s="2"/>
      <c r="L95" s="2"/>
      <c r="M95" s="2"/>
    </row>
    <row r="96" spans="1:13" x14ac:dyDescent="0.45">
      <c r="A96" s="2"/>
      <c r="B96" s="2"/>
      <c r="C96" s="2"/>
      <c r="D96" s="2"/>
      <c r="E96" s="2"/>
      <c r="F96" s="2"/>
      <c r="G96" s="10"/>
      <c r="H96" s="18"/>
      <c r="I96" s="18"/>
      <c r="J96" s="2"/>
      <c r="K96" s="2"/>
      <c r="L96" s="2"/>
      <c r="M96" s="2"/>
    </row>
    <row r="97" spans="1:13" x14ac:dyDescent="0.45">
      <c r="A97" s="2"/>
      <c r="B97" s="2"/>
      <c r="C97" s="2"/>
      <c r="D97" s="2"/>
      <c r="E97" s="2"/>
      <c r="H97" s="18"/>
      <c r="I97" s="18"/>
      <c r="J97" s="2"/>
      <c r="K97" s="2"/>
      <c r="L97" s="2"/>
      <c r="M97" s="2"/>
    </row>
    <row r="98" spans="1:13" x14ac:dyDescent="0.45">
      <c r="A98" s="2"/>
      <c r="B98" s="2"/>
      <c r="C98" s="2"/>
      <c r="D98" s="2"/>
      <c r="E98" s="2"/>
      <c r="F98" s="15"/>
      <c r="G98" s="18"/>
      <c r="H98" s="18"/>
      <c r="I98" s="18"/>
      <c r="J98" s="2"/>
      <c r="K98" s="2"/>
      <c r="L98" s="2"/>
      <c r="M98" s="2"/>
    </row>
    <row r="99" spans="1:13" x14ac:dyDescent="0.45">
      <c r="A99" s="2"/>
      <c r="B99" s="2"/>
      <c r="C99" s="2"/>
      <c r="D99" s="2"/>
      <c r="E99" s="2"/>
      <c r="F99" s="15"/>
      <c r="G99" s="18"/>
      <c r="H99" s="18"/>
      <c r="I99" s="18"/>
      <c r="J99" s="2"/>
      <c r="K99" s="2"/>
      <c r="L99" s="2"/>
      <c r="M99" s="2"/>
    </row>
    <row r="100" spans="1:13" x14ac:dyDescent="0.45">
      <c r="A100" s="2"/>
      <c r="B100" s="2"/>
      <c r="C100" s="2"/>
      <c r="D100" s="2"/>
      <c r="E100" s="2"/>
      <c r="F100" s="15"/>
      <c r="G100" s="18"/>
      <c r="H100" s="18"/>
      <c r="I100" s="18"/>
      <c r="J100" s="2"/>
      <c r="K100" s="2"/>
      <c r="L100" s="2"/>
      <c r="M100" s="2"/>
    </row>
    <row r="101" spans="1:13" x14ac:dyDescent="0.45">
      <c r="A101" s="2"/>
      <c r="B101" s="2"/>
      <c r="C101" s="2"/>
      <c r="D101" s="2"/>
      <c r="E101" s="2"/>
      <c r="F101" s="15"/>
      <c r="G101" s="18"/>
      <c r="H101" s="18"/>
      <c r="I101" s="18"/>
      <c r="J101" s="2"/>
      <c r="K101" s="2"/>
      <c r="L101" s="2"/>
      <c r="M101" s="2"/>
    </row>
    <row r="102" spans="1:13" x14ac:dyDescent="0.45">
      <c r="A102" s="2"/>
      <c r="B102" s="2"/>
      <c r="C102" s="2"/>
      <c r="D102" s="2"/>
      <c r="E102" s="2"/>
      <c r="F102" s="2"/>
      <c r="G102" s="10"/>
      <c r="H102" s="18"/>
      <c r="I102" s="18"/>
      <c r="J102" s="2"/>
      <c r="K102" s="2"/>
      <c r="L102" s="2"/>
      <c r="M102" s="2"/>
    </row>
    <row r="103" spans="1:13" x14ac:dyDescent="0.45">
      <c r="A103" s="2"/>
      <c r="B103" s="2"/>
      <c r="C103" s="2"/>
      <c r="D103" s="2"/>
      <c r="E103" s="2"/>
      <c r="F103" s="2"/>
      <c r="G103" s="10"/>
      <c r="H103" s="18"/>
      <c r="I103" s="18"/>
      <c r="J103" s="2"/>
      <c r="K103" s="2"/>
      <c r="L103" s="2"/>
      <c r="M103" s="2"/>
    </row>
    <row r="104" spans="1:13" x14ac:dyDescent="0.45">
      <c r="A104" s="2"/>
      <c r="B104" s="2"/>
      <c r="C104" s="2"/>
      <c r="D104" s="2"/>
      <c r="E104" s="2"/>
      <c r="F104" s="2"/>
      <c r="G104" s="10"/>
      <c r="H104" s="18"/>
      <c r="I104" s="18"/>
      <c r="J104" s="2"/>
      <c r="K104" s="2"/>
      <c r="L104" s="2"/>
      <c r="M104" s="2"/>
    </row>
    <row r="105" spans="1:13" x14ac:dyDescent="0.45">
      <c r="A105" s="2"/>
      <c r="B105" s="2"/>
      <c r="C105" s="2"/>
      <c r="D105" s="2"/>
      <c r="E105" s="2"/>
      <c r="H105" s="18"/>
      <c r="I105" s="18"/>
      <c r="J105" s="2"/>
      <c r="K105" s="2"/>
      <c r="L105" s="2"/>
      <c r="M105" s="2"/>
    </row>
    <row r="106" spans="1:13" x14ac:dyDescent="0.45">
      <c r="A106" s="2"/>
      <c r="B106" s="2"/>
      <c r="C106" s="2"/>
      <c r="D106" s="2"/>
      <c r="E106" s="2"/>
      <c r="H106" s="18"/>
      <c r="I106" s="18"/>
      <c r="J106" s="2"/>
      <c r="K106" s="2"/>
      <c r="L106" s="2"/>
      <c r="M106" s="2"/>
    </row>
    <row r="107" spans="1:13" x14ac:dyDescent="0.45">
      <c r="A107" s="2"/>
      <c r="B107" s="2"/>
      <c r="C107" s="2"/>
      <c r="D107" s="2"/>
      <c r="E107" s="2"/>
      <c r="H107" s="18"/>
      <c r="I107" s="18"/>
      <c r="J107" s="2"/>
      <c r="K107" s="2"/>
      <c r="L107" s="2"/>
      <c r="M107" s="2"/>
    </row>
    <row r="108" spans="1:13" x14ac:dyDescent="0.45">
      <c r="A108" s="2"/>
      <c r="B108" s="2"/>
      <c r="C108" s="2"/>
      <c r="D108" s="2"/>
      <c r="E108" s="2"/>
      <c r="H108" s="18"/>
      <c r="I108" s="18"/>
      <c r="J108" s="2"/>
      <c r="K108" s="2"/>
      <c r="L108" s="2"/>
      <c r="M108" s="2"/>
    </row>
    <row r="109" spans="1:13" x14ac:dyDescent="0.45">
      <c r="A109" s="2"/>
      <c r="B109" s="2"/>
      <c r="C109" s="2"/>
      <c r="D109" s="2"/>
      <c r="E109" s="2"/>
      <c r="H109" s="18"/>
      <c r="I109" s="18"/>
      <c r="J109" s="2"/>
      <c r="K109" s="2"/>
      <c r="L109" s="2"/>
      <c r="M109" s="2"/>
    </row>
    <row r="110" spans="1:13" x14ac:dyDescent="0.45">
      <c r="A110" s="2"/>
      <c r="B110" s="2"/>
      <c r="C110" s="2"/>
      <c r="D110" s="2"/>
      <c r="E110" s="2"/>
      <c r="H110" s="18"/>
      <c r="I110" s="18"/>
      <c r="J110" s="2"/>
      <c r="K110" s="2"/>
      <c r="L110" s="2"/>
      <c r="M110" s="2"/>
    </row>
    <row r="111" spans="1:13" x14ac:dyDescent="0.45">
      <c r="A111" s="2"/>
      <c r="B111" s="2"/>
      <c r="C111" s="2"/>
      <c r="D111" s="2"/>
      <c r="E111" s="2"/>
      <c r="H111" s="18"/>
      <c r="I111" s="18"/>
      <c r="J111" s="2"/>
      <c r="K111" s="2"/>
      <c r="L111" s="2"/>
      <c r="M111" s="2"/>
    </row>
    <row r="112" spans="1:13" x14ac:dyDescent="0.45">
      <c r="A112" s="2"/>
      <c r="B112" s="2"/>
      <c r="C112" s="2"/>
      <c r="D112" s="2"/>
      <c r="E112" s="2"/>
      <c r="H112" s="18"/>
      <c r="I112" s="18"/>
      <c r="J112" s="2"/>
      <c r="K112" s="2"/>
      <c r="L112" s="2"/>
      <c r="M112" s="2"/>
    </row>
    <row r="113" spans="1:13" x14ac:dyDescent="0.45">
      <c r="A113" s="2"/>
      <c r="B113" s="2"/>
      <c r="C113" s="2"/>
      <c r="D113" s="2"/>
      <c r="E113" s="2"/>
      <c r="H113" s="18"/>
      <c r="I113" s="18"/>
      <c r="J113" s="2"/>
      <c r="K113" s="2"/>
      <c r="L113" s="2"/>
      <c r="M113" s="2"/>
    </row>
    <row r="114" spans="1:13" x14ac:dyDescent="0.45">
      <c r="A114" s="2"/>
      <c r="B114" s="2"/>
      <c r="C114" s="2"/>
      <c r="D114" s="2"/>
      <c r="E114" s="2"/>
      <c r="H114" s="18"/>
      <c r="I114" s="18"/>
      <c r="J114" s="2"/>
      <c r="K114" s="2"/>
      <c r="L114" s="2"/>
      <c r="M114" s="2"/>
    </row>
    <row r="115" spans="1:13" x14ac:dyDescent="0.45">
      <c r="A115" s="2"/>
      <c r="B115" s="2"/>
      <c r="C115" s="2"/>
      <c r="D115" s="2"/>
      <c r="E115" s="2"/>
      <c r="H115" s="18"/>
      <c r="I115" s="18"/>
      <c r="J115" s="2"/>
      <c r="K115" s="2"/>
      <c r="L115" s="2"/>
      <c r="M115" s="2"/>
    </row>
    <row r="116" spans="1:13" x14ac:dyDescent="0.45">
      <c r="A116" s="2"/>
      <c r="B116" s="2"/>
      <c r="C116" s="2"/>
      <c r="D116" s="2"/>
      <c r="E116" s="2"/>
      <c r="H116" s="18"/>
      <c r="I116" s="18"/>
      <c r="J116" s="2"/>
      <c r="K116" s="2"/>
      <c r="L116" s="2"/>
      <c r="M116" s="2"/>
    </row>
    <row r="117" spans="1:13" x14ac:dyDescent="0.45">
      <c r="A117" s="2"/>
      <c r="B117" s="2"/>
      <c r="C117" s="2"/>
      <c r="D117" s="2"/>
      <c r="E117" s="2"/>
      <c r="H117" s="18"/>
      <c r="I117" s="18"/>
      <c r="J117" s="2"/>
      <c r="K117" s="2"/>
      <c r="L117" s="2"/>
      <c r="M117" s="2"/>
    </row>
    <row r="118" spans="1:13" x14ac:dyDescent="0.45">
      <c r="A118" s="2"/>
      <c r="B118" s="2"/>
      <c r="C118" s="2"/>
      <c r="D118" s="2"/>
      <c r="E118" s="2"/>
      <c r="H118" s="18"/>
      <c r="I118" s="18"/>
      <c r="J118" s="2"/>
      <c r="K118" s="2"/>
      <c r="L118" s="2"/>
      <c r="M118" s="2"/>
    </row>
    <row r="119" spans="1:13" x14ac:dyDescent="0.45">
      <c r="A119" s="2"/>
      <c r="B119" s="2"/>
      <c r="C119" s="2"/>
      <c r="D119" s="2"/>
      <c r="E119" s="2"/>
      <c r="H119" s="18"/>
      <c r="I119" s="18"/>
      <c r="J119" s="2"/>
      <c r="K119" s="2"/>
      <c r="L119" s="2"/>
      <c r="M119" s="2"/>
    </row>
    <row r="120" spans="1:13" x14ac:dyDescent="0.45">
      <c r="A120" s="2"/>
      <c r="B120" s="2"/>
      <c r="C120" s="2"/>
      <c r="D120" s="2"/>
      <c r="E120" s="2"/>
      <c r="H120" s="18"/>
      <c r="I120" s="18"/>
      <c r="J120" s="2"/>
      <c r="K120" s="2"/>
      <c r="L120" s="2"/>
      <c r="M120" s="2"/>
    </row>
    <row r="121" spans="1:13" x14ac:dyDescent="0.45">
      <c r="A121" s="2"/>
      <c r="B121" s="2"/>
      <c r="C121" s="2"/>
      <c r="D121" s="2"/>
      <c r="E121" s="2"/>
      <c r="H121" s="18"/>
      <c r="I121" s="18"/>
      <c r="J121" s="2"/>
      <c r="K121" s="2"/>
      <c r="L121" s="2"/>
      <c r="M121" s="2"/>
    </row>
    <row r="122" spans="1:13" x14ac:dyDescent="0.45">
      <c r="A122" s="2"/>
      <c r="B122" s="2"/>
      <c r="C122" s="2"/>
      <c r="D122" s="2"/>
      <c r="E122" s="2"/>
      <c r="H122" s="18"/>
      <c r="I122" s="18"/>
      <c r="J122" s="2"/>
      <c r="K122" s="2"/>
      <c r="L122" s="2"/>
      <c r="M122" s="2"/>
    </row>
    <row r="123" spans="1:13" x14ac:dyDescent="0.45">
      <c r="A123" s="2"/>
      <c r="B123" s="2"/>
      <c r="C123" s="2"/>
      <c r="D123" s="2"/>
      <c r="E123" s="2"/>
      <c r="H123" s="18"/>
      <c r="I123" s="18"/>
      <c r="J123" s="2"/>
      <c r="K123" s="2"/>
      <c r="L123" s="2"/>
      <c r="M123" s="2"/>
    </row>
    <row r="124" spans="1:13" x14ac:dyDescent="0.45">
      <c r="A124" s="2"/>
      <c r="B124" s="2"/>
      <c r="C124" s="2"/>
      <c r="D124" s="2"/>
      <c r="E124" s="2"/>
      <c r="H124" s="18"/>
      <c r="I124" s="18"/>
      <c r="J124" s="2"/>
      <c r="K124" s="2"/>
      <c r="L124" s="2"/>
      <c r="M124" s="2"/>
    </row>
    <row r="125" spans="1:13" x14ac:dyDescent="0.45">
      <c r="A125" s="2"/>
      <c r="B125" s="2"/>
      <c r="C125" s="2"/>
      <c r="D125" s="2"/>
      <c r="E125" s="2"/>
      <c r="H125" s="18"/>
      <c r="I125" s="18"/>
      <c r="J125" s="2"/>
      <c r="K125" s="12"/>
      <c r="L125" s="2"/>
      <c r="M125" s="2"/>
    </row>
    <row r="126" spans="1:13" x14ac:dyDescent="0.45">
      <c r="A126" s="2"/>
      <c r="B126" s="2"/>
      <c r="C126" s="2"/>
      <c r="D126" s="2"/>
      <c r="E126" s="2"/>
      <c r="H126" s="18"/>
      <c r="I126" s="18"/>
      <c r="J126" s="2"/>
      <c r="K126" s="2"/>
      <c r="L126" s="2"/>
      <c r="M126" s="2"/>
    </row>
    <row r="127" spans="1:13" x14ac:dyDescent="0.45">
      <c r="A127" s="2"/>
      <c r="B127" s="2"/>
      <c r="C127" s="2"/>
      <c r="D127" s="2"/>
      <c r="E127" s="2"/>
      <c r="J127" s="2"/>
      <c r="K127" s="2"/>
      <c r="L127" s="2"/>
      <c r="M127" s="2"/>
    </row>
    <row r="128" spans="1:13" x14ac:dyDescent="0.45">
      <c r="A128" s="2"/>
      <c r="B128" s="2"/>
      <c r="C128" s="2"/>
      <c r="D128" s="2"/>
      <c r="E128" s="2"/>
      <c r="J128" s="2"/>
      <c r="K128" s="2"/>
      <c r="L128" s="2"/>
      <c r="M128" s="2"/>
    </row>
    <row r="129" spans="1:13" x14ac:dyDescent="0.45">
      <c r="A129" s="2"/>
      <c r="B129" s="2"/>
      <c r="C129" s="2"/>
      <c r="D129" s="2"/>
      <c r="E129" s="2"/>
      <c r="J129" s="2"/>
      <c r="K129" s="14"/>
      <c r="L129" s="2"/>
      <c r="M129" s="2"/>
    </row>
    <row r="131" spans="1:13" x14ac:dyDescent="0.45">
      <c r="K131" s="1"/>
    </row>
  </sheetData>
  <mergeCells count="1">
    <mergeCell ref="G5:I5"/>
  </mergeCells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Baker</dc:creator>
  <cp:lastModifiedBy>Robert Miller</cp:lastModifiedBy>
  <cp:lastPrinted>2025-03-21T20:12:59Z</cp:lastPrinted>
  <dcterms:created xsi:type="dcterms:W3CDTF">2025-03-21T16:39:04Z</dcterms:created>
  <dcterms:modified xsi:type="dcterms:W3CDTF">2025-03-21T20:14:25Z</dcterms:modified>
</cp:coreProperties>
</file>