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CW\Documents\Invoice 2021\ARF 2025\"/>
    </mc:Choice>
  </mc:AlternateContent>
  <xr:revisionPtr revIDLastSave="0" documentId="13_ncr:1_{7D9C9661-D5BC-4D41-B92A-CC1C0BAC6437}" xr6:coauthVersionLast="47" xr6:coauthVersionMax="47" xr10:uidLastSave="{00000000-0000-0000-0000-000000000000}"/>
  <bookViews>
    <workbookView xWindow="-120" yWindow="-120" windowWidth="25440" windowHeight="15270" xr2:uid="{3764AD2D-5D84-4CCD-BA3A-C2492541A84B}"/>
  </bookViews>
  <sheets>
    <sheet name="Sheet1" sheetId="1" r:id="rId1"/>
  </sheets>
  <definedNames>
    <definedName name="_xlnm.Print_Titles" localSheetId="0">Sheet1!$A:$D,Sheet1!$1:$2</definedName>
    <definedName name="QB_COLUMN_102100" localSheetId="0" hidden="1">Sheet1!$Q$1</definedName>
    <definedName name="QB_COLUMN_11452100" localSheetId="0" hidden="1">Sheet1!$U$1</definedName>
    <definedName name="QB_COLUMN_122100" localSheetId="0" hidden="1">Sheet1!$M$1</definedName>
    <definedName name="QB_COLUMN_132100" localSheetId="0" hidden="1">Sheet1!$I$1</definedName>
    <definedName name="QB_COLUMN_142100" localSheetId="0" hidden="1">Sheet1!$O$1</definedName>
    <definedName name="QB_COLUMN_162100" localSheetId="0" hidden="1">Sheet1!$W$1</definedName>
    <definedName name="QB_COLUMN_333010" localSheetId="0" hidden="1">Sheet1!$Y$1</definedName>
    <definedName name="QB_COLUMN_592010" localSheetId="0" hidden="1">Sheet1!$AC$2</definedName>
    <definedName name="QB_COLUMN_59201145" localSheetId="0" hidden="1">Sheet1!$AK$2</definedName>
    <definedName name="QB_COLUMN_592012" localSheetId="0" hidden="1">Sheet1!$U$2</definedName>
    <definedName name="QB_COLUMN_592013" localSheetId="0" hidden="1">Sheet1!$M$2</definedName>
    <definedName name="QB_COLUMN_592014" localSheetId="0" hidden="1">Sheet1!$Y$2</definedName>
    <definedName name="QB_COLUMN_592016" localSheetId="0" hidden="1">Sheet1!$AO$2</definedName>
    <definedName name="QB_COLUMN_5920598" localSheetId="0" hidden="1">Sheet1!$Q$2</definedName>
    <definedName name="QB_COLUMN_5920603" localSheetId="0" hidden="1">Sheet1!$I$2</definedName>
    <definedName name="QB_COLUMN_5920728" localSheetId="0" hidden="1">Sheet1!$E$2</definedName>
    <definedName name="QB_COLUMN_5920858" localSheetId="0" hidden="1">Sheet1!$AG$2</definedName>
    <definedName name="QB_COLUMN_59300" localSheetId="0" hidden="1">Sheet1!$AS$2</definedName>
    <definedName name="QB_COLUMN_5982100" localSheetId="0" hidden="1">Sheet1!$K$1</definedName>
    <definedName name="QB_COLUMN_6032100" localSheetId="0" hidden="1">Sheet1!$G$1</definedName>
    <definedName name="QB_COLUMN_622110" localSheetId="0" hidden="1">Sheet1!$AE$2</definedName>
    <definedName name="QB_COLUMN_62211145" localSheetId="0" hidden="1">Sheet1!$AM$2</definedName>
    <definedName name="QB_COLUMN_622112" localSheetId="0" hidden="1">Sheet1!$W$2</definedName>
    <definedName name="QB_COLUMN_622113" localSheetId="0" hidden="1">Sheet1!$O$2</definedName>
    <definedName name="QB_COLUMN_622114" localSheetId="0" hidden="1">Sheet1!$AA$2</definedName>
    <definedName name="QB_COLUMN_622116" localSheetId="0" hidden="1">Sheet1!$AQ$2</definedName>
    <definedName name="QB_COLUMN_6221598" localSheetId="0" hidden="1">Sheet1!$S$2</definedName>
    <definedName name="QB_COLUMN_6221603" localSheetId="0" hidden="1">Sheet1!$K$2</definedName>
    <definedName name="QB_COLUMN_6221728" localSheetId="0" hidden="1">Sheet1!$G$2</definedName>
    <definedName name="QB_COLUMN_6221858" localSheetId="0" hidden="1">Sheet1!$AI$2</definedName>
    <definedName name="QB_COLUMN_62310" localSheetId="0" hidden="1">Sheet1!$AU$2</definedName>
    <definedName name="QB_COLUMN_7282100" localSheetId="0" hidden="1">Sheet1!$E$1</definedName>
    <definedName name="QB_COLUMN_8582100" localSheetId="0" hidden="1">Sheet1!$S$1</definedName>
    <definedName name="QB_DATA_0" localSheetId="0" hidden="1">Sheet1!$5:$5,Sheet1!$6:$6,Sheet1!$7:$7,Sheet1!$8:$8,Sheet1!$9:$9,Sheet1!$10:$10,Sheet1!$13:$13,Sheet1!$17:$17,Sheet1!$18:$18,Sheet1!$19:$19,Sheet1!$20:$20,Sheet1!$21:$21,Sheet1!$22:$22,Sheet1!$25:$25,Sheet1!$26:$26,Sheet1!$27:$27</definedName>
    <definedName name="QB_DATA_1" localSheetId="0" hidden="1">Sheet1!$28:$28,Sheet1!$32:$32,Sheet1!$33:$33,Sheet1!$34:$34,Sheet1!$35:$35,Sheet1!$36:$36,Sheet1!$37:$37</definedName>
    <definedName name="QB_FORMULA_0" localSheetId="0" hidden="1">Sheet1!$AS$5,Sheet1!$AU$5,Sheet1!$AS$6,Sheet1!$AU$6,Sheet1!$AS$7,Sheet1!$AU$7,Sheet1!$AS$8,Sheet1!$AU$8,Sheet1!$AS$9,Sheet1!$AU$9,Sheet1!$AS$10,Sheet1!$AU$10,Sheet1!$E$11,Sheet1!$G$11,Sheet1!$I$11,Sheet1!$K$11</definedName>
    <definedName name="QB_FORMULA_1" localSheetId="0" hidden="1">Sheet1!$M$11,Sheet1!$O$11,Sheet1!$Q$11,Sheet1!$S$11,Sheet1!$U$11,Sheet1!$W$11,Sheet1!$Y$11,Sheet1!$AA$11,Sheet1!$AC$11,Sheet1!$AE$11,Sheet1!$AG$11,Sheet1!$AI$11,Sheet1!$AK$11,Sheet1!$AM$11,Sheet1!$AO$11,Sheet1!$AQ$11</definedName>
    <definedName name="QB_FORMULA_10" localSheetId="0" hidden="1">Sheet1!$AK$30,Sheet1!$AM$30,Sheet1!$AO$30,Sheet1!$AQ$30,Sheet1!$AS$30,Sheet1!$AU$30,Sheet1!$AS$32,Sheet1!$AU$32,Sheet1!$AS$33,Sheet1!$AU$33,Sheet1!$AS$34,Sheet1!$AU$34,Sheet1!$AS$35,Sheet1!$AU$35,Sheet1!$AS$36,Sheet1!$AU$36</definedName>
    <definedName name="QB_FORMULA_11" localSheetId="0" hidden="1">Sheet1!$AS$37,Sheet1!$AU$37,Sheet1!$E$38,Sheet1!$G$38,Sheet1!$I$38,Sheet1!$K$38,Sheet1!$M$38,Sheet1!$O$38,Sheet1!$Q$38,Sheet1!$S$38,Sheet1!$U$38,Sheet1!$W$38,Sheet1!$Y$38,Sheet1!$AA$38,Sheet1!$AC$38,Sheet1!$AE$38</definedName>
    <definedName name="QB_FORMULA_12" localSheetId="0" hidden="1">Sheet1!$AG$38,Sheet1!$AI$38,Sheet1!$AK$38,Sheet1!$AM$38,Sheet1!$AO$38,Sheet1!$AQ$38,Sheet1!$AS$38,Sheet1!$AU$38</definedName>
    <definedName name="QB_FORMULA_2" localSheetId="0" hidden="1">Sheet1!$AS$11,Sheet1!$AU$11,Sheet1!$AS$13,Sheet1!$AU$13,Sheet1!$E$14,Sheet1!$G$14,Sheet1!$I$14,Sheet1!$K$14,Sheet1!$M$14,Sheet1!$O$14,Sheet1!$Q$14,Sheet1!$S$14,Sheet1!$U$14,Sheet1!$W$14,Sheet1!$Y$14,Sheet1!$AA$14</definedName>
    <definedName name="QB_FORMULA_3" localSheetId="0" hidden="1">Sheet1!$AC$14,Sheet1!$AE$14,Sheet1!$AG$14,Sheet1!$AI$14,Sheet1!$AK$14,Sheet1!$AM$14,Sheet1!$AO$14,Sheet1!$AQ$14,Sheet1!$AS$14,Sheet1!$AU$14,Sheet1!$E$15,Sheet1!$G$15,Sheet1!$I$15,Sheet1!$K$15,Sheet1!$M$15,Sheet1!$O$15</definedName>
    <definedName name="QB_FORMULA_4" localSheetId="0" hidden="1">Sheet1!$Q$15,Sheet1!$S$15,Sheet1!$U$15,Sheet1!$W$15,Sheet1!$Y$15,Sheet1!$AA$15,Sheet1!$AC$15,Sheet1!$AE$15,Sheet1!$AG$15,Sheet1!$AI$15,Sheet1!$AK$15,Sheet1!$AM$15,Sheet1!$AO$15,Sheet1!$AQ$15,Sheet1!$AS$15,Sheet1!$AU$15</definedName>
    <definedName name="QB_FORMULA_5" localSheetId="0" hidden="1">Sheet1!$AS$17,Sheet1!$AU$17,Sheet1!$AS$18,Sheet1!$AU$18,Sheet1!$AS$19,Sheet1!$AU$19,Sheet1!$AS$20,Sheet1!$AU$20,Sheet1!$AS$21,Sheet1!$AU$21,Sheet1!$AS$22,Sheet1!$AU$22,Sheet1!$E$23,Sheet1!$G$23,Sheet1!$I$23,Sheet1!$K$23</definedName>
    <definedName name="QB_FORMULA_6" localSheetId="0" hidden="1">Sheet1!$M$23,Sheet1!$O$23,Sheet1!$Q$23,Sheet1!$S$23,Sheet1!$U$23,Sheet1!$W$23,Sheet1!$Y$23,Sheet1!$AA$23,Sheet1!$AC$23,Sheet1!$AE$23,Sheet1!$AG$23,Sheet1!$AI$23,Sheet1!$AK$23,Sheet1!$AM$23,Sheet1!$AO$23,Sheet1!$AQ$23</definedName>
    <definedName name="QB_FORMULA_7" localSheetId="0" hidden="1">Sheet1!$AS$23,Sheet1!$AU$23,Sheet1!$AS$25,Sheet1!$AU$25,Sheet1!$AS$26,Sheet1!$AU$26,Sheet1!$AS$27,Sheet1!$AU$27,Sheet1!$AS$28,Sheet1!$AU$28,Sheet1!$E$29,Sheet1!$G$29,Sheet1!$I$29,Sheet1!$K$29,Sheet1!$M$29,Sheet1!$O$29</definedName>
    <definedName name="QB_FORMULA_8" localSheetId="0" hidden="1">Sheet1!$Q$29,Sheet1!$S$29,Sheet1!$U$29,Sheet1!$W$29,Sheet1!$Y$29,Sheet1!$AA$29,Sheet1!$AC$29,Sheet1!$AE$29,Sheet1!$AG$29,Sheet1!$AI$29,Sheet1!$AK$29,Sheet1!$AM$29,Sheet1!$AO$29,Sheet1!$AQ$29,Sheet1!$AS$29,Sheet1!$AU$29</definedName>
    <definedName name="QB_FORMULA_9" localSheetId="0" hidden="1">Sheet1!$E$30,Sheet1!$G$30,Sheet1!$I$30,Sheet1!$K$30,Sheet1!$M$30,Sheet1!$O$30,Sheet1!$Q$30,Sheet1!$S$30,Sheet1!$U$30,Sheet1!$W$30,Sheet1!$Y$30,Sheet1!$AA$30,Sheet1!$AC$30,Sheet1!$AE$30,Sheet1!$AG$30,Sheet1!$AI$30</definedName>
    <definedName name="QB_ROW_11220" localSheetId="0" hidden="1">Sheet1!$C$25</definedName>
    <definedName name="QB_ROW_1220" localSheetId="0" hidden="1">Sheet1!$C$17</definedName>
    <definedName name="QB_ROW_12220" localSheetId="0" hidden="1">Sheet1!$C$27</definedName>
    <definedName name="QB_ROW_132001" localSheetId="0" hidden="1">Sheet1!$A$3</definedName>
    <definedName name="QB_ROW_13220" localSheetId="0" hidden="1">Sheet1!$C$28</definedName>
    <definedName name="QB_ROW_132301" localSheetId="0" hidden="1">Sheet1!$A$30</definedName>
    <definedName name="QB_ROW_133311" localSheetId="0" hidden="1">Sheet1!$B$15</definedName>
    <definedName name="QB_ROW_134021" localSheetId="0" hidden="1">Sheet1!$C$4</definedName>
    <definedName name="QB_ROW_134321" localSheetId="0" hidden="1">Sheet1!$C$11</definedName>
    <definedName name="QB_ROW_136011" localSheetId="0" hidden="1">Sheet1!$B$16</definedName>
    <definedName name="QB_ROW_136311" localSheetId="0" hidden="1">Sheet1!$B$23</definedName>
    <definedName name="QB_ROW_139001" localSheetId="0" hidden="1">Sheet1!$A$31</definedName>
    <definedName name="QB_ROW_139301" localSheetId="0" hidden="1">Sheet1!$A$38</definedName>
    <definedName name="QB_ROW_14220" localSheetId="0" hidden="1">Sheet1!$C$20</definedName>
    <definedName name="QB_ROW_144021" localSheetId="0" hidden="1">Sheet1!$C$12</definedName>
    <definedName name="QB_ROW_144321" localSheetId="0" hidden="1">Sheet1!$C$14</definedName>
    <definedName name="QB_ROW_145011" localSheetId="0" hidden="1">Sheet1!$B$24</definedName>
    <definedName name="QB_ROW_145311" localSheetId="0" hidden="1">Sheet1!$B$29</definedName>
    <definedName name="QB_ROW_15210" localSheetId="0" hidden="1">Sheet1!$B$35</definedName>
    <definedName name="QB_ROW_16220" localSheetId="0" hidden="1">Sheet1!$C$21</definedName>
    <definedName name="QB_ROW_18230" localSheetId="0" hidden="1">Sheet1!$D$6</definedName>
    <definedName name="QB_ROW_19230" localSheetId="0" hidden="1">Sheet1!$D$5</definedName>
    <definedName name="QB_ROW_21230" localSheetId="0" hidden="1">Sheet1!$D$13</definedName>
    <definedName name="QB_ROW_2210" localSheetId="0" hidden="1">Sheet1!$B$34</definedName>
    <definedName name="QB_ROW_24230" localSheetId="0" hidden="1">Sheet1!$D$8</definedName>
    <definedName name="QB_ROW_28220" localSheetId="0" hidden="1">Sheet1!$C$22</definedName>
    <definedName name="QB_ROW_30210" localSheetId="0" hidden="1">Sheet1!$B$37</definedName>
    <definedName name="QB_ROW_31230" localSheetId="0" hidden="1">Sheet1!$D$10</definedName>
    <definedName name="QB_ROW_3220" localSheetId="0" hidden="1">Sheet1!$C$19</definedName>
    <definedName name="QB_ROW_4210" localSheetId="0" hidden="1">Sheet1!$B$32</definedName>
    <definedName name="QB_ROW_44220" localSheetId="0" hidden="1">Sheet1!$C$26</definedName>
    <definedName name="QB_ROW_45210" localSheetId="0" hidden="1">Sheet1!$B$36</definedName>
    <definedName name="QB_ROW_46230" localSheetId="0" hidden="1">Sheet1!$D$9</definedName>
    <definedName name="QB_ROW_5210" localSheetId="0" hidden="1">Sheet1!$B$33</definedName>
    <definedName name="QB_ROW_6220" localSheetId="0" hidden="1">Sheet1!$C$18</definedName>
    <definedName name="QB_ROW_8230" localSheetId="0" hidden="1">Sheet1!$D$7</definedName>
    <definedName name="QBCANSUPPORTUPDATE" localSheetId="0">TRUE</definedName>
    <definedName name="QBCOMPANYFILENAME" localSheetId="0">"Q:\North McLean County Water District.QBW"</definedName>
    <definedName name="QBENDDATE" localSheetId="0">20231231</definedName>
    <definedName name="QBHEADERSONSCREEN" localSheetId="0">FALSE</definedName>
    <definedName name="QBMETADATASIZE" localSheetId="0">5964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17</definedName>
    <definedName name="QBREPORTCOMPANYID" localSheetId="0">"22723b9a11db4e8ca59bd52f202b2b94"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FALSE</definedName>
    <definedName name="QBREPORTCOMPARECOL_YTDPCT" localSheetId="0">FALSE</definedName>
    <definedName name="QBREPORTROWAXIS" localSheetId="0">61</definedName>
    <definedName name="QBREPORTSUBCOLAXIS" localSheetId="0">24</definedName>
    <definedName name="QBREPORTTYPE" localSheetId="0">104</definedName>
    <definedName name="QBROWHEADERS" localSheetId="0">4</definedName>
    <definedName name="QBSTARTDATE" localSheetId="0">20230101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38" i="1" l="1"/>
  <c r="AS38" i="1"/>
  <c r="AQ38" i="1"/>
  <c r="AO38" i="1"/>
  <c r="AM38" i="1"/>
  <c r="AK38" i="1"/>
  <c r="AI38" i="1"/>
  <c r="AG38" i="1"/>
  <c r="AE38" i="1"/>
  <c r="AC38" i="1"/>
  <c r="AA38" i="1"/>
  <c r="Y38" i="1"/>
  <c r="W38" i="1"/>
  <c r="U38" i="1"/>
  <c r="S38" i="1"/>
  <c r="Q38" i="1"/>
  <c r="O38" i="1"/>
  <c r="M38" i="1"/>
  <c r="K38" i="1"/>
  <c r="I38" i="1"/>
  <c r="G38" i="1"/>
  <c r="E38" i="1"/>
  <c r="AU37" i="1"/>
  <c r="AS37" i="1"/>
  <c r="AU36" i="1"/>
  <c r="AS36" i="1"/>
  <c r="AU35" i="1"/>
  <c r="AS35" i="1"/>
  <c r="AU34" i="1"/>
  <c r="AS34" i="1"/>
  <c r="AU33" i="1"/>
  <c r="AS33" i="1"/>
  <c r="AU32" i="1"/>
  <c r="AS32" i="1"/>
  <c r="AU30" i="1"/>
  <c r="AS30" i="1"/>
  <c r="AQ30" i="1"/>
  <c r="AO30" i="1"/>
  <c r="AM30" i="1"/>
  <c r="AK30" i="1"/>
  <c r="AI30" i="1"/>
  <c r="AG30" i="1"/>
  <c r="AE30" i="1"/>
  <c r="AC30" i="1"/>
  <c r="AA30" i="1"/>
  <c r="Y30" i="1"/>
  <c r="W30" i="1"/>
  <c r="U30" i="1"/>
  <c r="S30" i="1"/>
  <c r="Q30" i="1"/>
  <c r="O30" i="1"/>
  <c r="M30" i="1"/>
  <c r="K30" i="1"/>
  <c r="I30" i="1"/>
  <c r="G30" i="1"/>
  <c r="E30" i="1"/>
  <c r="AU29" i="1"/>
  <c r="AS29" i="1"/>
  <c r="AQ29" i="1"/>
  <c r="AO29" i="1"/>
  <c r="AM29" i="1"/>
  <c r="AK29" i="1"/>
  <c r="AI29" i="1"/>
  <c r="AG29" i="1"/>
  <c r="AE29" i="1"/>
  <c r="AC29" i="1"/>
  <c r="AA29" i="1"/>
  <c r="Y29" i="1"/>
  <c r="W29" i="1"/>
  <c r="U29" i="1"/>
  <c r="S29" i="1"/>
  <c r="Q29" i="1"/>
  <c r="O29" i="1"/>
  <c r="M29" i="1"/>
  <c r="K29" i="1"/>
  <c r="I29" i="1"/>
  <c r="G29" i="1"/>
  <c r="E29" i="1"/>
  <c r="AU28" i="1"/>
  <c r="AS28" i="1"/>
  <c r="AU27" i="1"/>
  <c r="AS27" i="1"/>
  <c r="AU26" i="1"/>
  <c r="AS26" i="1"/>
  <c r="AU25" i="1"/>
  <c r="AS25" i="1"/>
  <c r="AU23" i="1"/>
  <c r="AS23" i="1"/>
  <c r="AQ23" i="1"/>
  <c r="AO23" i="1"/>
  <c r="AM23" i="1"/>
  <c r="AK23" i="1"/>
  <c r="AI23" i="1"/>
  <c r="AG23" i="1"/>
  <c r="AE23" i="1"/>
  <c r="AC23" i="1"/>
  <c r="AA23" i="1"/>
  <c r="Y23" i="1"/>
  <c r="W23" i="1"/>
  <c r="U23" i="1"/>
  <c r="S23" i="1"/>
  <c r="Q23" i="1"/>
  <c r="O23" i="1"/>
  <c r="M23" i="1"/>
  <c r="K23" i="1"/>
  <c r="I23" i="1"/>
  <c r="G23" i="1"/>
  <c r="E23" i="1"/>
  <c r="AU22" i="1"/>
  <c r="AS22" i="1"/>
  <c r="AU21" i="1"/>
  <c r="AS21" i="1"/>
  <c r="AU20" i="1"/>
  <c r="AS20" i="1"/>
  <c r="AU19" i="1"/>
  <c r="AS19" i="1"/>
  <c r="AU18" i="1"/>
  <c r="AS18" i="1"/>
  <c r="AU17" i="1"/>
  <c r="AS17" i="1"/>
  <c r="AU15" i="1"/>
  <c r="AS15" i="1"/>
  <c r="AQ15" i="1"/>
  <c r="AO15" i="1"/>
  <c r="AM15" i="1"/>
  <c r="AK15" i="1"/>
  <c r="AI15" i="1"/>
  <c r="AG15" i="1"/>
  <c r="AE15" i="1"/>
  <c r="AC15" i="1"/>
  <c r="AA15" i="1"/>
  <c r="Y15" i="1"/>
  <c r="W15" i="1"/>
  <c r="U15" i="1"/>
  <c r="S15" i="1"/>
  <c r="Q15" i="1"/>
  <c r="O15" i="1"/>
  <c r="M15" i="1"/>
  <c r="K15" i="1"/>
  <c r="I15" i="1"/>
  <c r="G15" i="1"/>
  <c r="E15" i="1"/>
  <c r="AU14" i="1"/>
  <c r="AS14" i="1"/>
  <c r="AQ14" i="1"/>
  <c r="AO14" i="1"/>
  <c r="AM14" i="1"/>
  <c r="AK14" i="1"/>
  <c r="AI14" i="1"/>
  <c r="AG14" i="1"/>
  <c r="AE14" i="1"/>
  <c r="AC14" i="1"/>
  <c r="AA14" i="1"/>
  <c r="Y14" i="1"/>
  <c r="W14" i="1"/>
  <c r="U14" i="1"/>
  <c r="S14" i="1"/>
  <c r="Q14" i="1"/>
  <c r="O14" i="1"/>
  <c r="M14" i="1"/>
  <c r="K14" i="1"/>
  <c r="I14" i="1"/>
  <c r="G14" i="1"/>
  <c r="E14" i="1"/>
  <c r="AU13" i="1"/>
  <c r="AS13" i="1"/>
  <c r="AU11" i="1"/>
  <c r="AS11" i="1"/>
  <c r="AQ11" i="1"/>
  <c r="AO11" i="1"/>
  <c r="AM11" i="1"/>
  <c r="AK11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AU10" i="1"/>
  <c r="AS10" i="1"/>
  <c r="AU9" i="1"/>
  <c r="AS9" i="1"/>
  <c r="AU8" i="1"/>
  <c r="AS8" i="1"/>
  <c r="AU7" i="1"/>
  <c r="AS7" i="1"/>
  <c r="AU6" i="1"/>
  <c r="AS6" i="1"/>
  <c r="AU5" i="1"/>
  <c r="AS5" i="1"/>
</calcChain>
</file>

<file path=xl/sharedStrings.xml><?xml version="1.0" encoding="utf-8"?>
<sst xmlns="http://schemas.openxmlformats.org/spreadsheetml/2006/main" count="73" uniqueCount="51">
  <si>
    <t>BETH BOBO</t>
  </si>
  <si>
    <t>BRANDON MCELWAIN</t>
  </si>
  <si>
    <t>CARROL B TROUTMAN</t>
  </si>
  <si>
    <t>DALE CHANDLER</t>
  </si>
  <si>
    <t>GARY M FLOYD</t>
  </si>
  <si>
    <t>KEITH M AYER</t>
  </si>
  <si>
    <t>MICHAEL LATHAM</t>
  </si>
  <si>
    <t>RUSSELL W BELL</t>
  </si>
  <si>
    <t>STEWART TURLEY</t>
  </si>
  <si>
    <t>TIFFANY SALLEE</t>
  </si>
  <si>
    <t>TOTAL</t>
  </si>
  <si>
    <t>Jan - Dec 23</t>
  </si>
  <si>
    <t>Employee Wages, Taxes and Adjustments</t>
  </si>
  <si>
    <t>Gross Pay</t>
  </si>
  <si>
    <t>SALARY</t>
  </si>
  <si>
    <t>OVERTIME</t>
  </si>
  <si>
    <t>STRAIGHT TIME</t>
  </si>
  <si>
    <t>IRA</t>
  </si>
  <si>
    <t>Year End Bonus</t>
  </si>
  <si>
    <t>Health Insurance Reimb</t>
  </si>
  <si>
    <t>Total Gross Pay</t>
  </si>
  <si>
    <t>Deductions from Gross Pay</t>
  </si>
  <si>
    <t>5% IRA</t>
  </si>
  <si>
    <t>Total Deductions from Gross Pay</t>
  </si>
  <si>
    <t>Adjusted Gross Pay</t>
  </si>
  <si>
    <t>Taxes Withheld</t>
  </si>
  <si>
    <t>Federal Withholding</t>
  </si>
  <si>
    <t>Medicare Employee</t>
  </si>
  <si>
    <t>Social Security Employee</t>
  </si>
  <si>
    <t>KY - Withholding</t>
  </si>
  <si>
    <t>MCLEAN CO W/H</t>
  </si>
  <si>
    <t>Medicare Employee Addl Tax</t>
  </si>
  <si>
    <t>Total Taxes Withheld</t>
  </si>
  <si>
    <t>Additions to Net Pay</t>
  </si>
  <si>
    <t>MILEAGE REIMBURSEMENT</t>
  </si>
  <si>
    <t>Mileage Reimbursement {2}</t>
  </si>
  <si>
    <t>POSTAGE</t>
  </si>
  <si>
    <t>WINDOW CLEANING</t>
  </si>
  <si>
    <t>Total Additions to Net Pay</t>
  </si>
  <si>
    <t>Net Pay</t>
  </si>
  <si>
    <t>Employer Taxes and Contributions</t>
  </si>
  <si>
    <t>Federal Unemployment</t>
  </si>
  <si>
    <t>Medicare Company</t>
  </si>
  <si>
    <t>Social Security Company</t>
  </si>
  <si>
    <t>KENTUCKY UNEMPLOYMENT</t>
  </si>
  <si>
    <t>Bonus</t>
  </si>
  <si>
    <t>Health Insurance</t>
  </si>
  <si>
    <t>Total Employer Taxes and Contributions</t>
  </si>
  <si>
    <t xml:space="preserve">Term Beginning </t>
  </si>
  <si>
    <t>Term Ending</t>
  </si>
  <si>
    <t>Reappointed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</si>
</sst>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3" x14ac:knownFonts="1">
    <font>
      <sz val="9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0" fillId="0" borderId="0" xfId="0" applyNumberFormat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6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371475</xdr:colOff>
          <xdr:row>1</xdr:row>
          <xdr:rowOff>66675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371475</xdr:colOff>
          <xdr:row>1</xdr:row>
          <xdr:rowOff>66675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1E36E-834D-481C-8D5B-5682C3ABDCD2}">
  <sheetPr codeName="Sheet1"/>
  <dimension ref="A1:AU42"/>
  <sheetViews>
    <sheetView tabSelected="1" workbookViewId="0">
      <pane xSplit="4" ySplit="2" topLeftCell="E9" activePane="bottomRight" state="frozenSplit"/>
      <selection pane="topRight" activeCell="E1" sqref="E1"/>
      <selection pane="bottomLeft" activeCell="A3" sqref="A3"/>
      <selection pane="bottomRight" activeCell="O43" sqref="O43"/>
    </sheetView>
  </sheetViews>
  <sheetFormatPr defaultRowHeight="12" x14ac:dyDescent="0.2"/>
  <cols>
    <col min="1" max="3" width="3.1640625" style="12" customWidth="1"/>
    <col min="4" max="4" width="34.1640625" style="12" customWidth="1"/>
    <col min="5" max="5" width="11.83203125" hidden="1" customWidth="1"/>
    <col min="6" max="6" width="2.33203125" hidden="1" customWidth="1"/>
    <col min="7" max="7" width="11.83203125" hidden="1" customWidth="1"/>
    <col min="8" max="8" width="2.33203125" customWidth="1"/>
    <col min="9" max="9" width="11.83203125" hidden="1" customWidth="1"/>
    <col min="10" max="10" width="2.33203125" hidden="1" customWidth="1"/>
    <col min="11" max="11" width="11.83203125" hidden="1" customWidth="1"/>
    <col min="12" max="12" width="2.33203125" customWidth="1"/>
    <col min="13" max="13" width="11.83203125" bestFit="1" customWidth="1"/>
    <col min="14" max="14" width="2.33203125" customWidth="1"/>
    <col min="15" max="15" width="11.83203125" bestFit="1" customWidth="1"/>
    <col min="16" max="16" width="2.33203125" customWidth="1"/>
    <col min="17" max="17" width="11.83203125" bestFit="1" customWidth="1"/>
    <col min="18" max="18" width="2.33203125" customWidth="1"/>
    <col min="19" max="19" width="11.83203125" bestFit="1" customWidth="1"/>
    <col min="20" max="20" width="2.33203125" customWidth="1"/>
    <col min="21" max="21" width="11.83203125" bestFit="1" customWidth="1"/>
    <col min="22" max="22" width="2.33203125" customWidth="1"/>
    <col min="23" max="23" width="11.83203125" bestFit="1" customWidth="1"/>
    <col min="24" max="24" width="2.33203125" customWidth="1"/>
    <col min="25" max="25" width="11.83203125" bestFit="1" customWidth="1"/>
    <col min="26" max="26" width="2.33203125" customWidth="1"/>
    <col min="27" max="27" width="11.83203125" bestFit="1" customWidth="1"/>
    <col min="28" max="28" width="2.33203125" customWidth="1"/>
    <col min="29" max="29" width="11.83203125" hidden="1" customWidth="1"/>
    <col min="30" max="30" width="2.33203125" hidden="1" customWidth="1"/>
    <col min="31" max="31" width="11.83203125" hidden="1" customWidth="1"/>
    <col min="32" max="32" width="2.33203125" customWidth="1"/>
    <col min="33" max="33" width="11.83203125" bestFit="1" customWidth="1"/>
    <col min="34" max="34" width="2.33203125" customWidth="1"/>
    <col min="35" max="35" width="11.83203125" bestFit="1" customWidth="1"/>
    <col min="36" max="36" width="2.33203125" customWidth="1"/>
    <col min="37" max="37" width="11.83203125" hidden="1" customWidth="1"/>
    <col min="38" max="38" width="2.33203125" hidden="1" customWidth="1"/>
    <col min="39" max="39" width="11.83203125" hidden="1" customWidth="1"/>
    <col min="40" max="40" width="2.33203125" customWidth="1"/>
    <col min="41" max="41" width="11.83203125" hidden="1" customWidth="1"/>
    <col min="42" max="42" width="2.33203125" hidden="1" customWidth="1"/>
    <col min="43" max="43" width="11.83203125" hidden="1" customWidth="1"/>
    <col min="44" max="44" width="2.33203125" hidden="1" customWidth="1"/>
    <col min="45" max="45" width="11.83203125" hidden="1" customWidth="1"/>
    <col min="46" max="46" width="2.33203125" hidden="1" customWidth="1"/>
    <col min="47" max="47" width="11.83203125" hidden="1" customWidth="1"/>
  </cols>
  <sheetData>
    <row r="1" spans="1:47" ht="12.75" thickBot="1" x14ac:dyDescent="0.25">
      <c r="A1" s="2"/>
      <c r="B1" s="2"/>
      <c r="C1" s="2"/>
      <c r="D1" s="2"/>
      <c r="E1" s="4" t="s">
        <v>0</v>
      </c>
      <c r="F1" s="3"/>
      <c r="G1" s="5"/>
      <c r="H1" s="1"/>
      <c r="I1" s="4" t="s">
        <v>1</v>
      </c>
      <c r="J1" s="3"/>
      <c r="K1" s="5"/>
      <c r="L1" s="1"/>
      <c r="M1" s="4" t="s">
        <v>2</v>
      </c>
      <c r="N1" s="3"/>
      <c r="O1" s="5"/>
      <c r="P1" s="1"/>
      <c r="Q1" s="4" t="s">
        <v>3</v>
      </c>
      <c r="R1" s="3"/>
      <c r="S1" s="5"/>
      <c r="T1" s="1"/>
      <c r="U1" s="4" t="s">
        <v>4</v>
      </c>
      <c r="V1" s="3"/>
      <c r="W1" s="5"/>
      <c r="X1" s="1"/>
      <c r="Y1" s="4" t="s">
        <v>5</v>
      </c>
      <c r="Z1" s="3"/>
      <c r="AA1" s="5"/>
      <c r="AB1" s="1"/>
      <c r="AC1" s="4" t="s">
        <v>6</v>
      </c>
      <c r="AD1" s="3"/>
      <c r="AE1" s="5"/>
      <c r="AF1" s="1"/>
      <c r="AG1" s="4" t="s">
        <v>7</v>
      </c>
      <c r="AH1" s="3"/>
      <c r="AI1" s="5"/>
      <c r="AJ1" s="1"/>
      <c r="AK1" s="4" t="s">
        <v>8</v>
      </c>
      <c r="AL1" s="3"/>
      <c r="AM1" s="5"/>
      <c r="AN1" s="1"/>
      <c r="AO1" s="4" t="s">
        <v>9</v>
      </c>
      <c r="AP1" s="3"/>
      <c r="AQ1" s="5"/>
      <c r="AR1" s="1"/>
      <c r="AS1" s="4" t="s">
        <v>10</v>
      </c>
      <c r="AT1" s="3"/>
      <c r="AU1" s="5"/>
    </row>
    <row r="2" spans="1:47" s="16" customFormat="1" ht="13.5" thickTop="1" thickBot="1" x14ac:dyDescent="0.25">
      <c r="A2" s="13"/>
      <c r="B2" s="13"/>
      <c r="C2" s="13"/>
      <c r="D2" s="13"/>
      <c r="E2" s="14" t="s">
        <v>11</v>
      </c>
      <c r="F2" s="15"/>
      <c r="G2" s="14" t="s">
        <v>11</v>
      </c>
      <c r="H2" s="15"/>
      <c r="I2" s="14" t="s">
        <v>11</v>
      </c>
      <c r="J2" s="15"/>
      <c r="K2" s="14" t="s">
        <v>11</v>
      </c>
      <c r="L2" s="15"/>
      <c r="M2" s="14" t="s">
        <v>11</v>
      </c>
      <c r="N2" s="15"/>
      <c r="O2" s="14" t="s">
        <v>11</v>
      </c>
      <c r="P2" s="15"/>
      <c r="Q2" s="14" t="s">
        <v>11</v>
      </c>
      <c r="R2" s="15"/>
      <c r="S2" s="14" t="s">
        <v>11</v>
      </c>
      <c r="T2" s="15"/>
      <c r="U2" s="14" t="s">
        <v>11</v>
      </c>
      <c r="V2" s="15"/>
      <c r="W2" s="14" t="s">
        <v>11</v>
      </c>
      <c r="X2" s="15"/>
      <c r="Y2" s="14" t="s">
        <v>11</v>
      </c>
      <c r="Z2" s="15"/>
      <c r="AA2" s="14" t="s">
        <v>11</v>
      </c>
      <c r="AB2" s="15"/>
      <c r="AC2" s="14" t="s">
        <v>11</v>
      </c>
      <c r="AD2" s="15"/>
      <c r="AE2" s="14" t="s">
        <v>11</v>
      </c>
      <c r="AF2" s="15"/>
      <c r="AG2" s="14" t="s">
        <v>11</v>
      </c>
      <c r="AH2" s="15"/>
      <c r="AI2" s="14" t="s">
        <v>11</v>
      </c>
      <c r="AJ2" s="15"/>
      <c r="AK2" s="14" t="s">
        <v>11</v>
      </c>
      <c r="AL2" s="15"/>
      <c r="AM2" s="14" t="s">
        <v>11</v>
      </c>
      <c r="AN2" s="15"/>
      <c r="AO2" s="14" t="s">
        <v>11</v>
      </c>
      <c r="AP2" s="15"/>
      <c r="AQ2" s="14" t="s">
        <v>11</v>
      </c>
      <c r="AR2" s="15"/>
      <c r="AS2" s="14" t="s">
        <v>11</v>
      </c>
      <c r="AT2" s="15"/>
      <c r="AU2" s="14" t="s">
        <v>11</v>
      </c>
    </row>
    <row r="3" spans="1:47" ht="12.75" thickTop="1" x14ac:dyDescent="0.2">
      <c r="A3" s="2" t="s">
        <v>12</v>
      </c>
      <c r="B3" s="2"/>
      <c r="C3" s="2"/>
      <c r="D3" s="2"/>
      <c r="E3" s="6"/>
      <c r="F3" s="7"/>
      <c r="G3" s="6"/>
      <c r="H3" s="7"/>
      <c r="I3" s="6"/>
      <c r="J3" s="7"/>
      <c r="K3" s="6"/>
      <c r="L3" s="7"/>
      <c r="M3" s="6"/>
      <c r="N3" s="7"/>
      <c r="O3" s="6"/>
      <c r="P3" s="7"/>
      <c r="Q3" s="6"/>
      <c r="R3" s="7"/>
      <c r="S3" s="6"/>
      <c r="T3" s="7"/>
      <c r="U3" s="6"/>
      <c r="V3" s="7"/>
      <c r="W3" s="6"/>
      <c r="X3" s="7"/>
      <c r="Y3" s="6"/>
      <c r="Z3" s="7"/>
      <c r="AA3" s="6"/>
      <c r="AB3" s="7"/>
      <c r="AC3" s="6"/>
      <c r="AD3" s="7"/>
      <c r="AE3" s="6"/>
      <c r="AF3" s="7"/>
      <c r="AG3" s="6"/>
      <c r="AH3" s="7"/>
      <c r="AI3" s="6"/>
      <c r="AJ3" s="7"/>
      <c r="AK3" s="6"/>
      <c r="AL3" s="7"/>
      <c r="AM3" s="6"/>
      <c r="AN3" s="7"/>
      <c r="AO3" s="6"/>
      <c r="AP3" s="7"/>
      <c r="AQ3" s="6"/>
      <c r="AR3" s="7"/>
      <c r="AS3" s="6"/>
      <c r="AT3" s="7"/>
      <c r="AU3" s="6"/>
    </row>
    <row r="4" spans="1:47" x14ac:dyDescent="0.2">
      <c r="A4" s="2"/>
      <c r="B4" s="2"/>
      <c r="C4" s="2" t="s">
        <v>13</v>
      </c>
      <c r="D4" s="2"/>
      <c r="E4" s="6"/>
      <c r="F4" s="7"/>
      <c r="G4" s="6"/>
      <c r="H4" s="7"/>
      <c r="I4" s="6"/>
      <c r="J4" s="7"/>
      <c r="K4" s="6"/>
      <c r="L4" s="7"/>
      <c r="M4" s="6"/>
      <c r="N4" s="7"/>
      <c r="O4" s="6"/>
      <c r="P4" s="7"/>
      <c r="Q4" s="6"/>
      <c r="R4" s="7"/>
      <c r="S4" s="6"/>
      <c r="T4" s="7"/>
      <c r="U4" s="6"/>
      <c r="V4" s="7"/>
      <c r="W4" s="6"/>
      <c r="X4" s="7"/>
      <c r="Y4" s="6"/>
      <c r="Z4" s="7"/>
      <c r="AA4" s="6"/>
      <c r="AB4" s="7"/>
      <c r="AC4" s="6"/>
      <c r="AD4" s="7"/>
      <c r="AE4" s="6"/>
      <c r="AF4" s="7"/>
      <c r="AG4" s="6"/>
      <c r="AH4" s="7"/>
      <c r="AI4" s="6"/>
      <c r="AJ4" s="7"/>
      <c r="AK4" s="6"/>
      <c r="AL4" s="7"/>
      <c r="AM4" s="6"/>
      <c r="AN4" s="7"/>
      <c r="AO4" s="6"/>
      <c r="AP4" s="7"/>
      <c r="AQ4" s="6"/>
      <c r="AR4" s="7"/>
      <c r="AS4" s="6"/>
      <c r="AT4" s="7"/>
      <c r="AU4" s="6"/>
    </row>
    <row r="5" spans="1:47" x14ac:dyDescent="0.2">
      <c r="A5" s="2"/>
      <c r="B5" s="2"/>
      <c r="C5" s="2"/>
      <c r="D5" s="2" t="s">
        <v>14</v>
      </c>
      <c r="E5" s="6">
        <v>0</v>
      </c>
      <c r="F5" s="7"/>
      <c r="G5" s="6">
        <v>0</v>
      </c>
      <c r="H5" s="7"/>
      <c r="I5" s="6">
        <v>0</v>
      </c>
      <c r="J5" s="7"/>
      <c r="K5" s="6">
        <v>0</v>
      </c>
      <c r="L5" s="7"/>
      <c r="M5" s="6">
        <v>2700</v>
      </c>
      <c r="N5" s="7"/>
      <c r="O5" s="6">
        <v>2700</v>
      </c>
      <c r="P5" s="7"/>
      <c r="Q5" s="6">
        <v>2700</v>
      </c>
      <c r="R5" s="7"/>
      <c r="S5" s="6">
        <v>2700</v>
      </c>
      <c r="T5" s="7"/>
      <c r="U5" s="6">
        <v>2700</v>
      </c>
      <c r="V5" s="7"/>
      <c r="W5" s="6">
        <v>2700</v>
      </c>
      <c r="X5" s="7"/>
      <c r="Y5" s="6">
        <v>5400</v>
      </c>
      <c r="Z5" s="7"/>
      <c r="AA5" s="6">
        <v>5400</v>
      </c>
      <c r="AB5" s="7"/>
      <c r="AC5" s="6">
        <v>0</v>
      </c>
      <c r="AD5" s="7"/>
      <c r="AE5" s="6">
        <v>0</v>
      </c>
      <c r="AF5" s="7"/>
      <c r="AG5" s="6">
        <v>2700</v>
      </c>
      <c r="AH5" s="7"/>
      <c r="AI5" s="6">
        <v>2700</v>
      </c>
      <c r="AJ5" s="7"/>
      <c r="AK5" s="6">
        <v>0</v>
      </c>
      <c r="AL5" s="7"/>
      <c r="AM5" s="6">
        <v>0</v>
      </c>
      <c r="AN5" s="7"/>
      <c r="AO5" s="6">
        <v>0</v>
      </c>
      <c r="AP5" s="7"/>
      <c r="AQ5" s="6">
        <v>0</v>
      </c>
      <c r="AR5" s="7"/>
      <c r="AS5" s="6">
        <f t="shared" ref="AS5:AS11" si="0">ROUND(E5+I5+M5+Q5+U5+Y5+AC5+AG5+AK5+AO5,5)</f>
        <v>16200</v>
      </c>
      <c r="AT5" s="7"/>
      <c r="AU5" s="6">
        <f t="shared" ref="AU5:AU11" si="1">ROUND(G5+K5+O5+S5+W5+AA5+AE5+AI5+AM5+AQ5,5)</f>
        <v>16200</v>
      </c>
    </row>
    <row r="6" spans="1:47" x14ac:dyDescent="0.2">
      <c r="A6" s="2"/>
      <c r="B6" s="2"/>
      <c r="C6" s="2"/>
      <c r="D6" s="2" t="s">
        <v>15</v>
      </c>
      <c r="E6" s="6">
        <v>157.75</v>
      </c>
      <c r="F6" s="7"/>
      <c r="G6" s="6">
        <v>157.75</v>
      </c>
      <c r="H6" s="7"/>
      <c r="I6" s="6">
        <v>15634.71</v>
      </c>
      <c r="J6" s="7"/>
      <c r="K6" s="6">
        <v>15634.71</v>
      </c>
      <c r="L6" s="7"/>
      <c r="M6" s="6">
        <v>0</v>
      </c>
      <c r="N6" s="7"/>
      <c r="O6" s="6">
        <v>0</v>
      </c>
      <c r="P6" s="7"/>
      <c r="Q6" s="6">
        <v>0</v>
      </c>
      <c r="R6" s="7"/>
      <c r="S6" s="6">
        <v>0</v>
      </c>
      <c r="T6" s="7"/>
      <c r="U6" s="6">
        <v>0</v>
      </c>
      <c r="V6" s="7"/>
      <c r="W6" s="6">
        <v>0</v>
      </c>
      <c r="X6" s="7"/>
      <c r="Y6" s="6">
        <v>0</v>
      </c>
      <c r="Z6" s="7"/>
      <c r="AA6" s="6">
        <v>0</v>
      </c>
      <c r="AB6" s="7"/>
      <c r="AC6" s="6">
        <v>15680.32</v>
      </c>
      <c r="AD6" s="7"/>
      <c r="AE6" s="6">
        <v>15680.32</v>
      </c>
      <c r="AF6" s="7"/>
      <c r="AG6" s="6">
        <v>0</v>
      </c>
      <c r="AH6" s="7"/>
      <c r="AI6" s="6">
        <v>0</v>
      </c>
      <c r="AJ6" s="7"/>
      <c r="AK6" s="6">
        <v>0</v>
      </c>
      <c r="AL6" s="7"/>
      <c r="AM6" s="6">
        <v>0</v>
      </c>
      <c r="AN6" s="7"/>
      <c r="AO6" s="6">
        <v>1435.2</v>
      </c>
      <c r="AP6" s="7"/>
      <c r="AQ6" s="6">
        <v>1435.2</v>
      </c>
      <c r="AR6" s="7"/>
      <c r="AS6" s="6">
        <f t="shared" si="0"/>
        <v>32907.980000000003</v>
      </c>
      <c r="AT6" s="7"/>
      <c r="AU6" s="6">
        <f t="shared" si="1"/>
        <v>32907.980000000003</v>
      </c>
    </row>
    <row r="7" spans="1:47" x14ac:dyDescent="0.2">
      <c r="A7" s="2"/>
      <c r="B7" s="2"/>
      <c r="C7" s="2"/>
      <c r="D7" s="2" t="s">
        <v>16</v>
      </c>
      <c r="E7" s="6">
        <v>43290.26</v>
      </c>
      <c r="F7" s="7"/>
      <c r="G7" s="6">
        <v>43290.26</v>
      </c>
      <c r="H7" s="7"/>
      <c r="I7" s="6">
        <v>48315.96</v>
      </c>
      <c r="J7" s="7"/>
      <c r="K7" s="6">
        <v>48315.96</v>
      </c>
      <c r="L7" s="7"/>
      <c r="M7" s="6">
        <v>0</v>
      </c>
      <c r="N7" s="7"/>
      <c r="O7" s="6">
        <v>0</v>
      </c>
      <c r="P7" s="7"/>
      <c r="Q7" s="6">
        <v>0</v>
      </c>
      <c r="R7" s="7"/>
      <c r="S7" s="6">
        <v>0</v>
      </c>
      <c r="T7" s="7"/>
      <c r="U7" s="6">
        <v>0</v>
      </c>
      <c r="V7" s="7"/>
      <c r="W7" s="6">
        <v>0</v>
      </c>
      <c r="X7" s="7"/>
      <c r="Y7" s="6">
        <v>0</v>
      </c>
      <c r="Z7" s="7"/>
      <c r="AA7" s="6">
        <v>0</v>
      </c>
      <c r="AB7" s="7"/>
      <c r="AC7" s="6">
        <v>56894.54</v>
      </c>
      <c r="AD7" s="7"/>
      <c r="AE7" s="6">
        <v>56894.54</v>
      </c>
      <c r="AF7" s="7"/>
      <c r="AG7" s="6">
        <v>0</v>
      </c>
      <c r="AH7" s="7"/>
      <c r="AI7" s="6">
        <v>0</v>
      </c>
      <c r="AJ7" s="7"/>
      <c r="AK7" s="6">
        <v>2920</v>
      </c>
      <c r="AL7" s="7"/>
      <c r="AM7" s="6">
        <v>2920</v>
      </c>
      <c r="AN7" s="7"/>
      <c r="AO7" s="6">
        <v>57678.400000000001</v>
      </c>
      <c r="AP7" s="7"/>
      <c r="AQ7" s="6">
        <v>57678.400000000001</v>
      </c>
      <c r="AR7" s="7"/>
      <c r="AS7" s="6">
        <f t="shared" si="0"/>
        <v>209099.16</v>
      </c>
      <c r="AT7" s="7"/>
      <c r="AU7" s="6">
        <f t="shared" si="1"/>
        <v>209099.16</v>
      </c>
    </row>
    <row r="8" spans="1:47" x14ac:dyDescent="0.2">
      <c r="A8" s="2"/>
      <c r="B8" s="2"/>
      <c r="C8" s="2"/>
      <c r="D8" s="2" t="s">
        <v>17</v>
      </c>
      <c r="E8" s="6">
        <v>2172.4</v>
      </c>
      <c r="F8" s="7"/>
      <c r="G8" s="6">
        <v>2172.4</v>
      </c>
      <c r="H8" s="7"/>
      <c r="I8" s="6">
        <v>3197.55</v>
      </c>
      <c r="J8" s="7"/>
      <c r="K8" s="6">
        <v>3197.55</v>
      </c>
      <c r="L8" s="7"/>
      <c r="M8" s="6">
        <v>0</v>
      </c>
      <c r="N8" s="7"/>
      <c r="O8" s="6">
        <v>0</v>
      </c>
      <c r="P8" s="7"/>
      <c r="Q8" s="6">
        <v>0</v>
      </c>
      <c r="R8" s="7"/>
      <c r="S8" s="6">
        <v>0</v>
      </c>
      <c r="T8" s="7"/>
      <c r="U8" s="6">
        <v>0</v>
      </c>
      <c r="V8" s="7"/>
      <c r="W8" s="6">
        <v>0</v>
      </c>
      <c r="X8" s="7"/>
      <c r="Y8" s="6">
        <v>0</v>
      </c>
      <c r="Z8" s="7"/>
      <c r="AA8" s="6">
        <v>0</v>
      </c>
      <c r="AB8" s="7"/>
      <c r="AC8" s="6">
        <v>3628.77</v>
      </c>
      <c r="AD8" s="7"/>
      <c r="AE8" s="6">
        <v>3628.77</v>
      </c>
      <c r="AF8" s="7"/>
      <c r="AG8" s="6">
        <v>0</v>
      </c>
      <c r="AH8" s="7"/>
      <c r="AI8" s="6">
        <v>0</v>
      </c>
      <c r="AJ8" s="7"/>
      <c r="AK8" s="6">
        <v>0</v>
      </c>
      <c r="AL8" s="7"/>
      <c r="AM8" s="6">
        <v>0</v>
      </c>
      <c r="AN8" s="7"/>
      <c r="AO8" s="6">
        <v>2955.71</v>
      </c>
      <c r="AP8" s="7"/>
      <c r="AQ8" s="6">
        <v>2955.71</v>
      </c>
      <c r="AR8" s="7"/>
      <c r="AS8" s="6">
        <f t="shared" si="0"/>
        <v>11954.43</v>
      </c>
      <c r="AT8" s="7"/>
      <c r="AU8" s="6">
        <f t="shared" si="1"/>
        <v>11954.43</v>
      </c>
    </row>
    <row r="9" spans="1:47" x14ac:dyDescent="0.2">
      <c r="A9" s="2"/>
      <c r="B9" s="2"/>
      <c r="C9" s="2"/>
      <c r="D9" s="2" t="s">
        <v>18</v>
      </c>
      <c r="E9" s="6">
        <v>200</v>
      </c>
      <c r="F9" s="7"/>
      <c r="G9" s="6">
        <v>200</v>
      </c>
      <c r="H9" s="7"/>
      <c r="I9" s="6">
        <v>200</v>
      </c>
      <c r="J9" s="7"/>
      <c r="K9" s="6">
        <v>200</v>
      </c>
      <c r="L9" s="7"/>
      <c r="M9" s="6">
        <v>0</v>
      </c>
      <c r="N9" s="7"/>
      <c r="O9" s="6">
        <v>0</v>
      </c>
      <c r="P9" s="7"/>
      <c r="Q9" s="6">
        <v>0</v>
      </c>
      <c r="R9" s="7"/>
      <c r="S9" s="6">
        <v>0</v>
      </c>
      <c r="T9" s="7"/>
      <c r="U9" s="6">
        <v>0</v>
      </c>
      <c r="V9" s="7"/>
      <c r="W9" s="6">
        <v>0</v>
      </c>
      <c r="X9" s="7"/>
      <c r="Y9" s="6">
        <v>0</v>
      </c>
      <c r="Z9" s="7"/>
      <c r="AA9" s="6">
        <v>0</v>
      </c>
      <c r="AB9" s="7"/>
      <c r="AC9" s="6">
        <v>200</v>
      </c>
      <c r="AD9" s="7"/>
      <c r="AE9" s="6">
        <v>200</v>
      </c>
      <c r="AF9" s="7"/>
      <c r="AG9" s="6">
        <v>0</v>
      </c>
      <c r="AH9" s="7"/>
      <c r="AI9" s="6">
        <v>0</v>
      </c>
      <c r="AJ9" s="7"/>
      <c r="AK9" s="6">
        <v>0</v>
      </c>
      <c r="AL9" s="7"/>
      <c r="AM9" s="6">
        <v>0</v>
      </c>
      <c r="AN9" s="7"/>
      <c r="AO9" s="6">
        <v>200</v>
      </c>
      <c r="AP9" s="7"/>
      <c r="AQ9" s="6">
        <v>200</v>
      </c>
      <c r="AR9" s="7"/>
      <c r="AS9" s="6">
        <f t="shared" si="0"/>
        <v>800</v>
      </c>
      <c r="AT9" s="7"/>
      <c r="AU9" s="6">
        <f t="shared" si="1"/>
        <v>800</v>
      </c>
    </row>
    <row r="10" spans="1:47" ht="12.75" thickBot="1" x14ac:dyDescent="0.25">
      <c r="A10" s="2"/>
      <c r="B10" s="2"/>
      <c r="C10" s="2"/>
      <c r="D10" s="2" t="s">
        <v>19</v>
      </c>
      <c r="E10" s="8">
        <v>0</v>
      </c>
      <c r="F10" s="7"/>
      <c r="G10" s="8">
        <v>0</v>
      </c>
      <c r="H10" s="7"/>
      <c r="I10" s="8">
        <v>5850</v>
      </c>
      <c r="J10" s="7"/>
      <c r="K10" s="8">
        <v>5850</v>
      </c>
      <c r="L10" s="7"/>
      <c r="M10" s="8">
        <v>0</v>
      </c>
      <c r="N10" s="7"/>
      <c r="O10" s="8">
        <v>0</v>
      </c>
      <c r="P10" s="7"/>
      <c r="Q10" s="8">
        <v>0</v>
      </c>
      <c r="R10" s="7"/>
      <c r="S10" s="8">
        <v>0</v>
      </c>
      <c r="T10" s="7"/>
      <c r="U10" s="8">
        <v>0</v>
      </c>
      <c r="V10" s="7"/>
      <c r="W10" s="8">
        <v>0</v>
      </c>
      <c r="X10" s="7"/>
      <c r="Y10" s="8">
        <v>0</v>
      </c>
      <c r="Z10" s="7"/>
      <c r="AA10" s="8">
        <v>0</v>
      </c>
      <c r="AB10" s="7"/>
      <c r="AC10" s="8">
        <v>0</v>
      </c>
      <c r="AD10" s="7"/>
      <c r="AE10" s="8">
        <v>0</v>
      </c>
      <c r="AF10" s="7"/>
      <c r="AG10" s="8">
        <v>0</v>
      </c>
      <c r="AH10" s="7"/>
      <c r="AI10" s="8">
        <v>0</v>
      </c>
      <c r="AJ10" s="7"/>
      <c r="AK10" s="8">
        <v>0</v>
      </c>
      <c r="AL10" s="7"/>
      <c r="AM10" s="8">
        <v>0</v>
      </c>
      <c r="AN10" s="7"/>
      <c r="AO10" s="8">
        <v>5850</v>
      </c>
      <c r="AP10" s="7"/>
      <c r="AQ10" s="8">
        <v>5850</v>
      </c>
      <c r="AR10" s="7"/>
      <c r="AS10" s="8">
        <f t="shared" si="0"/>
        <v>11700</v>
      </c>
      <c r="AT10" s="7"/>
      <c r="AU10" s="8">
        <f t="shared" si="1"/>
        <v>11700</v>
      </c>
    </row>
    <row r="11" spans="1:47" x14ac:dyDescent="0.2">
      <c r="A11" s="2"/>
      <c r="B11" s="2"/>
      <c r="C11" s="2" t="s">
        <v>20</v>
      </c>
      <c r="D11" s="2"/>
      <c r="E11" s="6">
        <f>ROUND(SUM(E4:E10),5)</f>
        <v>45820.41</v>
      </c>
      <c r="F11" s="7"/>
      <c r="G11" s="6">
        <f>ROUND(SUM(G4:G10),5)</f>
        <v>45820.41</v>
      </c>
      <c r="H11" s="7"/>
      <c r="I11" s="6">
        <f>ROUND(SUM(I4:I10),5)</f>
        <v>73198.22</v>
      </c>
      <c r="J11" s="7"/>
      <c r="K11" s="6">
        <f>ROUND(SUM(K4:K10),5)</f>
        <v>73198.22</v>
      </c>
      <c r="L11" s="7"/>
      <c r="M11" s="6">
        <f>ROUND(SUM(M4:M10),5)</f>
        <v>2700</v>
      </c>
      <c r="N11" s="7"/>
      <c r="O11" s="6">
        <f>ROUND(SUM(O4:O10),5)</f>
        <v>2700</v>
      </c>
      <c r="P11" s="7"/>
      <c r="Q11" s="6">
        <f>ROUND(SUM(Q4:Q10),5)</f>
        <v>2700</v>
      </c>
      <c r="R11" s="7"/>
      <c r="S11" s="6">
        <f>ROUND(SUM(S4:S10),5)</f>
        <v>2700</v>
      </c>
      <c r="T11" s="7"/>
      <c r="U11" s="6">
        <f>ROUND(SUM(U4:U10),5)</f>
        <v>2700</v>
      </c>
      <c r="V11" s="7"/>
      <c r="W11" s="6">
        <f>ROUND(SUM(W4:W10),5)</f>
        <v>2700</v>
      </c>
      <c r="X11" s="7"/>
      <c r="Y11" s="6">
        <f>ROUND(SUM(Y4:Y10),5)</f>
        <v>5400</v>
      </c>
      <c r="Z11" s="7"/>
      <c r="AA11" s="6">
        <f>ROUND(SUM(AA4:AA10),5)</f>
        <v>5400</v>
      </c>
      <c r="AB11" s="7"/>
      <c r="AC11" s="6">
        <f>ROUND(SUM(AC4:AC10),5)</f>
        <v>76403.63</v>
      </c>
      <c r="AD11" s="7"/>
      <c r="AE11" s="6">
        <f>ROUND(SUM(AE4:AE10),5)</f>
        <v>76403.63</v>
      </c>
      <c r="AF11" s="7"/>
      <c r="AG11" s="6">
        <f>ROUND(SUM(AG4:AG10),5)</f>
        <v>2700</v>
      </c>
      <c r="AH11" s="7"/>
      <c r="AI11" s="6">
        <f>ROUND(SUM(AI4:AI10),5)</f>
        <v>2700</v>
      </c>
      <c r="AJ11" s="7"/>
      <c r="AK11" s="6">
        <f>ROUND(SUM(AK4:AK10),5)</f>
        <v>2920</v>
      </c>
      <c r="AL11" s="7"/>
      <c r="AM11" s="6">
        <f>ROUND(SUM(AM4:AM10),5)</f>
        <v>2920</v>
      </c>
      <c r="AN11" s="7"/>
      <c r="AO11" s="6">
        <f>ROUND(SUM(AO4:AO10),5)</f>
        <v>68119.31</v>
      </c>
      <c r="AP11" s="7"/>
      <c r="AQ11" s="6">
        <f>ROUND(SUM(AQ4:AQ10),5)</f>
        <v>68119.31</v>
      </c>
      <c r="AR11" s="7"/>
      <c r="AS11" s="6">
        <f t="shared" si="0"/>
        <v>282661.57</v>
      </c>
      <c r="AT11" s="7"/>
      <c r="AU11" s="6">
        <f t="shared" si="1"/>
        <v>282661.57</v>
      </c>
    </row>
    <row r="12" spans="1:47" x14ac:dyDescent="0.2">
      <c r="A12" s="2"/>
      <c r="B12" s="2"/>
      <c r="C12" s="2" t="s">
        <v>21</v>
      </c>
      <c r="D12" s="2"/>
      <c r="E12" s="6"/>
      <c r="F12" s="7"/>
      <c r="G12" s="6"/>
      <c r="H12" s="7"/>
      <c r="I12" s="6"/>
      <c r="J12" s="7"/>
      <c r="K12" s="6"/>
      <c r="L12" s="7"/>
      <c r="M12" s="6"/>
      <c r="N12" s="7"/>
      <c r="O12" s="6"/>
      <c r="P12" s="7"/>
      <c r="Q12" s="6"/>
      <c r="R12" s="7"/>
      <c r="S12" s="6"/>
      <c r="T12" s="7"/>
      <c r="U12" s="6"/>
      <c r="V12" s="7"/>
      <c r="W12" s="6"/>
      <c r="X12" s="7"/>
      <c r="Y12" s="6"/>
      <c r="Z12" s="7"/>
      <c r="AA12" s="6"/>
      <c r="AB12" s="7"/>
      <c r="AC12" s="6"/>
      <c r="AD12" s="7"/>
      <c r="AE12" s="6"/>
      <c r="AF12" s="7"/>
      <c r="AG12" s="6"/>
      <c r="AH12" s="7"/>
      <c r="AI12" s="6"/>
      <c r="AJ12" s="7"/>
      <c r="AK12" s="6"/>
      <c r="AL12" s="7"/>
      <c r="AM12" s="6"/>
      <c r="AN12" s="7"/>
      <c r="AO12" s="6"/>
      <c r="AP12" s="7"/>
      <c r="AQ12" s="6"/>
      <c r="AR12" s="7"/>
      <c r="AS12" s="6"/>
      <c r="AT12" s="7"/>
      <c r="AU12" s="6"/>
    </row>
    <row r="13" spans="1:47" ht="12.75" thickBot="1" x14ac:dyDescent="0.25">
      <c r="A13" s="2"/>
      <c r="B13" s="2"/>
      <c r="C13" s="2"/>
      <c r="D13" s="2" t="s">
        <v>22</v>
      </c>
      <c r="E13" s="6">
        <v>-2172.4</v>
      </c>
      <c r="F13" s="7"/>
      <c r="G13" s="6">
        <v>-2172.4</v>
      </c>
      <c r="H13" s="7"/>
      <c r="I13" s="6">
        <v>-3197.55</v>
      </c>
      <c r="J13" s="7"/>
      <c r="K13" s="6">
        <v>-3197.55</v>
      </c>
      <c r="L13" s="7"/>
      <c r="M13" s="6">
        <v>0</v>
      </c>
      <c r="N13" s="7"/>
      <c r="O13" s="6">
        <v>0</v>
      </c>
      <c r="P13" s="7"/>
      <c r="Q13" s="6">
        <v>0</v>
      </c>
      <c r="R13" s="7"/>
      <c r="S13" s="6">
        <v>0</v>
      </c>
      <c r="T13" s="7"/>
      <c r="U13" s="6">
        <v>0</v>
      </c>
      <c r="V13" s="7"/>
      <c r="W13" s="6">
        <v>0</v>
      </c>
      <c r="X13" s="7"/>
      <c r="Y13" s="6">
        <v>0</v>
      </c>
      <c r="Z13" s="7"/>
      <c r="AA13" s="6">
        <v>0</v>
      </c>
      <c r="AB13" s="7"/>
      <c r="AC13" s="6">
        <v>-3628.77</v>
      </c>
      <c r="AD13" s="7"/>
      <c r="AE13" s="6">
        <v>-3628.77</v>
      </c>
      <c r="AF13" s="7"/>
      <c r="AG13" s="6">
        <v>0</v>
      </c>
      <c r="AH13" s="7"/>
      <c r="AI13" s="6">
        <v>0</v>
      </c>
      <c r="AJ13" s="7"/>
      <c r="AK13" s="6">
        <v>0</v>
      </c>
      <c r="AL13" s="7"/>
      <c r="AM13" s="6">
        <v>0</v>
      </c>
      <c r="AN13" s="7"/>
      <c r="AO13" s="6">
        <v>-2955.71</v>
      </c>
      <c r="AP13" s="7"/>
      <c r="AQ13" s="6">
        <v>-2955.71</v>
      </c>
      <c r="AR13" s="7"/>
      <c r="AS13" s="6">
        <f>ROUND(E13+I13+M13+Q13+U13+Y13+AC13+AG13+AK13+AO13,5)</f>
        <v>-11954.43</v>
      </c>
      <c r="AT13" s="7"/>
      <c r="AU13" s="6">
        <f>ROUND(G13+K13+O13+S13+W13+AA13+AE13+AI13+AM13+AQ13,5)</f>
        <v>-11954.43</v>
      </c>
    </row>
    <row r="14" spans="1:47" ht="12.75" thickBot="1" x14ac:dyDescent="0.25">
      <c r="A14" s="2"/>
      <c r="B14" s="2"/>
      <c r="C14" s="2" t="s">
        <v>23</v>
      </c>
      <c r="D14" s="2"/>
      <c r="E14" s="9">
        <f>ROUND(SUM(E12:E13),5)</f>
        <v>-2172.4</v>
      </c>
      <c r="F14" s="7"/>
      <c r="G14" s="9">
        <f>ROUND(SUM(G12:G13),5)</f>
        <v>-2172.4</v>
      </c>
      <c r="H14" s="7"/>
      <c r="I14" s="9">
        <f>ROUND(SUM(I12:I13),5)</f>
        <v>-3197.55</v>
      </c>
      <c r="J14" s="7"/>
      <c r="K14" s="9">
        <f>ROUND(SUM(K12:K13),5)</f>
        <v>-3197.55</v>
      </c>
      <c r="L14" s="7"/>
      <c r="M14" s="9">
        <f>ROUND(SUM(M12:M13),5)</f>
        <v>0</v>
      </c>
      <c r="N14" s="7"/>
      <c r="O14" s="9">
        <f>ROUND(SUM(O12:O13),5)</f>
        <v>0</v>
      </c>
      <c r="P14" s="7"/>
      <c r="Q14" s="9">
        <f>ROUND(SUM(Q12:Q13),5)</f>
        <v>0</v>
      </c>
      <c r="R14" s="7"/>
      <c r="S14" s="9">
        <f>ROUND(SUM(S12:S13),5)</f>
        <v>0</v>
      </c>
      <c r="T14" s="7"/>
      <c r="U14" s="9">
        <f>ROUND(SUM(U12:U13),5)</f>
        <v>0</v>
      </c>
      <c r="V14" s="7"/>
      <c r="W14" s="9">
        <f>ROUND(SUM(W12:W13),5)</f>
        <v>0</v>
      </c>
      <c r="X14" s="7"/>
      <c r="Y14" s="9">
        <f>ROUND(SUM(Y12:Y13),5)</f>
        <v>0</v>
      </c>
      <c r="Z14" s="7"/>
      <c r="AA14" s="9">
        <f>ROUND(SUM(AA12:AA13),5)</f>
        <v>0</v>
      </c>
      <c r="AB14" s="7"/>
      <c r="AC14" s="9">
        <f>ROUND(SUM(AC12:AC13),5)</f>
        <v>-3628.77</v>
      </c>
      <c r="AD14" s="7"/>
      <c r="AE14" s="9">
        <f>ROUND(SUM(AE12:AE13),5)</f>
        <v>-3628.77</v>
      </c>
      <c r="AF14" s="7"/>
      <c r="AG14" s="9">
        <f>ROUND(SUM(AG12:AG13),5)</f>
        <v>0</v>
      </c>
      <c r="AH14" s="7"/>
      <c r="AI14" s="9">
        <f>ROUND(SUM(AI12:AI13),5)</f>
        <v>0</v>
      </c>
      <c r="AJ14" s="7"/>
      <c r="AK14" s="9">
        <f>ROUND(SUM(AK12:AK13),5)</f>
        <v>0</v>
      </c>
      <c r="AL14" s="7"/>
      <c r="AM14" s="9">
        <f>ROUND(SUM(AM12:AM13),5)</f>
        <v>0</v>
      </c>
      <c r="AN14" s="7"/>
      <c r="AO14" s="9">
        <f>ROUND(SUM(AO12:AO13),5)</f>
        <v>-2955.71</v>
      </c>
      <c r="AP14" s="7"/>
      <c r="AQ14" s="9">
        <f>ROUND(SUM(AQ12:AQ13),5)</f>
        <v>-2955.71</v>
      </c>
      <c r="AR14" s="7"/>
      <c r="AS14" s="9">
        <f>ROUND(E14+I14+M14+Q14+U14+Y14+AC14+AG14+AK14+AO14,5)</f>
        <v>-11954.43</v>
      </c>
      <c r="AT14" s="7"/>
      <c r="AU14" s="9">
        <f>ROUND(G14+K14+O14+S14+W14+AA14+AE14+AI14+AM14+AQ14,5)</f>
        <v>-11954.43</v>
      </c>
    </row>
    <row r="15" spans="1:47" x14ac:dyDescent="0.2">
      <c r="A15" s="2"/>
      <c r="B15" s="2" t="s">
        <v>24</v>
      </c>
      <c r="C15" s="2"/>
      <c r="D15" s="2"/>
      <c r="E15" s="6">
        <f>ROUND(E11+E14,5)</f>
        <v>43648.01</v>
      </c>
      <c r="F15" s="7"/>
      <c r="G15" s="6">
        <f>ROUND(G11+G14,5)</f>
        <v>43648.01</v>
      </c>
      <c r="H15" s="7"/>
      <c r="I15" s="6">
        <f>ROUND(I11+I14,5)</f>
        <v>70000.67</v>
      </c>
      <c r="J15" s="7"/>
      <c r="K15" s="6">
        <f>ROUND(K11+K14,5)</f>
        <v>70000.67</v>
      </c>
      <c r="L15" s="7"/>
      <c r="M15" s="6">
        <f>ROUND(M11+M14,5)</f>
        <v>2700</v>
      </c>
      <c r="N15" s="7"/>
      <c r="O15" s="6">
        <f>ROUND(O11+O14,5)</f>
        <v>2700</v>
      </c>
      <c r="P15" s="7"/>
      <c r="Q15" s="6">
        <f>ROUND(Q11+Q14,5)</f>
        <v>2700</v>
      </c>
      <c r="R15" s="7"/>
      <c r="S15" s="6">
        <f>ROUND(S11+S14,5)</f>
        <v>2700</v>
      </c>
      <c r="T15" s="7"/>
      <c r="U15" s="6">
        <f>ROUND(U11+U14,5)</f>
        <v>2700</v>
      </c>
      <c r="V15" s="7"/>
      <c r="W15" s="6">
        <f>ROUND(W11+W14,5)</f>
        <v>2700</v>
      </c>
      <c r="X15" s="7"/>
      <c r="Y15" s="6">
        <f>ROUND(Y11+Y14,5)</f>
        <v>5400</v>
      </c>
      <c r="Z15" s="7"/>
      <c r="AA15" s="6">
        <f>ROUND(AA11+AA14,5)</f>
        <v>5400</v>
      </c>
      <c r="AB15" s="7"/>
      <c r="AC15" s="6">
        <f>ROUND(AC11+AC14,5)</f>
        <v>72774.86</v>
      </c>
      <c r="AD15" s="7"/>
      <c r="AE15" s="6">
        <f>ROUND(AE11+AE14,5)</f>
        <v>72774.86</v>
      </c>
      <c r="AF15" s="7"/>
      <c r="AG15" s="6">
        <f>ROUND(AG11+AG14,5)</f>
        <v>2700</v>
      </c>
      <c r="AH15" s="7"/>
      <c r="AI15" s="6">
        <f>ROUND(AI11+AI14,5)</f>
        <v>2700</v>
      </c>
      <c r="AJ15" s="7"/>
      <c r="AK15" s="6">
        <f>ROUND(AK11+AK14,5)</f>
        <v>2920</v>
      </c>
      <c r="AL15" s="7"/>
      <c r="AM15" s="6">
        <f>ROUND(AM11+AM14,5)</f>
        <v>2920</v>
      </c>
      <c r="AN15" s="7"/>
      <c r="AO15" s="6">
        <f>ROUND(AO11+AO14,5)</f>
        <v>65163.6</v>
      </c>
      <c r="AP15" s="7"/>
      <c r="AQ15" s="6">
        <f>ROUND(AQ11+AQ14,5)</f>
        <v>65163.6</v>
      </c>
      <c r="AR15" s="7"/>
      <c r="AS15" s="6">
        <f>ROUND(E15+I15+M15+Q15+U15+Y15+AC15+AG15+AK15+AO15,5)</f>
        <v>270707.14</v>
      </c>
      <c r="AT15" s="7"/>
      <c r="AU15" s="6">
        <f>ROUND(G15+K15+O15+S15+W15+AA15+AE15+AI15+AM15+AQ15,5)</f>
        <v>270707.14</v>
      </c>
    </row>
    <row r="16" spans="1:47" x14ac:dyDescent="0.2">
      <c r="A16" s="2"/>
      <c r="B16" s="2" t="s">
        <v>25</v>
      </c>
      <c r="C16" s="2"/>
      <c r="D16" s="2"/>
      <c r="E16" s="6"/>
      <c r="F16" s="7"/>
      <c r="G16" s="6"/>
      <c r="H16" s="7"/>
      <c r="I16" s="6"/>
      <c r="J16" s="7"/>
      <c r="K16" s="6"/>
      <c r="L16" s="7"/>
      <c r="M16" s="6"/>
      <c r="N16" s="7"/>
      <c r="O16" s="6"/>
      <c r="P16" s="7"/>
      <c r="Q16" s="6"/>
      <c r="R16" s="7"/>
      <c r="S16" s="6"/>
      <c r="T16" s="7"/>
      <c r="U16" s="6"/>
      <c r="V16" s="7"/>
      <c r="W16" s="6"/>
      <c r="X16" s="7"/>
      <c r="Y16" s="6"/>
      <c r="Z16" s="7"/>
      <c r="AA16" s="6"/>
      <c r="AB16" s="7"/>
      <c r="AC16" s="6"/>
      <c r="AD16" s="7"/>
      <c r="AE16" s="6"/>
      <c r="AF16" s="7"/>
      <c r="AG16" s="6"/>
      <c r="AH16" s="7"/>
      <c r="AI16" s="6"/>
      <c r="AJ16" s="7"/>
      <c r="AK16" s="6"/>
      <c r="AL16" s="7"/>
      <c r="AM16" s="6"/>
      <c r="AN16" s="7"/>
      <c r="AO16" s="6"/>
      <c r="AP16" s="7"/>
      <c r="AQ16" s="6"/>
      <c r="AR16" s="7"/>
      <c r="AS16" s="6"/>
      <c r="AT16" s="7"/>
      <c r="AU16" s="6"/>
    </row>
    <row r="17" spans="1:47" x14ac:dyDescent="0.2">
      <c r="A17" s="2"/>
      <c r="B17" s="2"/>
      <c r="C17" s="2" t="s">
        <v>26</v>
      </c>
      <c r="D17" s="2"/>
      <c r="E17" s="6">
        <v>-7101</v>
      </c>
      <c r="F17" s="7"/>
      <c r="G17" s="6">
        <v>-7101</v>
      </c>
      <c r="H17" s="7"/>
      <c r="I17" s="6">
        <v>-7744</v>
      </c>
      <c r="J17" s="7"/>
      <c r="K17" s="6">
        <v>-7744</v>
      </c>
      <c r="L17" s="7"/>
      <c r="M17" s="6">
        <v>0</v>
      </c>
      <c r="N17" s="7"/>
      <c r="O17" s="6">
        <v>0</v>
      </c>
      <c r="P17" s="7"/>
      <c r="Q17" s="6">
        <v>0</v>
      </c>
      <c r="R17" s="7"/>
      <c r="S17" s="6">
        <v>0</v>
      </c>
      <c r="T17" s="7"/>
      <c r="U17" s="6">
        <v>0</v>
      </c>
      <c r="V17" s="7"/>
      <c r="W17" s="6">
        <v>0</v>
      </c>
      <c r="X17" s="7"/>
      <c r="Y17" s="6">
        <v>-12</v>
      </c>
      <c r="Z17" s="7"/>
      <c r="AA17" s="6">
        <v>-12</v>
      </c>
      <c r="AB17" s="7"/>
      <c r="AC17" s="6">
        <v>-6302</v>
      </c>
      <c r="AD17" s="7"/>
      <c r="AE17" s="6">
        <v>-6302</v>
      </c>
      <c r="AF17" s="7"/>
      <c r="AG17" s="6">
        <v>0</v>
      </c>
      <c r="AH17" s="7"/>
      <c r="AI17" s="6">
        <v>0</v>
      </c>
      <c r="AJ17" s="7"/>
      <c r="AK17" s="6">
        <v>-170</v>
      </c>
      <c r="AL17" s="7"/>
      <c r="AM17" s="6">
        <v>-170</v>
      </c>
      <c r="AN17" s="7"/>
      <c r="AO17" s="6">
        <v>-6598</v>
      </c>
      <c r="AP17" s="7"/>
      <c r="AQ17" s="6">
        <v>-6598</v>
      </c>
      <c r="AR17" s="7"/>
      <c r="AS17" s="6">
        <f t="shared" ref="AS17:AS23" si="2">ROUND(E17+I17+M17+Q17+U17+Y17+AC17+AG17+AK17+AO17,5)</f>
        <v>-27927</v>
      </c>
      <c r="AT17" s="7"/>
      <c r="AU17" s="6">
        <f t="shared" ref="AU17:AU23" si="3">ROUND(G17+K17+O17+S17+W17+AA17+AE17+AI17+AM17+AQ17,5)</f>
        <v>-27927</v>
      </c>
    </row>
    <row r="18" spans="1:47" x14ac:dyDescent="0.2">
      <c r="A18" s="2"/>
      <c r="B18" s="2"/>
      <c r="C18" s="2" t="s">
        <v>27</v>
      </c>
      <c r="D18" s="2"/>
      <c r="E18" s="6">
        <v>-664.4</v>
      </c>
      <c r="F18" s="7"/>
      <c r="G18" s="6">
        <v>-664.4</v>
      </c>
      <c r="H18" s="7"/>
      <c r="I18" s="6">
        <v>-976.55</v>
      </c>
      <c r="J18" s="7"/>
      <c r="K18" s="6">
        <v>-976.55</v>
      </c>
      <c r="L18" s="7"/>
      <c r="M18" s="6">
        <v>-39.15</v>
      </c>
      <c r="N18" s="7"/>
      <c r="O18" s="6">
        <v>-39.15</v>
      </c>
      <c r="P18" s="7"/>
      <c r="Q18" s="6">
        <v>-39.15</v>
      </c>
      <c r="R18" s="7"/>
      <c r="S18" s="6">
        <v>-39.15</v>
      </c>
      <c r="T18" s="7"/>
      <c r="U18" s="6">
        <v>-39.15</v>
      </c>
      <c r="V18" s="7"/>
      <c r="W18" s="6">
        <v>-39.15</v>
      </c>
      <c r="X18" s="7"/>
      <c r="Y18" s="6">
        <v>-78.3</v>
      </c>
      <c r="Z18" s="7"/>
      <c r="AA18" s="6">
        <v>-78.3</v>
      </c>
      <c r="AB18" s="7"/>
      <c r="AC18" s="6">
        <v>-1107.8499999999999</v>
      </c>
      <c r="AD18" s="7"/>
      <c r="AE18" s="6">
        <v>-1107.8499999999999</v>
      </c>
      <c r="AF18" s="7"/>
      <c r="AG18" s="6">
        <v>-39.15</v>
      </c>
      <c r="AH18" s="7"/>
      <c r="AI18" s="6">
        <v>-39.15</v>
      </c>
      <c r="AJ18" s="7"/>
      <c r="AK18" s="6">
        <v>-42.34</v>
      </c>
      <c r="AL18" s="7"/>
      <c r="AM18" s="6">
        <v>-42.34</v>
      </c>
      <c r="AN18" s="7"/>
      <c r="AO18" s="6">
        <v>-902.9</v>
      </c>
      <c r="AP18" s="7"/>
      <c r="AQ18" s="6">
        <v>-902.9</v>
      </c>
      <c r="AR18" s="7"/>
      <c r="AS18" s="6">
        <f t="shared" si="2"/>
        <v>-3928.94</v>
      </c>
      <c r="AT18" s="7"/>
      <c r="AU18" s="6">
        <f t="shared" si="3"/>
        <v>-3928.94</v>
      </c>
    </row>
    <row r="19" spans="1:47" x14ac:dyDescent="0.2">
      <c r="A19" s="2"/>
      <c r="B19" s="2"/>
      <c r="C19" s="2" t="s">
        <v>28</v>
      </c>
      <c r="D19" s="2"/>
      <c r="E19" s="6">
        <v>-2840.87</v>
      </c>
      <c r="F19" s="7"/>
      <c r="G19" s="6">
        <v>-2840.87</v>
      </c>
      <c r="H19" s="7"/>
      <c r="I19" s="6">
        <v>-4175.59</v>
      </c>
      <c r="J19" s="7"/>
      <c r="K19" s="6">
        <v>-4175.59</v>
      </c>
      <c r="L19" s="7"/>
      <c r="M19" s="6">
        <v>-167.4</v>
      </c>
      <c r="N19" s="7"/>
      <c r="O19" s="6">
        <v>-167.4</v>
      </c>
      <c r="P19" s="7"/>
      <c r="Q19" s="6">
        <v>-167.4</v>
      </c>
      <c r="R19" s="7"/>
      <c r="S19" s="6">
        <v>-167.4</v>
      </c>
      <c r="T19" s="7"/>
      <c r="U19" s="6">
        <v>-167.4</v>
      </c>
      <c r="V19" s="7"/>
      <c r="W19" s="6">
        <v>-167.4</v>
      </c>
      <c r="X19" s="7"/>
      <c r="Y19" s="6">
        <v>-334.8</v>
      </c>
      <c r="Z19" s="7"/>
      <c r="AA19" s="6">
        <v>-334.8</v>
      </c>
      <c r="AB19" s="7"/>
      <c r="AC19" s="6">
        <v>-4737.03</v>
      </c>
      <c r="AD19" s="7"/>
      <c r="AE19" s="6">
        <v>-4737.03</v>
      </c>
      <c r="AF19" s="7"/>
      <c r="AG19" s="6">
        <v>-167.4</v>
      </c>
      <c r="AH19" s="7"/>
      <c r="AI19" s="6">
        <v>-167.4</v>
      </c>
      <c r="AJ19" s="7"/>
      <c r="AK19" s="6">
        <v>-181.04</v>
      </c>
      <c r="AL19" s="7"/>
      <c r="AM19" s="6">
        <v>-181.04</v>
      </c>
      <c r="AN19" s="7"/>
      <c r="AO19" s="6">
        <v>-3860.7</v>
      </c>
      <c r="AP19" s="7"/>
      <c r="AQ19" s="6">
        <v>-3860.7</v>
      </c>
      <c r="AR19" s="7"/>
      <c r="AS19" s="6">
        <f t="shared" si="2"/>
        <v>-16799.63</v>
      </c>
      <c r="AT19" s="7"/>
      <c r="AU19" s="6">
        <f t="shared" si="3"/>
        <v>-16799.63</v>
      </c>
    </row>
    <row r="20" spans="1:47" x14ac:dyDescent="0.2">
      <c r="A20" s="2"/>
      <c r="B20" s="2"/>
      <c r="C20" s="2" t="s">
        <v>29</v>
      </c>
      <c r="D20" s="2"/>
      <c r="E20" s="6">
        <v>-1916.66</v>
      </c>
      <c r="F20" s="7"/>
      <c r="G20" s="6">
        <v>-1916.66</v>
      </c>
      <c r="H20" s="7"/>
      <c r="I20" s="6">
        <v>-2885.4</v>
      </c>
      <c r="J20" s="7"/>
      <c r="K20" s="6">
        <v>-2885.4</v>
      </c>
      <c r="L20" s="7"/>
      <c r="M20" s="6">
        <v>0</v>
      </c>
      <c r="N20" s="7"/>
      <c r="O20" s="6">
        <v>0</v>
      </c>
      <c r="P20" s="7"/>
      <c r="Q20" s="6">
        <v>0</v>
      </c>
      <c r="R20" s="7"/>
      <c r="S20" s="6">
        <v>0</v>
      </c>
      <c r="T20" s="7"/>
      <c r="U20" s="6">
        <v>0</v>
      </c>
      <c r="V20" s="7"/>
      <c r="W20" s="6">
        <v>0</v>
      </c>
      <c r="X20" s="7"/>
      <c r="Y20" s="6">
        <v>-108.96</v>
      </c>
      <c r="Z20" s="7"/>
      <c r="AA20" s="6">
        <v>-108.96</v>
      </c>
      <c r="AB20" s="7"/>
      <c r="AC20" s="6">
        <v>-3292.89</v>
      </c>
      <c r="AD20" s="7"/>
      <c r="AE20" s="6">
        <v>-3292.89</v>
      </c>
      <c r="AF20" s="7"/>
      <c r="AG20" s="6">
        <v>0</v>
      </c>
      <c r="AH20" s="7"/>
      <c r="AI20" s="6">
        <v>0</v>
      </c>
      <c r="AJ20" s="7"/>
      <c r="AK20" s="6">
        <v>-97.15</v>
      </c>
      <c r="AL20" s="7"/>
      <c r="AM20" s="6">
        <v>-97.15</v>
      </c>
      <c r="AN20" s="7"/>
      <c r="AO20" s="6">
        <v>-2656.82</v>
      </c>
      <c r="AP20" s="7"/>
      <c r="AQ20" s="6">
        <v>-2656.82</v>
      </c>
      <c r="AR20" s="7"/>
      <c r="AS20" s="6">
        <f t="shared" si="2"/>
        <v>-10957.88</v>
      </c>
      <c r="AT20" s="7"/>
      <c r="AU20" s="6">
        <f t="shared" si="3"/>
        <v>-10957.88</v>
      </c>
    </row>
    <row r="21" spans="1:47" x14ac:dyDescent="0.2">
      <c r="A21" s="2"/>
      <c r="B21" s="2"/>
      <c r="C21" s="2" t="s">
        <v>30</v>
      </c>
      <c r="D21" s="2"/>
      <c r="E21" s="6">
        <v>-458.19</v>
      </c>
      <c r="F21" s="7"/>
      <c r="G21" s="6">
        <v>-458.19</v>
      </c>
      <c r="H21" s="7"/>
      <c r="I21" s="6">
        <v>-673.5</v>
      </c>
      <c r="J21" s="7"/>
      <c r="K21" s="6">
        <v>-673.5</v>
      </c>
      <c r="L21" s="7"/>
      <c r="M21" s="6">
        <v>-27</v>
      </c>
      <c r="N21" s="7"/>
      <c r="O21" s="6">
        <v>-27</v>
      </c>
      <c r="P21" s="7"/>
      <c r="Q21" s="6">
        <v>-27</v>
      </c>
      <c r="R21" s="7"/>
      <c r="S21" s="6">
        <v>-27</v>
      </c>
      <c r="T21" s="7"/>
      <c r="U21" s="6">
        <v>-27</v>
      </c>
      <c r="V21" s="7"/>
      <c r="W21" s="6">
        <v>-27</v>
      </c>
      <c r="X21" s="7"/>
      <c r="Y21" s="6">
        <v>-54</v>
      </c>
      <c r="Z21" s="7"/>
      <c r="AA21" s="6">
        <v>-54</v>
      </c>
      <c r="AB21" s="7"/>
      <c r="AC21" s="6">
        <v>-750</v>
      </c>
      <c r="AD21" s="7"/>
      <c r="AE21" s="6">
        <v>-750</v>
      </c>
      <c r="AF21" s="7"/>
      <c r="AG21" s="6">
        <v>-27</v>
      </c>
      <c r="AH21" s="7"/>
      <c r="AI21" s="6">
        <v>-27</v>
      </c>
      <c r="AJ21" s="7"/>
      <c r="AK21" s="6">
        <v>-29.2</v>
      </c>
      <c r="AL21" s="7"/>
      <c r="AM21" s="6">
        <v>-29.2</v>
      </c>
      <c r="AN21" s="7"/>
      <c r="AO21" s="6">
        <v>-622.71</v>
      </c>
      <c r="AP21" s="7"/>
      <c r="AQ21" s="6">
        <v>-622.71</v>
      </c>
      <c r="AR21" s="7"/>
      <c r="AS21" s="6">
        <f t="shared" si="2"/>
        <v>-2695.6</v>
      </c>
      <c r="AT21" s="7"/>
      <c r="AU21" s="6">
        <f t="shared" si="3"/>
        <v>-2695.6</v>
      </c>
    </row>
    <row r="22" spans="1:47" ht="12.75" thickBot="1" x14ac:dyDescent="0.25">
      <c r="A22" s="2"/>
      <c r="B22" s="2"/>
      <c r="C22" s="2" t="s">
        <v>31</v>
      </c>
      <c r="D22" s="2"/>
      <c r="E22" s="8">
        <v>0</v>
      </c>
      <c r="F22" s="7"/>
      <c r="G22" s="8">
        <v>0</v>
      </c>
      <c r="H22" s="7"/>
      <c r="I22" s="8">
        <v>0</v>
      </c>
      <c r="J22" s="7"/>
      <c r="K22" s="8">
        <v>0</v>
      </c>
      <c r="L22" s="7"/>
      <c r="M22" s="8">
        <v>0</v>
      </c>
      <c r="N22" s="7"/>
      <c r="O22" s="8">
        <v>0</v>
      </c>
      <c r="P22" s="7"/>
      <c r="Q22" s="8">
        <v>0</v>
      </c>
      <c r="R22" s="7"/>
      <c r="S22" s="8">
        <v>0</v>
      </c>
      <c r="T22" s="7"/>
      <c r="U22" s="8">
        <v>0</v>
      </c>
      <c r="V22" s="7"/>
      <c r="W22" s="8">
        <v>0</v>
      </c>
      <c r="X22" s="7"/>
      <c r="Y22" s="8">
        <v>0</v>
      </c>
      <c r="Z22" s="7"/>
      <c r="AA22" s="8">
        <v>0</v>
      </c>
      <c r="AB22" s="7"/>
      <c r="AC22" s="8">
        <v>0</v>
      </c>
      <c r="AD22" s="7"/>
      <c r="AE22" s="8">
        <v>0</v>
      </c>
      <c r="AF22" s="7"/>
      <c r="AG22" s="8">
        <v>0</v>
      </c>
      <c r="AH22" s="7"/>
      <c r="AI22" s="8">
        <v>0</v>
      </c>
      <c r="AJ22" s="7"/>
      <c r="AK22" s="8">
        <v>0</v>
      </c>
      <c r="AL22" s="7"/>
      <c r="AM22" s="8">
        <v>0</v>
      </c>
      <c r="AN22" s="7"/>
      <c r="AO22" s="8">
        <v>0</v>
      </c>
      <c r="AP22" s="7"/>
      <c r="AQ22" s="8">
        <v>0</v>
      </c>
      <c r="AR22" s="7"/>
      <c r="AS22" s="8">
        <f t="shared" si="2"/>
        <v>0</v>
      </c>
      <c r="AT22" s="7"/>
      <c r="AU22" s="8">
        <f t="shared" si="3"/>
        <v>0</v>
      </c>
    </row>
    <row r="23" spans="1:47" x14ac:dyDescent="0.2">
      <c r="A23" s="2"/>
      <c r="B23" s="2" t="s">
        <v>32</v>
      </c>
      <c r="C23" s="2"/>
      <c r="D23" s="2"/>
      <c r="E23" s="6">
        <f>ROUND(SUM(E16:E22),5)</f>
        <v>-12981.12</v>
      </c>
      <c r="F23" s="7"/>
      <c r="G23" s="6">
        <f>ROUND(SUM(G16:G22),5)</f>
        <v>-12981.12</v>
      </c>
      <c r="H23" s="7"/>
      <c r="I23" s="6">
        <f>ROUND(SUM(I16:I22),5)</f>
        <v>-16455.04</v>
      </c>
      <c r="J23" s="7"/>
      <c r="K23" s="6">
        <f>ROUND(SUM(K16:K22),5)</f>
        <v>-16455.04</v>
      </c>
      <c r="L23" s="7"/>
      <c r="M23" s="6">
        <f>ROUND(SUM(M16:M22),5)</f>
        <v>-233.55</v>
      </c>
      <c r="N23" s="7"/>
      <c r="O23" s="6">
        <f>ROUND(SUM(O16:O22),5)</f>
        <v>-233.55</v>
      </c>
      <c r="P23" s="7"/>
      <c r="Q23" s="6">
        <f>ROUND(SUM(Q16:Q22),5)</f>
        <v>-233.55</v>
      </c>
      <c r="R23" s="7"/>
      <c r="S23" s="6">
        <f>ROUND(SUM(S16:S22),5)</f>
        <v>-233.55</v>
      </c>
      <c r="T23" s="7"/>
      <c r="U23" s="6">
        <f>ROUND(SUM(U16:U22),5)</f>
        <v>-233.55</v>
      </c>
      <c r="V23" s="7"/>
      <c r="W23" s="6">
        <f>ROUND(SUM(W16:W22),5)</f>
        <v>-233.55</v>
      </c>
      <c r="X23" s="7"/>
      <c r="Y23" s="6">
        <f>ROUND(SUM(Y16:Y22),5)</f>
        <v>-588.05999999999995</v>
      </c>
      <c r="Z23" s="7"/>
      <c r="AA23" s="6">
        <f>ROUND(SUM(AA16:AA22),5)</f>
        <v>-588.05999999999995</v>
      </c>
      <c r="AB23" s="7"/>
      <c r="AC23" s="6">
        <f>ROUND(SUM(AC16:AC22),5)</f>
        <v>-16189.77</v>
      </c>
      <c r="AD23" s="7"/>
      <c r="AE23" s="6">
        <f>ROUND(SUM(AE16:AE22),5)</f>
        <v>-16189.77</v>
      </c>
      <c r="AF23" s="7"/>
      <c r="AG23" s="6">
        <f>ROUND(SUM(AG16:AG22),5)</f>
        <v>-233.55</v>
      </c>
      <c r="AH23" s="7"/>
      <c r="AI23" s="6">
        <f>ROUND(SUM(AI16:AI22),5)</f>
        <v>-233.55</v>
      </c>
      <c r="AJ23" s="7"/>
      <c r="AK23" s="6">
        <f>ROUND(SUM(AK16:AK22),5)</f>
        <v>-519.73</v>
      </c>
      <c r="AL23" s="7"/>
      <c r="AM23" s="6">
        <f>ROUND(SUM(AM16:AM22),5)</f>
        <v>-519.73</v>
      </c>
      <c r="AN23" s="7"/>
      <c r="AO23" s="6">
        <f>ROUND(SUM(AO16:AO22),5)</f>
        <v>-14641.13</v>
      </c>
      <c r="AP23" s="7"/>
      <c r="AQ23" s="6">
        <f>ROUND(SUM(AQ16:AQ22),5)</f>
        <v>-14641.13</v>
      </c>
      <c r="AR23" s="7"/>
      <c r="AS23" s="6">
        <f t="shared" si="2"/>
        <v>-62309.05</v>
      </c>
      <c r="AT23" s="7"/>
      <c r="AU23" s="6">
        <f t="shared" si="3"/>
        <v>-62309.05</v>
      </c>
    </row>
    <row r="24" spans="1:47" x14ac:dyDescent="0.2">
      <c r="A24" s="2"/>
      <c r="B24" s="2" t="s">
        <v>33</v>
      </c>
      <c r="C24" s="2"/>
      <c r="D24" s="2"/>
      <c r="E24" s="6"/>
      <c r="F24" s="7"/>
      <c r="G24" s="6"/>
      <c r="H24" s="7"/>
      <c r="I24" s="6"/>
      <c r="J24" s="7"/>
      <c r="K24" s="6"/>
      <c r="L24" s="7"/>
      <c r="M24" s="6"/>
      <c r="N24" s="7"/>
      <c r="O24" s="6"/>
      <c r="P24" s="7"/>
      <c r="Q24" s="6"/>
      <c r="R24" s="7"/>
      <c r="S24" s="6"/>
      <c r="T24" s="7"/>
      <c r="U24" s="6"/>
      <c r="V24" s="7"/>
      <c r="W24" s="6"/>
      <c r="X24" s="7"/>
      <c r="Y24" s="6"/>
      <c r="Z24" s="7"/>
      <c r="AA24" s="6"/>
      <c r="AB24" s="7"/>
      <c r="AC24" s="6"/>
      <c r="AD24" s="7"/>
      <c r="AE24" s="6"/>
      <c r="AF24" s="7"/>
      <c r="AG24" s="6"/>
      <c r="AH24" s="7"/>
      <c r="AI24" s="6"/>
      <c r="AJ24" s="7"/>
      <c r="AK24" s="6"/>
      <c r="AL24" s="7"/>
      <c r="AM24" s="6"/>
      <c r="AN24" s="7"/>
      <c r="AO24" s="6"/>
      <c r="AP24" s="7"/>
      <c r="AQ24" s="6"/>
      <c r="AR24" s="7"/>
      <c r="AS24" s="6"/>
      <c r="AT24" s="7"/>
      <c r="AU24" s="6"/>
    </row>
    <row r="25" spans="1:47" x14ac:dyDescent="0.2">
      <c r="A25" s="2"/>
      <c r="B25" s="2"/>
      <c r="C25" s="2" t="s">
        <v>34</v>
      </c>
      <c r="D25" s="2"/>
      <c r="E25" s="6">
        <v>54.96</v>
      </c>
      <c r="F25" s="7"/>
      <c r="G25" s="6">
        <v>54.96</v>
      </c>
      <c r="H25" s="7"/>
      <c r="I25" s="6">
        <v>0</v>
      </c>
      <c r="J25" s="7"/>
      <c r="K25" s="6">
        <v>0</v>
      </c>
      <c r="L25" s="7"/>
      <c r="M25" s="6">
        <v>0</v>
      </c>
      <c r="N25" s="7"/>
      <c r="O25" s="6">
        <v>0</v>
      </c>
      <c r="P25" s="7"/>
      <c r="Q25" s="6">
        <v>0</v>
      </c>
      <c r="R25" s="7"/>
      <c r="S25" s="6">
        <v>0</v>
      </c>
      <c r="T25" s="7"/>
      <c r="U25" s="6">
        <v>0</v>
      </c>
      <c r="V25" s="7"/>
      <c r="W25" s="6">
        <v>0</v>
      </c>
      <c r="X25" s="7"/>
      <c r="Y25" s="6">
        <v>0</v>
      </c>
      <c r="Z25" s="7"/>
      <c r="AA25" s="6">
        <v>0</v>
      </c>
      <c r="AB25" s="7"/>
      <c r="AC25" s="6">
        <v>0</v>
      </c>
      <c r="AD25" s="7"/>
      <c r="AE25" s="6">
        <v>0</v>
      </c>
      <c r="AF25" s="7"/>
      <c r="AG25" s="6">
        <v>0</v>
      </c>
      <c r="AH25" s="7"/>
      <c r="AI25" s="6">
        <v>0</v>
      </c>
      <c r="AJ25" s="7"/>
      <c r="AK25" s="6">
        <v>0</v>
      </c>
      <c r="AL25" s="7"/>
      <c r="AM25" s="6">
        <v>0</v>
      </c>
      <c r="AN25" s="7"/>
      <c r="AO25" s="6">
        <v>391.69</v>
      </c>
      <c r="AP25" s="7"/>
      <c r="AQ25" s="6">
        <v>391.69</v>
      </c>
      <c r="AR25" s="7"/>
      <c r="AS25" s="6">
        <f t="shared" ref="AS25:AS30" si="4">ROUND(E25+I25+M25+Q25+U25+Y25+AC25+AG25+AK25+AO25,5)</f>
        <v>446.65</v>
      </c>
      <c r="AT25" s="7"/>
      <c r="AU25" s="6">
        <f t="shared" ref="AU25:AU30" si="5">ROUND(G25+K25+O25+S25+W25+AA25+AE25+AI25+AM25+AQ25,5)</f>
        <v>446.65</v>
      </c>
    </row>
    <row r="26" spans="1:47" x14ac:dyDescent="0.2">
      <c r="A26" s="2"/>
      <c r="B26" s="2"/>
      <c r="C26" s="2" t="s">
        <v>35</v>
      </c>
      <c r="D26" s="2"/>
      <c r="E26" s="6">
        <v>0</v>
      </c>
      <c r="F26" s="7"/>
      <c r="G26" s="6">
        <v>0</v>
      </c>
      <c r="H26" s="7"/>
      <c r="I26" s="6">
        <v>0</v>
      </c>
      <c r="J26" s="7"/>
      <c r="K26" s="6">
        <v>0</v>
      </c>
      <c r="L26" s="7"/>
      <c r="M26" s="6">
        <v>0</v>
      </c>
      <c r="N26" s="7"/>
      <c r="O26" s="6">
        <v>0</v>
      </c>
      <c r="P26" s="7"/>
      <c r="Q26" s="6">
        <v>0</v>
      </c>
      <c r="R26" s="7"/>
      <c r="S26" s="6">
        <v>0</v>
      </c>
      <c r="T26" s="7"/>
      <c r="U26" s="6">
        <v>0</v>
      </c>
      <c r="V26" s="7"/>
      <c r="W26" s="6">
        <v>0</v>
      </c>
      <c r="X26" s="7"/>
      <c r="Y26" s="6">
        <v>0</v>
      </c>
      <c r="Z26" s="7"/>
      <c r="AA26" s="6">
        <v>0</v>
      </c>
      <c r="AB26" s="7"/>
      <c r="AC26" s="6">
        <v>0</v>
      </c>
      <c r="AD26" s="7"/>
      <c r="AE26" s="6">
        <v>0</v>
      </c>
      <c r="AF26" s="7"/>
      <c r="AG26" s="6">
        <v>0</v>
      </c>
      <c r="AH26" s="7"/>
      <c r="AI26" s="6">
        <v>0</v>
      </c>
      <c r="AJ26" s="7"/>
      <c r="AK26" s="6">
        <v>0</v>
      </c>
      <c r="AL26" s="7"/>
      <c r="AM26" s="6">
        <v>0</v>
      </c>
      <c r="AN26" s="7"/>
      <c r="AO26" s="6">
        <v>0</v>
      </c>
      <c r="AP26" s="7"/>
      <c r="AQ26" s="6">
        <v>0</v>
      </c>
      <c r="AR26" s="7"/>
      <c r="AS26" s="6">
        <f t="shared" si="4"/>
        <v>0</v>
      </c>
      <c r="AT26" s="7"/>
      <c r="AU26" s="6">
        <f t="shared" si="5"/>
        <v>0</v>
      </c>
    </row>
    <row r="27" spans="1:47" x14ac:dyDescent="0.2">
      <c r="A27" s="2"/>
      <c r="B27" s="2"/>
      <c r="C27" s="2" t="s">
        <v>36</v>
      </c>
      <c r="D27" s="2"/>
      <c r="E27" s="6">
        <v>0</v>
      </c>
      <c r="F27" s="7"/>
      <c r="G27" s="6">
        <v>0</v>
      </c>
      <c r="H27" s="7"/>
      <c r="I27" s="6">
        <v>0</v>
      </c>
      <c r="J27" s="7"/>
      <c r="K27" s="6">
        <v>0</v>
      </c>
      <c r="L27" s="7"/>
      <c r="M27" s="6">
        <v>0</v>
      </c>
      <c r="N27" s="7"/>
      <c r="O27" s="6">
        <v>0</v>
      </c>
      <c r="P27" s="7"/>
      <c r="Q27" s="6">
        <v>0</v>
      </c>
      <c r="R27" s="7"/>
      <c r="S27" s="6">
        <v>0</v>
      </c>
      <c r="T27" s="7"/>
      <c r="U27" s="6">
        <v>0</v>
      </c>
      <c r="V27" s="7"/>
      <c r="W27" s="6">
        <v>0</v>
      </c>
      <c r="X27" s="7"/>
      <c r="Y27" s="6">
        <v>0</v>
      </c>
      <c r="Z27" s="7"/>
      <c r="AA27" s="6">
        <v>0</v>
      </c>
      <c r="AB27" s="7"/>
      <c r="AC27" s="6">
        <v>0</v>
      </c>
      <c r="AD27" s="7"/>
      <c r="AE27" s="6">
        <v>0</v>
      </c>
      <c r="AF27" s="7"/>
      <c r="AG27" s="6">
        <v>0</v>
      </c>
      <c r="AH27" s="7"/>
      <c r="AI27" s="6">
        <v>0</v>
      </c>
      <c r="AJ27" s="7"/>
      <c r="AK27" s="6">
        <v>0</v>
      </c>
      <c r="AL27" s="7"/>
      <c r="AM27" s="6">
        <v>0</v>
      </c>
      <c r="AN27" s="7"/>
      <c r="AO27" s="6">
        <v>7.23</v>
      </c>
      <c r="AP27" s="7"/>
      <c r="AQ27" s="6">
        <v>7.23</v>
      </c>
      <c r="AR27" s="7"/>
      <c r="AS27" s="6">
        <f t="shared" si="4"/>
        <v>7.23</v>
      </c>
      <c r="AT27" s="7"/>
      <c r="AU27" s="6">
        <f t="shared" si="5"/>
        <v>7.23</v>
      </c>
    </row>
    <row r="28" spans="1:47" ht="12.75" thickBot="1" x14ac:dyDescent="0.25">
      <c r="A28" s="2"/>
      <c r="B28" s="2"/>
      <c r="C28" s="2" t="s">
        <v>37</v>
      </c>
      <c r="D28" s="2"/>
      <c r="E28" s="6">
        <v>21</v>
      </c>
      <c r="F28" s="7"/>
      <c r="G28" s="6">
        <v>21</v>
      </c>
      <c r="H28" s="7"/>
      <c r="I28" s="6">
        <v>0</v>
      </c>
      <c r="J28" s="7"/>
      <c r="K28" s="6">
        <v>0</v>
      </c>
      <c r="L28" s="7"/>
      <c r="M28" s="6">
        <v>0</v>
      </c>
      <c r="N28" s="7"/>
      <c r="O28" s="6">
        <v>0</v>
      </c>
      <c r="P28" s="7"/>
      <c r="Q28" s="6">
        <v>0</v>
      </c>
      <c r="R28" s="7"/>
      <c r="S28" s="6">
        <v>0</v>
      </c>
      <c r="T28" s="7"/>
      <c r="U28" s="6">
        <v>0</v>
      </c>
      <c r="V28" s="7"/>
      <c r="W28" s="6">
        <v>0</v>
      </c>
      <c r="X28" s="7"/>
      <c r="Y28" s="6">
        <v>0</v>
      </c>
      <c r="Z28" s="7"/>
      <c r="AA28" s="6">
        <v>0</v>
      </c>
      <c r="AB28" s="7"/>
      <c r="AC28" s="6">
        <v>0</v>
      </c>
      <c r="AD28" s="7"/>
      <c r="AE28" s="6">
        <v>0</v>
      </c>
      <c r="AF28" s="7"/>
      <c r="AG28" s="6">
        <v>0</v>
      </c>
      <c r="AH28" s="7"/>
      <c r="AI28" s="6">
        <v>0</v>
      </c>
      <c r="AJ28" s="7"/>
      <c r="AK28" s="6">
        <v>0</v>
      </c>
      <c r="AL28" s="7"/>
      <c r="AM28" s="6">
        <v>0</v>
      </c>
      <c r="AN28" s="7"/>
      <c r="AO28" s="6">
        <v>49</v>
      </c>
      <c r="AP28" s="7"/>
      <c r="AQ28" s="6">
        <v>49</v>
      </c>
      <c r="AR28" s="7"/>
      <c r="AS28" s="6">
        <f t="shared" si="4"/>
        <v>70</v>
      </c>
      <c r="AT28" s="7"/>
      <c r="AU28" s="6">
        <f t="shared" si="5"/>
        <v>70</v>
      </c>
    </row>
    <row r="29" spans="1:47" ht="12.75" thickBot="1" x14ac:dyDescent="0.25">
      <c r="A29" s="2"/>
      <c r="B29" s="2" t="s">
        <v>38</v>
      </c>
      <c r="C29" s="2"/>
      <c r="D29" s="2"/>
      <c r="E29" s="10">
        <f>ROUND(SUM(E24:E28),5)</f>
        <v>75.959999999999994</v>
      </c>
      <c r="F29" s="7"/>
      <c r="G29" s="10">
        <f>ROUND(SUM(G24:G28),5)</f>
        <v>75.959999999999994</v>
      </c>
      <c r="H29" s="7"/>
      <c r="I29" s="10">
        <f>ROUND(SUM(I24:I28),5)</f>
        <v>0</v>
      </c>
      <c r="J29" s="7"/>
      <c r="K29" s="10">
        <f>ROUND(SUM(K24:K28),5)</f>
        <v>0</v>
      </c>
      <c r="L29" s="7"/>
      <c r="M29" s="10">
        <f>ROUND(SUM(M24:M28),5)</f>
        <v>0</v>
      </c>
      <c r="N29" s="7"/>
      <c r="O29" s="10">
        <f>ROUND(SUM(O24:O28),5)</f>
        <v>0</v>
      </c>
      <c r="P29" s="7"/>
      <c r="Q29" s="10">
        <f>ROUND(SUM(Q24:Q28),5)</f>
        <v>0</v>
      </c>
      <c r="R29" s="7"/>
      <c r="S29" s="10">
        <f>ROUND(SUM(S24:S28),5)</f>
        <v>0</v>
      </c>
      <c r="T29" s="7"/>
      <c r="U29" s="10">
        <f>ROUND(SUM(U24:U28),5)</f>
        <v>0</v>
      </c>
      <c r="V29" s="7"/>
      <c r="W29" s="10">
        <f>ROUND(SUM(W24:W28),5)</f>
        <v>0</v>
      </c>
      <c r="X29" s="7"/>
      <c r="Y29" s="10">
        <f>ROUND(SUM(Y24:Y28),5)</f>
        <v>0</v>
      </c>
      <c r="Z29" s="7"/>
      <c r="AA29" s="10">
        <f>ROUND(SUM(AA24:AA28),5)</f>
        <v>0</v>
      </c>
      <c r="AB29" s="7"/>
      <c r="AC29" s="10">
        <f>ROUND(SUM(AC24:AC28),5)</f>
        <v>0</v>
      </c>
      <c r="AD29" s="7"/>
      <c r="AE29" s="10">
        <f>ROUND(SUM(AE24:AE28),5)</f>
        <v>0</v>
      </c>
      <c r="AF29" s="7"/>
      <c r="AG29" s="10">
        <f>ROUND(SUM(AG24:AG28),5)</f>
        <v>0</v>
      </c>
      <c r="AH29" s="7"/>
      <c r="AI29" s="10">
        <f>ROUND(SUM(AI24:AI28),5)</f>
        <v>0</v>
      </c>
      <c r="AJ29" s="7"/>
      <c r="AK29" s="10">
        <f>ROUND(SUM(AK24:AK28),5)</f>
        <v>0</v>
      </c>
      <c r="AL29" s="7"/>
      <c r="AM29" s="10">
        <f>ROUND(SUM(AM24:AM28),5)</f>
        <v>0</v>
      </c>
      <c r="AN29" s="7"/>
      <c r="AO29" s="10">
        <f>ROUND(SUM(AO24:AO28),5)</f>
        <v>447.92</v>
      </c>
      <c r="AP29" s="7"/>
      <c r="AQ29" s="10">
        <f>ROUND(SUM(AQ24:AQ28),5)</f>
        <v>447.92</v>
      </c>
      <c r="AR29" s="7"/>
      <c r="AS29" s="10">
        <f t="shared" si="4"/>
        <v>523.88</v>
      </c>
      <c r="AT29" s="7"/>
      <c r="AU29" s="10">
        <f t="shared" si="5"/>
        <v>523.88</v>
      </c>
    </row>
    <row r="30" spans="1:47" s="12" customFormat="1" thickBot="1" x14ac:dyDescent="0.25">
      <c r="A30" s="2" t="s">
        <v>39</v>
      </c>
      <c r="B30" s="2"/>
      <c r="C30" s="2"/>
      <c r="D30" s="2"/>
      <c r="E30" s="11">
        <f>ROUND(E3+E15+E23+E29,5)</f>
        <v>30742.85</v>
      </c>
      <c r="F30" s="2"/>
      <c r="G30" s="11">
        <f>ROUND(G3+G15+G23+G29,5)</f>
        <v>30742.85</v>
      </c>
      <c r="H30" s="2"/>
      <c r="I30" s="11">
        <f>ROUND(I3+I15+I23+I29,5)</f>
        <v>53545.63</v>
      </c>
      <c r="J30" s="2"/>
      <c r="K30" s="11">
        <f>ROUND(K3+K15+K23+K29,5)</f>
        <v>53545.63</v>
      </c>
      <c r="L30" s="2"/>
      <c r="M30" s="11">
        <f>ROUND(M3+M15+M23+M29,5)</f>
        <v>2466.4499999999998</v>
      </c>
      <c r="N30" s="2"/>
      <c r="O30" s="11">
        <f>ROUND(O3+O15+O23+O29,5)</f>
        <v>2466.4499999999998</v>
      </c>
      <c r="P30" s="2"/>
      <c r="Q30" s="11">
        <f>ROUND(Q3+Q15+Q23+Q29,5)</f>
        <v>2466.4499999999998</v>
      </c>
      <c r="R30" s="2"/>
      <c r="S30" s="11">
        <f>ROUND(S3+S15+S23+S29,5)</f>
        <v>2466.4499999999998</v>
      </c>
      <c r="T30" s="2"/>
      <c r="U30" s="11">
        <f>ROUND(U3+U15+U23+U29,5)</f>
        <v>2466.4499999999998</v>
      </c>
      <c r="V30" s="2"/>
      <c r="W30" s="11">
        <f>ROUND(W3+W15+W23+W29,5)</f>
        <v>2466.4499999999998</v>
      </c>
      <c r="X30" s="2"/>
      <c r="Y30" s="11">
        <f>ROUND(Y3+Y15+Y23+Y29,5)</f>
        <v>4811.9399999999996</v>
      </c>
      <c r="Z30" s="2"/>
      <c r="AA30" s="11">
        <f>ROUND(AA3+AA15+AA23+AA29,5)</f>
        <v>4811.9399999999996</v>
      </c>
      <c r="AB30" s="2"/>
      <c r="AC30" s="11">
        <f>ROUND(AC3+AC15+AC23+AC29,5)</f>
        <v>56585.09</v>
      </c>
      <c r="AD30" s="2"/>
      <c r="AE30" s="11">
        <f>ROUND(AE3+AE15+AE23+AE29,5)</f>
        <v>56585.09</v>
      </c>
      <c r="AF30" s="2"/>
      <c r="AG30" s="11">
        <f>ROUND(AG3+AG15+AG23+AG29,5)</f>
        <v>2466.4499999999998</v>
      </c>
      <c r="AH30" s="2"/>
      <c r="AI30" s="11">
        <f>ROUND(AI3+AI15+AI23+AI29,5)</f>
        <v>2466.4499999999998</v>
      </c>
      <c r="AJ30" s="2"/>
      <c r="AK30" s="11">
        <f>ROUND(AK3+AK15+AK23+AK29,5)</f>
        <v>2400.27</v>
      </c>
      <c r="AL30" s="2"/>
      <c r="AM30" s="11">
        <f>ROUND(AM3+AM15+AM23+AM29,5)</f>
        <v>2400.27</v>
      </c>
      <c r="AN30" s="2"/>
      <c r="AO30" s="11">
        <f>ROUND(AO3+AO15+AO23+AO29,5)</f>
        <v>50970.39</v>
      </c>
      <c r="AP30" s="2"/>
      <c r="AQ30" s="11">
        <f>ROUND(AQ3+AQ15+AQ23+AQ29,5)</f>
        <v>50970.39</v>
      </c>
      <c r="AR30" s="2"/>
      <c r="AS30" s="11">
        <f t="shared" si="4"/>
        <v>208921.97</v>
      </c>
      <c r="AT30" s="2"/>
      <c r="AU30" s="11">
        <f t="shared" si="5"/>
        <v>208921.97</v>
      </c>
    </row>
    <row r="31" spans="1:47" ht="12.75" thickTop="1" x14ac:dyDescent="0.2">
      <c r="A31" s="2" t="s">
        <v>40</v>
      </c>
      <c r="B31" s="2"/>
      <c r="C31" s="2"/>
      <c r="D31" s="2"/>
      <c r="E31" s="6"/>
      <c r="F31" s="7"/>
      <c r="G31" s="6"/>
      <c r="H31" s="7"/>
      <c r="I31" s="6"/>
      <c r="J31" s="7"/>
      <c r="K31" s="6"/>
      <c r="L31" s="7"/>
      <c r="M31" s="6"/>
      <c r="N31" s="7"/>
      <c r="O31" s="6"/>
      <c r="P31" s="7"/>
      <c r="Q31" s="6"/>
      <c r="R31" s="7"/>
      <c r="S31" s="6"/>
      <c r="T31" s="7"/>
      <c r="U31" s="6"/>
      <c r="V31" s="7"/>
      <c r="W31" s="6"/>
      <c r="X31" s="7"/>
      <c r="Y31" s="6"/>
      <c r="Z31" s="7"/>
      <c r="AA31" s="6"/>
      <c r="AB31" s="7"/>
      <c r="AC31" s="6"/>
      <c r="AD31" s="7"/>
      <c r="AE31" s="6"/>
      <c r="AF31" s="7"/>
      <c r="AG31" s="6"/>
      <c r="AH31" s="7"/>
      <c r="AI31" s="6"/>
      <c r="AJ31" s="7"/>
      <c r="AK31" s="6"/>
      <c r="AL31" s="7"/>
      <c r="AM31" s="6"/>
      <c r="AN31" s="7"/>
      <c r="AO31" s="6"/>
      <c r="AP31" s="7"/>
      <c r="AQ31" s="6"/>
      <c r="AR31" s="7"/>
      <c r="AS31" s="6"/>
      <c r="AT31" s="7"/>
      <c r="AU31" s="6"/>
    </row>
    <row r="32" spans="1:47" x14ac:dyDescent="0.2">
      <c r="A32" s="2"/>
      <c r="B32" s="2" t="s">
        <v>41</v>
      </c>
      <c r="C32" s="2"/>
      <c r="D32" s="2"/>
      <c r="E32" s="6">
        <v>0</v>
      </c>
      <c r="F32" s="7"/>
      <c r="G32" s="6">
        <v>0</v>
      </c>
      <c r="H32" s="7"/>
      <c r="I32" s="6">
        <v>42</v>
      </c>
      <c r="J32" s="7"/>
      <c r="K32" s="6">
        <v>42</v>
      </c>
      <c r="L32" s="7"/>
      <c r="M32" s="6">
        <v>0</v>
      </c>
      <c r="N32" s="7"/>
      <c r="O32" s="6">
        <v>0</v>
      </c>
      <c r="P32" s="7"/>
      <c r="Q32" s="6">
        <v>16.2</v>
      </c>
      <c r="R32" s="7"/>
      <c r="S32" s="6">
        <v>16.2</v>
      </c>
      <c r="T32" s="7"/>
      <c r="U32" s="6">
        <v>0</v>
      </c>
      <c r="V32" s="7"/>
      <c r="W32" s="6">
        <v>0</v>
      </c>
      <c r="X32" s="7"/>
      <c r="Y32" s="6">
        <v>0</v>
      </c>
      <c r="Z32" s="7"/>
      <c r="AA32" s="6">
        <v>0</v>
      </c>
      <c r="AB32" s="7"/>
      <c r="AC32" s="6">
        <v>0</v>
      </c>
      <c r="AD32" s="7"/>
      <c r="AE32" s="6">
        <v>0</v>
      </c>
      <c r="AF32" s="7"/>
      <c r="AG32" s="6">
        <v>0</v>
      </c>
      <c r="AH32" s="7"/>
      <c r="AI32" s="6">
        <v>0</v>
      </c>
      <c r="AJ32" s="7"/>
      <c r="AK32" s="6">
        <v>17.52</v>
      </c>
      <c r="AL32" s="7"/>
      <c r="AM32" s="6">
        <v>17.52</v>
      </c>
      <c r="AN32" s="7"/>
      <c r="AO32" s="6">
        <v>0</v>
      </c>
      <c r="AP32" s="7"/>
      <c r="AQ32" s="6">
        <v>0</v>
      </c>
      <c r="AR32" s="7"/>
      <c r="AS32" s="6">
        <f t="shared" ref="AS32:AS38" si="6">ROUND(E32+I32+M32+Q32+U32+Y32+AC32+AG32+AK32+AO32,5)</f>
        <v>75.72</v>
      </c>
      <c r="AT32" s="7"/>
      <c r="AU32" s="6">
        <f t="shared" ref="AU32:AU38" si="7">ROUND(G32+K32+O32+S32+W32+AA32+AE32+AI32+AM32+AQ32,5)</f>
        <v>75.72</v>
      </c>
    </row>
    <row r="33" spans="1:47" x14ac:dyDescent="0.2">
      <c r="A33" s="2"/>
      <c r="B33" s="2" t="s">
        <v>42</v>
      </c>
      <c r="C33" s="2"/>
      <c r="D33" s="2"/>
      <c r="E33" s="6">
        <v>664.4</v>
      </c>
      <c r="F33" s="7"/>
      <c r="G33" s="6">
        <v>664.4</v>
      </c>
      <c r="H33" s="7"/>
      <c r="I33" s="6">
        <v>976.55</v>
      </c>
      <c r="J33" s="7"/>
      <c r="K33" s="6">
        <v>976.55</v>
      </c>
      <c r="L33" s="7"/>
      <c r="M33" s="6">
        <v>39.15</v>
      </c>
      <c r="N33" s="7"/>
      <c r="O33" s="6">
        <v>39.15</v>
      </c>
      <c r="P33" s="7"/>
      <c r="Q33" s="6">
        <v>39.15</v>
      </c>
      <c r="R33" s="7"/>
      <c r="S33" s="6">
        <v>39.15</v>
      </c>
      <c r="T33" s="7"/>
      <c r="U33" s="6">
        <v>39.15</v>
      </c>
      <c r="V33" s="7"/>
      <c r="W33" s="6">
        <v>39.15</v>
      </c>
      <c r="X33" s="7"/>
      <c r="Y33" s="6">
        <v>78.3</v>
      </c>
      <c r="Z33" s="7"/>
      <c r="AA33" s="6">
        <v>78.3</v>
      </c>
      <c r="AB33" s="7"/>
      <c r="AC33" s="6">
        <v>1107.8499999999999</v>
      </c>
      <c r="AD33" s="7"/>
      <c r="AE33" s="6">
        <v>1107.8499999999999</v>
      </c>
      <c r="AF33" s="7"/>
      <c r="AG33" s="6">
        <v>39.15</v>
      </c>
      <c r="AH33" s="7"/>
      <c r="AI33" s="6">
        <v>39.15</v>
      </c>
      <c r="AJ33" s="7"/>
      <c r="AK33" s="6">
        <v>42.34</v>
      </c>
      <c r="AL33" s="7"/>
      <c r="AM33" s="6">
        <v>42.34</v>
      </c>
      <c r="AN33" s="7"/>
      <c r="AO33" s="6">
        <v>902.9</v>
      </c>
      <c r="AP33" s="7"/>
      <c r="AQ33" s="6">
        <v>902.9</v>
      </c>
      <c r="AR33" s="7"/>
      <c r="AS33" s="6">
        <f t="shared" si="6"/>
        <v>3928.94</v>
      </c>
      <c r="AT33" s="7"/>
      <c r="AU33" s="6">
        <f t="shared" si="7"/>
        <v>3928.94</v>
      </c>
    </row>
    <row r="34" spans="1:47" x14ac:dyDescent="0.2">
      <c r="A34" s="2"/>
      <c r="B34" s="2" t="s">
        <v>43</v>
      </c>
      <c r="C34" s="2"/>
      <c r="D34" s="2"/>
      <c r="E34" s="6">
        <v>2840.87</v>
      </c>
      <c r="F34" s="7"/>
      <c r="G34" s="6">
        <v>2840.87</v>
      </c>
      <c r="H34" s="7"/>
      <c r="I34" s="6">
        <v>4175.59</v>
      </c>
      <c r="J34" s="7"/>
      <c r="K34" s="6">
        <v>4175.59</v>
      </c>
      <c r="L34" s="7"/>
      <c r="M34" s="6">
        <v>167.4</v>
      </c>
      <c r="N34" s="7"/>
      <c r="O34" s="6">
        <v>167.4</v>
      </c>
      <c r="P34" s="7"/>
      <c r="Q34" s="6">
        <v>167.4</v>
      </c>
      <c r="R34" s="7"/>
      <c r="S34" s="6">
        <v>167.4</v>
      </c>
      <c r="T34" s="7"/>
      <c r="U34" s="6">
        <v>167.4</v>
      </c>
      <c r="V34" s="7"/>
      <c r="W34" s="6">
        <v>167.4</v>
      </c>
      <c r="X34" s="7"/>
      <c r="Y34" s="6">
        <v>334.8</v>
      </c>
      <c r="Z34" s="7"/>
      <c r="AA34" s="6">
        <v>334.8</v>
      </c>
      <c r="AB34" s="7"/>
      <c r="AC34" s="6">
        <v>4737.03</v>
      </c>
      <c r="AD34" s="7"/>
      <c r="AE34" s="6">
        <v>4737.03</v>
      </c>
      <c r="AF34" s="7"/>
      <c r="AG34" s="6">
        <v>167.4</v>
      </c>
      <c r="AH34" s="7"/>
      <c r="AI34" s="6">
        <v>167.4</v>
      </c>
      <c r="AJ34" s="7"/>
      <c r="AK34" s="6">
        <v>181.04</v>
      </c>
      <c r="AL34" s="7"/>
      <c r="AM34" s="6">
        <v>181.04</v>
      </c>
      <c r="AN34" s="7"/>
      <c r="AO34" s="6">
        <v>3860.7</v>
      </c>
      <c r="AP34" s="7"/>
      <c r="AQ34" s="6">
        <v>3860.7</v>
      </c>
      <c r="AR34" s="7"/>
      <c r="AS34" s="6">
        <f t="shared" si="6"/>
        <v>16799.63</v>
      </c>
      <c r="AT34" s="7"/>
      <c r="AU34" s="6">
        <f t="shared" si="7"/>
        <v>16799.63</v>
      </c>
    </row>
    <row r="35" spans="1:47" x14ac:dyDescent="0.2">
      <c r="A35" s="2"/>
      <c r="B35" s="2" t="s">
        <v>44</v>
      </c>
      <c r="C35" s="2"/>
      <c r="D35" s="2"/>
      <c r="E35" s="6">
        <v>55.5</v>
      </c>
      <c r="F35" s="7"/>
      <c r="G35" s="6">
        <v>55.5</v>
      </c>
      <c r="H35" s="7"/>
      <c r="I35" s="6">
        <v>55.5</v>
      </c>
      <c r="J35" s="7"/>
      <c r="K35" s="6">
        <v>55.5</v>
      </c>
      <c r="L35" s="7"/>
      <c r="M35" s="6">
        <v>13.5</v>
      </c>
      <c r="N35" s="7"/>
      <c r="O35" s="6">
        <v>13.5</v>
      </c>
      <c r="P35" s="7"/>
      <c r="Q35" s="6">
        <v>13.5</v>
      </c>
      <c r="R35" s="7"/>
      <c r="S35" s="6">
        <v>13.5</v>
      </c>
      <c r="T35" s="7"/>
      <c r="U35" s="6">
        <v>13.5</v>
      </c>
      <c r="V35" s="7"/>
      <c r="W35" s="6">
        <v>13.5</v>
      </c>
      <c r="X35" s="7"/>
      <c r="Y35" s="6">
        <v>27</v>
      </c>
      <c r="Z35" s="7"/>
      <c r="AA35" s="6">
        <v>27</v>
      </c>
      <c r="AB35" s="7"/>
      <c r="AC35" s="6">
        <v>55.5</v>
      </c>
      <c r="AD35" s="7"/>
      <c r="AE35" s="6">
        <v>55.5</v>
      </c>
      <c r="AF35" s="7"/>
      <c r="AG35" s="6">
        <v>13.5</v>
      </c>
      <c r="AH35" s="7"/>
      <c r="AI35" s="6">
        <v>13.5</v>
      </c>
      <c r="AJ35" s="7"/>
      <c r="AK35" s="6">
        <v>14.6</v>
      </c>
      <c r="AL35" s="7"/>
      <c r="AM35" s="6">
        <v>14.6</v>
      </c>
      <c r="AN35" s="7"/>
      <c r="AO35" s="6">
        <v>55.5</v>
      </c>
      <c r="AP35" s="7"/>
      <c r="AQ35" s="6">
        <v>55.5</v>
      </c>
      <c r="AR35" s="7"/>
      <c r="AS35" s="6">
        <f t="shared" si="6"/>
        <v>317.60000000000002</v>
      </c>
      <c r="AT35" s="7"/>
      <c r="AU35" s="6">
        <f t="shared" si="7"/>
        <v>317.60000000000002</v>
      </c>
    </row>
    <row r="36" spans="1:47" x14ac:dyDescent="0.2">
      <c r="A36" s="2"/>
      <c r="B36" s="2" t="s">
        <v>45</v>
      </c>
      <c r="C36" s="2"/>
      <c r="D36" s="2"/>
      <c r="E36" s="6">
        <v>0</v>
      </c>
      <c r="F36" s="7"/>
      <c r="G36" s="6">
        <v>0</v>
      </c>
      <c r="H36" s="7"/>
      <c r="I36" s="6">
        <v>0</v>
      </c>
      <c r="J36" s="7"/>
      <c r="K36" s="6">
        <v>0</v>
      </c>
      <c r="L36" s="7"/>
      <c r="M36" s="6">
        <v>0</v>
      </c>
      <c r="N36" s="7"/>
      <c r="O36" s="6">
        <v>0</v>
      </c>
      <c r="P36" s="7"/>
      <c r="Q36" s="6">
        <v>0</v>
      </c>
      <c r="R36" s="7"/>
      <c r="S36" s="6">
        <v>0</v>
      </c>
      <c r="T36" s="7"/>
      <c r="U36" s="6">
        <v>0</v>
      </c>
      <c r="V36" s="7"/>
      <c r="W36" s="6">
        <v>0</v>
      </c>
      <c r="X36" s="7"/>
      <c r="Y36" s="6">
        <v>0</v>
      </c>
      <c r="Z36" s="7"/>
      <c r="AA36" s="6">
        <v>0</v>
      </c>
      <c r="AB36" s="7"/>
      <c r="AC36" s="6">
        <v>0</v>
      </c>
      <c r="AD36" s="7"/>
      <c r="AE36" s="6">
        <v>0</v>
      </c>
      <c r="AF36" s="7"/>
      <c r="AG36" s="6">
        <v>0</v>
      </c>
      <c r="AH36" s="7"/>
      <c r="AI36" s="6">
        <v>0</v>
      </c>
      <c r="AJ36" s="7"/>
      <c r="AK36" s="6">
        <v>0</v>
      </c>
      <c r="AL36" s="7"/>
      <c r="AM36" s="6">
        <v>0</v>
      </c>
      <c r="AN36" s="7"/>
      <c r="AO36" s="6">
        <v>0</v>
      </c>
      <c r="AP36" s="7"/>
      <c r="AQ36" s="6">
        <v>0</v>
      </c>
      <c r="AR36" s="7"/>
      <c r="AS36" s="6">
        <f t="shared" si="6"/>
        <v>0</v>
      </c>
      <c r="AT36" s="7"/>
      <c r="AU36" s="6">
        <f t="shared" si="7"/>
        <v>0</v>
      </c>
    </row>
    <row r="37" spans="1:47" ht="12.75" thickBot="1" x14ac:dyDescent="0.25">
      <c r="A37" s="2"/>
      <c r="B37" s="2" t="s">
        <v>46</v>
      </c>
      <c r="C37" s="2"/>
      <c r="D37" s="2"/>
      <c r="E37" s="6">
        <v>0</v>
      </c>
      <c r="F37" s="7"/>
      <c r="G37" s="6">
        <v>0</v>
      </c>
      <c r="H37" s="7"/>
      <c r="I37" s="6">
        <v>5850</v>
      </c>
      <c r="J37" s="7"/>
      <c r="K37" s="6">
        <v>5850</v>
      </c>
      <c r="L37" s="7"/>
      <c r="M37" s="6">
        <v>0</v>
      </c>
      <c r="N37" s="7"/>
      <c r="O37" s="6">
        <v>0</v>
      </c>
      <c r="P37" s="7"/>
      <c r="Q37" s="6">
        <v>0</v>
      </c>
      <c r="R37" s="7"/>
      <c r="S37" s="6">
        <v>0</v>
      </c>
      <c r="T37" s="7"/>
      <c r="U37" s="6">
        <v>0</v>
      </c>
      <c r="V37" s="7"/>
      <c r="W37" s="6">
        <v>0</v>
      </c>
      <c r="X37" s="7"/>
      <c r="Y37" s="6">
        <v>0</v>
      </c>
      <c r="Z37" s="7"/>
      <c r="AA37" s="6">
        <v>0</v>
      </c>
      <c r="AB37" s="7"/>
      <c r="AC37" s="6">
        <v>0</v>
      </c>
      <c r="AD37" s="7"/>
      <c r="AE37" s="6">
        <v>0</v>
      </c>
      <c r="AF37" s="7"/>
      <c r="AG37" s="6">
        <v>0</v>
      </c>
      <c r="AH37" s="7"/>
      <c r="AI37" s="6">
        <v>0</v>
      </c>
      <c r="AJ37" s="7"/>
      <c r="AK37" s="6">
        <v>0</v>
      </c>
      <c r="AL37" s="7"/>
      <c r="AM37" s="6">
        <v>0</v>
      </c>
      <c r="AN37" s="7"/>
      <c r="AO37" s="6">
        <v>5850</v>
      </c>
      <c r="AP37" s="7"/>
      <c r="AQ37" s="6">
        <v>5850</v>
      </c>
      <c r="AR37" s="7"/>
      <c r="AS37" s="6">
        <f t="shared" si="6"/>
        <v>11700</v>
      </c>
      <c r="AT37" s="7"/>
      <c r="AU37" s="6">
        <f t="shared" si="7"/>
        <v>11700</v>
      </c>
    </row>
    <row r="38" spans="1:47" s="12" customFormat="1" thickBot="1" x14ac:dyDescent="0.25">
      <c r="A38" s="2" t="s">
        <v>47</v>
      </c>
      <c r="B38" s="2"/>
      <c r="C38" s="2"/>
      <c r="D38" s="2"/>
      <c r="E38" s="11">
        <f>ROUND(SUM(E31:E37),5)</f>
        <v>3560.77</v>
      </c>
      <c r="F38" s="2"/>
      <c r="G38" s="11">
        <f>ROUND(SUM(G31:G37),5)</f>
        <v>3560.77</v>
      </c>
      <c r="H38" s="2"/>
      <c r="I38" s="11">
        <f>ROUND(SUM(I31:I37),5)</f>
        <v>11099.64</v>
      </c>
      <c r="J38" s="2"/>
      <c r="K38" s="11">
        <f>ROUND(SUM(K31:K37),5)</f>
        <v>11099.64</v>
      </c>
      <c r="L38" s="2"/>
      <c r="M38" s="11">
        <f>ROUND(SUM(M31:M37),5)</f>
        <v>220.05</v>
      </c>
      <c r="N38" s="2"/>
      <c r="O38" s="11">
        <f>ROUND(SUM(O31:O37),5)</f>
        <v>220.05</v>
      </c>
      <c r="P38" s="2"/>
      <c r="Q38" s="11">
        <f>ROUND(SUM(Q31:Q37),5)</f>
        <v>236.25</v>
      </c>
      <c r="R38" s="2"/>
      <c r="S38" s="11">
        <f>ROUND(SUM(S31:S37),5)</f>
        <v>236.25</v>
      </c>
      <c r="T38" s="2"/>
      <c r="U38" s="11">
        <f>ROUND(SUM(U31:U37),5)</f>
        <v>220.05</v>
      </c>
      <c r="V38" s="2"/>
      <c r="W38" s="11">
        <f>ROUND(SUM(W31:W37),5)</f>
        <v>220.05</v>
      </c>
      <c r="X38" s="2"/>
      <c r="Y38" s="11">
        <f>ROUND(SUM(Y31:Y37),5)</f>
        <v>440.1</v>
      </c>
      <c r="Z38" s="2"/>
      <c r="AA38" s="11">
        <f>ROUND(SUM(AA31:AA37),5)</f>
        <v>440.1</v>
      </c>
      <c r="AB38" s="2"/>
      <c r="AC38" s="11">
        <f>ROUND(SUM(AC31:AC37),5)</f>
        <v>5900.38</v>
      </c>
      <c r="AD38" s="2"/>
      <c r="AE38" s="11">
        <f>ROUND(SUM(AE31:AE37),5)</f>
        <v>5900.38</v>
      </c>
      <c r="AF38" s="2"/>
      <c r="AG38" s="11">
        <f>ROUND(SUM(AG31:AG37),5)</f>
        <v>220.05</v>
      </c>
      <c r="AH38" s="2"/>
      <c r="AI38" s="11">
        <f>ROUND(SUM(AI31:AI37),5)</f>
        <v>220.05</v>
      </c>
      <c r="AJ38" s="2"/>
      <c r="AK38" s="11">
        <f>ROUND(SUM(AK31:AK37),5)</f>
        <v>255.5</v>
      </c>
      <c r="AL38" s="2"/>
      <c r="AM38" s="11">
        <f>ROUND(SUM(AM31:AM37),5)</f>
        <v>255.5</v>
      </c>
      <c r="AN38" s="2"/>
      <c r="AO38" s="11">
        <f>ROUND(SUM(AO31:AO37),5)</f>
        <v>10669.1</v>
      </c>
      <c r="AP38" s="2"/>
      <c r="AQ38" s="11">
        <f>ROUND(SUM(AQ31:AQ37),5)</f>
        <v>10669.1</v>
      </c>
      <c r="AR38" s="2"/>
      <c r="AS38" s="11">
        <f t="shared" si="6"/>
        <v>32821.89</v>
      </c>
      <c r="AT38" s="2"/>
      <c r="AU38" s="11">
        <f t="shared" si="7"/>
        <v>32821.89</v>
      </c>
    </row>
    <row r="39" spans="1:47" ht="12.75" thickTop="1" x14ac:dyDescent="0.2"/>
    <row r="40" spans="1:47" x14ac:dyDescent="0.2">
      <c r="D40" s="12" t="s">
        <v>48</v>
      </c>
      <c r="M40" s="17">
        <v>43986</v>
      </c>
      <c r="Q40" s="17">
        <v>45081</v>
      </c>
      <c r="U40" s="17">
        <v>43721</v>
      </c>
      <c r="Y40" s="17">
        <v>44927</v>
      </c>
      <c r="AG40" s="17">
        <v>44611</v>
      </c>
    </row>
    <row r="41" spans="1:47" x14ac:dyDescent="0.2">
      <c r="D41" s="12" t="s">
        <v>49</v>
      </c>
      <c r="M41" s="17">
        <v>45447</v>
      </c>
      <c r="Q41" s="17">
        <v>46542</v>
      </c>
      <c r="U41" s="17">
        <v>45182</v>
      </c>
      <c r="Y41" s="17">
        <v>46388</v>
      </c>
      <c r="AG41" s="17">
        <v>46072</v>
      </c>
    </row>
    <row r="42" spans="1:47" x14ac:dyDescent="0.2">
      <c r="M42" t="s">
        <v>50</v>
      </c>
      <c r="U42" t="s">
        <v>50</v>
      </c>
    </row>
  </sheetData>
  <pageMargins left="0.7" right="0.7" top="0.75" bottom="0.75" header="0.1" footer="0.3"/>
  <pageSetup orientation="portrait" r:id="rId1"/>
  <headerFooter>
    <oddHeader>&amp;L&amp;"Arial,Bold"&amp;8 3:45 PM
&amp;"Arial,Bold"&amp;8 07/17/25&amp;C&amp;"Arial,Bold"&amp;12 North McLean County Water District
&amp;"Arial,Bold"&amp;14 Payroll Summary
&amp;"Arial,Bold"&amp;10 January through December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371475</xdr:colOff>
                <xdr:row>1</xdr:row>
                <xdr:rowOff>66675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371475</xdr:colOff>
                <xdr:row>1</xdr:row>
                <xdr:rowOff>66675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Sallee</dc:creator>
  <cp:lastModifiedBy>Tiffany Sallee</cp:lastModifiedBy>
  <dcterms:created xsi:type="dcterms:W3CDTF">2025-07-17T20:45:26Z</dcterms:created>
  <dcterms:modified xsi:type="dcterms:W3CDTF">2025-07-18T15:03:05Z</dcterms:modified>
</cp:coreProperties>
</file>