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xxx East Bend Limestone Conversion CPCN/Testimony/Sarah Lawler/"/>
    </mc:Choice>
  </mc:AlternateContent>
  <xr:revisionPtr revIDLastSave="0" documentId="13_ncr:1_{3851A281-F68D-4A76-AD0B-C24DB90490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L-2" sheetId="12" r:id="rId1"/>
  </sheets>
  <definedNames>
    <definedName name="_xlnm.Print_Area" localSheetId="0">'SEL-2'!$A$1:$Z$29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2" l="1"/>
  <c r="J11" i="12" s="1"/>
  <c r="I21" i="12" l="1"/>
  <c r="J21" i="12" s="1"/>
  <c r="I23" i="12"/>
  <c r="J23" i="12" s="1"/>
  <c r="I25" i="12"/>
  <c r="J25" i="12" s="1"/>
  <c r="I15" i="12"/>
  <c r="J15" i="12" s="1"/>
  <c r="I13" i="12"/>
  <c r="I19" i="12"/>
  <c r="J19" i="12" s="1"/>
  <c r="I17" i="12"/>
  <c r="J17" i="12" s="1"/>
  <c r="J13" i="12" l="1"/>
  <c r="M11" i="12"/>
  <c r="N11" i="12" s="1"/>
  <c r="M15" i="12" l="1"/>
  <c r="N15" i="12" s="1"/>
  <c r="M21" i="12"/>
  <c r="N21" i="12" s="1"/>
  <c r="M19" i="12"/>
  <c r="N19" i="12" s="1"/>
  <c r="M13" i="12"/>
  <c r="M17" i="12"/>
  <c r="N17" i="12" s="1"/>
  <c r="M23" i="12"/>
  <c r="N23" i="12" s="1"/>
  <c r="M25" i="12"/>
  <c r="N25" i="12" s="1"/>
  <c r="N13" i="12" l="1"/>
  <c r="Q15" i="12" l="1"/>
  <c r="R15" i="12" s="1"/>
  <c r="U23" i="12"/>
  <c r="V23" i="12" s="1"/>
  <c r="Q19" i="12"/>
  <c r="R19" i="12" s="1"/>
  <c r="Q21" i="12"/>
  <c r="R21" i="12" s="1"/>
  <c r="U13" i="12"/>
  <c r="Q11" i="12"/>
  <c r="R11" i="12" s="1"/>
  <c r="U25" i="12"/>
  <c r="V25" i="12" s="1"/>
  <c r="U15" i="12"/>
  <c r="V15" i="12" s="1"/>
  <c r="Q23" i="12"/>
  <c r="R23" i="12" s="1"/>
  <c r="U11" i="12"/>
  <c r="V11" i="12" s="1"/>
  <c r="U17" i="12"/>
  <c r="V17" i="12" s="1"/>
  <c r="U19" i="12"/>
  <c r="V19" i="12" s="1"/>
  <c r="Q13" i="12"/>
  <c r="Q25" i="12"/>
  <c r="R25" i="12" s="1"/>
  <c r="U21" i="12"/>
  <c r="V21" i="12" s="1"/>
  <c r="Q17" i="12"/>
  <c r="R17" i="12" s="1"/>
  <c r="Y21" i="12" l="1"/>
  <c r="Z21" i="12" s="1"/>
  <c r="Y19" i="12"/>
  <c r="Z19" i="12" s="1"/>
  <c r="Y15" i="12"/>
  <c r="Z15" i="12" s="1"/>
  <c r="Y11" i="12"/>
  <c r="Z11" i="12" s="1"/>
  <c r="Y23" i="12"/>
  <c r="Z23" i="12" s="1"/>
  <c r="Y13" i="12"/>
  <c r="Y17" i="12"/>
  <c r="Z17" i="12" s="1"/>
  <c r="R13" i="12"/>
  <c r="Y25" i="12"/>
  <c r="Z25" i="12" s="1"/>
  <c r="V13" i="12"/>
  <c r="Z13" i="12" l="1"/>
</calcChain>
</file>

<file path=xl/sharedStrings.xml><?xml version="1.0" encoding="utf-8"?>
<sst xmlns="http://schemas.openxmlformats.org/spreadsheetml/2006/main" count="100" uniqueCount="57">
  <si>
    <t>Rate</t>
  </si>
  <si>
    <t>Demand</t>
  </si>
  <si>
    <t>Bill</t>
  </si>
  <si>
    <t>Level</t>
  </si>
  <si>
    <t>Dollar</t>
  </si>
  <si>
    <t>Percent</t>
  </si>
  <si>
    <t>of</t>
  </si>
  <si>
    <t>Current</t>
  </si>
  <si>
    <t>Proposed</t>
  </si>
  <si>
    <t>Incr/(Decr)</t>
  </si>
  <si>
    <t>Line</t>
  </si>
  <si>
    <t>Use</t>
  </si>
  <si>
    <r>
      <t xml:space="preserve">Bill </t>
    </r>
    <r>
      <rPr>
        <b/>
        <vertAlign val="superscript"/>
        <sz val="12"/>
        <rFont val="Times New Roman"/>
        <family val="1"/>
      </rPr>
      <t>(1)</t>
    </r>
  </si>
  <si>
    <t>(d - c)</t>
  </si>
  <si>
    <t>(e / c)</t>
  </si>
  <si>
    <t>(g - c)</t>
  </si>
  <si>
    <t>(h / c)</t>
  </si>
  <si>
    <t>(j - c)</t>
  </si>
  <si>
    <t>(k / c)</t>
  </si>
  <si>
    <t>(m - c)</t>
  </si>
  <si>
    <t>(n / c)</t>
  </si>
  <si>
    <t>No.</t>
  </si>
  <si>
    <t>Code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</si>
  <si>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</si>
  <si>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</si>
  <si>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</si>
  <si>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</si>
  <si>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</si>
  <si>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</si>
  <si>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</si>
  <si>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</si>
  <si>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</si>
  <si>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</si>
  <si>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</si>
  <si>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</si>
  <si>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</si>
  <si>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</si>
  <si>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</si>
  <si>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(kW)</t>
  </si>
  <si>
    <t>(kWh)</t>
  </si>
  <si>
    <t>($)</t>
  </si>
  <si>
    <t>(%)</t>
  </si>
  <si>
    <t>RS</t>
  </si>
  <si>
    <t>N/A</t>
  </si>
  <si>
    <t>DS</t>
  </si>
  <si>
    <t>DP</t>
  </si>
  <si>
    <t>DT</t>
  </si>
  <si>
    <t>TT</t>
  </si>
  <si>
    <t>EH</t>
  </si>
  <si>
    <t>SP</t>
  </si>
  <si>
    <t>GSFL</t>
  </si>
  <si>
    <t>(p)</t>
  </si>
  <si>
    <t>(q)</t>
  </si>
  <si>
    <t>(r)</t>
  </si>
  <si>
    <t>(p - c)</t>
  </si>
  <si>
    <t>(q / c)</t>
  </si>
  <si>
    <r>
      <rPr>
        <vertAlign val="superscript"/>
        <sz val="12"/>
        <color theme="1"/>
        <rFont val="Times New Roman"/>
        <family val="1"/>
      </rPr>
      <t>(1)</t>
    </r>
    <r>
      <rPr>
        <sz val="12"/>
        <color theme="1"/>
        <rFont val="Times New Roman"/>
        <family val="1"/>
      </rPr>
      <t xml:space="preserve"> Based on rates in effect for December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</si>
</sst>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vertAlign val="superscript"/>
      <sz val="12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0" borderId="0" xfId="2" applyFont="1" applyAlignment="1">
      <alignment horizontal="centerContinuous"/>
    </xf>
    <xf numFmtId="0" fontId="4" fillId="0" borderId="0" xfId="0" applyFont="1"/>
    <xf numFmtId="0" fontId="3" fillId="0" borderId="0" xfId="2" applyFont="1"/>
    <xf numFmtId="0" fontId="3" fillId="0" borderId="2" xfId="2" quotePrefix="1" applyFont="1" applyBorder="1" applyAlignment="1">
      <alignment horizontal="centerContinuous"/>
    </xf>
    <xf numFmtId="0" fontId="3" fillId="0" borderId="2" xfId="2" applyFont="1" applyBorder="1" applyAlignment="1">
      <alignment horizontal="centerContinuous"/>
    </xf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4" fillId="0" borderId="0" xfId="0" applyFont="1" applyAlignment="1">
      <alignment horizontal="center"/>
    </xf>
    <xf numFmtId="37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left"/>
    </xf>
    <xf numFmtId="0" fontId="7" fillId="0" borderId="0" xfId="2" applyFont="1" applyAlignment="1">
      <alignment horizontal="left"/>
    </xf>
    <xf numFmtId="44" fontId="4" fillId="0" borderId="0" xfId="0" applyNumberFormat="1" applyFont="1"/>
    <xf numFmtId="164" fontId="4" fillId="0" borderId="0" xfId="0" applyNumberFormat="1" applyFont="1"/>
    <xf numFmtId="10" fontId="4" fillId="0" borderId="0" xfId="1" applyNumberFormat="1" applyFont="1" applyFill="1"/>
    <xf numFmtId="0" fontId="3" fillId="0" borderId="0" xfId="2" applyFont="1" applyAlignment="1">
      <alignment horizontal="fill"/>
    </xf>
  </cellXfs>
  <cellStyles count="3">
    <cellStyle name="Normal" xfId="0" builtinId="0"/>
    <cellStyle name="Normal 13" xfId="2" xr:uid="{6FA0248C-CD8B-4EF8-951F-0187C860A2E4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F0C4B-E8A6-4C2C-8C32-0B42A5927F2D}">
  <dimension ref="A1:Z37"/>
  <sheetViews>
    <sheetView tabSelected="1" view="pageLayout" topLeftCell="F1" zoomScale="80" zoomScaleNormal="80" zoomScalePageLayoutView="80" workbookViewId="0"/>
  </sheetViews>
  <sheetFormatPr defaultColWidth="8.88671875" defaultRowHeight="15.6" x14ac:dyDescent="0.3"/>
  <cols>
    <col min="1" max="1" width="6" style="2" customWidth="1"/>
    <col min="2" max="2" width="1.109375" style="2" customWidth="1"/>
    <col min="3" max="3" width="7" style="2" customWidth="1"/>
    <col min="4" max="4" width="9.33203125" style="2" customWidth="1"/>
    <col min="5" max="5" width="12" style="2" bestFit="1" customWidth="1"/>
    <col min="6" max="6" width="15.33203125" style="2" bestFit="1" customWidth="1"/>
    <col min="7" max="7" width="1.109375" style="2" customWidth="1"/>
    <col min="8" max="8" width="15.33203125" style="2" customWidth="1"/>
    <col min="9" max="10" width="13.6640625" style="2" customWidth="1"/>
    <col min="11" max="11" width="1" style="2" customWidth="1"/>
    <col min="12" max="12" width="15.33203125" style="2" bestFit="1" customWidth="1"/>
    <col min="13" max="14" width="13.6640625" style="2" customWidth="1"/>
    <col min="15" max="15" width="1.109375" style="2" customWidth="1"/>
    <col min="16" max="16" width="15.33203125" style="2" bestFit="1" customWidth="1"/>
    <col min="17" max="18" width="13.6640625" style="2" customWidth="1"/>
    <col min="19" max="19" width="1.109375" style="2" customWidth="1"/>
    <col min="20" max="20" width="15.33203125" style="2" bestFit="1" customWidth="1"/>
    <col min="21" max="22" width="13.6640625" style="2" customWidth="1"/>
    <col min="23" max="23" width="1.6640625" style="2" customWidth="1"/>
    <col min="24" max="24" width="14.33203125" style="2" customWidth="1"/>
    <col min="25" max="26" width="13.6640625" style="2" customWidth="1"/>
    <col min="27" max="16384" width="8.88671875" style="2"/>
  </cols>
  <sheetData>
    <row r="1" spans="1:26" x14ac:dyDescent="0.3">
      <c r="A1" s="1"/>
      <c r="B1" s="1"/>
      <c r="C1" s="12"/>
      <c r="D1" s="1"/>
      <c r="E1" s="1"/>
      <c r="F1" s="1"/>
      <c r="G1" s="1"/>
      <c r="H1" s="1"/>
      <c r="I1" s="1"/>
      <c r="J1" s="1"/>
    </row>
    <row r="2" spans="1:26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6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26" x14ac:dyDescent="0.3">
      <c r="A4" s="3"/>
      <c r="B4" s="3"/>
      <c r="C4" s="3"/>
      <c r="D4" s="3"/>
      <c r="E4" s="3"/>
      <c r="F4" s="3"/>
      <c r="G4" s="1"/>
      <c r="H4" s="4">
        <v>2025</v>
      </c>
      <c r="I4" s="5"/>
      <c r="J4" s="5"/>
      <c r="L4" s="4">
        <v>2026</v>
      </c>
      <c r="M4" s="5"/>
      <c r="N4" s="5"/>
      <c r="P4" s="4">
        <v>2027</v>
      </c>
      <c r="Q4" s="5"/>
      <c r="R4" s="5"/>
      <c r="T4" s="4">
        <v>2028</v>
      </c>
      <c r="U4" s="5"/>
      <c r="V4" s="5"/>
      <c r="X4" s="4">
        <v>2029</v>
      </c>
      <c r="Y4" s="5"/>
      <c r="Z4" s="5"/>
    </row>
    <row r="5" spans="1:26" x14ac:dyDescent="0.3">
      <c r="A5" s="3"/>
      <c r="B5" s="3"/>
      <c r="C5" s="3"/>
      <c r="D5" s="6" t="s">
        <v>3</v>
      </c>
      <c r="E5" s="6" t="s">
        <v>3</v>
      </c>
      <c r="F5" s="3"/>
      <c r="G5" s="3"/>
      <c r="H5" s="3"/>
      <c r="I5" s="6" t="s">
        <v>4</v>
      </c>
      <c r="J5" s="6" t="s">
        <v>5</v>
      </c>
      <c r="L5" s="3"/>
      <c r="M5" s="6" t="s">
        <v>4</v>
      </c>
      <c r="N5" s="6" t="s">
        <v>5</v>
      </c>
      <c r="P5" s="3"/>
      <c r="Q5" s="6" t="s">
        <v>4</v>
      </c>
      <c r="R5" s="6" t="s">
        <v>5</v>
      </c>
      <c r="T5" s="3"/>
      <c r="U5" s="6" t="s">
        <v>4</v>
      </c>
      <c r="V5" s="6" t="s">
        <v>5</v>
      </c>
      <c r="X5" s="3"/>
      <c r="Y5" s="6" t="s">
        <v>4</v>
      </c>
      <c r="Z5" s="6" t="s">
        <v>5</v>
      </c>
    </row>
    <row r="6" spans="1:26" x14ac:dyDescent="0.3">
      <c r="A6" s="3"/>
      <c r="B6" s="3"/>
      <c r="C6" s="3"/>
      <c r="D6" s="6" t="s">
        <v>6</v>
      </c>
      <c r="E6" s="6" t="s">
        <v>6</v>
      </c>
      <c r="F6" s="6" t="s">
        <v>7</v>
      </c>
      <c r="G6" s="6"/>
      <c r="H6" s="6" t="s">
        <v>8</v>
      </c>
      <c r="I6" s="6" t="s">
        <v>9</v>
      </c>
      <c r="J6" s="6" t="s">
        <v>9</v>
      </c>
      <c r="L6" s="6" t="s">
        <v>8</v>
      </c>
      <c r="M6" s="6" t="s">
        <v>9</v>
      </c>
      <c r="N6" s="6" t="s">
        <v>9</v>
      </c>
      <c r="P6" s="6" t="s">
        <v>8</v>
      </c>
      <c r="Q6" s="6" t="s">
        <v>9</v>
      </c>
      <c r="R6" s="6" t="s">
        <v>9</v>
      </c>
      <c r="T6" s="6" t="s">
        <v>8</v>
      </c>
      <c r="U6" s="6" t="s">
        <v>9</v>
      </c>
      <c r="V6" s="6" t="s">
        <v>9</v>
      </c>
      <c r="X6" s="6" t="s">
        <v>8</v>
      </c>
      <c r="Y6" s="6" t="s">
        <v>9</v>
      </c>
      <c r="Z6" s="6" t="s">
        <v>9</v>
      </c>
    </row>
    <row r="7" spans="1:26" ht="18" x14ac:dyDescent="0.3">
      <c r="A7" s="6" t="s">
        <v>10</v>
      </c>
      <c r="B7" s="3"/>
      <c r="C7" s="6" t="s">
        <v>0</v>
      </c>
      <c r="D7" s="6" t="s">
        <v>1</v>
      </c>
      <c r="E7" s="6" t="s">
        <v>11</v>
      </c>
      <c r="F7" s="6" t="s">
        <v>12</v>
      </c>
      <c r="G7" s="6"/>
      <c r="H7" s="6" t="s">
        <v>2</v>
      </c>
      <c r="I7" s="6" t="s">
        <v>13</v>
      </c>
      <c r="J7" s="6" t="s">
        <v>14</v>
      </c>
      <c r="L7" s="6" t="s">
        <v>2</v>
      </c>
      <c r="M7" s="6" t="s">
        <v>15</v>
      </c>
      <c r="N7" s="6" t="s">
        <v>16</v>
      </c>
      <c r="P7" s="6" t="s">
        <v>2</v>
      </c>
      <c r="Q7" s="6" t="s">
        <v>17</v>
      </c>
      <c r="R7" s="6" t="s">
        <v>18</v>
      </c>
      <c r="T7" s="6" t="s">
        <v>2</v>
      </c>
      <c r="U7" s="6" t="s">
        <v>19</v>
      </c>
      <c r="V7" s="6" t="s">
        <v>20</v>
      </c>
      <c r="X7" s="6" t="s">
        <v>2</v>
      </c>
      <c r="Y7" s="6" t="s">
        <v>54</v>
      </c>
      <c r="Z7" s="6" t="s">
        <v>55</v>
      </c>
    </row>
    <row r="8" spans="1:26" x14ac:dyDescent="0.3">
      <c r="A8" s="7" t="s">
        <v>21</v>
      </c>
      <c r="B8" s="8"/>
      <c r="C8" s="7" t="s">
        <v>22</v>
      </c>
      <c r="D8" s="7" t="s">
        <v>23</v>
      </c>
      <c r="E8" s="7" t="s">
        <v>24</v>
      </c>
      <c r="F8" s="7" t="s">
        <v>25</v>
      </c>
      <c r="G8" s="7"/>
      <c r="H8" s="7" t="s">
        <v>26</v>
      </c>
      <c r="I8" s="7" t="s">
        <v>27</v>
      </c>
      <c r="J8" s="7" t="s">
        <v>28</v>
      </c>
      <c r="L8" s="7" t="s">
        <v>29</v>
      </c>
      <c r="M8" s="7" t="s">
        <v>30</v>
      </c>
      <c r="N8" s="7" t="s">
        <v>31</v>
      </c>
      <c r="P8" s="7" t="s">
        <v>32</v>
      </c>
      <c r="Q8" s="7" t="s">
        <v>33</v>
      </c>
      <c r="R8" s="7" t="s">
        <v>34</v>
      </c>
      <c r="T8" s="7" t="s">
        <v>35</v>
      </c>
      <c r="U8" s="7" t="s">
        <v>36</v>
      </c>
      <c r="V8" s="7" t="s">
        <v>37</v>
      </c>
      <c r="X8" s="7" t="s">
        <v>51</v>
      </c>
      <c r="Y8" s="7" t="s">
        <v>52</v>
      </c>
      <c r="Z8" s="7" t="s">
        <v>53</v>
      </c>
    </row>
    <row r="9" spans="1:26" x14ac:dyDescent="0.3">
      <c r="A9" s="3"/>
      <c r="B9" s="3"/>
      <c r="C9" s="3"/>
      <c r="D9" s="6" t="s">
        <v>38</v>
      </c>
      <c r="E9" s="6" t="s">
        <v>39</v>
      </c>
      <c r="F9" s="6" t="s">
        <v>40</v>
      </c>
      <c r="G9" s="6"/>
      <c r="H9" s="6" t="s">
        <v>40</v>
      </c>
      <c r="I9" s="6" t="s">
        <v>40</v>
      </c>
      <c r="J9" s="6" t="s">
        <v>41</v>
      </c>
      <c r="L9" s="6" t="s">
        <v>40</v>
      </c>
      <c r="M9" s="6" t="s">
        <v>40</v>
      </c>
      <c r="N9" s="6" t="s">
        <v>41</v>
      </c>
      <c r="P9" s="6" t="s">
        <v>40</v>
      </c>
      <c r="Q9" s="6" t="s">
        <v>40</v>
      </c>
      <c r="R9" s="6" t="s">
        <v>41</v>
      </c>
      <c r="T9" s="6" t="s">
        <v>40</v>
      </c>
      <c r="U9" s="6" t="s">
        <v>40</v>
      </c>
      <c r="V9" s="6" t="s">
        <v>41</v>
      </c>
      <c r="X9" s="6" t="s">
        <v>40</v>
      </c>
      <c r="Y9" s="6" t="s">
        <v>40</v>
      </c>
      <c r="Z9" s="6" t="s">
        <v>41</v>
      </c>
    </row>
    <row r="11" spans="1:26" x14ac:dyDescent="0.3">
      <c r="A11" s="9">
        <v>1</v>
      </c>
      <c r="C11" s="2" t="s">
        <v>42</v>
      </c>
      <c r="D11" s="10" t="s">
        <v>43</v>
      </c>
      <c r="E11" s="10">
        <v>1000</v>
      </c>
      <c r="F11" s="13">
        <v>127.53</v>
      </c>
      <c r="H11" s="13">
        <v>127.94</v>
      </c>
      <c r="I11" s="13">
        <f>H11-$F$11</f>
        <v>0.40999999999999659</v>
      </c>
      <c r="J11" s="14">
        <f>I11/$F$11</f>
        <v>3.2149298204343806E-3</v>
      </c>
      <c r="L11" s="13">
        <v>129.63</v>
      </c>
      <c r="M11" s="13">
        <f>L11-$F$11</f>
        <v>2.0999999999999943</v>
      </c>
      <c r="N11" s="14">
        <f>M11/$F$11</f>
        <v>1.6466713714420093E-2</v>
      </c>
      <c r="P11" s="13">
        <v>129.83000000000001</v>
      </c>
      <c r="Q11" s="13">
        <f>P11-$F$11</f>
        <v>2.3000000000000114</v>
      </c>
      <c r="R11" s="14">
        <f>Q11/$F$11</f>
        <v>1.803497216341262E-2</v>
      </c>
      <c r="T11" s="13">
        <v>129.16999999999999</v>
      </c>
      <c r="U11" s="13">
        <f>T11-$F$11</f>
        <v>1.6399999999999864</v>
      </c>
      <c r="V11" s="14">
        <f>U11/$F$11</f>
        <v>1.2859719281737523E-2</v>
      </c>
      <c r="X11" s="13">
        <v>129.24</v>
      </c>
      <c r="Y11" s="13">
        <f>X11-$F$11</f>
        <v>1.710000000000008</v>
      </c>
      <c r="Z11" s="14">
        <f>Y11/$F$11</f>
        <v>1.340860973888503E-2</v>
      </c>
    </row>
    <row r="12" spans="1:26" x14ac:dyDescent="0.3">
      <c r="A12" s="9">
        <v>2</v>
      </c>
      <c r="D12" s="10"/>
      <c r="E12" s="10"/>
      <c r="F12" s="13"/>
    </row>
    <row r="13" spans="1:26" x14ac:dyDescent="0.3">
      <c r="A13" s="9">
        <v>3</v>
      </c>
      <c r="C13" s="2" t="s">
        <v>44</v>
      </c>
      <c r="D13" s="10">
        <v>30</v>
      </c>
      <c r="E13" s="10">
        <v>9000</v>
      </c>
      <c r="F13" s="13">
        <v>1129.5899999999999</v>
      </c>
      <c r="H13" s="13">
        <v>1135.07</v>
      </c>
      <c r="I13" s="13">
        <f>H13-$F$13</f>
        <v>5.4800000000000182</v>
      </c>
      <c r="J13" s="14">
        <f>I13/$F$13</f>
        <v>4.8513177347533337E-3</v>
      </c>
      <c r="L13" s="13">
        <v>1157.47</v>
      </c>
      <c r="M13" s="13">
        <f>L13-$F$13</f>
        <v>27.880000000000109</v>
      </c>
      <c r="N13" s="14">
        <f>M13/$F$13</f>
        <v>2.4681521614037048E-2</v>
      </c>
      <c r="P13" s="13">
        <v>1160.0899999999999</v>
      </c>
      <c r="Q13" s="13">
        <f>P13-$F$13</f>
        <v>30.5</v>
      </c>
      <c r="R13" s="14">
        <f>Q13/$F$13</f>
        <v>2.7000947246346021E-2</v>
      </c>
      <c r="T13" s="13">
        <v>1151.3699999999999</v>
      </c>
      <c r="U13" s="13">
        <f>T13-$F$13</f>
        <v>21.779999999999973</v>
      </c>
      <c r="V13" s="14">
        <f>U13/$F$13</f>
        <v>1.9281332164767725E-2</v>
      </c>
      <c r="X13" s="13">
        <v>1152.27</v>
      </c>
      <c r="Y13" s="13">
        <f>X13-$F$13</f>
        <v>22.680000000000064</v>
      </c>
      <c r="Z13" s="14">
        <f>Y13/$F$13</f>
        <v>2.0078081427774737E-2</v>
      </c>
    </row>
    <row r="14" spans="1:26" x14ac:dyDescent="0.3">
      <c r="A14" s="9">
        <v>4</v>
      </c>
      <c r="D14" s="10"/>
      <c r="E14" s="10"/>
      <c r="F14" s="13"/>
      <c r="H14" s="13"/>
      <c r="L14" s="13"/>
      <c r="P14" s="13"/>
      <c r="T14" s="13"/>
      <c r="X14" s="13"/>
    </row>
    <row r="15" spans="1:26" x14ac:dyDescent="0.3">
      <c r="A15" s="9">
        <v>5</v>
      </c>
      <c r="C15" s="2" t="s">
        <v>45</v>
      </c>
      <c r="D15" s="10">
        <v>246.2</v>
      </c>
      <c r="E15" s="10">
        <v>66667</v>
      </c>
      <c r="F15" s="13">
        <v>7472.76</v>
      </c>
      <c r="H15" s="13">
        <v>7497.9800000000005</v>
      </c>
      <c r="I15" s="13">
        <f>H15-$F$15</f>
        <v>25.220000000000255</v>
      </c>
      <c r="J15" s="14">
        <f>I15/$F$15</f>
        <v>3.3749243920586577E-3</v>
      </c>
      <c r="L15" s="13">
        <v>7601.09</v>
      </c>
      <c r="M15" s="13">
        <f>L15-$F$15</f>
        <v>128.32999999999993</v>
      </c>
      <c r="N15" s="14">
        <f>M15/$F$15</f>
        <v>1.7173039144840717E-2</v>
      </c>
      <c r="P15" s="13">
        <v>7613.1900000000005</v>
      </c>
      <c r="Q15" s="13">
        <f>P15-$F$15</f>
        <v>140.43000000000029</v>
      </c>
      <c r="R15" s="14">
        <f>Q15/$F$15</f>
        <v>1.8792253464583405E-2</v>
      </c>
      <c r="T15" s="13">
        <v>7573.0300000000007</v>
      </c>
      <c r="U15" s="13">
        <f>T15-$F$15</f>
        <v>100.27000000000044</v>
      </c>
      <c r="V15" s="14">
        <f>U15/$F$15</f>
        <v>1.341806775542108E-2</v>
      </c>
      <c r="X15" s="13">
        <v>7577.1500000000005</v>
      </c>
      <c r="Y15" s="13">
        <f>X15-$F$15</f>
        <v>104.39000000000033</v>
      </c>
      <c r="Z15" s="14">
        <f>Y15/$F$15</f>
        <v>1.3969403540325172E-2</v>
      </c>
    </row>
    <row r="16" spans="1:26" x14ac:dyDescent="0.3">
      <c r="A16" s="9">
        <v>6</v>
      </c>
      <c r="D16" s="10"/>
      <c r="E16" s="10"/>
      <c r="F16" s="13"/>
      <c r="H16" s="13"/>
      <c r="L16" s="13"/>
      <c r="P16" s="13"/>
      <c r="T16" s="13"/>
      <c r="X16" s="13"/>
    </row>
    <row r="17" spans="1:26" x14ac:dyDescent="0.3">
      <c r="A17" s="9">
        <v>7</v>
      </c>
      <c r="C17" s="2" t="s">
        <v>46</v>
      </c>
      <c r="D17" s="10">
        <v>3839.88</v>
      </c>
      <c r="E17" s="10">
        <v>2267189</v>
      </c>
      <c r="F17" s="13">
        <v>202416.75</v>
      </c>
      <c r="H17" s="13">
        <v>203009.65</v>
      </c>
      <c r="I17" s="13">
        <f>H17-$F$17</f>
        <v>592.89999999999418</v>
      </c>
      <c r="J17" s="14">
        <f>I17/$F$17</f>
        <v>2.9291054223526173E-3</v>
      </c>
      <c r="L17" s="13">
        <v>205433.81</v>
      </c>
      <c r="M17" s="13">
        <f>L17-$F$17</f>
        <v>3017.0599999999977</v>
      </c>
      <c r="N17" s="14">
        <f>M17/$F$17</f>
        <v>1.490518941737775E-2</v>
      </c>
      <c r="P17" s="13">
        <v>205718.26</v>
      </c>
      <c r="Q17" s="13">
        <f>P17-$F$17</f>
        <v>3301.5100000000093</v>
      </c>
      <c r="R17" s="14">
        <f>Q17/$F$17</f>
        <v>1.6310458497135288E-2</v>
      </c>
      <c r="T17" s="13">
        <v>204774.23</v>
      </c>
      <c r="U17" s="13">
        <f>T17-$F$17</f>
        <v>2357.4800000000105</v>
      </c>
      <c r="V17" s="14">
        <f>U17/$F$17</f>
        <v>1.1646664616441132E-2</v>
      </c>
      <c r="X17" s="13">
        <v>204871.05</v>
      </c>
      <c r="Y17" s="13">
        <f>X17-$F$17</f>
        <v>2454.2999999999884</v>
      </c>
      <c r="Z17" s="14">
        <f>Y17/$F$17</f>
        <v>1.2124984715938718E-2</v>
      </c>
    </row>
    <row r="18" spans="1:26" x14ac:dyDescent="0.3">
      <c r="A18" s="9">
        <v>8</v>
      </c>
      <c r="D18" s="10"/>
      <c r="E18" s="10"/>
      <c r="F18" s="13"/>
      <c r="H18" s="13"/>
      <c r="L18" s="13"/>
      <c r="P18" s="13"/>
      <c r="T18" s="13"/>
      <c r="X18" s="13"/>
    </row>
    <row r="19" spans="1:26" x14ac:dyDescent="0.3">
      <c r="A19" s="9">
        <v>9</v>
      </c>
      <c r="C19" s="2" t="s">
        <v>47</v>
      </c>
      <c r="D19" s="10">
        <v>4821.8499999999995</v>
      </c>
      <c r="E19" s="10">
        <v>1000000</v>
      </c>
      <c r="F19" s="13">
        <v>99735.09</v>
      </c>
      <c r="H19" s="13">
        <v>100108.09</v>
      </c>
      <c r="I19" s="13">
        <f>H19-$F$19</f>
        <v>373</v>
      </c>
      <c r="J19" s="14">
        <f>I19/$F$19</f>
        <v>3.7399073886633079E-3</v>
      </c>
      <c r="L19" s="13">
        <v>101633.19</v>
      </c>
      <c r="M19" s="13">
        <f>L19-$F$19</f>
        <v>1898.1000000000058</v>
      </c>
      <c r="N19" s="14">
        <f>M19/$F$19</f>
        <v>1.9031416124455355E-2</v>
      </c>
      <c r="P19" s="13">
        <v>101812.14</v>
      </c>
      <c r="Q19" s="13">
        <f>P19-$F$19</f>
        <v>2077.0500000000029</v>
      </c>
      <c r="R19" s="14">
        <f>Q19/$F$19</f>
        <v>2.0825669280490979E-2</v>
      </c>
      <c r="T19" s="13">
        <v>101218.23</v>
      </c>
      <c r="U19" s="13">
        <f>T19-$F$19</f>
        <v>1483.1399999999994</v>
      </c>
      <c r="V19" s="14">
        <f>U19/$F$19</f>
        <v>1.4870794220970769E-2</v>
      </c>
      <c r="X19" s="13">
        <v>101279.15</v>
      </c>
      <c r="Y19" s="13">
        <f>X19-$F$19</f>
        <v>1544.0599999999977</v>
      </c>
      <c r="Z19" s="14">
        <f>Y19/$F$19</f>
        <v>1.5481612339247879E-2</v>
      </c>
    </row>
    <row r="20" spans="1:26" x14ac:dyDescent="0.3">
      <c r="A20" s="9">
        <v>10</v>
      </c>
      <c r="D20" s="10"/>
      <c r="E20" s="10"/>
      <c r="F20" s="13"/>
      <c r="H20" s="13"/>
      <c r="L20" s="13"/>
      <c r="P20" s="13"/>
      <c r="T20" s="13"/>
      <c r="X20" s="13"/>
    </row>
    <row r="21" spans="1:26" x14ac:dyDescent="0.3">
      <c r="A21" s="9">
        <v>11</v>
      </c>
      <c r="C21" s="2" t="s">
        <v>48</v>
      </c>
      <c r="D21" s="10" t="s">
        <v>43</v>
      </c>
      <c r="E21" s="10">
        <v>9400</v>
      </c>
      <c r="F21" s="13">
        <v>914.97</v>
      </c>
      <c r="H21" s="13">
        <v>917.81000000000006</v>
      </c>
      <c r="I21" s="13">
        <f>H21-$F$21</f>
        <v>2.8400000000000318</v>
      </c>
      <c r="J21" s="14">
        <f>I21/$F$21</f>
        <v>3.1039269047072929E-3</v>
      </c>
      <c r="L21" s="13">
        <v>929.4</v>
      </c>
      <c r="M21" s="13">
        <f>L21-$F$21</f>
        <v>14.42999999999995</v>
      </c>
      <c r="N21" s="14">
        <f>M21/$F$21</f>
        <v>1.5771008885537174E-2</v>
      </c>
      <c r="P21" s="13">
        <v>930.77</v>
      </c>
      <c r="Q21" s="13">
        <f>P21-$F$21</f>
        <v>15.799999999999955</v>
      </c>
      <c r="R21" s="14">
        <f>Q21/$F$21</f>
        <v>1.7268325737455823E-2</v>
      </c>
      <c r="T21" s="13">
        <v>926.25</v>
      </c>
      <c r="U21" s="13">
        <f>T21-$F$21</f>
        <v>11.279999999999973</v>
      </c>
      <c r="V21" s="14">
        <f>U21/$F$21</f>
        <v>1.2328273058133023E-2</v>
      </c>
      <c r="X21" s="13">
        <v>926.71</v>
      </c>
      <c r="Y21" s="13">
        <f>X21-$F$21</f>
        <v>11.740000000000009</v>
      </c>
      <c r="Z21" s="14">
        <f>Y21/$F$21</f>
        <v>1.2831021782134943E-2</v>
      </c>
    </row>
    <row r="22" spans="1:26" x14ac:dyDescent="0.3">
      <c r="A22" s="9">
        <v>12</v>
      </c>
      <c r="D22" s="10"/>
      <c r="E22" s="10"/>
      <c r="F22" s="13"/>
      <c r="H22" s="13"/>
      <c r="L22" s="13"/>
      <c r="P22" s="13"/>
      <c r="T22" s="13"/>
      <c r="X22" s="13"/>
    </row>
    <row r="23" spans="1:26" x14ac:dyDescent="0.3">
      <c r="A23" s="9">
        <v>13</v>
      </c>
      <c r="C23" s="2" t="s">
        <v>49</v>
      </c>
      <c r="D23" s="10" t="s">
        <v>43</v>
      </c>
      <c r="E23" s="10">
        <v>500</v>
      </c>
      <c r="F23" s="13">
        <v>89.15</v>
      </c>
      <c r="H23" s="13">
        <v>89.5</v>
      </c>
      <c r="I23" s="13">
        <f>H23-$F$23</f>
        <v>0.34999999999999432</v>
      </c>
      <c r="J23" s="14">
        <f>I23/$F$23</f>
        <v>3.9259674705551797E-3</v>
      </c>
      <c r="L23" s="13">
        <v>90.95</v>
      </c>
      <c r="M23" s="13">
        <f>L23-$F$23</f>
        <v>1.7999999999999972</v>
      </c>
      <c r="N23" s="14">
        <f>M23/$F$23</f>
        <v>2.0190689848569792E-2</v>
      </c>
      <c r="P23" s="13">
        <v>91.12</v>
      </c>
      <c r="Q23" s="13">
        <f>P23-$F$23</f>
        <v>1.9699999999999989</v>
      </c>
      <c r="R23" s="14">
        <f>Q23/$F$23</f>
        <v>2.2097588334268073E-2</v>
      </c>
      <c r="T23" s="13">
        <v>90.550000000000011</v>
      </c>
      <c r="U23" s="13">
        <f>T23-$F$23</f>
        <v>1.4000000000000057</v>
      </c>
      <c r="V23" s="14">
        <f>U23/$F$23</f>
        <v>1.5703869882221038E-2</v>
      </c>
      <c r="X23" s="13">
        <v>90.61</v>
      </c>
      <c r="Y23" s="13">
        <f>X23-$F$23</f>
        <v>1.4599999999999937</v>
      </c>
      <c r="Z23" s="14">
        <f>Y23/$F$23</f>
        <v>1.6376892877173234E-2</v>
      </c>
    </row>
    <row r="24" spans="1:26" x14ac:dyDescent="0.3">
      <c r="A24" s="9">
        <v>14</v>
      </c>
      <c r="D24" s="10"/>
      <c r="E24" s="10"/>
      <c r="F24" s="13"/>
      <c r="H24" s="13"/>
      <c r="L24" s="13"/>
      <c r="P24" s="13"/>
      <c r="T24" s="13"/>
      <c r="X24" s="13"/>
    </row>
    <row r="25" spans="1:26" x14ac:dyDescent="0.3">
      <c r="A25" s="9">
        <v>15</v>
      </c>
      <c r="C25" s="2" t="s">
        <v>50</v>
      </c>
      <c r="D25" s="10">
        <v>5</v>
      </c>
      <c r="E25" s="10">
        <v>700</v>
      </c>
      <c r="F25" s="13">
        <v>419.61</v>
      </c>
      <c r="H25" s="13">
        <v>421.53000000000003</v>
      </c>
      <c r="I25" s="13">
        <f>H25-$F$25</f>
        <v>1.9200000000000159</v>
      </c>
      <c r="J25" s="14">
        <f>I25/$F$25</f>
        <v>4.5756774147422989E-3</v>
      </c>
      <c r="L25" s="13">
        <v>429.40000000000003</v>
      </c>
      <c r="M25" s="13">
        <f>L25-$F$25</f>
        <v>9.7900000000000205</v>
      </c>
      <c r="N25" s="14">
        <f>M25/$F$25</f>
        <v>2.3331188484545223E-2</v>
      </c>
      <c r="P25" s="13">
        <v>430.32</v>
      </c>
      <c r="Q25" s="13">
        <f>P25-$F$25</f>
        <v>10.70999999999998</v>
      </c>
      <c r="R25" s="14">
        <f>Q25/$F$25</f>
        <v>2.5523700579109122E-2</v>
      </c>
      <c r="T25" s="13">
        <v>427.26</v>
      </c>
      <c r="U25" s="13">
        <f>T25-$F$25</f>
        <v>7.6499999999999773</v>
      </c>
      <c r="V25" s="14">
        <f>U25/$F$25</f>
        <v>1.8231214699363639E-2</v>
      </c>
      <c r="X25" s="13">
        <v>427.57</v>
      </c>
      <c r="Y25" s="13">
        <f>X25-$F$25</f>
        <v>7.9599999999999795</v>
      </c>
      <c r="Z25" s="14">
        <f>Y25/$F$25</f>
        <v>1.8969995948618906E-2</v>
      </c>
    </row>
    <row r="26" spans="1:26" x14ac:dyDescent="0.3">
      <c r="A26" s="9"/>
      <c r="D26" s="10"/>
      <c r="E26" s="10"/>
    </row>
    <row r="27" spans="1:26" x14ac:dyDescent="0.3">
      <c r="A27" s="9"/>
    </row>
    <row r="28" spans="1:26" ht="18.600000000000001" x14ac:dyDescent="0.3">
      <c r="A28" s="11" t="s">
        <v>56</v>
      </c>
    </row>
    <row r="29" spans="1:26" x14ac:dyDescent="0.3">
      <c r="A29" s="9"/>
    </row>
    <row r="30" spans="1:26" x14ac:dyDescent="0.3">
      <c r="A30" s="9"/>
      <c r="F30" s="13"/>
      <c r="I30" s="13"/>
      <c r="J30" s="15"/>
      <c r="M30" s="13"/>
      <c r="N30" s="15"/>
      <c r="Q30" s="13"/>
      <c r="R30" s="15"/>
      <c r="U30" s="13"/>
      <c r="V30" s="15"/>
      <c r="Y30" s="13"/>
      <c r="Z30" s="15"/>
    </row>
    <row r="31" spans="1:26" x14ac:dyDescent="0.3">
      <c r="A31" s="9"/>
    </row>
    <row r="32" spans="1:26" x14ac:dyDescent="0.3">
      <c r="A32" s="9"/>
    </row>
    <row r="33" spans="1:1" x14ac:dyDescent="0.3">
      <c r="A33" s="9"/>
    </row>
    <row r="34" spans="1:1" x14ac:dyDescent="0.3">
      <c r="A34" s="9"/>
    </row>
    <row r="35" spans="1:1" x14ac:dyDescent="0.3">
      <c r="A35" s="9"/>
    </row>
    <row r="36" spans="1:1" x14ac:dyDescent="0.3">
      <c r="A36" s="9"/>
    </row>
    <row r="37" spans="1:1" x14ac:dyDescent="0.3">
      <c r="A37" s="9"/>
    </row>
  </sheetData>
  <pageMargins left="0.21" right="0.25" top="1.5" bottom="0.75" header="1" footer="0.3"/>
  <pageSetup scale="49" orientation="landscape" r:id="rId1"/>
  <headerFooter>
    <oddHeader xml:space="preserve">&amp;L&amp;"Times New Roman,Regular"Duke Energy Kentucky
Typical Bill Comparison
Current Versus Proposed Rates - ESM&amp;R&amp;"Times New Roman,Bold"&amp;10KyPSC Case No. 2025-00002
Attachment SEL-2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Lawler</Witnes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B794857735C44A8C7E3CE3CE5BE8D4" ma:contentTypeVersion="4" ma:contentTypeDescription="Create a new document." ma:contentTypeScope="" ma:versionID="5f52e1cadccfe8de0eaed1fab9862caa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48E25C-5E3C-457C-8818-BAFE49FD13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8BF824-42B4-4441-ADC9-BB3FF7FEFD86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3c9d8c27-8a6d-4d9e-a15e-ef5d28c114af"/>
    <ds:schemaRef ds:uri="http://schemas.microsoft.com/office/infopath/2007/PartnerControls"/>
    <ds:schemaRef ds:uri="2612a682-5ffb-4b9c-9555-017618935178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11C7545-BC0E-4FAA-8094-E03601242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SEL-2</vt:lpstr>
      <vt:lpstr>'SEL-2'!Print_Area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Typical Bill Comparison</dc:subject>
  <dc:creator>t67497</dc:creator>
  <cp:lastModifiedBy>Sunderman, Minna</cp:lastModifiedBy>
  <cp:lastPrinted>2025-01-14T18:34:36Z</cp:lastPrinted>
  <dcterms:created xsi:type="dcterms:W3CDTF">2011-03-01T15:26:38Z</dcterms:created>
  <dcterms:modified xsi:type="dcterms:W3CDTF">2025-01-27T17:43:00Z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0x01010094B794857735C44A8C7E3CE3CE5BE8D4</vt:lpwstr>
  </property>
</Properties>
</file>