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J:\PSC\2024-00402 Rate Case\DR 2\"/>
    </mc:Choice>
  </mc:AlternateContent>
  <xr:revisionPtr revIDLastSave="0" documentId="13_ncr:1_{AE42F70F-23C1-40D6-889B-C18147FF0F7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4" sheetId="1" r:id="rId1"/>
  </sheets>
  <definedNames>
    <definedName name="_xlnm.Print_Area" localSheetId="0">'2024'!$A$1:$G$63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1" l="1"/>
  <c r="F56" i="1"/>
  <c r="F50" i="1"/>
  <c r="F42" i="1"/>
  <c r="F33" i="1" l="1"/>
  <c r="F32" i="1"/>
  <c r="E32" i="1"/>
  <c r="E33" i="1" s="1"/>
  <c r="F24" i="1"/>
  <c r="D42" i="1"/>
  <c r="D50" i="1" s="1"/>
  <c r="D24" i="1"/>
  <c r="E56" i="1"/>
  <c r="D56" i="1"/>
  <c r="G56" i="1" l="1"/>
  <c r="C56" i="1"/>
  <c r="G42" i="1"/>
  <c r="G50" i="1" s="1"/>
  <c r="E42" i="1"/>
  <c r="C42" i="1"/>
  <c r="C50" i="1" s="1"/>
  <c r="E50" i="1" l="1"/>
  <c r="E24" i="1"/>
  <c r="C24" i="1"/>
  <c r="C32" i="1" s="1"/>
  <c r="C33" i="1" s="1"/>
  <c r="C57" i="1" s="1"/>
  <c r="E57" i="1" l="1"/>
  <c r="G24" i="1"/>
  <c r="G32" i="1" s="1"/>
  <c r="G33" i="1" l="1"/>
  <c r="G57" i="1" s="1"/>
  <c r="D32" i="1" l="1"/>
  <c r="D33" i="1" s="1"/>
  <c r="D57" i="1" s="1"/>
</calcChain>
</file>

<file path=xl/sharedStrings.xml><?xml version="1.0" encoding="utf-8"?>
<sst xmlns="http://schemas.openxmlformats.org/spreadsheetml/2006/main" count="59" uniqueCount="58">
  <si>
    <t>Net Income per kWh Sold</t>
  </si>
  <si>
    <t>“000 Omitted”</t>
  </si>
  <si>
    <t>Line No.</t>
  </si>
  <si>
    <t>Operating Income</t>
  </si>
  <si>
    <t>Operating Revenues</t>
  </si>
  <si>
    <t>Operating Income Deductions</t>
  </si>
  <si>
    <t>Operating and Maintenance Expenses:</t>
  </si>
  <si>
    <t>Power Production Expenses</t>
  </si>
  <si>
    <t>Purchased Power Expenses</t>
  </si>
  <si>
    <t>Transmission Expenses</t>
  </si>
  <si>
    <t>Distribution Expenses</t>
  </si>
  <si>
    <t>Customer Accounts Expenses</t>
  </si>
  <si>
    <t>Customer Service and Informational Expenses</t>
  </si>
  <si>
    <t>Sales Expenses</t>
  </si>
  <si>
    <t>Administrative and General Expenses</t>
  </si>
  <si>
    <t>Total (L5 through L12)</t>
  </si>
  <si>
    <t>Depreciation Expenses</t>
  </si>
  <si>
    <t>Amortization of Utility Plant Acquisition Adjustment</t>
  </si>
  <si>
    <t>Taxes Other Than Income Taxes</t>
  </si>
  <si>
    <t>Total Utility Operating Expenses</t>
  </si>
  <si>
    <t>Net Utility Operating Income</t>
  </si>
  <si>
    <t>kWh Sold</t>
  </si>
  <si>
    <t>Net Income</t>
  </si>
  <si>
    <t>Total Interest Charges</t>
  </si>
  <si>
    <t>Other Interest Expense</t>
  </si>
  <si>
    <t>Interest on Short-Term Debt</t>
  </si>
  <si>
    <t>Interest on Long-Term Debt</t>
  </si>
  <si>
    <t>Interest Charges</t>
  </si>
  <si>
    <t>Net Other Income and Deductions</t>
  </si>
  <si>
    <t>Miscellaneous Income Deductions</t>
  </si>
  <si>
    <t>Loss on Disposition of Property</t>
  </si>
  <si>
    <t>Other Income Deductions:</t>
  </si>
  <si>
    <t>Total Other Income</t>
  </si>
  <si>
    <t>Gain on Disposition of Property</t>
  </si>
  <si>
    <t>Miscellaneous Non-operating Income</t>
  </si>
  <si>
    <t>Interest and Dividend Income</t>
  </si>
  <si>
    <t>Non-utility Operating Income</t>
  </si>
  <si>
    <t>Other Income:</t>
  </si>
  <si>
    <t>Other Income and Deductions</t>
  </si>
  <si>
    <t>Schedule F</t>
  </si>
  <si>
    <t>Income Taxes-Federal</t>
  </si>
  <si>
    <t>Income Taxes-Other</t>
  </si>
  <si>
    <t>Provision for Deferred Income Taxes</t>
  </si>
  <si>
    <t>Investment Tax Credit Adjustment-Net</t>
  </si>
  <si>
    <t>Equity in Earnings of Subsidiary Company</t>
  </si>
  <si>
    <t>Allowance for Funds Used During Construction</t>
  </si>
  <si>
    <t>Taxes Applicable to Other Income and Deductions:</t>
  </si>
  <si>
    <t>Income Taxes and Investment Tax Credits</t>
  </si>
  <si>
    <t>Total Taxes on Other Income and Deductions</t>
  </si>
  <si>
    <t>Amortization of Premium on Debt-Credit</t>
  </si>
  <si>
    <t>Item                                                                                   (a)</t>
  </si>
  <si>
    <t>* Recorded as part of our net income not called for in the above.</t>
  </si>
  <si>
    <t>*Generation &amp; Transmission Capital Credits</t>
  </si>
  <si>
    <t>*Other Capital Credits &amp; Patronage Dividends</t>
  </si>
  <si>
    <t>Case No. 2024-00402</t>
  </si>
  <si>
    <r>
      <t xml:space="preserve">For the Calendar Years </t>
    </r>
    <r>
      <rPr>
        <b/>
        <u/>
        <sz val="11"/>
        <color theme="1"/>
        <rFont val="Arial"/>
        <family val="2"/>
      </rPr>
      <t>2021</t>
    </r>
    <r>
      <rPr>
        <b/>
        <sz val="11"/>
        <color theme="1"/>
        <rFont val="Arial"/>
        <family val="2"/>
      </rPr>
      <t xml:space="preserve"> through </t>
    </r>
    <r>
      <rPr>
        <b/>
        <u/>
        <sz val="11"/>
        <color theme="1"/>
        <rFont val="Arial"/>
        <family val="2"/>
      </rPr>
      <t>2024</t>
    </r>
    <r>
      <rPr>
        <b/>
        <sz val="11"/>
        <color theme="1"/>
        <rFont val="Arial"/>
        <family val="2"/>
      </rPr>
      <t xml:space="preserve"> And for the Test Year </t>
    </r>
    <r>
      <rPr>
        <b/>
        <u/>
        <sz val="11"/>
        <color theme="1"/>
        <rFont val="Arial"/>
        <family val="2"/>
      </rPr>
      <t>June of 2023 to May of 2024</t>
    </r>
  </si>
  <si>
    <t>Test Year</t>
  </si>
  <si>
    <t>South Kentucky RECC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</si>
</sst>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 indent="2"/>
    </xf>
    <xf numFmtId="0" fontId="2" fillId="0" borderId="0" xfId="0" applyFont="1" applyBorder="1" applyAlignment="1">
      <alignment vertical="center" wrapText="1"/>
    </xf>
    <xf numFmtId="43" fontId="1" fillId="0" borderId="0" xfId="1" applyFont="1" applyBorder="1" applyAlignment="1">
      <alignment vertical="center" wrapText="1"/>
    </xf>
    <xf numFmtId="43" fontId="1" fillId="0" borderId="0" xfId="1" applyFont="1" applyFill="1" applyBorder="1" applyAlignment="1">
      <alignment vertical="center" wrapText="1"/>
    </xf>
    <xf numFmtId="164" fontId="1" fillId="0" borderId="0" xfId="1" applyNumberFormat="1" applyFont="1" applyBorder="1" applyAlignment="1">
      <alignment horizontal="left" vertical="center" wrapText="1"/>
    </xf>
    <xf numFmtId="164" fontId="1" fillId="0" borderId="0" xfId="1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wrapText="1" indent="3"/>
    </xf>
    <xf numFmtId="0" fontId="1" fillId="0" borderId="0" xfId="0" applyFont="1" applyBorder="1" applyAlignment="1">
      <alignment horizontal="left" vertical="center" wrapText="1" indent="5"/>
    </xf>
    <xf numFmtId="0" fontId="1" fillId="0" borderId="0" xfId="0" applyFont="1" applyBorder="1" applyAlignment="1">
      <alignment vertical="center" wrapText="1"/>
    </xf>
    <xf numFmtId="164" fontId="1" fillId="0" borderId="0" xfId="1" applyNumberFormat="1" applyFont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 indent="4"/>
    </xf>
    <xf numFmtId="164" fontId="0" fillId="0" borderId="0" xfId="0" applyNumberFormat="1" applyBorder="1"/>
    <xf numFmtId="165" fontId="0" fillId="0" borderId="0" xfId="0" applyNumberFormat="1" applyBorder="1"/>
    <xf numFmtId="0" fontId="0" fillId="0" borderId="0" xfId="0" applyFont="1" applyBorder="1"/>
    <xf numFmtId="164" fontId="0" fillId="0" borderId="0" xfId="0" applyNumberFormat="1" applyFont="1" applyBorder="1"/>
    <xf numFmtId="165" fontId="0" fillId="0" borderId="0" xfId="0" applyNumberFormat="1" applyFont="1" applyBorder="1"/>
    <xf numFmtId="164" fontId="3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164" fontId="6" fillId="0" borderId="0" xfId="0" applyNumberFormat="1" applyFont="1" applyBorder="1"/>
    <xf numFmtId="165" fontId="6" fillId="0" borderId="0" xfId="0" applyNumberFormat="1" applyFont="1" applyBorder="1"/>
    <xf numFmtId="0" fontId="3" fillId="0" borderId="0" xfId="0" applyFont="1" applyBorder="1" applyAlignment="1">
      <alignment vertical="center"/>
    </xf>
    <xf numFmtId="43" fontId="3" fillId="0" borderId="0" xfId="1" applyFont="1" applyFill="1" applyBorder="1" applyAlignment="1">
      <alignment vertical="center" wrapText="1"/>
    </xf>
    <xf numFmtId="164" fontId="3" fillId="0" borderId="0" xfId="1" applyNumberFormat="1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4"/>
  <sheetViews>
    <sheetView tabSelected="1" workbookViewId="0">
      <selection activeCell="I11" sqref="I11"/>
    </sheetView>
  </sheetViews>
  <sheetFormatPr defaultRowHeight="15" x14ac:dyDescent="0.25"/>
  <cols>
    <col min="1" max="1" width="9.140625" style="1"/>
    <col min="2" max="2" width="54.140625" style="1" customWidth="1"/>
    <col min="3" max="3" width="16.28515625" style="1" customWidth="1"/>
    <col min="4" max="4" width="18.42578125" style="1" bestFit="1" customWidth="1"/>
    <col min="5" max="5" width="17.7109375" style="1" customWidth="1"/>
    <col min="6" max="6" width="17.7109375" style="25" customWidth="1"/>
    <col min="7" max="8" width="14.85546875" style="21" customWidth="1"/>
    <col min="9" max="16384" width="9.140625" style="1"/>
  </cols>
  <sheetData>
    <row r="1" spans="1:8" ht="15" customHeight="1" x14ac:dyDescent="0.25">
      <c r="B1" s="3"/>
      <c r="C1" s="3"/>
      <c r="D1" s="3"/>
      <c r="E1" s="3"/>
      <c r="F1" s="3"/>
      <c r="G1" s="3" t="s">
        <v>39</v>
      </c>
      <c r="H1" s="1"/>
    </row>
    <row r="2" spans="1:8" ht="15" customHeight="1" x14ac:dyDescent="0.25">
      <c r="A2" s="28" t="s">
        <v>57</v>
      </c>
      <c r="B2" s="3"/>
      <c r="C2" s="3"/>
      <c r="D2" s="3"/>
      <c r="E2" s="3"/>
      <c r="F2" s="3"/>
      <c r="G2" s="3"/>
      <c r="H2" s="1"/>
    </row>
    <row r="3" spans="1:8" ht="15" customHeight="1" x14ac:dyDescent="0.25">
      <c r="A3" s="28" t="s">
        <v>54</v>
      </c>
      <c r="B3" s="3"/>
      <c r="C3" s="3"/>
      <c r="D3" s="3"/>
      <c r="E3" s="3"/>
      <c r="F3" s="3"/>
      <c r="G3" s="3"/>
      <c r="H3" s="1"/>
    </row>
    <row r="4" spans="1:8" x14ac:dyDescent="0.25">
      <c r="A4" s="28"/>
      <c r="B4" s="3"/>
      <c r="C4" s="3"/>
      <c r="D4" s="3"/>
      <c r="E4" s="3"/>
      <c r="F4" s="3"/>
      <c r="G4" s="3"/>
      <c r="H4" s="1"/>
    </row>
    <row r="5" spans="1:8" ht="15" customHeight="1" x14ac:dyDescent="0.25">
      <c r="A5" s="28" t="s">
        <v>0</v>
      </c>
      <c r="B5" s="3"/>
      <c r="C5" s="3"/>
      <c r="D5" s="3"/>
      <c r="E5" s="3"/>
      <c r="F5" s="3"/>
      <c r="G5" s="3"/>
      <c r="H5" s="1"/>
    </row>
    <row r="6" spans="1:8" ht="15" customHeight="1" x14ac:dyDescent="0.25">
      <c r="A6" s="28" t="s">
        <v>55</v>
      </c>
      <c r="B6" s="3"/>
      <c r="C6" s="3"/>
      <c r="D6" s="3"/>
      <c r="E6" s="3"/>
      <c r="F6" s="3"/>
      <c r="G6" s="3"/>
      <c r="H6" s="1"/>
    </row>
    <row r="7" spans="1:8" ht="15" customHeight="1" x14ac:dyDescent="0.25">
      <c r="A7" s="28" t="s">
        <v>1</v>
      </c>
      <c r="B7" s="3"/>
      <c r="C7" s="3"/>
      <c r="D7" s="3"/>
      <c r="E7" s="3"/>
      <c r="F7" s="3"/>
      <c r="G7" s="3"/>
      <c r="H7" s="1"/>
    </row>
    <row r="8" spans="1:8" ht="15" customHeight="1" x14ac:dyDescent="0.25">
      <c r="A8" s="3"/>
      <c r="B8" s="3"/>
      <c r="C8" s="3"/>
      <c r="D8" s="3"/>
      <c r="E8" s="3"/>
      <c r="F8" s="3"/>
      <c r="G8" s="3"/>
      <c r="H8" s="1"/>
    </row>
    <row r="9" spans="1:8" x14ac:dyDescent="0.25">
      <c r="A9" s="3"/>
      <c r="B9" s="3"/>
      <c r="C9" s="3"/>
      <c r="D9" s="3"/>
      <c r="E9" s="3"/>
      <c r="F9" s="3"/>
      <c r="G9" s="3"/>
      <c r="H9" s="1"/>
    </row>
    <row r="10" spans="1:8" x14ac:dyDescent="0.25">
      <c r="A10" s="3"/>
      <c r="B10" s="3"/>
      <c r="C10" s="2"/>
      <c r="D10" s="2"/>
      <c r="E10" s="2"/>
      <c r="F10" s="5"/>
      <c r="G10" s="15"/>
      <c r="H10" s="15"/>
    </row>
    <row r="11" spans="1:8" ht="30" x14ac:dyDescent="0.25">
      <c r="A11" s="4" t="s">
        <v>2</v>
      </c>
      <c r="B11" s="5" t="s">
        <v>50</v>
      </c>
      <c r="C11" s="5">
        <v>2021</v>
      </c>
      <c r="D11" s="5">
        <v>2022</v>
      </c>
      <c r="E11" s="5">
        <v>2023</v>
      </c>
      <c r="F11" s="5">
        <v>2024</v>
      </c>
      <c r="G11" s="5" t="s">
        <v>56</v>
      </c>
      <c r="H11" s="5"/>
    </row>
    <row r="12" spans="1:8" x14ac:dyDescent="0.25">
      <c r="A12" s="6">
        <v>1</v>
      </c>
      <c r="B12" s="7" t="s">
        <v>3</v>
      </c>
      <c r="C12" s="8"/>
      <c r="D12" s="8"/>
      <c r="E12" s="9"/>
      <c r="F12" s="29"/>
      <c r="G12" s="8"/>
      <c r="H12" s="8"/>
    </row>
    <row r="13" spans="1:8" x14ac:dyDescent="0.25">
      <c r="A13" s="6">
        <v>2</v>
      </c>
      <c r="B13" s="6" t="s">
        <v>4</v>
      </c>
      <c r="C13" s="10">
        <v>133752</v>
      </c>
      <c r="D13" s="10">
        <v>160843</v>
      </c>
      <c r="E13" s="11">
        <v>149182</v>
      </c>
      <c r="F13" s="30">
        <v>153924.77082000001</v>
      </c>
      <c r="G13" s="10">
        <v>152925</v>
      </c>
      <c r="H13" s="10"/>
    </row>
    <row r="14" spans="1:8" x14ac:dyDescent="0.25">
      <c r="A14" s="6">
        <v>3</v>
      </c>
      <c r="B14" s="7" t="s">
        <v>5</v>
      </c>
      <c r="C14" s="10"/>
      <c r="D14" s="10"/>
      <c r="E14" s="11"/>
      <c r="F14" s="30"/>
      <c r="G14" s="10"/>
      <c r="H14" s="10"/>
    </row>
    <row r="15" spans="1:8" x14ac:dyDescent="0.25">
      <c r="A15" s="6">
        <v>4</v>
      </c>
      <c r="B15" s="12" t="s">
        <v>6</v>
      </c>
      <c r="C15" s="10"/>
      <c r="D15" s="10"/>
      <c r="E15" s="11"/>
      <c r="F15" s="30"/>
      <c r="G15" s="10"/>
      <c r="H15" s="10"/>
    </row>
    <row r="16" spans="1:8" x14ac:dyDescent="0.25">
      <c r="A16" s="6">
        <v>5</v>
      </c>
      <c r="B16" s="13" t="s">
        <v>7</v>
      </c>
      <c r="C16" s="10"/>
      <c r="D16" s="10"/>
      <c r="E16" s="11"/>
      <c r="F16" s="30"/>
      <c r="G16" s="10"/>
      <c r="H16" s="10"/>
    </row>
    <row r="17" spans="1:8" x14ac:dyDescent="0.25">
      <c r="A17" s="6">
        <v>6</v>
      </c>
      <c r="B17" s="13" t="s">
        <v>8</v>
      </c>
      <c r="C17" s="10">
        <v>96010</v>
      </c>
      <c r="D17" s="10">
        <v>120219</v>
      </c>
      <c r="E17" s="11">
        <v>107061</v>
      </c>
      <c r="F17" s="30">
        <v>111139.692</v>
      </c>
      <c r="G17" s="10">
        <v>109041</v>
      </c>
      <c r="H17" s="10"/>
    </row>
    <row r="18" spans="1:8" x14ac:dyDescent="0.25">
      <c r="A18" s="6">
        <v>7</v>
      </c>
      <c r="B18" s="13" t="s">
        <v>9</v>
      </c>
      <c r="C18" s="10"/>
      <c r="D18" s="10"/>
      <c r="E18" s="11"/>
      <c r="F18" s="30"/>
      <c r="G18" s="10"/>
      <c r="H18" s="10"/>
    </row>
    <row r="19" spans="1:8" x14ac:dyDescent="0.25">
      <c r="A19" s="6">
        <v>8</v>
      </c>
      <c r="B19" s="13" t="s">
        <v>10</v>
      </c>
      <c r="C19" s="10">
        <v>12134</v>
      </c>
      <c r="D19" s="10">
        <v>13004</v>
      </c>
      <c r="E19" s="11">
        <v>18495</v>
      </c>
      <c r="F19" s="30">
        <v>20721</v>
      </c>
      <c r="G19" s="10">
        <v>21440</v>
      </c>
      <c r="H19" s="10"/>
    </row>
    <row r="20" spans="1:8" x14ac:dyDescent="0.25">
      <c r="A20" s="6">
        <v>9</v>
      </c>
      <c r="B20" s="13" t="s">
        <v>11</v>
      </c>
      <c r="C20" s="10">
        <v>3994</v>
      </c>
      <c r="D20" s="10">
        <v>4264</v>
      </c>
      <c r="E20" s="11">
        <v>4586</v>
      </c>
      <c r="F20" s="30">
        <v>4304.5533299999997</v>
      </c>
      <c r="G20" s="10">
        <v>4330</v>
      </c>
      <c r="H20" s="10"/>
    </row>
    <row r="21" spans="1:8" ht="15.6" customHeight="1" x14ac:dyDescent="0.25">
      <c r="A21" s="6">
        <v>10</v>
      </c>
      <c r="B21" s="13" t="s">
        <v>12</v>
      </c>
      <c r="C21" s="10">
        <v>575</v>
      </c>
      <c r="D21" s="10">
        <v>403</v>
      </c>
      <c r="E21" s="11">
        <v>473</v>
      </c>
      <c r="F21" s="30">
        <v>724.38238000000001</v>
      </c>
      <c r="G21" s="10">
        <v>603</v>
      </c>
      <c r="H21" s="10"/>
    </row>
    <row r="22" spans="1:8" x14ac:dyDescent="0.25">
      <c r="A22" s="6">
        <v>11</v>
      </c>
      <c r="B22" s="13" t="s">
        <v>13</v>
      </c>
      <c r="C22" s="10">
        <v>42</v>
      </c>
      <c r="D22" s="10">
        <v>45</v>
      </c>
      <c r="E22" s="11">
        <v>38</v>
      </c>
      <c r="F22" s="30">
        <v>38.039470000000001</v>
      </c>
      <c r="G22" s="10">
        <v>33</v>
      </c>
      <c r="H22" s="10"/>
    </row>
    <row r="23" spans="1:8" x14ac:dyDescent="0.25">
      <c r="A23" s="6">
        <v>12</v>
      </c>
      <c r="B23" s="13" t="s">
        <v>14</v>
      </c>
      <c r="C23" s="10">
        <v>4007</v>
      </c>
      <c r="D23" s="10">
        <v>4247</v>
      </c>
      <c r="E23" s="11">
        <v>5506</v>
      </c>
      <c r="F23" s="30">
        <v>5077.9040100000002</v>
      </c>
      <c r="G23" s="10">
        <v>5677</v>
      </c>
      <c r="H23" s="10"/>
    </row>
    <row r="24" spans="1:8" x14ac:dyDescent="0.25">
      <c r="A24" s="6">
        <v>13</v>
      </c>
      <c r="B24" s="14" t="s">
        <v>15</v>
      </c>
      <c r="C24" s="10">
        <f>SUM(C16:C23)</f>
        <v>116762</v>
      </c>
      <c r="D24" s="10">
        <f>SUM(D16:D23)</f>
        <v>142182</v>
      </c>
      <c r="E24" s="11">
        <f>SUM(E16:E23)</f>
        <v>136159</v>
      </c>
      <c r="F24" s="30">
        <f>SUM(F16:F23)</f>
        <v>142005.57118999996</v>
      </c>
      <c r="G24" s="10">
        <f>SUM(G16:G23)</f>
        <v>141124</v>
      </c>
      <c r="H24" s="10"/>
    </row>
    <row r="25" spans="1:8" x14ac:dyDescent="0.25">
      <c r="A25" s="6">
        <v>14</v>
      </c>
      <c r="B25" s="12" t="s">
        <v>16</v>
      </c>
      <c r="C25" s="10">
        <v>9628</v>
      </c>
      <c r="D25" s="10">
        <v>9964</v>
      </c>
      <c r="E25" s="11">
        <v>10349</v>
      </c>
      <c r="F25" s="30">
        <v>10837.04436</v>
      </c>
      <c r="G25" s="10">
        <v>10543</v>
      </c>
      <c r="H25" s="10"/>
    </row>
    <row r="26" spans="1:8" ht="14.45" customHeight="1" x14ac:dyDescent="0.25">
      <c r="A26" s="6">
        <v>15</v>
      </c>
      <c r="B26" s="12" t="s">
        <v>17</v>
      </c>
      <c r="C26" s="10"/>
      <c r="D26" s="10"/>
      <c r="E26" s="11"/>
      <c r="F26" s="30"/>
      <c r="G26" s="10"/>
      <c r="H26" s="10"/>
    </row>
    <row r="27" spans="1:8" x14ac:dyDescent="0.25">
      <c r="A27" s="6">
        <v>16</v>
      </c>
      <c r="B27" s="12" t="s">
        <v>18</v>
      </c>
      <c r="C27" s="10">
        <v>155</v>
      </c>
      <c r="D27" s="10">
        <v>128</v>
      </c>
      <c r="E27" s="11">
        <v>131</v>
      </c>
      <c r="F27" s="30">
        <v>148.29702</v>
      </c>
      <c r="G27" s="10">
        <v>117</v>
      </c>
      <c r="H27" s="10"/>
    </row>
    <row r="28" spans="1:8" x14ac:dyDescent="0.25">
      <c r="A28" s="6">
        <v>17</v>
      </c>
      <c r="B28" s="12" t="s">
        <v>40</v>
      </c>
      <c r="C28" s="10"/>
      <c r="D28" s="10"/>
      <c r="E28" s="11"/>
      <c r="F28" s="30"/>
      <c r="G28" s="10"/>
      <c r="H28" s="10"/>
    </row>
    <row r="29" spans="1:8" x14ac:dyDescent="0.25">
      <c r="A29" s="6">
        <v>18</v>
      </c>
      <c r="B29" s="12" t="s">
        <v>41</v>
      </c>
      <c r="C29" s="10"/>
      <c r="D29" s="10"/>
      <c r="E29" s="11"/>
      <c r="F29" s="30"/>
      <c r="G29" s="10"/>
      <c r="H29" s="10"/>
    </row>
    <row r="30" spans="1:8" x14ac:dyDescent="0.25">
      <c r="A30" s="6">
        <v>19</v>
      </c>
      <c r="B30" s="12" t="s">
        <v>42</v>
      </c>
      <c r="C30" s="10"/>
      <c r="D30" s="10"/>
      <c r="E30" s="11"/>
      <c r="F30" s="30"/>
      <c r="G30" s="10"/>
      <c r="H30" s="10"/>
    </row>
    <row r="31" spans="1:8" x14ac:dyDescent="0.25">
      <c r="A31" s="6">
        <v>20</v>
      </c>
      <c r="B31" s="12" t="s">
        <v>43</v>
      </c>
      <c r="C31" s="10"/>
      <c r="D31" s="10"/>
      <c r="E31" s="11"/>
      <c r="F31" s="30"/>
      <c r="G31" s="10"/>
      <c r="H31" s="10"/>
    </row>
    <row r="32" spans="1:8" x14ac:dyDescent="0.25">
      <c r="A32" s="6">
        <v>21</v>
      </c>
      <c r="B32" s="13" t="s">
        <v>19</v>
      </c>
      <c r="C32" s="10">
        <f>SUM(C24:C31)</f>
        <v>126545</v>
      </c>
      <c r="D32" s="10">
        <f t="shared" ref="D32:G32" si="0">SUM(D24:D31)</f>
        <v>152274</v>
      </c>
      <c r="E32" s="11">
        <f>SUM(E24:E31)</f>
        <v>146639</v>
      </c>
      <c r="F32" s="30">
        <f>SUM(F24:F31)</f>
        <v>152990.91256999996</v>
      </c>
      <c r="G32" s="10">
        <f t="shared" si="0"/>
        <v>151784</v>
      </c>
      <c r="H32" s="10"/>
    </row>
    <row r="33" spans="1:8" x14ac:dyDescent="0.25">
      <c r="A33" s="6">
        <v>22</v>
      </c>
      <c r="B33" s="15" t="s">
        <v>20</v>
      </c>
      <c r="C33" s="10">
        <f>C13-C32</f>
        <v>7207</v>
      </c>
      <c r="D33" s="10">
        <f>D13-D32</f>
        <v>8569</v>
      </c>
      <c r="E33" s="11">
        <f>E13-E32</f>
        <v>2543</v>
      </c>
      <c r="F33" s="30">
        <f>F13-F32</f>
        <v>933.85825000004843</v>
      </c>
      <c r="G33" s="10">
        <f>G13-G32</f>
        <v>1141</v>
      </c>
      <c r="H33" s="10"/>
    </row>
    <row r="34" spans="1:8" x14ac:dyDescent="0.25">
      <c r="A34" s="6">
        <v>23</v>
      </c>
      <c r="B34" s="7" t="s">
        <v>38</v>
      </c>
      <c r="C34" s="8"/>
      <c r="D34" s="8"/>
      <c r="E34" s="9"/>
      <c r="F34" s="29"/>
      <c r="G34" s="8"/>
      <c r="H34" s="8"/>
    </row>
    <row r="35" spans="1:8" x14ac:dyDescent="0.25">
      <c r="A35" s="6">
        <v>24</v>
      </c>
      <c r="B35" s="12" t="s">
        <v>37</v>
      </c>
      <c r="C35" s="8"/>
      <c r="D35" s="8"/>
      <c r="E35" s="9"/>
      <c r="F35" s="29"/>
      <c r="G35" s="8"/>
      <c r="H35" s="8"/>
    </row>
    <row r="36" spans="1:8" x14ac:dyDescent="0.25">
      <c r="A36" s="6">
        <v>25</v>
      </c>
      <c r="B36" s="13" t="s">
        <v>36</v>
      </c>
      <c r="C36" s="16">
        <v>12</v>
      </c>
      <c r="D36" s="17">
        <v>-15</v>
      </c>
      <c r="E36" s="17">
        <v>-8</v>
      </c>
      <c r="F36" s="24">
        <v>-3</v>
      </c>
      <c r="G36" s="16">
        <v>-8</v>
      </c>
      <c r="H36" s="16"/>
    </row>
    <row r="37" spans="1:8" x14ac:dyDescent="0.25">
      <c r="A37" s="6">
        <v>26</v>
      </c>
      <c r="B37" s="13" t="s">
        <v>44</v>
      </c>
      <c r="C37" s="16"/>
      <c r="D37" s="17"/>
      <c r="E37" s="17"/>
      <c r="F37" s="24"/>
      <c r="G37" s="16"/>
      <c r="H37" s="16"/>
    </row>
    <row r="38" spans="1:8" x14ac:dyDescent="0.25">
      <c r="A38" s="6">
        <v>27</v>
      </c>
      <c r="B38" s="13" t="s">
        <v>35</v>
      </c>
      <c r="C38" s="16">
        <v>1007</v>
      </c>
      <c r="D38" s="17">
        <v>557</v>
      </c>
      <c r="E38" s="17">
        <v>1609</v>
      </c>
      <c r="F38" s="24">
        <v>1221</v>
      </c>
      <c r="G38" s="17">
        <v>1695</v>
      </c>
      <c r="H38" s="17"/>
    </row>
    <row r="39" spans="1:8" x14ac:dyDescent="0.25">
      <c r="A39" s="6">
        <v>28</v>
      </c>
      <c r="B39" s="13" t="s">
        <v>45</v>
      </c>
      <c r="C39" s="16"/>
      <c r="D39" s="17"/>
      <c r="E39" s="17"/>
      <c r="F39" s="24"/>
      <c r="G39" s="17"/>
      <c r="H39" s="17"/>
    </row>
    <row r="40" spans="1:8" x14ac:dyDescent="0.25">
      <c r="A40" s="6">
        <v>29</v>
      </c>
      <c r="B40" s="13" t="s">
        <v>34</v>
      </c>
      <c r="C40" s="16">
        <v>3102</v>
      </c>
      <c r="D40" s="17">
        <v>15</v>
      </c>
      <c r="E40" s="17">
        <v>15</v>
      </c>
      <c r="F40" s="24">
        <v>10</v>
      </c>
      <c r="G40" s="17">
        <v>13</v>
      </c>
      <c r="H40" s="17"/>
    </row>
    <row r="41" spans="1:8" x14ac:dyDescent="0.25">
      <c r="A41" s="6">
        <v>30</v>
      </c>
      <c r="B41" s="13" t="s">
        <v>33</v>
      </c>
      <c r="C41" s="16"/>
      <c r="D41" s="17">
        <v>32</v>
      </c>
      <c r="E41" s="17">
        <v>276</v>
      </c>
      <c r="F41" s="24">
        <v>134</v>
      </c>
      <c r="G41" s="17">
        <v>276</v>
      </c>
      <c r="H41" s="17"/>
    </row>
    <row r="42" spans="1:8" x14ac:dyDescent="0.25">
      <c r="A42" s="6">
        <v>31</v>
      </c>
      <c r="B42" s="14" t="s">
        <v>32</v>
      </c>
      <c r="C42" s="16">
        <f>SUM(C36:C41)</f>
        <v>4121</v>
      </c>
      <c r="D42" s="17">
        <f>SUM(D36:D41)</f>
        <v>589</v>
      </c>
      <c r="E42" s="17">
        <f>SUM(E36:E41)</f>
        <v>1892</v>
      </c>
      <c r="F42" s="24">
        <f>SUM(F36:F41)</f>
        <v>1362</v>
      </c>
      <c r="G42" s="17">
        <f>SUM(G36:G41)</f>
        <v>1976</v>
      </c>
      <c r="H42" s="17"/>
    </row>
    <row r="43" spans="1:8" x14ac:dyDescent="0.25">
      <c r="A43" s="6">
        <v>32</v>
      </c>
      <c r="B43" s="12" t="s">
        <v>31</v>
      </c>
      <c r="C43" s="16"/>
      <c r="D43" s="17"/>
      <c r="E43" s="17"/>
      <c r="F43" s="24"/>
      <c r="G43" s="17"/>
      <c r="H43" s="17"/>
    </row>
    <row r="44" spans="1:8" x14ac:dyDescent="0.25">
      <c r="A44" s="6">
        <v>33</v>
      </c>
      <c r="B44" s="13" t="s">
        <v>30</v>
      </c>
      <c r="C44" s="16">
        <v>178</v>
      </c>
      <c r="D44" s="17"/>
      <c r="E44" s="17"/>
      <c r="F44" s="24"/>
      <c r="G44" s="17"/>
      <c r="H44" s="17"/>
    </row>
    <row r="45" spans="1:8" x14ac:dyDescent="0.25">
      <c r="A45" s="6">
        <v>34</v>
      </c>
      <c r="B45" s="13" t="s">
        <v>29</v>
      </c>
      <c r="C45" s="16">
        <v>39</v>
      </c>
      <c r="D45" s="17">
        <v>30</v>
      </c>
      <c r="E45" s="17">
        <v>28</v>
      </c>
      <c r="F45" s="24">
        <v>28</v>
      </c>
      <c r="G45" s="17">
        <v>29</v>
      </c>
      <c r="H45" s="17"/>
    </row>
    <row r="46" spans="1:8" x14ac:dyDescent="0.25">
      <c r="A46" s="6">
        <v>35</v>
      </c>
      <c r="B46" s="13" t="s">
        <v>46</v>
      </c>
      <c r="C46" s="15"/>
      <c r="D46" s="15"/>
      <c r="E46" s="15"/>
      <c r="F46" s="3"/>
      <c r="G46" s="15"/>
      <c r="H46" s="15"/>
    </row>
    <row r="47" spans="1:8" x14ac:dyDescent="0.25">
      <c r="A47" s="6">
        <v>36</v>
      </c>
      <c r="B47" s="13" t="s">
        <v>47</v>
      </c>
      <c r="C47" s="15"/>
      <c r="D47" s="15"/>
      <c r="E47" s="15"/>
      <c r="F47" s="3"/>
      <c r="G47" s="15"/>
      <c r="H47" s="15"/>
    </row>
    <row r="48" spans="1:8" x14ac:dyDescent="0.25">
      <c r="A48" s="6">
        <v>37</v>
      </c>
      <c r="B48" s="13" t="s">
        <v>18</v>
      </c>
      <c r="C48" s="15"/>
      <c r="D48" s="15"/>
      <c r="E48" s="15"/>
      <c r="F48" s="3"/>
      <c r="G48" s="15"/>
      <c r="H48" s="15"/>
    </row>
    <row r="49" spans="1:8" x14ac:dyDescent="0.25">
      <c r="A49" s="6">
        <v>38</v>
      </c>
      <c r="B49" s="13" t="s">
        <v>48</v>
      </c>
      <c r="C49" s="16"/>
      <c r="D49" s="17"/>
      <c r="E49" s="17"/>
      <c r="F49" s="24"/>
      <c r="G49" s="17"/>
      <c r="H49" s="17"/>
    </row>
    <row r="50" spans="1:8" x14ac:dyDescent="0.25">
      <c r="A50" s="6">
        <v>39</v>
      </c>
      <c r="B50" s="14" t="s">
        <v>28</v>
      </c>
      <c r="C50" s="16">
        <f>C42-SUM(C44:C49)</f>
        <v>3904</v>
      </c>
      <c r="D50" s="17">
        <f>D42-SUM(D44:D49)</f>
        <v>559</v>
      </c>
      <c r="E50" s="17">
        <f>E42-SUM(E44:E49)</f>
        <v>1864</v>
      </c>
      <c r="F50" s="24">
        <f>F42-SUM(F44:F49)</f>
        <v>1334</v>
      </c>
      <c r="G50" s="17">
        <f t="shared" ref="G50" si="1">G42-SUM(G44:G49)</f>
        <v>1947</v>
      </c>
      <c r="H50" s="17"/>
    </row>
    <row r="51" spans="1:8" x14ac:dyDescent="0.25">
      <c r="A51" s="6">
        <v>40</v>
      </c>
      <c r="B51" s="7" t="s">
        <v>27</v>
      </c>
      <c r="C51" s="16"/>
      <c r="D51" s="17"/>
      <c r="E51" s="17"/>
      <c r="F51" s="24"/>
      <c r="G51" s="17"/>
      <c r="H51" s="17"/>
    </row>
    <row r="52" spans="1:8" x14ac:dyDescent="0.25">
      <c r="A52" s="6">
        <v>41</v>
      </c>
      <c r="B52" s="6" t="s">
        <v>26</v>
      </c>
      <c r="C52" s="16">
        <v>5238</v>
      </c>
      <c r="D52" s="17">
        <v>5252</v>
      </c>
      <c r="E52" s="17">
        <v>5315</v>
      </c>
      <c r="F52" s="24">
        <v>5391</v>
      </c>
      <c r="G52" s="17">
        <v>5370</v>
      </c>
      <c r="H52" s="17"/>
    </row>
    <row r="53" spans="1:8" x14ac:dyDescent="0.25">
      <c r="A53" s="6">
        <v>42</v>
      </c>
      <c r="B53" s="6" t="s">
        <v>25</v>
      </c>
      <c r="C53" s="16">
        <v>0</v>
      </c>
      <c r="D53" s="17">
        <v>0</v>
      </c>
      <c r="E53" s="17">
        <v>100</v>
      </c>
      <c r="F53" s="24"/>
      <c r="G53" s="17">
        <v>53</v>
      </c>
      <c r="H53" s="17"/>
    </row>
    <row r="54" spans="1:8" x14ac:dyDescent="0.25">
      <c r="A54" s="6">
        <v>43</v>
      </c>
      <c r="B54" s="6" t="s">
        <v>49</v>
      </c>
      <c r="C54" s="16"/>
      <c r="D54" s="17"/>
      <c r="E54" s="17"/>
      <c r="F54" s="24"/>
      <c r="G54" s="16"/>
      <c r="H54" s="16"/>
    </row>
    <row r="55" spans="1:8" x14ac:dyDescent="0.25">
      <c r="A55" s="6">
        <v>44</v>
      </c>
      <c r="B55" s="6" t="s">
        <v>24</v>
      </c>
      <c r="C55" s="16">
        <v>2</v>
      </c>
      <c r="D55" s="17">
        <v>2</v>
      </c>
      <c r="E55" s="17">
        <v>117</v>
      </c>
      <c r="F55" s="24">
        <v>142</v>
      </c>
      <c r="G55" s="16">
        <v>159</v>
      </c>
      <c r="H55" s="16"/>
    </row>
    <row r="56" spans="1:8" x14ac:dyDescent="0.25">
      <c r="A56" s="6">
        <v>45</v>
      </c>
      <c r="B56" s="18" t="s">
        <v>23</v>
      </c>
      <c r="C56" s="16">
        <f>SUM(C52:C55)</f>
        <v>5240</v>
      </c>
      <c r="D56" s="16">
        <f>SUM(D52:D55)</f>
        <v>5254</v>
      </c>
      <c r="E56" s="17">
        <f>SUM(E52:E55)</f>
        <v>5532</v>
      </c>
      <c r="F56" s="24">
        <f>SUM(F52:F55)</f>
        <v>5533</v>
      </c>
      <c r="G56" s="16">
        <f>SUM(G52:G55)</f>
        <v>5582</v>
      </c>
      <c r="H56" s="16"/>
    </row>
    <row r="57" spans="1:8" x14ac:dyDescent="0.25">
      <c r="A57" s="6">
        <v>46</v>
      </c>
      <c r="B57" s="15" t="s">
        <v>22</v>
      </c>
      <c r="C57" s="16">
        <f>C33+C50-C56</f>
        <v>5871</v>
      </c>
      <c r="D57" s="16">
        <f>D33+D50-D56</f>
        <v>3874</v>
      </c>
      <c r="E57" s="17">
        <f t="shared" ref="E57:G57" si="2">E33+E50-E56</f>
        <v>-1125</v>
      </c>
      <c r="F57" s="24">
        <f t="shared" si="2"/>
        <v>-3265.1417499999516</v>
      </c>
      <c r="G57" s="16">
        <f t="shared" si="2"/>
        <v>-2494</v>
      </c>
      <c r="H57" s="16"/>
    </row>
    <row r="58" spans="1:8" x14ac:dyDescent="0.25">
      <c r="A58" s="6">
        <v>47</v>
      </c>
      <c r="B58" s="15" t="s">
        <v>21</v>
      </c>
      <c r="C58" s="16">
        <v>1287269</v>
      </c>
      <c r="D58" s="16">
        <v>1270432</v>
      </c>
      <c r="E58" s="17">
        <v>1193273</v>
      </c>
      <c r="F58" s="24">
        <v>1238844</v>
      </c>
      <c r="G58" s="16">
        <v>1221964</v>
      </c>
      <c r="H58" s="16"/>
    </row>
    <row r="61" spans="1:8" x14ac:dyDescent="0.25">
      <c r="A61" s="6"/>
      <c r="B61" s="15" t="s">
        <v>52</v>
      </c>
      <c r="C61" s="16">
        <v>3353</v>
      </c>
      <c r="D61" s="16">
        <v>5443</v>
      </c>
      <c r="E61" s="17">
        <v>2018</v>
      </c>
      <c r="F61" s="24">
        <v>742</v>
      </c>
      <c r="G61" s="16">
        <v>2018</v>
      </c>
      <c r="H61" s="16"/>
    </row>
    <row r="62" spans="1:8" x14ac:dyDescent="0.25">
      <c r="A62" s="6"/>
      <c r="B62" s="15" t="s">
        <v>53</v>
      </c>
      <c r="C62" s="16">
        <v>206</v>
      </c>
      <c r="D62" s="16">
        <v>271</v>
      </c>
      <c r="E62" s="17">
        <v>426</v>
      </c>
      <c r="F62" s="24">
        <v>514</v>
      </c>
      <c r="G62" s="16">
        <v>427</v>
      </c>
      <c r="H62" s="16"/>
    </row>
    <row r="63" spans="1:8" ht="28.5" x14ac:dyDescent="0.25">
      <c r="B63" s="15" t="s">
        <v>51</v>
      </c>
      <c r="C63" s="19"/>
      <c r="D63" s="19"/>
      <c r="E63" s="19"/>
      <c r="F63" s="26"/>
      <c r="G63" s="22"/>
      <c r="H63" s="22"/>
    </row>
    <row r="64" spans="1:8" x14ac:dyDescent="0.25">
      <c r="B64" s="15"/>
      <c r="C64" s="20"/>
      <c r="D64" s="20"/>
      <c r="E64" s="20"/>
      <c r="F64" s="27"/>
      <c r="G64" s="23"/>
      <c r="H64" s="23"/>
    </row>
  </sheetData>
  <mergeCells count="1">
    <mergeCell ref="C10:E10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Herrman</dc:creator>
  <cp:lastModifiedBy>Carrie Bessinger</cp:lastModifiedBy>
  <cp:lastPrinted>2021-12-17T13:55:31Z</cp:lastPrinted>
  <dcterms:created xsi:type="dcterms:W3CDTF">2021-12-07T20:57:44Z</dcterms:created>
  <dcterms:modified xsi:type="dcterms:W3CDTF">2025-03-18T20:08:08Z</dcterms:modified>
</cp:coreProperties>
</file>