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DR 2\Completed\"/>
    </mc:Choice>
  </mc:AlternateContent>
  <xr:revisionPtr revIDLastSave="0" documentId="8_{69F9FA41-84F8-4A86-9B3D-F522BBA8EF76}" xr6:coauthVersionLast="47" xr6:coauthVersionMax="47" xr10:uidLastSave="{00000000-0000-0000-0000-000000000000}"/>
  <bookViews>
    <workbookView xWindow="28680" yWindow="-120" windowWidth="29040" windowHeight="15720" xr2:uid="{9FE89278-B0EE-49E9-9FB7-EF5819FBF0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G42" i="1"/>
  <c r="B10" i="1" l="1"/>
  <c r="B9" i="1"/>
  <c r="B8" i="1"/>
  <c r="B7" i="1"/>
  <c r="B6" i="1"/>
  <c r="B11" i="1" l="1"/>
</calcChain>
</file>

<file path=xl/sharedStrings.xml><?xml version="1.0" encoding="utf-8"?>
<sst xmlns="http://schemas.openxmlformats.org/spreadsheetml/2006/main" count="86" uniqueCount="48">
  <si>
    <t>South Kentucky RECC</t>
  </si>
  <si>
    <t>Case 2024-00402</t>
  </si>
  <si>
    <t>Debt Servicer</t>
  </si>
  <si>
    <t>Total Outstanding</t>
  </si>
  <si>
    <t>Long-term Debt as of February 28, 2025</t>
  </si>
  <si>
    <t>RUS</t>
  </si>
  <si>
    <t>CFC</t>
  </si>
  <si>
    <t>CoBank</t>
  </si>
  <si>
    <t>City of Monticello</t>
  </si>
  <si>
    <t>FFB</t>
  </si>
  <si>
    <t>***Current maturities included in totals</t>
  </si>
  <si>
    <t>Weighted Average Interest Rate</t>
  </si>
  <si>
    <t>Loan Number</t>
  </si>
  <si>
    <t>Rate</t>
  </si>
  <si>
    <t>RET 8-1</t>
  </si>
  <si>
    <t>RET 8-2</t>
  </si>
  <si>
    <t>FFB 1-2</t>
  </si>
  <si>
    <t>FFB 1-1</t>
  </si>
  <si>
    <t>FFB 2-1</t>
  </si>
  <si>
    <t>FFB 2-2</t>
  </si>
  <si>
    <t>FFB 4-1</t>
  </si>
  <si>
    <t>FFB 4-2</t>
  </si>
  <si>
    <t>FFB 4-3</t>
  </si>
  <si>
    <t>FFB 4-4</t>
  </si>
  <si>
    <t>FFB 4-5</t>
  </si>
  <si>
    <t>FFB 4-6</t>
  </si>
  <si>
    <t>FFB 4-7</t>
  </si>
  <si>
    <t>FFB 4-9</t>
  </si>
  <si>
    <t>FFB 4-10</t>
  </si>
  <si>
    <t>FFB 4-11</t>
  </si>
  <si>
    <t>FFB 4-12</t>
  </si>
  <si>
    <t>FFB 4-13</t>
  </si>
  <si>
    <t>FFB 4-14</t>
  </si>
  <si>
    <t>FFB 4-15</t>
  </si>
  <si>
    <t>FFB 5-2</t>
  </si>
  <si>
    <t>FFB 5-1</t>
  </si>
  <si>
    <t>FFB 5-3</t>
  </si>
  <si>
    <t>FFB 5-4</t>
  </si>
  <si>
    <t>FFB 5-5</t>
  </si>
  <si>
    <t>FFB 5-6</t>
  </si>
  <si>
    <t>FFB 5-7</t>
  </si>
  <si>
    <t>FFB 6-1</t>
  </si>
  <si>
    <t>FFB 6-2</t>
  </si>
  <si>
    <t>FFB 6-3</t>
  </si>
  <si>
    <t>0087244T01</t>
  </si>
  <si>
    <t>FFB 6-4</t>
  </si>
  <si>
    <t>Balance 2/28/2025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</si>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</sst>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9" fontId="0" fillId="0" borderId="0" xfId="2" applyFont="1"/>
    <xf numFmtId="9" fontId="2" fillId="0" borderId="0" xfId="2" applyFont="1"/>
    <xf numFmtId="16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2" applyNumberFormat="1" applyFont="1"/>
    <xf numFmtId="0" fontId="0" fillId="0" borderId="0" xfId="0" applyAlignment="1">
      <alignment horizontal="left"/>
    </xf>
    <xf numFmtId="164" fontId="2" fillId="0" borderId="0" xfId="2" applyNumberFormat="1" applyFont="1"/>
    <xf numFmtId="44" fontId="0" fillId="0" borderId="0" xfId="1" applyFont="1" applyAlignment="1">
      <alignment horizontal="left"/>
    </xf>
    <xf numFmtId="10" fontId="2" fillId="0" borderId="0" xfId="2" applyNumberFormat="1" applyFont="1"/>
    <xf numFmtId="44" fontId="2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18F8-D996-4586-9AF9-F7A94BB393D9}">
  <dimension ref="A1:H46"/>
  <sheetViews>
    <sheetView tabSelected="1" topLeftCell="A8" workbookViewId="0">
      <selection activeCell="H44" sqref="H44"/>
    </sheetView>
  </sheetViews>
  <sheetFormatPr defaultRowHeight="15" x14ac:dyDescent="0.25"/>
  <cols>
    <col min="1" max="1" width="36.85546875" bestFit="1" customWidth="1"/>
    <col min="2" max="2" width="18.42578125" style="2" bestFit="1" customWidth="1"/>
    <col min="5" max="5" width="29" customWidth="1"/>
    <col min="6" max="6" width="14.5703125" bestFit="1" customWidth="1"/>
    <col min="7" max="7" width="27.7109375" style="2" customWidth="1"/>
    <col min="8" max="8" width="7.140625" style="4" bestFit="1" customWidth="1"/>
  </cols>
  <sheetData>
    <row r="1" spans="1:8" x14ac:dyDescent="0.25">
      <c r="A1" s="1" t="s">
        <v>0</v>
      </c>
    </row>
    <row r="2" spans="1:8" s="1" customFormat="1" x14ac:dyDescent="0.25">
      <c r="A2" s="1" t="s">
        <v>1</v>
      </c>
      <c r="B2" s="3"/>
      <c r="G2" s="3"/>
      <c r="H2" s="5"/>
    </row>
    <row r="4" spans="1:8" s="3" customFormat="1" x14ac:dyDescent="0.25">
      <c r="A4" s="14" t="s">
        <v>4</v>
      </c>
      <c r="B4" s="14"/>
      <c r="E4" s="14" t="s">
        <v>11</v>
      </c>
      <c r="F4" s="14"/>
      <c r="G4" s="14"/>
      <c r="H4" s="14"/>
    </row>
    <row r="5" spans="1:8" s="3" customFormat="1" x14ac:dyDescent="0.25">
      <c r="A5" s="3" t="s">
        <v>2</v>
      </c>
      <c r="B5" s="3" t="s">
        <v>3</v>
      </c>
      <c r="E5" s="3" t="s">
        <v>2</v>
      </c>
      <c r="F5" s="3" t="s">
        <v>12</v>
      </c>
      <c r="G5" s="3" t="s">
        <v>46</v>
      </c>
      <c r="H5" s="5" t="s">
        <v>13</v>
      </c>
    </row>
    <row r="6" spans="1:8" x14ac:dyDescent="0.25">
      <c r="A6" t="s">
        <v>5</v>
      </c>
      <c r="B6" s="2">
        <f>1941490.59+275496.56</f>
        <v>2216987.15</v>
      </c>
      <c r="E6" t="s">
        <v>5</v>
      </c>
      <c r="F6" t="s">
        <v>14</v>
      </c>
      <c r="G6" s="2">
        <v>1111263.74</v>
      </c>
      <c r="H6" s="9">
        <v>0.03</v>
      </c>
    </row>
    <row r="7" spans="1:8" x14ac:dyDescent="0.25">
      <c r="A7" t="s">
        <v>9</v>
      </c>
      <c r="B7" s="2">
        <f>125546988.91+3963824.71</f>
        <v>129510813.61999999</v>
      </c>
      <c r="E7" t="s">
        <v>5</v>
      </c>
      <c r="F7" t="s">
        <v>15</v>
      </c>
      <c r="G7" s="2">
        <v>1105723.4099999999</v>
      </c>
      <c r="H7" s="9">
        <v>2.5000000000000001E-2</v>
      </c>
    </row>
    <row r="8" spans="1:8" x14ac:dyDescent="0.25">
      <c r="A8" t="s">
        <v>6</v>
      </c>
      <c r="B8" s="2">
        <f>1765046.87+393861.69</f>
        <v>2158908.56</v>
      </c>
      <c r="E8" t="s">
        <v>9</v>
      </c>
      <c r="F8" s="8" t="s">
        <v>17</v>
      </c>
      <c r="G8" s="2">
        <v>3567696.42</v>
      </c>
      <c r="H8" s="9">
        <v>3.4549999999999997E-2</v>
      </c>
    </row>
    <row r="9" spans="1:8" x14ac:dyDescent="0.25">
      <c r="A9" t="s">
        <v>7</v>
      </c>
      <c r="B9" s="2">
        <f>30980628.36+3261644.38</f>
        <v>34242272.740000002</v>
      </c>
      <c r="E9" t="s">
        <v>9</v>
      </c>
      <c r="F9" s="7" t="s">
        <v>16</v>
      </c>
      <c r="G9" s="2">
        <v>2209335.9900000002</v>
      </c>
      <c r="H9" s="9">
        <v>3.6490000000000002E-2</v>
      </c>
    </row>
    <row r="10" spans="1:8" x14ac:dyDescent="0.25">
      <c r="A10" t="s">
        <v>8</v>
      </c>
      <c r="B10" s="2">
        <f>1612329.88+146666.66</f>
        <v>1758996.5399999998</v>
      </c>
      <c r="E10" t="s">
        <v>9</v>
      </c>
      <c r="F10" t="s">
        <v>18</v>
      </c>
      <c r="G10" s="2">
        <v>11853863.699999999</v>
      </c>
      <c r="H10" s="9">
        <v>3.6990000000000002E-2</v>
      </c>
    </row>
    <row r="11" spans="1:8" x14ac:dyDescent="0.25">
      <c r="B11" s="2">
        <f>SUM(B6:B10)</f>
        <v>169887978.60999998</v>
      </c>
      <c r="E11" t="s">
        <v>9</v>
      </c>
      <c r="F11" s="6" t="s">
        <v>19</v>
      </c>
      <c r="G11" s="2">
        <v>9379430.9800000004</v>
      </c>
      <c r="H11" s="9">
        <v>3.2489999999999998E-2</v>
      </c>
    </row>
    <row r="12" spans="1:8" x14ac:dyDescent="0.25">
      <c r="A12" t="s">
        <v>10</v>
      </c>
      <c r="E12" t="s">
        <v>9</v>
      </c>
      <c r="F12" t="s">
        <v>20</v>
      </c>
      <c r="G12" s="2">
        <v>10966958.99</v>
      </c>
      <c r="H12" s="9">
        <v>2.657E-2</v>
      </c>
    </row>
    <row r="13" spans="1:8" x14ac:dyDescent="0.25">
      <c r="E13" t="s">
        <v>9</v>
      </c>
      <c r="F13" t="s">
        <v>21</v>
      </c>
      <c r="G13" s="2">
        <v>4808267.3899999997</v>
      </c>
      <c r="H13" s="9">
        <v>3.5499999999999997E-2</v>
      </c>
    </row>
    <row r="14" spans="1:8" x14ac:dyDescent="0.25">
      <c r="E14" t="s">
        <v>9</v>
      </c>
      <c r="F14" t="s">
        <v>22</v>
      </c>
      <c r="G14" s="2">
        <v>2159854.66</v>
      </c>
      <c r="H14" s="9">
        <v>3.5549999999999998E-2</v>
      </c>
    </row>
    <row r="15" spans="1:8" x14ac:dyDescent="0.25">
      <c r="E15" t="s">
        <v>9</v>
      </c>
      <c r="F15" t="s">
        <v>23</v>
      </c>
      <c r="G15" s="2">
        <v>2193260.11</v>
      </c>
      <c r="H15" s="9">
        <v>3.5549999999999998E-2</v>
      </c>
    </row>
    <row r="16" spans="1:8" x14ac:dyDescent="0.25">
      <c r="E16" t="s">
        <v>9</v>
      </c>
      <c r="F16" t="s">
        <v>24</v>
      </c>
      <c r="G16" s="2">
        <v>7679530.1200000001</v>
      </c>
      <c r="H16" s="9">
        <v>2.87E-2</v>
      </c>
    </row>
    <row r="17" spans="5:8" x14ac:dyDescent="0.25">
      <c r="E17" t="s">
        <v>9</v>
      </c>
      <c r="F17" t="s">
        <v>25</v>
      </c>
      <c r="G17" s="2">
        <v>758560.74</v>
      </c>
      <c r="H17" s="9">
        <v>4.2020000000000002E-2</v>
      </c>
    </row>
    <row r="18" spans="5:8" x14ac:dyDescent="0.25">
      <c r="E18" t="s">
        <v>9</v>
      </c>
      <c r="F18" t="s">
        <v>26</v>
      </c>
      <c r="G18" s="2">
        <v>758569.91</v>
      </c>
      <c r="H18" s="9">
        <v>4.2020000000000002E-2</v>
      </c>
    </row>
    <row r="19" spans="5:8" x14ac:dyDescent="0.25">
      <c r="E19" t="s">
        <v>9</v>
      </c>
      <c r="F19" t="s">
        <v>27</v>
      </c>
      <c r="G19" s="2">
        <v>746350.99</v>
      </c>
      <c r="H19" s="9">
        <v>3.5549999999999998E-2</v>
      </c>
    </row>
    <row r="20" spans="5:8" x14ac:dyDescent="0.25">
      <c r="E20" t="s">
        <v>9</v>
      </c>
      <c r="F20" t="s">
        <v>28</v>
      </c>
      <c r="G20" s="2">
        <v>746304.39</v>
      </c>
      <c r="H20" s="9">
        <v>3.5549999999999998E-2</v>
      </c>
    </row>
    <row r="21" spans="5:8" x14ac:dyDescent="0.25">
      <c r="E21" t="s">
        <v>9</v>
      </c>
      <c r="F21" t="s">
        <v>29</v>
      </c>
      <c r="G21" s="2">
        <v>2720783.22</v>
      </c>
      <c r="H21" s="9">
        <v>2.6009999999999998E-2</v>
      </c>
    </row>
    <row r="22" spans="5:8" x14ac:dyDescent="0.25">
      <c r="E22" t="s">
        <v>9</v>
      </c>
      <c r="F22" t="s">
        <v>30</v>
      </c>
      <c r="G22" s="2">
        <v>746304.39</v>
      </c>
      <c r="H22" s="9">
        <v>3.5549999999999998E-2</v>
      </c>
    </row>
    <row r="23" spans="5:8" x14ac:dyDescent="0.25">
      <c r="E23" t="s">
        <v>9</v>
      </c>
      <c r="F23" t="s">
        <v>31</v>
      </c>
      <c r="G23" s="2">
        <v>2319260.5099999998</v>
      </c>
      <c r="H23" s="9">
        <v>2.307E-2</v>
      </c>
    </row>
    <row r="24" spans="5:8" x14ac:dyDescent="0.25">
      <c r="E24" t="s">
        <v>9</v>
      </c>
      <c r="F24" t="s">
        <v>32</v>
      </c>
      <c r="G24" s="2">
        <v>770797.92</v>
      </c>
      <c r="H24" s="9">
        <v>2.223E-2</v>
      </c>
    </row>
    <row r="25" spans="5:8" x14ac:dyDescent="0.25">
      <c r="E25" t="s">
        <v>9</v>
      </c>
      <c r="F25" t="s">
        <v>33</v>
      </c>
      <c r="G25" s="2">
        <v>1002037.28</v>
      </c>
      <c r="H25" s="9">
        <v>2.223E-2</v>
      </c>
    </row>
    <row r="26" spans="5:8" x14ac:dyDescent="0.25">
      <c r="E26" t="s">
        <v>9</v>
      </c>
      <c r="F26" s="6" t="s">
        <v>35</v>
      </c>
      <c r="G26" s="2">
        <v>1729659.81</v>
      </c>
      <c r="H26" s="9">
        <v>2.571E-2</v>
      </c>
    </row>
    <row r="27" spans="5:8" x14ac:dyDescent="0.25">
      <c r="E27" t="s">
        <v>9</v>
      </c>
      <c r="F27" s="6" t="s">
        <v>34</v>
      </c>
      <c r="G27" s="2">
        <v>1727299.5</v>
      </c>
      <c r="H27" s="9">
        <v>2.513E-2</v>
      </c>
    </row>
    <row r="28" spans="5:8" x14ac:dyDescent="0.25">
      <c r="E28" t="s">
        <v>9</v>
      </c>
      <c r="F28" t="s">
        <v>36</v>
      </c>
      <c r="G28" s="2">
        <v>4351861.79</v>
      </c>
      <c r="H28" s="9">
        <v>2.8479999999999998E-2</v>
      </c>
    </row>
    <row r="29" spans="5:8" x14ac:dyDescent="0.25">
      <c r="E29" t="s">
        <v>9</v>
      </c>
      <c r="F29" t="s">
        <v>37</v>
      </c>
      <c r="G29" s="2">
        <v>4364501.78</v>
      </c>
      <c r="H29" s="9">
        <v>2.9770000000000001E-2</v>
      </c>
    </row>
    <row r="30" spans="5:8" x14ac:dyDescent="0.25">
      <c r="E30" t="s">
        <v>9</v>
      </c>
      <c r="F30" t="s">
        <v>38</v>
      </c>
      <c r="G30" s="2">
        <v>7918181.6299999999</v>
      </c>
      <c r="H30" s="9">
        <v>3.0339999999999999E-2</v>
      </c>
    </row>
    <row r="31" spans="5:8" x14ac:dyDescent="0.25">
      <c r="E31" t="s">
        <v>9</v>
      </c>
      <c r="F31" t="s">
        <v>39</v>
      </c>
      <c r="G31" s="2">
        <v>4407955.3499999996</v>
      </c>
      <c r="H31" s="9">
        <v>1.9380000000000001E-2</v>
      </c>
    </row>
    <row r="32" spans="5:8" x14ac:dyDescent="0.25">
      <c r="E32" t="s">
        <v>9</v>
      </c>
      <c r="F32" t="s">
        <v>40</v>
      </c>
      <c r="G32" s="2">
        <v>10406805.1</v>
      </c>
      <c r="H32" s="9">
        <v>1.1180000000000001E-2</v>
      </c>
    </row>
    <row r="33" spans="2:8" x14ac:dyDescent="0.25">
      <c r="E33" t="s">
        <v>9</v>
      </c>
      <c r="F33" t="s">
        <v>41</v>
      </c>
      <c r="G33" s="2">
        <v>9449454.2599999998</v>
      </c>
      <c r="H33" s="9">
        <v>2.0979999999999999E-2</v>
      </c>
    </row>
    <row r="34" spans="2:8" x14ac:dyDescent="0.25">
      <c r="E34" t="s">
        <v>9</v>
      </c>
      <c r="F34" t="s">
        <v>42</v>
      </c>
      <c r="G34" s="2">
        <v>9790098.3200000003</v>
      </c>
      <c r="H34" s="9">
        <v>3.9460000000000002E-2</v>
      </c>
    </row>
    <row r="35" spans="2:8" x14ac:dyDescent="0.25">
      <c r="E35" t="s">
        <v>9</v>
      </c>
      <c r="F35" t="s">
        <v>43</v>
      </c>
      <c r="G35" s="2">
        <v>4977828.37</v>
      </c>
      <c r="H35" s="9">
        <v>3.7429999999999998E-2</v>
      </c>
    </row>
    <row r="36" spans="2:8" x14ac:dyDescent="0.25">
      <c r="E36" t="s">
        <v>9</v>
      </c>
      <c r="F36" t="s">
        <v>45</v>
      </c>
      <c r="G36" s="2">
        <v>5000000</v>
      </c>
      <c r="H36" s="9">
        <v>4.6559999999999997E-2</v>
      </c>
    </row>
    <row r="37" spans="2:8" x14ac:dyDescent="0.25">
      <c r="E37" t="s">
        <v>6</v>
      </c>
      <c r="F37" s="10">
        <v>9021001</v>
      </c>
      <c r="G37" s="12">
        <v>175571.83000000002</v>
      </c>
      <c r="H37" s="9">
        <v>6.25E-2</v>
      </c>
    </row>
    <row r="38" spans="2:8" x14ac:dyDescent="0.25">
      <c r="E38" t="s">
        <v>6</v>
      </c>
      <c r="F38" s="10">
        <v>9022001</v>
      </c>
      <c r="G38" s="12">
        <v>471746.11</v>
      </c>
      <c r="H38" s="9">
        <v>6.6500000000000004E-2</v>
      </c>
    </row>
    <row r="39" spans="2:8" x14ac:dyDescent="0.25">
      <c r="E39" t="s">
        <v>6</v>
      </c>
      <c r="F39" s="10">
        <v>9023001</v>
      </c>
      <c r="G39" s="12">
        <v>1511590.62</v>
      </c>
      <c r="H39" s="9">
        <v>6.7000000000000004E-2</v>
      </c>
    </row>
    <row r="40" spans="2:8" x14ac:dyDescent="0.25">
      <c r="E40" t="s">
        <v>7</v>
      </c>
      <c r="F40" t="s">
        <v>44</v>
      </c>
      <c r="G40" s="2">
        <v>34242272.740000002</v>
      </c>
      <c r="H40" s="9">
        <v>3.5499999999999997E-2</v>
      </c>
    </row>
    <row r="41" spans="2:8" x14ac:dyDescent="0.25">
      <c r="E41" t="s">
        <v>8</v>
      </c>
      <c r="F41" s="10">
        <v>39417</v>
      </c>
      <c r="G41" s="12">
        <v>1758996.54</v>
      </c>
      <c r="H41" s="9">
        <v>4.7500000000000001E-2</v>
      </c>
    </row>
    <row r="42" spans="2:8" s="1" customFormat="1" x14ac:dyDescent="0.25">
      <c r="B42" s="3"/>
      <c r="E42" s="1" t="s">
        <v>47</v>
      </c>
      <c r="G42" s="3">
        <f>SUM(G6:G41)</f>
        <v>169887978.61000001</v>
      </c>
      <c r="H42" s="11"/>
    </row>
    <row r="43" spans="2:8" s="1" customFormat="1" x14ac:dyDescent="0.25">
      <c r="B43" s="3"/>
      <c r="E43" s="1" t="s">
        <v>11</v>
      </c>
      <c r="G43" s="3"/>
      <c r="H43" s="13">
        <f>SUMPRODUCT(G6:G41,H6:H41)/SUM(G6:G41)</f>
        <v>3.1683033656955108E-2</v>
      </c>
    </row>
    <row r="46" spans="2:8" x14ac:dyDescent="0.25">
      <c r="H46" s="13"/>
    </row>
  </sheetData>
  <mergeCells count="2">
    <mergeCell ref="A4:B4"/>
    <mergeCell ref="E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Mofield</dc:creator>
  <cp:lastModifiedBy>Carrie Bessinger</cp:lastModifiedBy>
  <dcterms:created xsi:type="dcterms:W3CDTF">2025-03-18T17:27:25Z</dcterms:created>
  <dcterms:modified xsi:type="dcterms:W3CDTF">2025-03-26T21:37:34Z</dcterms:modified>
</cp:coreProperties>
</file>