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PSC\2024-00402 Rate Case\DR 1\Completed\"/>
    </mc:Choice>
  </mc:AlternateContent>
  <xr:revisionPtr revIDLastSave="0" documentId="13_ncr:1_{192CC367-0B1D-4564-AB68-6683767A86EA}" xr6:coauthVersionLast="47" xr6:coauthVersionMax="47" xr10:uidLastSave="{00000000-0000-0000-0000-000000000000}"/>
  <bookViews>
    <workbookView xWindow="28680" yWindow="-120" windowWidth="29040" windowHeight="15720" xr2:uid="{8156AF56-8ED3-4798-A4B6-E5E0D50F3376}"/>
  </bookViews>
  <sheets>
    <sheet name="3a" sheetId="1" r:id="rId1"/>
    <sheet name="3b" sheetId="2" r:id="rId2"/>
  </sheets>
  <definedNames>
    <definedName name="_xlnm.Print_Area" localSheetId="1">'3b'!$A$1:$K$25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1" l="1"/>
  <c r="L56" i="1"/>
  <c r="F56" i="1"/>
  <c r="L54" i="1"/>
  <c r="F54" i="1"/>
  <c r="L48" i="1" l="1"/>
  <c r="F48" i="1"/>
  <c r="L43" i="1"/>
  <c r="F43" i="1"/>
  <c r="L13" i="1"/>
  <c r="F13" i="1"/>
  <c r="L53" i="1"/>
  <c r="L52" i="1"/>
  <c r="L50" i="1"/>
  <c r="L47" i="1"/>
  <c r="L46" i="1"/>
  <c r="L45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2" i="1"/>
  <c r="L11" i="1"/>
  <c r="L9" i="1"/>
</calcChain>
</file>

<file path=xl/sharedStrings.xml><?xml version="1.0" encoding="utf-8"?>
<sst xmlns="http://schemas.openxmlformats.org/spreadsheetml/2006/main" count="203" uniqueCount="85">
  <si>
    <t>South Kentucky Rural Electric Cooperative Corporation</t>
  </si>
  <si>
    <t>Case No. 2024-00402</t>
  </si>
  <si>
    <t>Line No.</t>
  </si>
  <si>
    <t>Type of Debt Issue</t>
  </si>
  <si>
    <t>Date of Issue</t>
  </si>
  <si>
    <t>Date of Maturity</t>
  </si>
  <si>
    <t>Amount Outstanding</t>
  </si>
  <si>
    <t>Coupon Interest Rate</t>
  </si>
  <si>
    <t>Cost Rate at Issue</t>
  </si>
  <si>
    <t>Type of Obligation</t>
  </si>
  <si>
    <t>Annualized Cost Col. (d) X Col. (g)</t>
  </si>
  <si>
    <t>(a)</t>
  </si>
  <si>
    <t>(b)</t>
  </si>
  <si>
    <t xml:space="preserve">(c) </t>
  </si>
  <si>
    <t>(d)</t>
  </si>
  <si>
    <t xml:space="preserve">(e) </t>
  </si>
  <si>
    <t>(f)</t>
  </si>
  <si>
    <t>( e)</t>
  </si>
  <si>
    <t>(g)</t>
  </si>
  <si>
    <t>(h)</t>
  </si>
  <si>
    <t>(i)</t>
  </si>
  <si>
    <t>(j)</t>
  </si>
  <si>
    <t>CoBank</t>
  </si>
  <si>
    <t>RUS/FFB</t>
  </si>
  <si>
    <t>RET8-1</t>
  </si>
  <si>
    <t>RET8-2</t>
  </si>
  <si>
    <t>FFB1-1</t>
  </si>
  <si>
    <t>FFB1-2</t>
  </si>
  <si>
    <t>FFB2-1</t>
  </si>
  <si>
    <t>FFB2-2</t>
  </si>
  <si>
    <t>FFB4-1</t>
  </si>
  <si>
    <t>FFB4-2</t>
  </si>
  <si>
    <t>FFB4-3</t>
  </si>
  <si>
    <t>FFB4-4</t>
  </si>
  <si>
    <t>FFB4-5</t>
  </si>
  <si>
    <t>FFB4-6</t>
  </si>
  <si>
    <t>FFB4-7</t>
  </si>
  <si>
    <t>FFB4-9</t>
  </si>
  <si>
    <t>FFB4-10</t>
  </si>
  <si>
    <t>FFB4-11</t>
  </si>
  <si>
    <t>FFB4-12</t>
  </si>
  <si>
    <t>FFB4-13</t>
  </si>
  <si>
    <t>FFB4-14</t>
  </si>
  <si>
    <t>FFB4-15</t>
  </si>
  <si>
    <t>FFB5-1</t>
  </si>
  <si>
    <t>FFB5-2</t>
  </si>
  <si>
    <t>FFB5-3</t>
  </si>
  <si>
    <t>FFB5-4</t>
  </si>
  <si>
    <t>FFB5-5</t>
  </si>
  <si>
    <t>FFB5-6</t>
  </si>
  <si>
    <t>FFB5-7</t>
  </si>
  <si>
    <t>FFB6-1</t>
  </si>
  <si>
    <t>FFB6-2</t>
  </si>
  <si>
    <t>FFB6-3</t>
  </si>
  <si>
    <t>CFC</t>
  </si>
  <si>
    <t>City of Monticello, KY</t>
  </si>
  <si>
    <t>Mortgage</t>
  </si>
  <si>
    <t>USDA Revolving Loan and Grant</t>
  </si>
  <si>
    <t>REDL-24-1</t>
  </si>
  <si>
    <t>REDL-25-1</t>
  </si>
  <si>
    <t>Total</t>
  </si>
  <si>
    <t>Annualized Cost Rate</t>
  </si>
  <si>
    <t>Schedule B1</t>
  </si>
  <si>
    <t xml:space="preserve">Response 3a - Schedule of Outstanding Long-Term Debt </t>
  </si>
  <si>
    <r>
      <t xml:space="preserve">For the Year Ended December 31, </t>
    </r>
    <r>
      <rPr>
        <b/>
        <u/>
        <sz val="11"/>
        <color theme="1"/>
        <rFont val="Aptos Narrow"/>
        <family val="2"/>
        <scheme val="minor"/>
      </rPr>
      <t>2024</t>
    </r>
  </si>
  <si>
    <t>Loan No.</t>
  </si>
  <si>
    <t>Cost Rate at Maturity</t>
  </si>
  <si>
    <t>n/a</t>
  </si>
  <si>
    <r>
      <t xml:space="preserve">Bond Rating at Time of Issue </t>
    </r>
    <r>
      <rPr>
        <b/>
        <sz val="8"/>
        <color theme="1"/>
        <rFont val="Aptos Narrow"/>
        <family val="2"/>
        <scheme val="minor"/>
      </rPr>
      <t>(4)</t>
    </r>
  </si>
  <si>
    <t>RUS/FFB Subtotal</t>
  </si>
  <si>
    <t>CFC Subtotal</t>
  </si>
  <si>
    <t>RUS</t>
  </si>
  <si>
    <t>RUS Subtotal</t>
  </si>
  <si>
    <t>USDA Revolving Loan Subtotal</t>
  </si>
  <si>
    <t>Schedule B2</t>
  </si>
  <si>
    <t>Type of Debt Instrument</t>
  </si>
  <si>
    <t xml:space="preserve">Nominal Interest Rate </t>
  </si>
  <si>
    <t>Interest Expense</t>
  </si>
  <si>
    <t>Average Balance</t>
  </si>
  <si>
    <t>Effective Interest Rate</t>
  </si>
  <si>
    <t>Annualized Interest Cost Col. (d) X Col. (e)</t>
  </si>
  <si>
    <t>**No outstanding short-term debt at end of calendar year or test year**</t>
  </si>
  <si>
    <t>South Kentucky RECC</t>
  </si>
  <si>
    <t>Response 3b - Schedule of Outstanding Short-Term Debt</t>
  </si>
  <si>
    <r>
      <t xml:space="preserve">For the Year Ended </t>
    </r>
    <r>
      <rPr>
        <b/>
        <u/>
        <sz val="11"/>
        <color theme="1"/>
        <rFont val="Aptos Narrow"/>
        <family val="2"/>
        <scheme val="minor"/>
      </rPr>
      <t>December 31,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</si>
</sst>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[$-409]mmm\-yy;@"/>
    <numFmt numFmtId="166" formatCode="0.00000000%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164" fontId="0" fillId="0" borderId="0" xfId="3" applyNumberFormat="1" applyFont="1" applyBorder="1" applyAlignment="1">
      <alignment horizontal="center"/>
    </xf>
    <xf numFmtId="44" fontId="0" fillId="0" borderId="0" xfId="2" applyFont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0" fillId="0" borderId="0" xfId="2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3" fontId="0" fillId="0" borderId="0" xfId="1" applyFont="1" applyFill="1" applyBorder="1"/>
    <xf numFmtId="10" fontId="2" fillId="0" borderId="0" xfId="3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9" fontId="0" fillId="0" borderId="0" xfId="0" applyNumberFormat="1" applyBorder="1" applyAlignment="1">
      <alignment vertical="center"/>
    </xf>
    <xf numFmtId="49" fontId="0" fillId="0" borderId="0" xfId="0" applyNumberFormat="1" applyBorder="1"/>
    <xf numFmtId="0" fontId="0" fillId="0" borderId="0" xfId="0" applyBorder="1" applyAlignment="1"/>
    <xf numFmtId="0" fontId="2" fillId="0" borderId="0" xfId="0" applyFont="1" applyBorder="1" applyAlignment="1"/>
    <xf numFmtId="0" fontId="0" fillId="0" borderId="0" xfId="0" applyNumberFormat="1" applyBorder="1" applyAlignment="1">
      <alignment horizontal="center" vertical="center"/>
    </xf>
    <xf numFmtId="44" fontId="0" fillId="0" borderId="1" xfId="2" applyFont="1" applyFill="1" applyBorder="1" applyAlignment="1">
      <alignment horizontal="center"/>
    </xf>
    <xf numFmtId="44" fontId="0" fillId="0" borderId="1" xfId="2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/>
    </xf>
    <xf numFmtId="44" fontId="2" fillId="0" borderId="1" xfId="2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164" fontId="0" fillId="0" borderId="1" xfId="3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0" xfId="1" applyFont="1" applyBorder="1" applyAlignment="1">
      <alignment horizontal="center"/>
    </xf>
    <xf numFmtId="164" fontId="2" fillId="0" borderId="0" xfId="3" applyNumberFormat="1" applyFont="1" applyBorder="1" applyAlignment="1">
      <alignment horizontal="right"/>
    </xf>
    <xf numFmtId="166" fontId="2" fillId="0" borderId="0" xfId="3" applyNumberFormat="1" applyFont="1" applyBorder="1"/>
    <xf numFmtId="10" fontId="0" fillId="0" borderId="0" xfId="3" applyNumberFormat="1" applyFont="1" applyBorder="1"/>
    <xf numFmtId="43" fontId="0" fillId="0" borderId="0" xfId="1" applyFont="1" applyBorder="1"/>
    <xf numFmtId="49" fontId="0" fillId="0" borderId="0" xfId="0" applyNumberFormat="1" applyBorder="1" applyAlignment="1">
      <alignment horizontal="center"/>
    </xf>
    <xf numFmtId="43" fontId="0" fillId="0" borderId="0" xfId="0" applyNumberForma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top"/>
    </xf>
    <xf numFmtId="43" fontId="2" fillId="0" borderId="0" xfId="0" applyNumberFormat="1" applyFont="1" applyBorder="1"/>
    <xf numFmtId="14" fontId="0" fillId="0" borderId="0" xfId="0" applyNumberFormat="1" applyBorder="1"/>
    <xf numFmtId="43" fontId="0" fillId="0" borderId="0" xfId="0" applyNumberFormat="1" applyBorder="1"/>
    <xf numFmtId="0" fontId="2" fillId="0" borderId="0" xfId="0" applyFont="1" applyBorder="1" applyAlignment="1">
      <alignment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3DA7-797C-45F3-935E-457473D1912B}">
  <sheetPr>
    <pageSetUpPr fitToPage="1"/>
  </sheetPr>
  <dimension ref="A1:L151"/>
  <sheetViews>
    <sheetView tabSelected="1" workbookViewId="0">
      <selection activeCell="R19" sqref="R19"/>
    </sheetView>
  </sheetViews>
  <sheetFormatPr defaultRowHeight="15" x14ac:dyDescent="0.25"/>
  <cols>
    <col min="1" max="1" width="4.7109375" style="1" bestFit="1" customWidth="1"/>
    <col min="2" max="2" width="28.85546875" style="1" bestFit="1" customWidth="1"/>
    <col min="3" max="3" width="9.7109375" style="1" customWidth="1"/>
    <col min="4" max="5" width="10.7109375" style="1" bestFit="1" customWidth="1"/>
    <col min="6" max="6" width="21.140625" style="1" bestFit="1" customWidth="1"/>
    <col min="7" max="7" width="10.5703125" style="1" customWidth="1"/>
    <col min="8" max="8" width="7.140625" style="1" customWidth="1"/>
    <col min="9" max="9" width="10.140625" style="1" bestFit="1" customWidth="1"/>
    <col min="10" max="10" width="8.7109375" style="1" customWidth="1"/>
    <col min="11" max="11" width="28.85546875" style="1" bestFit="1" customWidth="1"/>
    <col min="12" max="12" width="15" style="1" customWidth="1"/>
    <col min="13" max="16384" width="9.140625" style="1"/>
  </cols>
  <sheetData>
    <row r="1" spans="1:12" x14ac:dyDescent="0.25">
      <c r="B1" s="19"/>
      <c r="C1" s="19"/>
      <c r="D1" s="19"/>
      <c r="E1" s="19"/>
      <c r="F1" s="19"/>
      <c r="G1" s="19"/>
      <c r="H1" s="19"/>
      <c r="I1" s="19"/>
      <c r="J1" s="19"/>
      <c r="K1" s="19"/>
      <c r="L1" s="20" t="s">
        <v>62</v>
      </c>
    </row>
    <row r="2" spans="1:12" x14ac:dyDescent="0.25">
      <c r="A2" s="20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20" t="s">
        <v>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</row>
    <row r="4" spans="1:12" x14ac:dyDescent="0.25">
      <c r="A4" s="20" t="s">
        <v>63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</row>
    <row r="5" spans="1:12" x14ac:dyDescent="0.25">
      <c r="A5" s="20" t="s">
        <v>64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s="13" customFormat="1" ht="72" x14ac:dyDescent="0.25">
      <c r="A7" s="27" t="s">
        <v>2</v>
      </c>
      <c r="B7" s="27" t="s">
        <v>3</v>
      </c>
      <c r="C7" s="27" t="s">
        <v>65</v>
      </c>
      <c r="D7" s="27" t="s">
        <v>4</v>
      </c>
      <c r="E7" s="27" t="s">
        <v>5</v>
      </c>
      <c r="F7" s="27" t="s">
        <v>6</v>
      </c>
      <c r="G7" s="27" t="s">
        <v>7</v>
      </c>
      <c r="H7" s="27" t="s">
        <v>8</v>
      </c>
      <c r="I7" s="27" t="s">
        <v>66</v>
      </c>
      <c r="J7" s="27" t="s">
        <v>68</v>
      </c>
      <c r="K7" s="27" t="s">
        <v>9</v>
      </c>
      <c r="L7" s="27" t="s">
        <v>10</v>
      </c>
    </row>
    <row r="8" spans="1:12" s="13" customFormat="1" x14ac:dyDescent="0.25">
      <c r="A8" s="27"/>
      <c r="B8" s="13" t="s">
        <v>11</v>
      </c>
      <c r="D8" s="13" t="s">
        <v>12</v>
      </c>
      <c r="E8" s="13" t="s">
        <v>13</v>
      </c>
      <c r="F8" s="13" t="s">
        <v>14</v>
      </c>
      <c r="G8" s="13" t="s">
        <v>17</v>
      </c>
      <c r="H8" s="13" t="s">
        <v>16</v>
      </c>
      <c r="I8" s="13" t="s">
        <v>18</v>
      </c>
      <c r="J8" s="13" t="s">
        <v>19</v>
      </c>
      <c r="K8" s="13" t="s">
        <v>20</v>
      </c>
      <c r="L8" s="13" t="s">
        <v>21</v>
      </c>
    </row>
    <row r="9" spans="1:12" x14ac:dyDescent="0.25">
      <c r="A9" s="21">
        <v>1</v>
      </c>
      <c r="B9" s="3" t="s">
        <v>22</v>
      </c>
      <c r="C9" s="2" t="s">
        <v>22</v>
      </c>
      <c r="D9" s="4">
        <v>42486</v>
      </c>
      <c r="E9" s="4">
        <v>49084</v>
      </c>
      <c r="F9" s="5">
        <v>34777772.43</v>
      </c>
      <c r="G9" s="6">
        <v>3.5499999999999997E-2</v>
      </c>
      <c r="H9" s="6">
        <v>3.5499999999999997E-2</v>
      </c>
      <c r="I9" s="6">
        <v>3.5499999999999997E-2</v>
      </c>
      <c r="J9" s="2" t="s">
        <v>67</v>
      </c>
      <c r="K9" s="3" t="s">
        <v>22</v>
      </c>
      <c r="L9" s="7">
        <f>F9*I9</f>
        <v>1234610.9212649998</v>
      </c>
    </row>
    <row r="10" spans="1:12" x14ac:dyDescent="0.25">
      <c r="A10" s="21"/>
      <c r="B10" s="3"/>
      <c r="C10" s="2"/>
      <c r="D10" s="4"/>
      <c r="E10" s="4"/>
      <c r="F10" s="5"/>
      <c r="G10" s="6"/>
      <c r="H10" s="6"/>
      <c r="I10" s="6"/>
      <c r="J10" s="2"/>
      <c r="K10" s="3"/>
      <c r="L10" s="7"/>
    </row>
    <row r="11" spans="1:12" x14ac:dyDescent="0.25">
      <c r="A11" s="21">
        <v>2</v>
      </c>
      <c r="B11" s="3" t="s">
        <v>71</v>
      </c>
      <c r="C11" s="2" t="s">
        <v>24</v>
      </c>
      <c r="D11" s="4">
        <v>35735</v>
      </c>
      <c r="E11" s="4">
        <v>46721</v>
      </c>
      <c r="F11" s="5">
        <v>1133678.94</v>
      </c>
      <c r="G11" s="6">
        <v>0.03</v>
      </c>
      <c r="H11" s="6">
        <v>0.03</v>
      </c>
      <c r="I11" s="6">
        <v>0.03</v>
      </c>
      <c r="J11" s="2" t="s">
        <v>67</v>
      </c>
      <c r="K11" s="3" t="s">
        <v>71</v>
      </c>
      <c r="L11" s="7">
        <f>F11*I11</f>
        <v>34010.368199999997</v>
      </c>
    </row>
    <row r="12" spans="1:12" x14ac:dyDescent="0.25">
      <c r="A12" s="21">
        <v>3</v>
      </c>
      <c r="B12" s="3" t="s">
        <v>71</v>
      </c>
      <c r="C12" s="2" t="s">
        <v>25</v>
      </c>
      <c r="D12" s="4">
        <v>36312</v>
      </c>
      <c r="E12" s="4">
        <v>47299</v>
      </c>
      <c r="F12" s="5">
        <v>1128433.3899999999</v>
      </c>
      <c r="G12" s="6">
        <v>2.5000000000000001E-2</v>
      </c>
      <c r="H12" s="6">
        <v>2.5000000000000001E-2</v>
      </c>
      <c r="I12" s="6">
        <v>2.5000000000000001E-2</v>
      </c>
      <c r="J12" s="2" t="s">
        <v>67</v>
      </c>
      <c r="K12" s="3" t="s">
        <v>71</v>
      </c>
      <c r="L12" s="7">
        <f>F12*I12</f>
        <v>28210.834749999998</v>
      </c>
    </row>
    <row r="13" spans="1:12" x14ac:dyDescent="0.25">
      <c r="A13" s="21"/>
      <c r="B13" s="28" t="s">
        <v>72</v>
      </c>
      <c r="C13" s="29"/>
      <c r="D13" s="33"/>
      <c r="E13" s="33"/>
      <c r="F13" s="34">
        <f>SUM(F11:F12)</f>
        <v>2262112.33</v>
      </c>
      <c r="G13" s="32"/>
      <c r="H13" s="32"/>
      <c r="I13" s="32"/>
      <c r="J13" s="29"/>
      <c r="K13" s="28"/>
      <c r="L13" s="23">
        <f>SUM(L11:L12)</f>
        <v>62221.202949999992</v>
      </c>
    </row>
    <row r="14" spans="1:12" x14ac:dyDescent="0.25">
      <c r="A14" s="21"/>
      <c r="B14" s="3"/>
      <c r="C14" s="2"/>
      <c r="D14" s="4"/>
      <c r="E14" s="4"/>
      <c r="F14" s="5"/>
      <c r="G14" s="6"/>
      <c r="H14" s="6"/>
      <c r="I14" s="6"/>
      <c r="J14" s="2"/>
      <c r="K14" s="3"/>
      <c r="L14" s="7"/>
    </row>
    <row r="15" spans="1:12" x14ac:dyDescent="0.25">
      <c r="A15" s="21">
        <v>4</v>
      </c>
      <c r="B15" s="3" t="s">
        <v>23</v>
      </c>
      <c r="C15" s="8" t="s">
        <v>26</v>
      </c>
      <c r="D15" s="9">
        <v>39731</v>
      </c>
      <c r="E15" s="9">
        <v>51866</v>
      </c>
      <c r="F15" s="10">
        <v>3567696.42</v>
      </c>
      <c r="G15" s="6">
        <v>3.4549999999999997E-2</v>
      </c>
      <c r="H15" s="6">
        <v>3.4549999999999997E-2</v>
      </c>
      <c r="I15" s="6">
        <v>3.4549999999999997E-2</v>
      </c>
      <c r="J15" s="2" t="s">
        <v>67</v>
      </c>
      <c r="K15" s="3" t="s">
        <v>23</v>
      </c>
      <c r="L15" s="7">
        <f>F15*I15</f>
        <v>123263.91131099999</v>
      </c>
    </row>
    <row r="16" spans="1:12" x14ac:dyDescent="0.25">
      <c r="A16" s="21">
        <v>5</v>
      </c>
      <c r="B16" s="3" t="s">
        <v>23</v>
      </c>
      <c r="C16" s="8" t="s">
        <v>27</v>
      </c>
      <c r="D16" s="9">
        <v>39875</v>
      </c>
      <c r="E16" s="9">
        <v>51866</v>
      </c>
      <c r="F16" s="10">
        <v>2209335.9900000002</v>
      </c>
      <c r="G16" s="6">
        <v>3.6490000000000002E-2</v>
      </c>
      <c r="H16" s="6">
        <v>3.6490000000000002E-2</v>
      </c>
      <c r="I16" s="6">
        <v>3.6490000000000002E-2</v>
      </c>
      <c r="J16" s="2" t="s">
        <v>67</v>
      </c>
      <c r="K16" s="3" t="s">
        <v>23</v>
      </c>
      <c r="L16" s="7">
        <f>F16*I16</f>
        <v>80618.670275100012</v>
      </c>
    </row>
    <row r="17" spans="1:12" x14ac:dyDescent="0.25">
      <c r="A17" s="21">
        <v>6</v>
      </c>
      <c r="B17" s="3" t="s">
        <v>23</v>
      </c>
      <c r="C17" s="2" t="s">
        <v>28</v>
      </c>
      <c r="D17" s="9">
        <v>39889</v>
      </c>
      <c r="E17" s="9">
        <v>52231</v>
      </c>
      <c r="F17" s="10">
        <v>11853863.699999999</v>
      </c>
      <c r="G17" s="6">
        <v>3.6990000000000002E-2</v>
      </c>
      <c r="H17" s="6">
        <v>3.6990000000000002E-2</v>
      </c>
      <c r="I17" s="6">
        <v>3.6990000000000002E-2</v>
      </c>
      <c r="J17" s="2" t="s">
        <v>67</v>
      </c>
      <c r="K17" s="3" t="s">
        <v>23</v>
      </c>
      <c r="L17" s="7">
        <f>F17*I17</f>
        <v>438474.41826299997</v>
      </c>
    </row>
    <row r="18" spans="1:12" x14ac:dyDescent="0.25">
      <c r="A18" s="21">
        <v>7</v>
      </c>
      <c r="B18" s="3" t="s">
        <v>23</v>
      </c>
      <c r="C18" s="2" t="s">
        <v>29</v>
      </c>
      <c r="D18" s="9">
        <v>40421</v>
      </c>
      <c r="E18" s="9">
        <v>52231</v>
      </c>
      <c r="F18" s="10">
        <v>9379430.9800000004</v>
      </c>
      <c r="G18" s="6">
        <v>3.2489999999999998E-2</v>
      </c>
      <c r="H18" s="6">
        <v>3.2489999999999998E-2</v>
      </c>
      <c r="I18" s="6">
        <v>3.2489999999999998E-2</v>
      </c>
      <c r="J18" s="2" t="s">
        <v>67</v>
      </c>
      <c r="K18" s="3" t="s">
        <v>23</v>
      </c>
      <c r="L18" s="7">
        <f>F18*I18</f>
        <v>304737.71254019998</v>
      </c>
    </row>
    <row r="19" spans="1:12" x14ac:dyDescent="0.25">
      <c r="A19" s="21">
        <v>8</v>
      </c>
      <c r="B19" s="3" t="s">
        <v>23</v>
      </c>
      <c r="C19" s="2" t="s">
        <v>30</v>
      </c>
      <c r="D19" s="9">
        <v>41275</v>
      </c>
      <c r="E19" s="9">
        <v>53329</v>
      </c>
      <c r="F19" s="10">
        <v>10966958.99</v>
      </c>
      <c r="G19" s="6">
        <v>2.657E-2</v>
      </c>
      <c r="H19" s="6">
        <v>2.657E-2</v>
      </c>
      <c r="I19" s="6">
        <v>2.657E-2</v>
      </c>
      <c r="J19" s="2" t="s">
        <v>67</v>
      </c>
      <c r="K19" s="3" t="s">
        <v>23</v>
      </c>
      <c r="L19" s="7">
        <f>F19*I19</f>
        <v>291392.10036430001</v>
      </c>
    </row>
    <row r="20" spans="1:12" x14ac:dyDescent="0.25">
      <c r="A20" s="21">
        <v>9</v>
      </c>
      <c r="B20" s="3" t="s">
        <v>23</v>
      </c>
      <c r="C20" s="2" t="s">
        <v>31</v>
      </c>
      <c r="D20" s="9">
        <v>41609</v>
      </c>
      <c r="E20" s="9">
        <v>53328</v>
      </c>
      <c r="F20" s="11">
        <v>4808267.3899999997</v>
      </c>
      <c r="G20" s="6">
        <v>3.5499999999999997E-2</v>
      </c>
      <c r="H20" s="6">
        <v>3.5499999999999997E-2</v>
      </c>
      <c r="I20" s="6">
        <v>3.5499999999999997E-2</v>
      </c>
      <c r="J20" s="2" t="s">
        <v>67</v>
      </c>
      <c r="K20" s="3" t="s">
        <v>23</v>
      </c>
      <c r="L20" s="7">
        <f>F20*I20</f>
        <v>170693.49234499998</v>
      </c>
    </row>
    <row r="21" spans="1:12" x14ac:dyDescent="0.25">
      <c r="A21" s="21">
        <v>10</v>
      </c>
      <c r="B21" s="3" t="s">
        <v>23</v>
      </c>
      <c r="C21" s="2" t="s">
        <v>32</v>
      </c>
      <c r="D21" s="9">
        <v>41697</v>
      </c>
      <c r="E21" s="9">
        <v>52687</v>
      </c>
      <c r="F21" s="11">
        <v>2159854.66</v>
      </c>
      <c r="G21" s="6">
        <v>3.5549999999999998E-2</v>
      </c>
      <c r="H21" s="6">
        <v>3.5549999999999998E-2</v>
      </c>
      <c r="I21" s="6">
        <v>3.5549999999999998E-2</v>
      </c>
      <c r="J21" s="2" t="s">
        <v>67</v>
      </c>
      <c r="K21" s="3" t="s">
        <v>23</v>
      </c>
      <c r="L21" s="7">
        <f>F21*I21</f>
        <v>76782.833163000003</v>
      </c>
    </row>
    <row r="22" spans="1:12" x14ac:dyDescent="0.25">
      <c r="A22" s="21">
        <v>11</v>
      </c>
      <c r="B22" s="3" t="s">
        <v>23</v>
      </c>
      <c r="C22" s="2" t="s">
        <v>33</v>
      </c>
      <c r="D22" s="9">
        <v>41907</v>
      </c>
      <c r="E22" s="9">
        <v>52962</v>
      </c>
      <c r="F22" s="11">
        <v>2193260.11</v>
      </c>
      <c r="G22" s="6">
        <v>3.5549999999999998E-2</v>
      </c>
      <c r="H22" s="6">
        <v>3.5549999999999998E-2</v>
      </c>
      <c r="I22" s="6">
        <v>3.5549999999999998E-2</v>
      </c>
      <c r="J22" s="2" t="s">
        <v>67</v>
      </c>
      <c r="K22" s="3" t="s">
        <v>23</v>
      </c>
      <c r="L22" s="7">
        <f>F22*I22</f>
        <v>77970.396910499985</v>
      </c>
    </row>
    <row r="23" spans="1:12" x14ac:dyDescent="0.25">
      <c r="A23" s="21">
        <v>12</v>
      </c>
      <c r="B23" s="3" t="s">
        <v>23</v>
      </c>
      <c r="C23" s="2" t="s">
        <v>34</v>
      </c>
      <c r="D23" s="9">
        <v>41926</v>
      </c>
      <c r="E23" s="9">
        <v>16803</v>
      </c>
      <c r="F23" s="11">
        <v>7679530.1200000001</v>
      </c>
      <c r="G23" s="6">
        <v>2.87E-2</v>
      </c>
      <c r="H23" s="6">
        <v>4.2020000000000002E-2</v>
      </c>
      <c r="I23" s="6">
        <v>4.2020000000000002E-2</v>
      </c>
      <c r="J23" s="2" t="s">
        <v>67</v>
      </c>
      <c r="K23" s="3" t="s">
        <v>23</v>
      </c>
      <c r="L23" s="7">
        <f>F23*I23</f>
        <v>322693.85564240004</v>
      </c>
    </row>
    <row r="24" spans="1:12" x14ac:dyDescent="0.25">
      <c r="A24" s="21">
        <v>13</v>
      </c>
      <c r="B24" s="3" t="s">
        <v>23</v>
      </c>
      <c r="C24" s="2" t="s">
        <v>35</v>
      </c>
      <c r="D24" s="9">
        <v>42341</v>
      </c>
      <c r="E24" s="9">
        <v>53329</v>
      </c>
      <c r="F24" s="11">
        <v>758560.74</v>
      </c>
      <c r="G24" s="6">
        <v>4.2020000000000002E-2</v>
      </c>
      <c r="H24" s="6">
        <v>4.2020000000000002E-2</v>
      </c>
      <c r="I24" s="6">
        <v>4.2020000000000002E-2</v>
      </c>
      <c r="J24" s="2" t="s">
        <v>67</v>
      </c>
      <c r="K24" s="3" t="s">
        <v>23</v>
      </c>
      <c r="L24" s="7">
        <f>F24*I24</f>
        <v>31874.722294800002</v>
      </c>
    </row>
    <row r="25" spans="1:12" x14ac:dyDescent="0.25">
      <c r="A25" s="21">
        <v>14</v>
      </c>
      <c r="B25" s="3" t="s">
        <v>23</v>
      </c>
      <c r="C25" s="2" t="s">
        <v>36</v>
      </c>
      <c r="D25" s="9">
        <v>42342</v>
      </c>
      <c r="E25" s="9">
        <v>53329</v>
      </c>
      <c r="F25" s="11">
        <v>758569.91</v>
      </c>
      <c r="G25" s="6">
        <v>4.2020000000000002E-2</v>
      </c>
      <c r="H25" s="6">
        <v>4.2020000000000002E-2</v>
      </c>
      <c r="I25" s="6">
        <v>4.2020000000000002E-2</v>
      </c>
      <c r="J25" s="2" t="s">
        <v>67</v>
      </c>
      <c r="K25" s="3" t="s">
        <v>23</v>
      </c>
      <c r="L25" s="7">
        <f>F25*I25</f>
        <v>31875.107618200003</v>
      </c>
    </row>
    <row r="26" spans="1:12" x14ac:dyDescent="0.25">
      <c r="A26" s="21">
        <v>15</v>
      </c>
      <c r="B26" s="3" t="s">
        <v>23</v>
      </c>
      <c r="C26" s="2" t="s">
        <v>37</v>
      </c>
      <c r="D26" s="9">
        <v>42352</v>
      </c>
      <c r="E26" s="9">
        <v>53329</v>
      </c>
      <c r="F26" s="11">
        <v>746350.99</v>
      </c>
      <c r="G26" s="6">
        <v>3.5549999999999998E-2</v>
      </c>
      <c r="H26" s="6">
        <v>3.5549999999999998E-2</v>
      </c>
      <c r="I26" s="6">
        <v>3.5549999999999998E-2</v>
      </c>
      <c r="J26" s="2" t="s">
        <v>67</v>
      </c>
      <c r="K26" s="3" t="s">
        <v>23</v>
      </c>
      <c r="L26" s="7">
        <f>F26*I26</f>
        <v>26532.777694499997</v>
      </c>
    </row>
    <row r="27" spans="1:12" x14ac:dyDescent="0.25">
      <c r="A27" s="21">
        <v>16</v>
      </c>
      <c r="B27" s="3" t="s">
        <v>23</v>
      </c>
      <c r="C27" s="2" t="s">
        <v>38</v>
      </c>
      <c r="D27" s="9">
        <v>42356</v>
      </c>
      <c r="E27" s="9">
        <v>53329</v>
      </c>
      <c r="F27" s="12">
        <v>746304.39</v>
      </c>
      <c r="G27" s="6">
        <v>3.5549999999999998E-2</v>
      </c>
      <c r="H27" s="6">
        <v>3.5549999999999998E-2</v>
      </c>
      <c r="I27" s="6">
        <v>3.5549999999999998E-2</v>
      </c>
      <c r="J27" s="2" t="s">
        <v>67</v>
      </c>
      <c r="K27" s="3" t="s">
        <v>23</v>
      </c>
      <c r="L27" s="7">
        <f>F27*I27</f>
        <v>26531.121064499999</v>
      </c>
    </row>
    <row r="28" spans="1:12" x14ac:dyDescent="0.25">
      <c r="A28" s="21">
        <v>17</v>
      </c>
      <c r="B28" s="3" t="s">
        <v>23</v>
      </c>
      <c r="C28" s="2" t="s">
        <v>39</v>
      </c>
      <c r="D28" s="9">
        <v>42356</v>
      </c>
      <c r="E28" s="9">
        <v>53329</v>
      </c>
      <c r="F28" s="12">
        <v>2720783.22</v>
      </c>
      <c r="G28" s="6">
        <v>2.6009999999999998E-2</v>
      </c>
      <c r="H28" s="6">
        <v>2.6009999999999998E-2</v>
      </c>
      <c r="I28" s="6">
        <v>2.6009999999999998E-2</v>
      </c>
      <c r="J28" s="2" t="s">
        <v>67</v>
      </c>
      <c r="K28" s="3" t="s">
        <v>23</v>
      </c>
      <c r="L28" s="7">
        <f>F28*I28</f>
        <v>70767.571552199995</v>
      </c>
    </row>
    <row r="29" spans="1:12" x14ac:dyDescent="0.25">
      <c r="A29" s="21">
        <v>18</v>
      </c>
      <c r="B29" s="3" t="s">
        <v>23</v>
      </c>
      <c r="C29" s="2" t="s">
        <v>40</v>
      </c>
      <c r="D29" s="9">
        <v>42356</v>
      </c>
      <c r="E29" s="9">
        <v>53329</v>
      </c>
      <c r="F29" s="11">
        <v>746304.39</v>
      </c>
      <c r="G29" s="6">
        <v>3.5549999999999998E-2</v>
      </c>
      <c r="H29" s="6">
        <v>3.5549999999999998E-2</v>
      </c>
      <c r="I29" s="6">
        <v>3.5549999999999998E-2</v>
      </c>
      <c r="J29" s="2" t="s">
        <v>67</v>
      </c>
      <c r="K29" s="3" t="s">
        <v>23</v>
      </c>
      <c r="L29" s="7">
        <f>F29*I29</f>
        <v>26531.121064499999</v>
      </c>
    </row>
    <row r="30" spans="1:12" x14ac:dyDescent="0.25">
      <c r="A30" s="21">
        <v>19</v>
      </c>
      <c r="B30" s="3" t="s">
        <v>23</v>
      </c>
      <c r="C30" s="2" t="s">
        <v>41</v>
      </c>
      <c r="D30" s="9">
        <v>42405</v>
      </c>
      <c r="E30" s="9">
        <v>53329</v>
      </c>
      <c r="F30" s="11">
        <v>2319260.5099999998</v>
      </c>
      <c r="G30" s="6">
        <v>2.307E-2</v>
      </c>
      <c r="H30" s="6">
        <v>2.307E-2</v>
      </c>
      <c r="I30" s="6">
        <v>2.307E-2</v>
      </c>
      <c r="J30" s="2" t="s">
        <v>67</v>
      </c>
      <c r="K30" s="3" t="s">
        <v>23</v>
      </c>
      <c r="L30" s="7">
        <f>F30*I30</f>
        <v>53505.339965699997</v>
      </c>
    </row>
    <row r="31" spans="1:12" x14ac:dyDescent="0.25">
      <c r="A31" s="21">
        <v>20</v>
      </c>
      <c r="B31" s="3" t="s">
        <v>23</v>
      </c>
      <c r="C31" s="2" t="s">
        <v>42</v>
      </c>
      <c r="D31" s="9">
        <v>42429</v>
      </c>
      <c r="E31" s="9">
        <v>53329</v>
      </c>
      <c r="F31" s="11">
        <v>770797.92</v>
      </c>
      <c r="G31" s="6">
        <v>2.223E-2</v>
      </c>
      <c r="H31" s="6">
        <v>2.223E-2</v>
      </c>
      <c r="I31" s="6">
        <v>2.223E-2</v>
      </c>
      <c r="J31" s="2" t="s">
        <v>67</v>
      </c>
      <c r="K31" s="3" t="s">
        <v>23</v>
      </c>
      <c r="L31" s="7">
        <f>F31*I31</f>
        <v>17134.8377616</v>
      </c>
    </row>
    <row r="32" spans="1:12" x14ac:dyDescent="0.25">
      <c r="A32" s="21">
        <v>21</v>
      </c>
      <c r="B32" s="3" t="s">
        <v>23</v>
      </c>
      <c r="C32" s="2" t="s">
        <v>43</v>
      </c>
      <c r="D32" s="9">
        <v>42429</v>
      </c>
      <c r="E32" s="9">
        <v>16804</v>
      </c>
      <c r="F32" s="11">
        <v>1002037.28</v>
      </c>
      <c r="G32" s="6">
        <v>2.223E-2</v>
      </c>
      <c r="H32" s="6">
        <v>2.223E-2</v>
      </c>
      <c r="I32" s="6">
        <v>2.223E-2</v>
      </c>
      <c r="J32" s="2" t="s">
        <v>67</v>
      </c>
      <c r="K32" s="3" t="s">
        <v>23</v>
      </c>
      <c r="L32" s="7">
        <f>F32*I32</f>
        <v>22275.288734400001</v>
      </c>
    </row>
    <row r="33" spans="1:12" x14ac:dyDescent="0.25">
      <c r="A33" s="21">
        <v>22</v>
      </c>
      <c r="B33" s="3" t="s">
        <v>23</v>
      </c>
      <c r="C33" s="2" t="s">
        <v>44</v>
      </c>
      <c r="D33" s="9">
        <v>42972</v>
      </c>
      <c r="E33" s="9">
        <v>55156</v>
      </c>
      <c r="F33" s="11">
        <v>1729659.81</v>
      </c>
      <c r="G33" s="6">
        <v>2.571E-2</v>
      </c>
      <c r="H33" s="6">
        <v>2.571E-2</v>
      </c>
      <c r="I33" s="6">
        <v>2.571E-2</v>
      </c>
      <c r="J33" s="2" t="s">
        <v>67</v>
      </c>
      <c r="K33" s="3" t="s">
        <v>23</v>
      </c>
      <c r="L33" s="7">
        <f>F33*I33</f>
        <v>44469.553715100003</v>
      </c>
    </row>
    <row r="34" spans="1:12" x14ac:dyDescent="0.25">
      <c r="A34" s="21">
        <v>23</v>
      </c>
      <c r="B34" s="3" t="s">
        <v>23</v>
      </c>
      <c r="C34" s="2" t="s">
        <v>45</v>
      </c>
      <c r="D34" s="9">
        <v>42979</v>
      </c>
      <c r="E34" s="9">
        <v>18631</v>
      </c>
      <c r="F34" s="11">
        <v>1727299.5</v>
      </c>
      <c r="G34" s="6">
        <v>2.513E-2</v>
      </c>
      <c r="H34" s="6">
        <v>2.513E-2</v>
      </c>
      <c r="I34" s="6">
        <v>2.513E-2</v>
      </c>
      <c r="J34" s="2" t="s">
        <v>67</v>
      </c>
      <c r="K34" s="3" t="s">
        <v>23</v>
      </c>
      <c r="L34" s="7">
        <f>F34*I34</f>
        <v>43407.036435000002</v>
      </c>
    </row>
    <row r="35" spans="1:12" x14ac:dyDescent="0.25">
      <c r="A35" s="21">
        <v>24</v>
      </c>
      <c r="B35" s="3" t="s">
        <v>23</v>
      </c>
      <c r="C35" s="2" t="s">
        <v>46</v>
      </c>
      <c r="D35" s="9">
        <v>43132</v>
      </c>
      <c r="E35" s="9">
        <v>55156</v>
      </c>
      <c r="F35" s="11">
        <v>4351861.79</v>
      </c>
      <c r="G35" s="6">
        <v>2.8479999999999998E-2</v>
      </c>
      <c r="H35" s="6">
        <v>2.8479999999999998E-2</v>
      </c>
      <c r="I35" s="6">
        <v>2.8479999999999998E-2</v>
      </c>
      <c r="J35" s="2" t="s">
        <v>67</v>
      </c>
      <c r="K35" s="3" t="s">
        <v>23</v>
      </c>
      <c r="L35" s="7">
        <f>F35*I35</f>
        <v>123941.0237792</v>
      </c>
    </row>
    <row r="36" spans="1:12" x14ac:dyDescent="0.25">
      <c r="A36" s="21">
        <v>25</v>
      </c>
      <c r="B36" s="3" t="s">
        <v>23</v>
      </c>
      <c r="C36" s="2" t="s">
        <v>47</v>
      </c>
      <c r="D36" s="9">
        <v>43276</v>
      </c>
      <c r="E36" s="9">
        <v>55156</v>
      </c>
      <c r="F36" s="11">
        <v>4364501.78</v>
      </c>
      <c r="G36" s="6">
        <v>2.9770000000000001E-2</v>
      </c>
      <c r="H36" s="6">
        <v>2.9770000000000001E-2</v>
      </c>
      <c r="I36" s="6">
        <v>2.9770000000000001E-2</v>
      </c>
      <c r="J36" s="2" t="s">
        <v>67</v>
      </c>
      <c r="K36" s="3" t="s">
        <v>23</v>
      </c>
      <c r="L36" s="7">
        <f>F36*I36</f>
        <v>129931.21799060001</v>
      </c>
    </row>
    <row r="37" spans="1:12" x14ac:dyDescent="0.25">
      <c r="A37" s="21">
        <v>26</v>
      </c>
      <c r="B37" s="3" t="s">
        <v>23</v>
      </c>
      <c r="C37" s="2" t="s">
        <v>48</v>
      </c>
      <c r="D37" s="9">
        <v>43441</v>
      </c>
      <c r="E37" s="9">
        <v>55156</v>
      </c>
      <c r="F37" s="11">
        <v>7918181.6299999999</v>
      </c>
      <c r="G37" s="6">
        <v>3.0339999999999999E-2</v>
      </c>
      <c r="H37" s="6">
        <v>3.0339999999999999E-2</v>
      </c>
      <c r="I37" s="6">
        <v>3.0339999999999999E-2</v>
      </c>
      <c r="J37" s="2" t="s">
        <v>67</v>
      </c>
      <c r="K37" s="3" t="s">
        <v>23</v>
      </c>
      <c r="L37" s="7">
        <f>F37*I37</f>
        <v>240237.63065419998</v>
      </c>
    </row>
    <row r="38" spans="1:12" x14ac:dyDescent="0.25">
      <c r="A38" s="21">
        <v>27</v>
      </c>
      <c r="B38" s="3" t="s">
        <v>23</v>
      </c>
      <c r="C38" s="2" t="s">
        <v>49</v>
      </c>
      <c r="D38" s="9">
        <v>43881</v>
      </c>
      <c r="E38" s="9">
        <v>18629</v>
      </c>
      <c r="F38" s="11">
        <v>4407955.3499999996</v>
      </c>
      <c r="G38" s="6">
        <v>1.9380000000000001E-2</v>
      </c>
      <c r="H38" s="6">
        <v>1.9380000000000001E-2</v>
      </c>
      <c r="I38" s="6">
        <v>1.9380000000000001E-2</v>
      </c>
      <c r="J38" s="2" t="s">
        <v>67</v>
      </c>
      <c r="K38" s="3" t="s">
        <v>23</v>
      </c>
      <c r="L38" s="7">
        <f>F38*I38</f>
        <v>85426.174683000005</v>
      </c>
    </row>
    <row r="39" spans="1:12" x14ac:dyDescent="0.25">
      <c r="A39" s="21">
        <v>28</v>
      </c>
      <c r="B39" s="3" t="s">
        <v>23</v>
      </c>
      <c r="C39" s="2" t="s">
        <v>50</v>
      </c>
      <c r="D39" s="9">
        <v>43914</v>
      </c>
      <c r="E39" s="9">
        <v>55156</v>
      </c>
      <c r="F39" s="11">
        <v>10406805.1</v>
      </c>
      <c r="G39" s="6">
        <v>1.1180000000000001E-2</v>
      </c>
      <c r="H39" s="6">
        <v>1.1180000000000001E-2</v>
      </c>
      <c r="I39" s="6">
        <v>1.1180000000000001E-2</v>
      </c>
      <c r="J39" s="2" t="s">
        <v>67</v>
      </c>
      <c r="K39" s="3" t="s">
        <v>23</v>
      </c>
      <c r="L39" s="7">
        <f>F39*I39</f>
        <v>116348.081018</v>
      </c>
    </row>
    <row r="40" spans="1:12" x14ac:dyDescent="0.25">
      <c r="A40" s="21">
        <v>29</v>
      </c>
      <c r="B40" s="3" t="s">
        <v>23</v>
      </c>
      <c r="C40" s="2" t="s">
        <v>51</v>
      </c>
      <c r="D40" s="9">
        <v>43914</v>
      </c>
      <c r="E40" s="9">
        <v>55156</v>
      </c>
      <c r="F40" s="11">
        <v>9449454.2599999998</v>
      </c>
      <c r="G40" s="6">
        <v>2.0979999999999999E-2</v>
      </c>
      <c r="H40" s="6">
        <v>2.0979999999999999E-2</v>
      </c>
      <c r="I40" s="6">
        <v>2.0979999999999999E-2</v>
      </c>
      <c r="J40" s="2" t="s">
        <v>67</v>
      </c>
      <c r="K40" s="3" t="s">
        <v>23</v>
      </c>
      <c r="L40" s="7">
        <f>F40*I40</f>
        <v>198249.55037479999</v>
      </c>
    </row>
    <row r="41" spans="1:12" x14ac:dyDescent="0.25">
      <c r="A41" s="21">
        <v>30</v>
      </c>
      <c r="B41" s="3" t="s">
        <v>23</v>
      </c>
      <c r="C41" s="2" t="s">
        <v>52</v>
      </c>
      <c r="D41" s="9">
        <v>45121</v>
      </c>
      <c r="E41" s="9">
        <v>56614</v>
      </c>
      <c r="F41" s="11">
        <v>9790098.3200000003</v>
      </c>
      <c r="G41" s="6">
        <v>3.9460000000000002E-2</v>
      </c>
      <c r="H41" s="6">
        <v>3.9460000000000002E-2</v>
      </c>
      <c r="I41" s="6">
        <v>3.9460000000000002E-2</v>
      </c>
      <c r="J41" s="2" t="s">
        <v>67</v>
      </c>
      <c r="K41" s="3" t="s">
        <v>23</v>
      </c>
      <c r="L41" s="7">
        <f>F41*I41</f>
        <v>386317.27970720001</v>
      </c>
    </row>
    <row r="42" spans="1:12" x14ac:dyDescent="0.25">
      <c r="A42" s="21">
        <v>31</v>
      </c>
      <c r="B42" s="3" t="s">
        <v>23</v>
      </c>
      <c r="C42" s="2" t="s">
        <v>53</v>
      </c>
      <c r="D42" s="9">
        <v>45518</v>
      </c>
      <c r="E42" s="9">
        <v>20072</v>
      </c>
      <c r="F42" s="11">
        <v>4977828.37</v>
      </c>
      <c r="G42" s="6">
        <v>3.7429999999999998E-2</v>
      </c>
      <c r="H42" s="6">
        <v>3.7429999999999998E-2</v>
      </c>
      <c r="I42" s="6">
        <v>3.7429999999999998E-2</v>
      </c>
      <c r="J42" s="2" t="s">
        <v>67</v>
      </c>
      <c r="K42" s="3" t="s">
        <v>23</v>
      </c>
      <c r="L42" s="7">
        <f>F42*I42</f>
        <v>186320.11588910001</v>
      </c>
    </row>
    <row r="43" spans="1:12" x14ac:dyDescent="0.25">
      <c r="A43" s="21"/>
      <c r="B43" s="28" t="s">
        <v>69</v>
      </c>
      <c r="C43" s="29"/>
      <c r="D43" s="30"/>
      <c r="E43" s="30"/>
      <c r="F43" s="31">
        <f>SUM(F15:F42)</f>
        <v>124510813.62</v>
      </c>
      <c r="G43" s="32"/>
      <c r="H43" s="32"/>
      <c r="I43" s="32"/>
      <c r="J43" s="29"/>
      <c r="K43" s="28"/>
      <c r="L43" s="23">
        <f>SUM(L15:L42)</f>
        <v>3748302.9428110998</v>
      </c>
    </row>
    <row r="44" spans="1:12" x14ac:dyDescent="0.25">
      <c r="A44" s="21"/>
      <c r="B44" s="3"/>
      <c r="C44" s="2"/>
      <c r="D44" s="9"/>
      <c r="E44" s="9"/>
      <c r="F44" s="11"/>
      <c r="G44" s="6"/>
      <c r="H44" s="6"/>
      <c r="I44" s="6"/>
      <c r="J44" s="2"/>
      <c r="K44" s="3"/>
      <c r="L44" s="7"/>
    </row>
    <row r="45" spans="1:12" x14ac:dyDescent="0.25">
      <c r="A45" s="21">
        <v>32</v>
      </c>
      <c r="B45" s="3" t="s">
        <v>54</v>
      </c>
      <c r="C45" s="2">
        <v>9021</v>
      </c>
      <c r="D45" s="4">
        <v>33501</v>
      </c>
      <c r="E45" s="4">
        <v>46356</v>
      </c>
      <c r="F45" s="12">
        <v>199133.97</v>
      </c>
      <c r="G45" s="6">
        <v>6.25E-2</v>
      </c>
      <c r="H45" s="6">
        <v>6.25E-2</v>
      </c>
      <c r="I45" s="6">
        <v>6.25E-2</v>
      </c>
      <c r="J45" s="2" t="s">
        <v>67</v>
      </c>
      <c r="K45" s="3" t="s">
        <v>54</v>
      </c>
      <c r="L45" s="7">
        <f>F45*I45</f>
        <v>12445.873125</v>
      </c>
    </row>
    <row r="46" spans="1:12" x14ac:dyDescent="0.25">
      <c r="A46" s="21">
        <v>33</v>
      </c>
      <c r="B46" s="3" t="s">
        <v>54</v>
      </c>
      <c r="C46" s="2">
        <v>9022</v>
      </c>
      <c r="D46" s="4">
        <v>34165</v>
      </c>
      <c r="E46" s="4">
        <v>46904</v>
      </c>
      <c r="F46" s="12">
        <v>504017.18</v>
      </c>
      <c r="G46" s="6">
        <v>6.6500000000000004E-2</v>
      </c>
      <c r="H46" s="6">
        <v>6.6500000000000004E-2</v>
      </c>
      <c r="I46" s="6">
        <v>6.6500000000000004E-2</v>
      </c>
      <c r="J46" s="2" t="s">
        <v>67</v>
      </c>
      <c r="K46" s="3" t="s">
        <v>54</v>
      </c>
      <c r="L46" s="7">
        <f>F46*I46</f>
        <v>33517.142469999999</v>
      </c>
    </row>
    <row r="47" spans="1:12" x14ac:dyDescent="0.25">
      <c r="A47" s="21">
        <v>34</v>
      </c>
      <c r="B47" s="3" t="s">
        <v>54</v>
      </c>
      <c r="C47" s="2">
        <v>9023</v>
      </c>
      <c r="D47" s="4">
        <v>36171</v>
      </c>
      <c r="E47" s="4">
        <v>48365</v>
      </c>
      <c r="F47" s="12">
        <v>1551828.78</v>
      </c>
      <c r="G47" s="6">
        <v>6.7000000000000004E-2</v>
      </c>
      <c r="H47" s="6">
        <v>6.7000000000000004E-2</v>
      </c>
      <c r="I47" s="6">
        <v>6.7000000000000004E-2</v>
      </c>
      <c r="J47" s="2" t="s">
        <v>67</v>
      </c>
      <c r="K47" s="3" t="s">
        <v>54</v>
      </c>
      <c r="L47" s="7">
        <f>F47*I47</f>
        <v>103972.52826000001</v>
      </c>
    </row>
    <row r="48" spans="1:12" x14ac:dyDescent="0.25">
      <c r="A48" s="21"/>
      <c r="B48" s="28" t="s">
        <v>70</v>
      </c>
      <c r="C48" s="29"/>
      <c r="D48" s="33"/>
      <c r="E48" s="33"/>
      <c r="F48" s="22">
        <f>SUM(F45:F47)</f>
        <v>2254979.9300000002</v>
      </c>
      <c r="G48" s="32"/>
      <c r="H48" s="32"/>
      <c r="I48" s="32"/>
      <c r="J48" s="29"/>
      <c r="K48" s="28"/>
      <c r="L48" s="23">
        <f>SUM(L45:L47)</f>
        <v>149935.543855</v>
      </c>
    </row>
    <row r="49" spans="1:12" x14ac:dyDescent="0.25">
      <c r="A49" s="21"/>
      <c r="B49" s="3"/>
      <c r="C49" s="2"/>
      <c r="D49" s="4"/>
      <c r="E49" s="4"/>
      <c r="F49" s="12"/>
      <c r="G49" s="6"/>
      <c r="H49" s="6"/>
      <c r="I49" s="6"/>
      <c r="J49" s="2"/>
      <c r="K49" s="3"/>
      <c r="L49" s="7"/>
    </row>
    <row r="50" spans="1:12" x14ac:dyDescent="0.25">
      <c r="A50" s="21">
        <v>35</v>
      </c>
      <c r="B50" s="3" t="s">
        <v>55</v>
      </c>
      <c r="C50" s="2" t="s">
        <v>56</v>
      </c>
      <c r="D50" s="4">
        <v>39447</v>
      </c>
      <c r="E50" s="4">
        <v>50405</v>
      </c>
      <c r="F50" s="12">
        <v>1758996.54</v>
      </c>
      <c r="G50" s="6">
        <v>4.7500000000000001E-2</v>
      </c>
      <c r="H50" s="6">
        <v>4.7500000000000001E-2</v>
      </c>
      <c r="I50" s="6">
        <v>4.7500000000000001E-2</v>
      </c>
      <c r="J50" s="2" t="s">
        <v>67</v>
      </c>
      <c r="K50" s="3" t="s">
        <v>55</v>
      </c>
      <c r="L50" s="7">
        <f>F50*I50</f>
        <v>83552.335650000008</v>
      </c>
    </row>
    <row r="51" spans="1:12" x14ac:dyDescent="0.25">
      <c r="A51" s="21"/>
      <c r="B51" s="3"/>
      <c r="C51" s="2"/>
      <c r="D51" s="4"/>
      <c r="E51" s="4"/>
      <c r="F51" s="12"/>
      <c r="G51" s="6"/>
      <c r="H51" s="6"/>
      <c r="I51" s="6"/>
      <c r="J51" s="2"/>
      <c r="K51" s="3"/>
      <c r="L51" s="7"/>
    </row>
    <row r="52" spans="1:12" x14ac:dyDescent="0.25">
      <c r="A52" s="21">
        <v>36</v>
      </c>
      <c r="B52" s="3" t="s">
        <v>57</v>
      </c>
      <c r="C52" s="2" t="s">
        <v>58</v>
      </c>
      <c r="D52" s="4">
        <v>43213</v>
      </c>
      <c r="E52" s="4">
        <v>46813</v>
      </c>
      <c r="F52" s="12">
        <v>406249.81</v>
      </c>
      <c r="G52" s="6">
        <v>0</v>
      </c>
      <c r="H52" s="6">
        <v>0</v>
      </c>
      <c r="I52" s="6">
        <v>0</v>
      </c>
      <c r="J52" s="2" t="s">
        <v>67</v>
      </c>
      <c r="K52" s="3" t="s">
        <v>57</v>
      </c>
      <c r="L52" s="7">
        <f>F52*I52</f>
        <v>0</v>
      </c>
    </row>
    <row r="53" spans="1:12" x14ac:dyDescent="0.25">
      <c r="A53" s="21">
        <v>37</v>
      </c>
      <c r="B53" s="3" t="s">
        <v>57</v>
      </c>
      <c r="C53" s="2" t="s">
        <v>59</v>
      </c>
      <c r="D53" s="4">
        <v>43439</v>
      </c>
      <c r="E53" s="4">
        <v>47058</v>
      </c>
      <c r="F53" s="12">
        <v>326389.15999999997</v>
      </c>
      <c r="G53" s="6">
        <v>0</v>
      </c>
      <c r="H53" s="6">
        <v>0</v>
      </c>
      <c r="I53" s="6">
        <v>0</v>
      </c>
      <c r="J53" s="2" t="s">
        <v>67</v>
      </c>
      <c r="K53" s="3" t="s">
        <v>57</v>
      </c>
      <c r="L53" s="7">
        <f>F53*I53</f>
        <v>0</v>
      </c>
    </row>
    <row r="54" spans="1:12" x14ac:dyDescent="0.25">
      <c r="A54" s="21"/>
      <c r="B54" s="28" t="s">
        <v>73</v>
      </c>
      <c r="C54" s="29"/>
      <c r="D54" s="33"/>
      <c r="E54" s="33"/>
      <c r="F54" s="22">
        <f>SUM(F52:F53)</f>
        <v>732638.97</v>
      </c>
      <c r="G54" s="32"/>
      <c r="H54" s="32"/>
      <c r="I54" s="32"/>
      <c r="J54" s="29"/>
      <c r="K54" s="28"/>
      <c r="L54" s="23">
        <f>SUM(L52:L53)</f>
        <v>0</v>
      </c>
    </row>
    <row r="55" spans="1:12" x14ac:dyDescent="0.25">
      <c r="A55" s="21"/>
      <c r="B55" s="3"/>
      <c r="C55" s="2"/>
      <c r="D55" s="4"/>
      <c r="E55" s="4"/>
      <c r="F55" s="12"/>
      <c r="G55" s="6"/>
      <c r="H55" s="6"/>
      <c r="I55" s="6"/>
      <c r="J55" s="2"/>
      <c r="K55" s="3"/>
      <c r="L55" s="7"/>
    </row>
    <row r="56" spans="1:12" s="26" customFormat="1" x14ac:dyDescent="0.25">
      <c r="A56" s="21">
        <v>38</v>
      </c>
      <c r="B56" s="24"/>
      <c r="C56" s="13"/>
      <c r="D56" s="13"/>
      <c r="E56" s="13" t="s">
        <v>60</v>
      </c>
      <c r="F56" s="25">
        <f>+F9+F13+F43+F48+F50+F54</f>
        <v>166297313.81999999</v>
      </c>
      <c r="G56" s="13"/>
      <c r="H56" s="13"/>
      <c r="I56" s="13"/>
      <c r="J56" s="13"/>
      <c r="K56" s="13"/>
      <c r="L56" s="25">
        <f>+L9+L13+L43+L48+L50+L54</f>
        <v>5278622.9465310993</v>
      </c>
    </row>
    <row r="57" spans="1:12" x14ac:dyDescent="0.25">
      <c r="A57" s="21">
        <v>39</v>
      </c>
      <c r="B57" s="3"/>
      <c r="F57" s="14"/>
    </row>
    <row r="58" spans="1:12" x14ac:dyDescent="0.25">
      <c r="A58" s="21">
        <v>40</v>
      </c>
      <c r="B58" s="20" t="s">
        <v>61</v>
      </c>
      <c r="G58" s="20"/>
      <c r="H58" s="20"/>
      <c r="I58" s="20"/>
      <c r="L58" s="15">
        <f>L56/F56</f>
        <v>3.1742081848926761E-2</v>
      </c>
    </row>
    <row r="59" spans="1:12" x14ac:dyDescent="0.25">
      <c r="A59" s="3"/>
      <c r="B59" s="3"/>
      <c r="F59" s="14"/>
    </row>
    <row r="60" spans="1:12" x14ac:dyDescent="0.25">
      <c r="A60" s="3"/>
      <c r="B60" s="3"/>
      <c r="F60" s="14"/>
      <c r="I60" s="16"/>
    </row>
    <row r="61" spans="1:12" x14ac:dyDescent="0.25">
      <c r="A61" s="3"/>
      <c r="B61" s="3"/>
      <c r="F61" s="14"/>
    </row>
    <row r="62" spans="1:12" x14ac:dyDescent="0.25">
      <c r="A62" s="3"/>
      <c r="B62" s="3"/>
      <c r="F62" s="14"/>
    </row>
    <row r="63" spans="1:12" x14ac:dyDescent="0.25">
      <c r="A63" s="3"/>
      <c r="B63" s="3"/>
      <c r="F63" s="14"/>
    </row>
    <row r="64" spans="1:12" x14ac:dyDescent="0.25">
      <c r="A64" s="3"/>
      <c r="B64" s="3"/>
      <c r="F64" s="14"/>
    </row>
    <row r="65" spans="1:6" x14ac:dyDescent="0.25">
      <c r="A65" s="3"/>
      <c r="B65" s="3"/>
      <c r="F65" s="14"/>
    </row>
    <row r="66" spans="1:6" x14ac:dyDescent="0.25">
      <c r="A66" s="3"/>
      <c r="B66" s="3"/>
      <c r="F66" s="14"/>
    </row>
    <row r="67" spans="1:6" x14ac:dyDescent="0.25">
      <c r="A67" s="3"/>
      <c r="B67" s="3"/>
      <c r="F67" s="14"/>
    </row>
    <row r="68" spans="1:6" x14ac:dyDescent="0.25">
      <c r="A68" s="3"/>
      <c r="B68" s="3"/>
      <c r="F68" s="14"/>
    </row>
    <row r="69" spans="1:6" x14ac:dyDescent="0.25">
      <c r="A69" s="3"/>
      <c r="B69" s="3"/>
      <c r="F69" s="14"/>
    </row>
    <row r="70" spans="1:6" x14ac:dyDescent="0.25">
      <c r="A70" s="3"/>
      <c r="B70" s="3"/>
      <c r="F70" s="14"/>
    </row>
    <row r="71" spans="1:6" x14ac:dyDescent="0.25">
      <c r="A71" s="3"/>
      <c r="B71" s="3"/>
      <c r="F71" s="14"/>
    </row>
    <row r="72" spans="1:6" x14ac:dyDescent="0.25">
      <c r="A72" s="3"/>
      <c r="B72" s="3"/>
      <c r="F72" s="14"/>
    </row>
    <row r="73" spans="1:6" x14ac:dyDescent="0.25">
      <c r="A73" s="3"/>
      <c r="B73" s="3"/>
      <c r="F73" s="14"/>
    </row>
    <row r="74" spans="1:6" x14ac:dyDescent="0.25">
      <c r="A74" s="3"/>
      <c r="B74" s="3"/>
      <c r="F74" s="14"/>
    </row>
    <row r="75" spans="1:6" x14ac:dyDescent="0.25">
      <c r="A75" s="3"/>
      <c r="B75" s="3"/>
      <c r="F75" s="14"/>
    </row>
    <row r="76" spans="1:6" x14ac:dyDescent="0.25">
      <c r="A76" s="3"/>
      <c r="B76" s="3"/>
      <c r="F76" s="14"/>
    </row>
    <row r="77" spans="1:6" x14ac:dyDescent="0.25">
      <c r="A77" s="3"/>
      <c r="B77" s="3"/>
      <c r="F77" s="14"/>
    </row>
    <row r="78" spans="1:6" x14ac:dyDescent="0.25">
      <c r="A78" s="3"/>
      <c r="B78" s="3"/>
      <c r="F78" s="14"/>
    </row>
    <row r="79" spans="1:6" x14ac:dyDescent="0.25">
      <c r="A79" s="3"/>
      <c r="B79" s="3"/>
      <c r="F79" s="14"/>
    </row>
    <row r="80" spans="1:6" x14ac:dyDescent="0.25">
      <c r="A80" s="3"/>
      <c r="B80" s="3"/>
      <c r="F80" s="14"/>
    </row>
    <row r="81" spans="1:6" x14ac:dyDescent="0.25">
      <c r="A81" s="3"/>
      <c r="B81" s="3"/>
      <c r="F81" s="14"/>
    </row>
    <row r="82" spans="1:6" x14ac:dyDescent="0.25">
      <c r="A82" s="3"/>
      <c r="B82" s="3"/>
      <c r="F82" s="14"/>
    </row>
    <row r="83" spans="1:6" x14ac:dyDescent="0.25">
      <c r="A83" s="3"/>
      <c r="B83" s="3"/>
      <c r="F83" s="14"/>
    </row>
    <row r="84" spans="1:6" x14ac:dyDescent="0.25">
      <c r="A84" s="3"/>
      <c r="B84" s="3"/>
      <c r="F84" s="14"/>
    </row>
    <row r="85" spans="1:6" x14ac:dyDescent="0.25">
      <c r="A85" s="3"/>
      <c r="B85" s="3"/>
      <c r="F85" s="14"/>
    </row>
    <row r="86" spans="1:6" x14ac:dyDescent="0.25">
      <c r="A86" s="3"/>
      <c r="B86" s="3"/>
      <c r="F86" s="14"/>
    </row>
    <row r="87" spans="1:6" x14ac:dyDescent="0.25">
      <c r="A87" s="3"/>
      <c r="B87" s="3"/>
      <c r="F87" s="14"/>
    </row>
    <row r="88" spans="1:6" x14ac:dyDescent="0.25">
      <c r="A88" s="3"/>
      <c r="B88" s="3"/>
      <c r="F88" s="14"/>
    </row>
    <row r="89" spans="1:6" x14ac:dyDescent="0.25">
      <c r="A89" s="3"/>
      <c r="B89" s="3"/>
      <c r="F89" s="14"/>
    </row>
    <row r="90" spans="1:6" x14ac:dyDescent="0.25">
      <c r="A90" s="3"/>
      <c r="B90" s="3"/>
      <c r="F90" s="14"/>
    </row>
    <row r="91" spans="1:6" x14ac:dyDescent="0.25">
      <c r="A91" s="3"/>
      <c r="B91" s="3"/>
      <c r="F91" s="14"/>
    </row>
    <row r="92" spans="1:6" x14ac:dyDescent="0.25">
      <c r="A92" s="3"/>
      <c r="B92" s="3"/>
      <c r="F92" s="14"/>
    </row>
    <row r="93" spans="1:6" x14ac:dyDescent="0.25">
      <c r="A93" s="3"/>
      <c r="B93" s="3"/>
      <c r="F93" s="14"/>
    </row>
    <row r="94" spans="1:6" x14ac:dyDescent="0.25">
      <c r="A94" s="3"/>
      <c r="B94" s="3"/>
      <c r="F94" s="14"/>
    </row>
    <row r="95" spans="1:6" x14ac:dyDescent="0.25">
      <c r="A95" s="3"/>
      <c r="B95" s="3"/>
      <c r="F95" s="14"/>
    </row>
    <row r="96" spans="1:6" x14ac:dyDescent="0.25">
      <c r="A96" s="3"/>
      <c r="B96" s="3"/>
      <c r="F96" s="14"/>
    </row>
    <row r="97" spans="1:6" x14ac:dyDescent="0.25">
      <c r="A97" s="3"/>
      <c r="B97" s="3"/>
      <c r="F97" s="14"/>
    </row>
    <row r="98" spans="1:6" x14ac:dyDescent="0.25">
      <c r="A98" s="3"/>
      <c r="B98" s="3"/>
      <c r="F98" s="14"/>
    </row>
    <row r="99" spans="1:6" x14ac:dyDescent="0.25">
      <c r="A99" s="3"/>
      <c r="B99" s="3"/>
      <c r="F99" s="14"/>
    </row>
    <row r="100" spans="1:6" x14ac:dyDescent="0.25">
      <c r="A100" s="3"/>
      <c r="B100" s="3"/>
      <c r="F100" s="14"/>
    </row>
    <row r="101" spans="1:6" x14ac:dyDescent="0.25">
      <c r="A101" s="3"/>
      <c r="B101" s="3"/>
      <c r="F101" s="14"/>
    </row>
    <row r="102" spans="1:6" x14ac:dyDescent="0.25">
      <c r="A102" s="3"/>
      <c r="B102" s="3"/>
      <c r="F102" s="14"/>
    </row>
    <row r="103" spans="1:6" x14ac:dyDescent="0.25">
      <c r="A103" s="3"/>
      <c r="B103" s="3"/>
      <c r="F103" s="14"/>
    </row>
    <row r="104" spans="1:6" x14ac:dyDescent="0.25">
      <c r="A104" s="3"/>
      <c r="B104" s="3"/>
      <c r="F104" s="14"/>
    </row>
    <row r="105" spans="1:6" x14ac:dyDescent="0.25">
      <c r="A105" s="3"/>
      <c r="B105" s="3"/>
      <c r="F105" s="14"/>
    </row>
    <row r="106" spans="1:6" x14ac:dyDescent="0.25">
      <c r="A106" s="3"/>
      <c r="B106" s="3"/>
      <c r="F106" s="14"/>
    </row>
    <row r="107" spans="1:6" x14ac:dyDescent="0.25">
      <c r="A107" s="3"/>
      <c r="B107" s="3"/>
      <c r="F107" s="14"/>
    </row>
    <row r="108" spans="1:6" x14ac:dyDescent="0.25">
      <c r="A108" s="3"/>
      <c r="B108" s="3"/>
      <c r="F108" s="14"/>
    </row>
    <row r="109" spans="1:6" x14ac:dyDescent="0.25">
      <c r="A109" s="3"/>
      <c r="B109" s="3"/>
      <c r="F109" s="14"/>
    </row>
    <row r="110" spans="1:6" x14ac:dyDescent="0.25">
      <c r="A110" s="3"/>
      <c r="B110" s="3"/>
      <c r="F110" s="14"/>
    </row>
    <row r="111" spans="1:6" x14ac:dyDescent="0.25">
      <c r="A111" s="3"/>
      <c r="B111" s="3"/>
      <c r="F111" s="14"/>
    </row>
    <row r="112" spans="1:6" x14ac:dyDescent="0.25">
      <c r="A112" s="3"/>
      <c r="B112" s="3"/>
      <c r="F112" s="14"/>
    </row>
    <row r="113" spans="1:6" x14ac:dyDescent="0.25">
      <c r="A113" s="3"/>
      <c r="B113" s="3"/>
      <c r="F113" s="14"/>
    </row>
    <row r="114" spans="1:6" x14ac:dyDescent="0.25">
      <c r="A114" s="3"/>
      <c r="B114" s="3"/>
      <c r="F114" s="14"/>
    </row>
    <row r="115" spans="1:6" x14ac:dyDescent="0.25">
      <c r="A115" s="3"/>
      <c r="B115" s="3"/>
      <c r="F115" s="14"/>
    </row>
    <row r="116" spans="1:6" x14ac:dyDescent="0.25">
      <c r="A116" s="3"/>
      <c r="B116" s="3"/>
      <c r="F116" s="14"/>
    </row>
    <row r="117" spans="1:6" x14ac:dyDescent="0.25">
      <c r="A117" s="3"/>
      <c r="B117" s="3"/>
      <c r="F117" s="14"/>
    </row>
    <row r="118" spans="1:6" x14ac:dyDescent="0.25">
      <c r="A118" s="3"/>
      <c r="B118" s="3"/>
      <c r="F118" s="14"/>
    </row>
    <row r="119" spans="1:6" x14ac:dyDescent="0.25">
      <c r="A119" s="3"/>
      <c r="B119" s="3"/>
      <c r="F119" s="14"/>
    </row>
    <row r="120" spans="1:6" x14ac:dyDescent="0.25">
      <c r="A120" s="3"/>
      <c r="B120" s="3"/>
      <c r="F120" s="14"/>
    </row>
    <row r="121" spans="1:6" x14ac:dyDescent="0.25">
      <c r="A121" s="3"/>
      <c r="B121" s="3"/>
      <c r="F121" s="14"/>
    </row>
    <row r="122" spans="1:6" x14ac:dyDescent="0.25">
      <c r="A122" s="3"/>
      <c r="B122" s="3"/>
      <c r="F122" s="14"/>
    </row>
    <row r="123" spans="1:6" x14ac:dyDescent="0.25">
      <c r="A123" s="3"/>
      <c r="B123" s="3"/>
      <c r="F123" s="14"/>
    </row>
    <row r="124" spans="1:6" x14ac:dyDescent="0.25">
      <c r="A124" s="3"/>
      <c r="B124" s="3"/>
      <c r="F124" s="14"/>
    </row>
    <row r="125" spans="1:6" x14ac:dyDescent="0.25">
      <c r="A125" s="3"/>
      <c r="B125" s="3"/>
      <c r="F125" s="14"/>
    </row>
    <row r="126" spans="1:6" x14ac:dyDescent="0.25">
      <c r="A126" s="3"/>
      <c r="B126" s="3"/>
      <c r="F126" s="14"/>
    </row>
    <row r="127" spans="1:6" x14ac:dyDescent="0.25">
      <c r="A127" s="3"/>
      <c r="B127" s="3"/>
      <c r="F127" s="14"/>
    </row>
    <row r="128" spans="1:6" x14ac:dyDescent="0.25">
      <c r="A128" s="3"/>
      <c r="B128" s="3"/>
      <c r="F128" s="14"/>
    </row>
    <row r="129" spans="1:6" x14ac:dyDescent="0.25">
      <c r="A129" s="3"/>
      <c r="B129" s="3"/>
      <c r="F129" s="14"/>
    </row>
    <row r="130" spans="1:6" x14ac:dyDescent="0.25">
      <c r="A130" s="3"/>
      <c r="B130" s="3"/>
      <c r="F130" s="14"/>
    </row>
    <row r="131" spans="1:6" x14ac:dyDescent="0.25">
      <c r="A131" s="3"/>
      <c r="B131" s="3"/>
      <c r="F131" s="14"/>
    </row>
    <row r="132" spans="1:6" x14ac:dyDescent="0.25">
      <c r="A132" s="3"/>
      <c r="B132" s="3"/>
      <c r="F132" s="14"/>
    </row>
    <row r="133" spans="1:6" x14ac:dyDescent="0.25">
      <c r="A133" s="3"/>
      <c r="B133" s="3"/>
      <c r="F133" s="14"/>
    </row>
    <row r="134" spans="1:6" x14ac:dyDescent="0.25">
      <c r="A134" s="3"/>
      <c r="B134" s="3"/>
      <c r="F134" s="14"/>
    </row>
    <row r="135" spans="1:6" x14ac:dyDescent="0.25">
      <c r="A135" s="3"/>
      <c r="B135" s="3"/>
      <c r="F135" s="14"/>
    </row>
    <row r="136" spans="1:6" x14ac:dyDescent="0.25">
      <c r="A136" s="3"/>
      <c r="B136" s="3"/>
      <c r="F136" s="14"/>
    </row>
    <row r="137" spans="1:6" x14ac:dyDescent="0.25">
      <c r="A137" s="3"/>
      <c r="B137" s="3"/>
      <c r="F137" s="14"/>
    </row>
    <row r="138" spans="1:6" x14ac:dyDescent="0.25">
      <c r="A138" s="3"/>
      <c r="B138" s="3"/>
      <c r="F138" s="14"/>
    </row>
    <row r="139" spans="1:6" x14ac:dyDescent="0.25">
      <c r="A139" s="3"/>
      <c r="B139" s="3"/>
      <c r="F139" s="14"/>
    </row>
    <row r="140" spans="1:6" x14ac:dyDescent="0.25">
      <c r="A140" s="3"/>
      <c r="B140" s="3"/>
      <c r="F140" s="14"/>
    </row>
    <row r="141" spans="1:6" x14ac:dyDescent="0.25">
      <c r="A141" s="3"/>
      <c r="B141" s="3"/>
      <c r="F141" s="14"/>
    </row>
    <row r="142" spans="1:6" x14ac:dyDescent="0.25">
      <c r="A142" s="3"/>
      <c r="B142" s="3"/>
      <c r="F142" s="14"/>
    </row>
    <row r="143" spans="1:6" x14ac:dyDescent="0.25">
      <c r="A143" s="3"/>
      <c r="B143" s="3"/>
      <c r="F143" s="14"/>
    </row>
    <row r="144" spans="1:6" x14ac:dyDescent="0.25">
      <c r="A144" s="3"/>
      <c r="B144" s="3"/>
      <c r="F144" s="14"/>
    </row>
    <row r="145" spans="1:6" x14ac:dyDescent="0.25">
      <c r="A145" s="3"/>
      <c r="B145" s="3"/>
      <c r="F145" s="14"/>
    </row>
    <row r="146" spans="1:6" x14ac:dyDescent="0.25">
      <c r="A146" s="3"/>
      <c r="B146" s="3"/>
      <c r="F146" s="14"/>
    </row>
    <row r="147" spans="1:6" x14ac:dyDescent="0.25">
      <c r="A147" s="3"/>
      <c r="B147" s="3"/>
      <c r="F147" s="14"/>
    </row>
    <row r="148" spans="1:6" x14ac:dyDescent="0.25">
      <c r="A148" s="17"/>
      <c r="B148" s="17"/>
      <c r="F148" s="14"/>
    </row>
    <row r="149" spans="1:6" x14ac:dyDescent="0.25">
      <c r="A149" s="17"/>
      <c r="B149" s="17"/>
      <c r="F149" s="14"/>
    </row>
    <row r="150" spans="1:6" x14ac:dyDescent="0.25">
      <c r="A150" s="17"/>
      <c r="B150" s="17"/>
      <c r="F150" s="14"/>
    </row>
    <row r="151" spans="1:6" x14ac:dyDescent="0.25">
      <c r="A151" s="18"/>
      <c r="B151" s="18"/>
    </row>
  </sheetData>
  <phoneticPr fontId="5" type="noConversion"/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8FC84-68A5-425E-A126-1B22F8909D39}">
  <sheetPr>
    <pageSetUpPr fitToPage="1"/>
  </sheetPr>
  <dimension ref="A1:N25"/>
  <sheetViews>
    <sheetView workbookViewId="0">
      <selection activeCell="D25" sqref="D25"/>
    </sheetView>
  </sheetViews>
  <sheetFormatPr defaultRowHeight="15" x14ac:dyDescent="0.25"/>
  <cols>
    <col min="1" max="1" width="8.28515625" style="1" bestFit="1" customWidth="1"/>
    <col min="2" max="2" width="11.85546875" style="1" customWidth="1"/>
    <col min="3" max="3" width="12.42578125" style="1" bestFit="1" customWidth="1"/>
    <col min="4" max="4" width="8.5703125" style="1" bestFit="1" customWidth="1"/>
    <col min="5" max="5" width="11.85546875" style="1" bestFit="1" customWidth="1"/>
    <col min="6" max="6" width="8.5703125" style="1" bestFit="1" customWidth="1"/>
    <col min="7" max="7" width="8.42578125" style="1" bestFit="1" customWidth="1"/>
    <col min="8" max="8" width="8.28515625" style="1" bestFit="1" customWidth="1"/>
    <col min="9" max="9" width="8.85546875" style="1" bestFit="1" customWidth="1"/>
    <col min="10" max="10" width="11.7109375" style="1" bestFit="1" customWidth="1"/>
    <col min="11" max="16384" width="9.140625" style="1"/>
  </cols>
  <sheetData>
    <row r="1" spans="1:10" x14ac:dyDescent="0.25">
      <c r="B1" s="19"/>
      <c r="C1" s="19"/>
      <c r="D1" s="19"/>
      <c r="E1" s="19"/>
      <c r="F1" s="19"/>
      <c r="G1" s="19"/>
      <c r="H1" s="19"/>
      <c r="I1" s="19"/>
      <c r="J1" s="19"/>
    </row>
    <row r="2" spans="1:10" x14ac:dyDescent="0.25">
      <c r="A2" s="20" t="s">
        <v>82</v>
      </c>
      <c r="B2" s="19"/>
      <c r="C2" s="19"/>
      <c r="D2" s="19"/>
      <c r="E2" s="19"/>
      <c r="F2" s="19"/>
      <c r="G2" s="19"/>
      <c r="H2" s="19"/>
      <c r="I2" s="19"/>
      <c r="J2" s="20" t="s">
        <v>74</v>
      </c>
    </row>
    <row r="3" spans="1:10" x14ac:dyDescent="0.25">
      <c r="A3" s="20" t="s">
        <v>1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x14ac:dyDescent="0.25">
      <c r="A4" s="20" t="s">
        <v>83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x14ac:dyDescent="0.25">
      <c r="A5" s="20" t="s">
        <v>84</v>
      </c>
      <c r="B5" s="19"/>
      <c r="C5" s="19"/>
      <c r="D5" s="19"/>
      <c r="E5" s="19"/>
      <c r="F5" s="19"/>
      <c r="G5" s="19"/>
      <c r="H5" s="19"/>
      <c r="I5" s="19"/>
      <c r="J5" s="19"/>
    </row>
    <row r="6" spans="1:10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s="26" customFormat="1" ht="60" customHeight="1" x14ac:dyDescent="0.25">
      <c r="A7" s="47" t="s">
        <v>2</v>
      </c>
      <c r="B7" s="47" t="s">
        <v>75</v>
      </c>
      <c r="C7" s="27" t="s">
        <v>4</v>
      </c>
      <c r="D7" s="27" t="s">
        <v>5</v>
      </c>
      <c r="E7" s="27" t="s">
        <v>6</v>
      </c>
      <c r="F7" s="27" t="s">
        <v>76</v>
      </c>
      <c r="G7" s="27" t="s">
        <v>77</v>
      </c>
      <c r="H7" s="27" t="s">
        <v>78</v>
      </c>
      <c r="I7" s="27" t="s">
        <v>79</v>
      </c>
      <c r="J7" s="27" t="s">
        <v>80</v>
      </c>
    </row>
    <row r="8" spans="1:10" s="26" customFormat="1" x14ac:dyDescent="0.25">
      <c r="A8" s="47"/>
      <c r="B8" s="13" t="s">
        <v>11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16</v>
      </c>
      <c r="H8" s="13" t="s">
        <v>18</v>
      </c>
      <c r="I8" s="13" t="s">
        <v>19</v>
      </c>
      <c r="J8" s="13" t="s">
        <v>20</v>
      </c>
    </row>
    <row r="9" spans="1:10" x14ac:dyDescent="0.25">
      <c r="A9" s="40"/>
      <c r="B9" s="40"/>
      <c r="C9" s="4"/>
      <c r="D9" s="4"/>
      <c r="E9" s="35"/>
      <c r="F9" s="6"/>
      <c r="G9" s="35"/>
      <c r="H9" s="35"/>
      <c r="I9" s="6"/>
      <c r="J9" s="41"/>
    </row>
    <row r="10" spans="1:10" x14ac:dyDescent="0.25">
      <c r="A10" s="42" t="s">
        <v>81</v>
      </c>
      <c r="B10" s="42"/>
      <c r="C10" s="42"/>
      <c r="D10" s="42"/>
      <c r="E10" s="42"/>
      <c r="F10" s="42"/>
      <c r="G10" s="42"/>
      <c r="H10" s="42"/>
      <c r="I10" s="42"/>
      <c r="J10" s="42"/>
    </row>
    <row r="11" spans="1:10" x14ac:dyDescent="0.25">
      <c r="D11" s="13"/>
      <c r="E11" s="41"/>
      <c r="F11" s="2"/>
      <c r="G11" s="41"/>
      <c r="H11" s="41"/>
      <c r="I11" s="41"/>
      <c r="J11" s="41"/>
    </row>
    <row r="12" spans="1:10" x14ac:dyDescent="0.25">
      <c r="A12" s="13"/>
      <c r="B12" s="36"/>
    </row>
    <row r="14" spans="1:10" x14ac:dyDescent="0.25">
      <c r="A14" s="43"/>
      <c r="B14" s="44"/>
    </row>
    <row r="16" spans="1:10" x14ac:dyDescent="0.25">
      <c r="A16" s="13"/>
      <c r="B16" s="37"/>
    </row>
    <row r="17" spans="1:14" x14ac:dyDescent="0.25">
      <c r="N17" s="38"/>
    </row>
    <row r="18" spans="1:14" x14ac:dyDescent="0.25">
      <c r="A18" s="26"/>
    </row>
    <row r="19" spans="1:14" x14ac:dyDescent="0.25">
      <c r="B19" s="2"/>
    </row>
    <row r="20" spans="1:14" x14ac:dyDescent="0.25">
      <c r="A20" s="45"/>
      <c r="B20" s="39"/>
    </row>
    <row r="21" spans="1:14" x14ac:dyDescent="0.25">
      <c r="A21" s="45"/>
      <c r="B21" s="39"/>
    </row>
    <row r="22" spans="1:14" x14ac:dyDescent="0.25">
      <c r="A22" s="45"/>
      <c r="B22" s="39"/>
    </row>
    <row r="23" spans="1:14" x14ac:dyDescent="0.25">
      <c r="B23" s="46"/>
    </row>
    <row r="24" spans="1:14" x14ac:dyDescent="0.25">
      <c r="A24" s="26"/>
      <c r="B24" s="39"/>
    </row>
    <row r="25" spans="1:14" x14ac:dyDescent="0.25">
      <c r="A25" s="26"/>
      <c r="B25" s="39"/>
    </row>
  </sheetData>
  <mergeCells count="1">
    <mergeCell ref="A10:J10"/>
  </mergeCell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3a</vt:lpstr>
      <vt:lpstr>3b</vt:lpstr>
      <vt:lpstr>'3b'!Print_Area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Bessinger</dc:creator>
  <cp:lastModifiedBy>Carrie Bessinger</cp:lastModifiedBy>
  <dcterms:created xsi:type="dcterms:W3CDTF">2025-02-24T20:19:29Z</dcterms:created>
  <dcterms:modified xsi:type="dcterms:W3CDTF">2025-02-24T21:05:45Z</dcterms:modified>
</cp:coreProperties>
</file>