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13_ncr:1_{C87022FD-BA4A-46CF-8A2F-EE2FBAD520F0}" xr6:coauthVersionLast="47" xr6:coauthVersionMax="47" xr10:uidLastSave="{00000000-0000-0000-0000-000000000000}"/>
  <bookViews>
    <workbookView xWindow="28680" yWindow="585" windowWidth="29040" windowHeight="15720" activeTab="1" xr2:uid="{00000000-000D-0000-FFFF-FFFF00000000}"/>
  </bookViews>
  <sheets>
    <sheet name="A1" sheetId="1" r:id="rId1"/>
    <sheet name="A2" sheetId="3" r:id="rId2"/>
  </sheets>
  <definedNames>
    <definedName name="_xlnm.Print_Area" localSheetId="0">'A1'!$A$1:$N$12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3" l="1"/>
  <c r="C11" i="3" s="1"/>
  <c r="I12" i="3"/>
  <c r="I13" i="3"/>
  <c r="I14" i="3"/>
  <c r="I15" i="3"/>
  <c r="C15" i="3" s="1"/>
  <c r="I16" i="3"/>
  <c r="C16" i="3" s="1"/>
  <c r="I17" i="3"/>
  <c r="C17" i="3" s="1"/>
  <c r="I18" i="3"/>
  <c r="C18" i="3" s="1"/>
  <c r="I19" i="3"/>
  <c r="C19" i="3" s="1"/>
  <c r="I20" i="3"/>
  <c r="C20" i="3" s="1"/>
  <c r="I21" i="3"/>
  <c r="C21" i="3" s="1"/>
  <c r="I22" i="3"/>
  <c r="C22" i="3" s="1"/>
  <c r="I10" i="3"/>
  <c r="C14" i="3"/>
  <c r="C13" i="3"/>
  <c r="C12" i="3"/>
  <c r="H24" i="3"/>
  <c r="G24" i="3"/>
  <c r="F24" i="3"/>
  <c r="E24" i="3"/>
  <c r="D24" i="3"/>
  <c r="H23" i="3"/>
  <c r="G23" i="3"/>
  <c r="F23" i="3"/>
  <c r="I23" i="3" s="1"/>
  <c r="E23" i="3"/>
  <c r="D23" i="3"/>
  <c r="I26" i="3" l="1"/>
  <c r="E26" i="3"/>
  <c r="I24" i="3"/>
  <c r="C10" i="3"/>
  <c r="F26" i="3"/>
  <c r="G26" i="3"/>
  <c r="H26" i="3"/>
  <c r="D26" i="3"/>
  <c r="C24" i="3" l="1"/>
  <c r="C23" i="3"/>
  <c r="D11" i="1"/>
  <c r="D10" i="1"/>
  <c r="D9" i="1"/>
  <c r="M12" i="1"/>
  <c r="K12" i="1"/>
  <c r="I12" i="1"/>
  <c r="G12" i="1"/>
  <c r="E12" i="1"/>
  <c r="C12" i="1"/>
  <c r="N11" i="1"/>
  <c r="L11" i="1"/>
  <c r="J10" i="1"/>
  <c r="H9" i="1"/>
  <c r="F11" i="1"/>
  <c r="D25" i="3" l="1"/>
  <c r="E25" i="3"/>
  <c r="I25" i="3"/>
  <c r="F25" i="3"/>
  <c r="H25" i="3"/>
  <c r="G25" i="3"/>
  <c r="H11" i="1"/>
  <c r="H10" i="1"/>
  <c r="F9" i="1"/>
  <c r="F10" i="1"/>
  <c r="L10" i="1"/>
  <c r="N10" i="1"/>
  <c r="J11" i="1"/>
  <c r="N9" i="1"/>
  <c r="L9" i="1"/>
  <c r="J9" i="1"/>
</calcChain>
</file>

<file path=xl/sharedStrings.xml><?xml version="1.0" encoding="utf-8"?>
<sst xmlns="http://schemas.openxmlformats.org/spreadsheetml/2006/main" count="65" uniqueCount="49">
  <si>
    <t>Calculation of Average Capital Structure</t>
  </si>
  <si>
    <t>Type of Capital</t>
  </si>
  <si>
    <t>Amount</t>
  </si>
  <si>
    <t>Ratio</t>
  </si>
  <si>
    <t>Long-Term Debt</t>
  </si>
  <si>
    <t>Equity</t>
  </si>
  <si>
    <t>Total Capitalization</t>
  </si>
  <si>
    <t>"000's Omitted"</t>
  </si>
  <si>
    <t>Schedule A1</t>
  </si>
  <si>
    <t>Short-Term Debt (LOC's)</t>
  </si>
  <si>
    <t>South Kentucky Rural Electric Cooperative</t>
  </si>
  <si>
    <t>Exhibit 2</t>
  </si>
  <si>
    <t>December 2024</t>
  </si>
  <si>
    <t>Case No. 2024-00402</t>
  </si>
  <si>
    <t>Line No.</t>
  </si>
  <si>
    <t>Schedule A2</t>
  </si>
  <si>
    <t>12 Months Ended December 31, 2024</t>
  </si>
  <si>
    <t>Item</t>
  </si>
  <si>
    <t>Total Capital</t>
  </si>
  <si>
    <t>Short-Term Debt</t>
  </si>
  <si>
    <t>(a)</t>
  </si>
  <si>
    <t>(b)</t>
  </si>
  <si>
    <t>(c)</t>
  </si>
  <si>
    <t>(d)</t>
  </si>
  <si>
    <t>(e)</t>
  </si>
  <si>
    <t>Beginning Balance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</si>
  <si>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</si>
  <si>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</si>
  <si>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</si>
  <si>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</si>
  <si>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</si>
  <si>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</si>
  <si>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</si>
  <si>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</si>
  <si>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</si>
  <si>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</si>
  <si>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</si>
  <si>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</si>
  <si>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(L1 through L13)</t>
  </si>
  <si>
    <t>Average Balance</t>
  </si>
  <si>
    <t>Average Capitalization Ratios</t>
  </si>
  <si>
    <t>End-of-period Capitalization Ratios</t>
  </si>
  <si>
    <t>Preferred Stock</t>
  </si>
  <si>
    <t>Common Stock</t>
  </si>
  <si>
    <t>Retained Earnings</t>
  </si>
  <si>
    <t>Total Common Equity</t>
  </si>
  <si>
    <t>(f)</t>
  </si>
  <si>
    <t>(g)</t>
  </si>
  <si>
    <t>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</si>
</sst>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1" applyNumberFormat="1" applyFont="1"/>
    <xf numFmtId="165" fontId="0" fillId="0" borderId="0" xfId="2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64" fontId="0" fillId="0" borderId="7" xfId="1" applyNumberFormat="1" applyFont="1" applyFill="1" applyBorder="1"/>
    <xf numFmtId="10" fontId="0" fillId="0" borderId="0" xfId="3" applyNumberFormat="1" applyFont="1"/>
    <xf numFmtId="10" fontId="0" fillId="0" borderId="0" xfId="3" applyNumberFormat="1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0" fontId="0" fillId="0" borderId="0" xfId="0" applyNumberFormat="1"/>
    <xf numFmtId="0" fontId="0" fillId="0" borderId="8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quotePrefix="1" applyFont="1"/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0" fillId="0" borderId="0" xfId="2" applyNumberFormat="1" applyFont="1" applyBorder="1"/>
    <xf numFmtId="166" fontId="0" fillId="0" borderId="0" xfId="3" applyNumberFormat="1" applyFont="1" applyBorder="1"/>
    <xf numFmtId="164" fontId="0" fillId="0" borderId="0" xfId="1" applyNumberFormat="1" applyFont="1" applyBorder="1"/>
    <xf numFmtId="166" fontId="0" fillId="0" borderId="0" xfId="3" applyNumberFormat="1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"/>
  <sheetViews>
    <sheetView zoomScaleNormal="100" workbookViewId="0">
      <selection activeCell="D20" sqref="D20"/>
    </sheetView>
  </sheetViews>
  <sheetFormatPr defaultRowHeight="15" x14ac:dyDescent="0.25"/>
  <cols>
    <col min="2" max="2" width="23.85546875" customWidth="1"/>
    <col min="3" max="14" width="10.85546875" customWidth="1"/>
  </cols>
  <sheetData>
    <row r="1" spans="1:14" x14ac:dyDescent="0.25">
      <c r="A1" s="2" t="s">
        <v>10</v>
      </c>
      <c r="M1" s="15" t="s">
        <v>11</v>
      </c>
      <c r="N1" s="15"/>
    </row>
    <row r="2" spans="1:14" x14ac:dyDescent="0.25">
      <c r="A2" s="2" t="s">
        <v>13</v>
      </c>
      <c r="M2" s="15" t="s">
        <v>8</v>
      </c>
      <c r="N2" s="15"/>
    </row>
    <row r="3" spans="1:14" x14ac:dyDescent="0.25">
      <c r="A3" s="2" t="s">
        <v>0</v>
      </c>
    </row>
    <row r="4" spans="1:14" x14ac:dyDescent="0.25">
      <c r="A4" s="2" t="s">
        <v>7</v>
      </c>
    </row>
    <row r="7" spans="1:14" x14ac:dyDescent="0.25">
      <c r="A7" s="7"/>
      <c r="B7" s="8"/>
      <c r="C7" s="16">
        <v>2019</v>
      </c>
      <c r="D7" s="17"/>
      <c r="E7" s="16">
        <v>2020</v>
      </c>
      <c r="F7" s="17"/>
      <c r="G7" s="16">
        <v>2021</v>
      </c>
      <c r="H7" s="17"/>
      <c r="I7" s="16">
        <v>2022</v>
      </c>
      <c r="J7" s="17"/>
      <c r="K7" s="16">
        <v>2023</v>
      </c>
      <c r="L7" s="17"/>
      <c r="M7" s="18" t="s">
        <v>12</v>
      </c>
      <c r="N7" s="17"/>
    </row>
    <row r="8" spans="1:14" x14ac:dyDescent="0.25">
      <c r="A8" s="9" t="s">
        <v>14</v>
      </c>
      <c r="B8" s="10" t="s">
        <v>1</v>
      </c>
      <c r="C8" s="5" t="s">
        <v>2</v>
      </c>
      <c r="D8" s="6" t="s">
        <v>3</v>
      </c>
      <c r="E8" s="5" t="s">
        <v>2</v>
      </c>
      <c r="F8" s="6" t="s">
        <v>3</v>
      </c>
      <c r="G8" s="5" t="s">
        <v>2</v>
      </c>
      <c r="H8" s="6" t="s">
        <v>3</v>
      </c>
      <c r="I8" s="5" t="s">
        <v>2</v>
      </c>
      <c r="J8" s="6" t="s">
        <v>3</v>
      </c>
      <c r="K8" s="5" t="s">
        <v>2</v>
      </c>
      <c r="L8" s="6" t="s">
        <v>3</v>
      </c>
      <c r="M8" s="5" t="s">
        <v>2</v>
      </c>
      <c r="N8" s="6" t="s">
        <v>3</v>
      </c>
    </row>
    <row r="9" spans="1:14" x14ac:dyDescent="0.25">
      <c r="A9" s="1">
        <v>1</v>
      </c>
      <c r="B9" t="s">
        <v>4</v>
      </c>
      <c r="C9" s="4">
        <v>131449</v>
      </c>
      <c r="D9" s="12">
        <f>+C9/C12</f>
        <v>0.47645956496681613</v>
      </c>
      <c r="E9" s="4">
        <v>138503</v>
      </c>
      <c r="F9" s="12">
        <f>+E9/E12</f>
        <v>0.48053944154546463</v>
      </c>
      <c r="G9" s="4">
        <v>129728</v>
      </c>
      <c r="H9" s="12">
        <f>+G9/G12</f>
        <v>0.45326475849731662</v>
      </c>
      <c r="I9" s="4">
        <v>139774</v>
      </c>
      <c r="J9" s="12">
        <f>+I9/I12</f>
        <v>0.45596270718682619</v>
      </c>
      <c r="K9" s="4">
        <v>147747</v>
      </c>
      <c r="L9" s="12">
        <f>+K9/K12</f>
        <v>0.46634660909418024</v>
      </c>
      <c r="M9" s="4">
        <v>151485</v>
      </c>
      <c r="N9" s="12">
        <f>+M9/M12</f>
        <v>0.47534250014120483</v>
      </c>
    </row>
    <row r="10" spans="1:14" x14ac:dyDescent="0.25">
      <c r="A10" s="1">
        <v>2</v>
      </c>
      <c r="B10" t="s">
        <v>5</v>
      </c>
      <c r="C10" s="3">
        <v>144438</v>
      </c>
      <c r="D10" s="12">
        <f>+C10/C12</f>
        <v>0.52354043503318393</v>
      </c>
      <c r="E10" s="3">
        <v>149721</v>
      </c>
      <c r="F10" s="12">
        <f>+E10/E12</f>
        <v>0.51946055845453531</v>
      </c>
      <c r="G10" s="3">
        <v>156480</v>
      </c>
      <c r="H10" s="12">
        <f>+G10/G12</f>
        <v>0.54673524150268338</v>
      </c>
      <c r="I10" s="3">
        <v>166773</v>
      </c>
      <c r="J10" s="12">
        <f>+I10/I12</f>
        <v>0.54403729281317381</v>
      </c>
      <c r="K10" s="3">
        <v>169071</v>
      </c>
      <c r="L10" s="12">
        <f>+K10/K12</f>
        <v>0.53365339090581976</v>
      </c>
      <c r="M10" s="3">
        <v>167201</v>
      </c>
      <c r="N10" s="12">
        <f>+M10/M12</f>
        <v>0.52465749985879517</v>
      </c>
    </row>
    <row r="11" spans="1:14" x14ac:dyDescent="0.25">
      <c r="A11" s="1">
        <v>3</v>
      </c>
      <c r="B11" t="s">
        <v>9</v>
      </c>
      <c r="C11" s="11">
        <v>0</v>
      </c>
      <c r="D11" s="13">
        <f>+C11/C12</f>
        <v>0</v>
      </c>
      <c r="E11" s="11">
        <v>0</v>
      </c>
      <c r="F11" s="13">
        <f>+E11/E12</f>
        <v>0</v>
      </c>
      <c r="G11" s="11">
        <v>0</v>
      </c>
      <c r="H11" s="13">
        <f>+G11/G12</f>
        <v>0</v>
      </c>
      <c r="I11" s="11">
        <v>0</v>
      </c>
      <c r="J11" s="13">
        <f>+I11/I12</f>
        <v>0</v>
      </c>
      <c r="K11" s="11">
        <v>0</v>
      </c>
      <c r="L11" s="13">
        <f>+K11/K12</f>
        <v>0</v>
      </c>
      <c r="M11" s="11">
        <v>0</v>
      </c>
      <c r="N11" s="13">
        <f>+M11/M12</f>
        <v>0</v>
      </c>
    </row>
    <row r="12" spans="1:14" x14ac:dyDescent="0.25">
      <c r="A12" s="1">
        <v>4</v>
      </c>
      <c r="B12" t="s">
        <v>6</v>
      </c>
      <c r="C12" s="4">
        <f>+SUM(C9:C11)</f>
        <v>275887</v>
      </c>
      <c r="E12" s="4">
        <f>+SUM(E9:E11)</f>
        <v>288224</v>
      </c>
      <c r="G12" s="4">
        <f>+SUM(G9:G11)</f>
        <v>286208</v>
      </c>
      <c r="I12" s="4">
        <f>+SUM(I9:I11)</f>
        <v>306547</v>
      </c>
      <c r="K12" s="4">
        <f>+SUM(K9:K11)</f>
        <v>316818</v>
      </c>
      <c r="M12" s="4">
        <f>+SUM(M9:M11)</f>
        <v>318686</v>
      </c>
    </row>
    <row r="14" spans="1:14" x14ac:dyDescent="0.25"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</sheetData>
  <mergeCells count="8">
    <mergeCell ref="M1:N1"/>
    <mergeCell ref="M2:N2"/>
    <mergeCell ref="C7:D7"/>
    <mergeCell ref="E7:F7"/>
    <mergeCell ref="G7:H7"/>
    <mergeCell ref="I7:J7"/>
    <mergeCell ref="K7:L7"/>
    <mergeCell ref="M7:N7"/>
  </mergeCells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27F0E-34E6-4D0A-A489-5813710C2E0D}">
  <dimension ref="A1:Q26"/>
  <sheetViews>
    <sheetView tabSelected="1" zoomScaleNormal="100" workbookViewId="0">
      <selection activeCell="B26" sqref="B26"/>
    </sheetView>
  </sheetViews>
  <sheetFormatPr defaultRowHeight="15" x14ac:dyDescent="0.25"/>
  <cols>
    <col min="2" max="2" width="36.5703125" customWidth="1"/>
    <col min="3" max="8" width="16.85546875" customWidth="1"/>
    <col min="9" max="9" width="20.140625" bestFit="1" customWidth="1"/>
    <col min="10" max="17" width="10.85546875" customWidth="1"/>
  </cols>
  <sheetData>
    <row r="1" spans="1:17" x14ac:dyDescent="0.25">
      <c r="A1" s="2" t="s">
        <v>10</v>
      </c>
      <c r="F1" s="2"/>
      <c r="G1" s="2"/>
      <c r="H1" s="2"/>
      <c r="I1" s="14" t="s">
        <v>15</v>
      </c>
    </row>
    <row r="2" spans="1:17" x14ac:dyDescent="0.25">
      <c r="A2" s="2" t="s">
        <v>13</v>
      </c>
    </row>
    <row r="3" spans="1:17" x14ac:dyDescent="0.25">
      <c r="A3" s="2" t="s">
        <v>0</v>
      </c>
    </row>
    <row r="4" spans="1:17" x14ac:dyDescent="0.25">
      <c r="A4" s="2" t="s">
        <v>7</v>
      </c>
    </row>
    <row r="5" spans="1:17" x14ac:dyDescent="0.25">
      <c r="A5" s="2"/>
    </row>
    <row r="6" spans="1:17" x14ac:dyDescent="0.25">
      <c r="A6" s="20" t="s">
        <v>16</v>
      </c>
      <c r="B6" s="20"/>
      <c r="C6" s="20"/>
      <c r="D6" s="20"/>
      <c r="E6" s="20"/>
      <c r="F6" s="20"/>
      <c r="G6" s="20"/>
      <c r="H6" s="20"/>
      <c r="I6" s="20"/>
    </row>
    <row r="8" spans="1:17" x14ac:dyDescent="0.25">
      <c r="A8" s="7"/>
      <c r="B8" s="21" t="s">
        <v>17</v>
      </c>
      <c r="C8" s="21" t="s">
        <v>18</v>
      </c>
      <c r="D8" s="21" t="s">
        <v>4</v>
      </c>
      <c r="E8" s="21" t="s">
        <v>19</v>
      </c>
      <c r="F8" s="21" t="s">
        <v>42</v>
      </c>
      <c r="G8" s="21" t="s">
        <v>43</v>
      </c>
      <c r="H8" s="21" t="s">
        <v>44</v>
      </c>
      <c r="I8" s="22" t="s">
        <v>45</v>
      </c>
      <c r="J8" s="2"/>
      <c r="K8" s="2"/>
      <c r="L8" s="2"/>
      <c r="M8" s="2"/>
      <c r="N8" s="2"/>
      <c r="O8" s="2"/>
      <c r="P8" s="23"/>
      <c r="Q8" s="2"/>
    </row>
    <row r="9" spans="1:17" x14ac:dyDescent="0.25">
      <c r="A9" s="24" t="s">
        <v>14</v>
      </c>
      <c r="B9" s="25" t="s">
        <v>20</v>
      </c>
      <c r="C9" s="25" t="s">
        <v>21</v>
      </c>
      <c r="D9" s="25" t="s">
        <v>22</v>
      </c>
      <c r="E9" s="25" t="s">
        <v>23</v>
      </c>
      <c r="F9" s="25" t="s">
        <v>24</v>
      </c>
      <c r="G9" s="25" t="s">
        <v>46</v>
      </c>
      <c r="H9" s="25" t="s">
        <v>47</v>
      </c>
      <c r="I9" s="26" t="s">
        <v>48</v>
      </c>
      <c r="J9" s="14"/>
      <c r="K9" s="14"/>
      <c r="L9" s="14"/>
      <c r="M9" s="14"/>
      <c r="N9" s="14"/>
      <c r="O9" s="14"/>
      <c r="P9" s="14"/>
      <c r="Q9" s="14"/>
    </row>
    <row r="10" spans="1:17" x14ac:dyDescent="0.25">
      <c r="A10" s="1">
        <v>1</v>
      </c>
      <c r="B10" t="s">
        <v>25</v>
      </c>
      <c r="C10" s="27">
        <f>+D10+E10+I10</f>
        <v>316818</v>
      </c>
      <c r="D10" s="27">
        <v>147747</v>
      </c>
      <c r="E10" s="27">
        <v>0</v>
      </c>
      <c r="F10" s="27">
        <v>0</v>
      </c>
      <c r="G10" s="27">
        <v>0</v>
      </c>
      <c r="H10" s="27">
        <v>169071</v>
      </c>
      <c r="I10" s="27">
        <f>SUM(F10:H10)</f>
        <v>169071</v>
      </c>
      <c r="J10" s="27"/>
      <c r="K10" s="28"/>
      <c r="L10" s="27"/>
      <c r="M10" s="28"/>
      <c r="N10" s="27"/>
      <c r="O10" s="28"/>
      <c r="P10" s="27"/>
      <c r="Q10" s="28"/>
    </row>
    <row r="11" spans="1:17" x14ac:dyDescent="0.25">
      <c r="A11" s="1">
        <v>2</v>
      </c>
      <c r="B11" t="s">
        <v>26</v>
      </c>
      <c r="C11" s="29">
        <f>+D11+E11+I11</f>
        <v>315680</v>
      </c>
      <c r="D11" s="29">
        <v>147394</v>
      </c>
      <c r="E11" s="29">
        <v>0</v>
      </c>
      <c r="F11" s="27">
        <v>0</v>
      </c>
      <c r="G11" s="27">
        <v>0</v>
      </c>
      <c r="H11" s="29">
        <v>168286</v>
      </c>
      <c r="I11" s="27">
        <f t="shared" ref="I11:I22" si="0">SUM(F11:H11)</f>
        <v>168286</v>
      </c>
      <c r="J11" s="29"/>
      <c r="K11" s="28"/>
      <c r="L11" s="29"/>
      <c r="M11" s="28"/>
      <c r="N11" s="29"/>
      <c r="O11" s="28"/>
      <c r="P11" s="29"/>
      <c r="Q11" s="28"/>
    </row>
    <row r="12" spans="1:17" x14ac:dyDescent="0.25">
      <c r="A12" s="1">
        <v>3</v>
      </c>
      <c r="B12" t="s">
        <v>27</v>
      </c>
      <c r="C12" s="29">
        <f t="shared" ref="C12:C22" si="1">+D12+E12+I12</f>
        <v>318215</v>
      </c>
      <c r="D12" s="29">
        <v>146861</v>
      </c>
      <c r="E12" s="29">
        <v>0</v>
      </c>
      <c r="F12" s="27">
        <v>0</v>
      </c>
      <c r="G12" s="27">
        <v>0</v>
      </c>
      <c r="H12" s="29">
        <v>171354</v>
      </c>
      <c r="I12" s="27">
        <f t="shared" si="0"/>
        <v>171354</v>
      </c>
      <c r="J12" s="29"/>
      <c r="K12" s="28"/>
      <c r="L12" s="29"/>
      <c r="M12" s="28"/>
      <c r="N12" s="29"/>
      <c r="O12" s="28"/>
      <c r="P12" s="29"/>
      <c r="Q12" s="28"/>
    </row>
    <row r="13" spans="1:17" x14ac:dyDescent="0.25">
      <c r="A13" s="1">
        <v>4</v>
      </c>
      <c r="B13" t="s">
        <v>28</v>
      </c>
      <c r="C13" s="29">
        <f t="shared" si="1"/>
        <v>317736</v>
      </c>
      <c r="D13" s="29">
        <v>146524</v>
      </c>
      <c r="E13" s="29">
        <v>0</v>
      </c>
      <c r="F13" s="27">
        <v>0</v>
      </c>
      <c r="G13" s="27">
        <v>0</v>
      </c>
      <c r="H13" s="29">
        <v>171212</v>
      </c>
      <c r="I13" s="27">
        <f t="shared" si="0"/>
        <v>171212</v>
      </c>
      <c r="J13" s="27"/>
      <c r="L13" s="27"/>
      <c r="N13" s="27"/>
      <c r="P13" s="27"/>
    </row>
    <row r="14" spans="1:17" x14ac:dyDescent="0.25">
      <c r="A14" s="1">
        <v>5</v>
      </c>
      <c r="B14" t="s">
        <v>29</v>
      </c>
      <c r="C14" s="29">
        <f t="shared" si="1"/>
        <v>317316</v>
      </c>
      <c r="D14" s="29">
        <v>147086</v>
      </c>
      <c r="E14" s="29">
        <v>0</v>
      </c>
      <c r="F14" s="27">
        <v>0</v>
      </c>
      <c r="G14" s="27">
        <v>0</v>
      </c>
      <c r="H14" s="29">
        <v>170230</v>
      </c>
      <c r="I14" s="27">
        <f t="shared" si="0"/>
        <v>170230</v>
      </c>
    </row>
    <row r="15" spans="1:17" x14ac:dyDescent="0.25">
      <c r="A15" s="1">
        <v>6</v>
      </c>
      <c r="B15" t="s">
        <v>30</v>
      </c>
      <c r="C15" s="29">
        <f t="shared" si="1"/>
        <v>314975</v>
      </c>
      <c r="D15" s="29">
        <v>146552</v>
      </c>
      <c r="E15" s="29">
        <v>0</v>
      </c>
      <c r="F15" s="27">
        <v>0</v>
      </c>
      <c r="G15" s="27">
        <v>0</v>
      </c>
      <c r="H15" s="29">
        <v>168423</v>
      </c>
      <c r="I15" s="27">
        <f t="shared" si="0"/>
        <v>168423</v>
      </c>
    </row>
    <row r="16" spans="1:17" x14ac:dyDescent="0.25">
      <c r="A16" s="1">
        <v>7</v>
      </c>
      <c r="B16" t="s">
        <v>31</v>
      </c>
      <c r="C16" s="29">
        <f t="shared" si="1"/>
        <v>312517</v>
      </c>
      <c r="D16" s="29">
        <v>145282</v>
      </c>
      <c r="E16" s="29">
        <v>0</v>
      </c>
      <c r="F16" s="27">
        <v>0</v>
      </c>
      <c r="G16" s="27">
        <v>0</v>
      </c>
      <c r="H16" s="29">
        <v>167235</v>
      </c>
      <c r="I16" s="27">
        <f t="shared" si="0"/>
        <v>167235</v>
      </c>
    </row>
    <row r="17" spans="1:9" x14ac:dyDescent="0.25">
      <c r="A17" s="1">
        <v>8</v>
      </c>
      <c r="B17" t="s">
        <v>32</v>
      </c>
      <c r="C17" s="29">
        <f t="shared" si="1"/>
        <v>313271</v>
      </c>
      <c r="D17" s="29">
        <v>146798</v>
      </c>
      <c r="E17" s="29">
        <v>0</v>
      </c>
      <c r="F17" s="27">
        <v>0</v>
      </c>
      <c r="G17" s="27">
        <v>0</v>
      </c>
      <c r="H17" s="29">
        <v>166473</v>
      </c>
      <c r="I17" s="27">
        <f t="shared" si="0"/>
        <v>166473</v>
      </c>
    </row>
    <row r="18" spans="1:9" x14ac:dyDescent="0.25">
      <c r="A18" s="1">
        <v>9</v>
      </c>
      <c r="B18" t="s">
        <v>33</v>
      </c>
      <c r="C18" s="29">
        <f t="shared" si="1"/>
        <v>317449</v>
      </c>
      <c r="D18" s="3">
        <v>151266</v>
      </c>
      <c r="E18" s="3">
        <v>0</v>
      </c>
      <c r="F18" s="27">
        <v>0</v>
      </c>
      <c r="G18" s="27">
        <v>0</v>
      </c>
      <c r="H18" s="3">
        <v>166183</v>
      </c>
      <c r="I18" s="27">
        <f t="shared" si="0"/>
        <v>166183</v>
      </c>
    </row>
    <row r="19" spans="1:9" x14ac:dyDescent="0.25">
      <c r="A19" s="1">
        <v>10</v>
      </c>
      <c r="B19" t="s">
        <v>34</v>
      </c>
      <c r="C19" s="29">
        <f t="shared" si="1"/>
        <v>318877</v>
      </c>
      <c r="D19" s="3">
        <v>151878</v>
      </c>
      <c r="E19" s="3">
        <v>0</v>
      </c>
      <c r="F19" s="27">
        <v>0</v>
      </c>
      <c r="G19" s="27">
        <v>0</v>
      </c>
      <c r="H19" s="3">
        <v>166999</v>
      </c>
      <c r="I19" s="27">
        <f t="shared" si="0"/>
        <v>166999</v>
      </c>
    </row>
    <row r="20" spans="1:9" x14ac:dyDescent="0.25">
      <c r="A20" s="1">
        <v>11</v>
      </c>
      <c r="B20" t="s">
        <v>35</v>
      </c>
      <c r="C20" s="29">
        <f t="shared" si="1"/>
        <v>317706</v>
      </c>
      <c r="D20" s="3">
        <v>151416</v>
      </c>
      <c r="E20" s="3">
        <v>0</v>
      </c>
      <c r="F20" s="27">
        <v>0</v>
      </c>
      <c r="G20" s="27">
        <v>0</v>
      </c>
      <c r="H20" s="3">
        <v>166290</v>
      </c>
      <c r="I20" s="27">
        <f t="shared" si="0"/>
        <v>166290</v>
      </c>
    </row>
    <row r="21" spans="1:9" x14ac:dyDescent="0.25">
      <c r="A21" s="1">
        <v>12</v>
      </c>
      <c r="B21" t="s">
        <v>36</v>
      </c>
      <c r="C21" s="29">
        <f t="shared" si="1"/>
        <v>315935</v>
      </c>
      <c r="D21" s="3">
        <v>151008</v>
      </c>
      <c r="E21" s="3">
        <v>0</v>
      </c>
      <c r="F21" s="27">
        <v>0</v>
      </c>
      <c r="G21" s="27">
        <v>0</v>
      </c>
      <c r="H21" s="3">
        <v>164927</v>
      </c>
      <c r="I21" s="27">
        <f t="shared" si="0"/>
        <v>164927</v>
      </c>
    </row>
    <row r="22" spans="1:9" x14ac:dyDescent="0.25">
      <c r="A22" s="1">
        <v>13</v>
      </c>
      <c r="B22" t="s">
        <v>37</v>
      </c>
      <c r="C22" s="29">
        <f t="shared" si="1"/>
        <v>318686</v>
      </c>
      <c r="D22" s="3">
        <v>151485</v>
      </c>
      <c r="E22" s="3">
        <v>0</v>
      </c>
      <c r="F22" s="27">
        <v>0</v>
      </c>
      <c r="G22" s="27">
        <v>0</v>
      </c>
      <c r="H22" s="3">
        <v>167201</v>
      </c>
      <c r="I22" s="27">
        <f t="shared" si="0"/>
        <v>167201</v>
      </c>
    </row>
    <row r="23" spans="1:9" x14ac:dyDescent="0.25">
      <c r="A23" s="1">
        <v>14</v>
      </c>
      <c r="B23" t="s">
        <v>38</v>
      </c>
      <c r="C23" s="27">
        <f>SUM(C10:C22)</f>
        <v>4115181</v>
      </c>
      <c r="D23" s="27">
        <f t="shared" ref="D23:H23" si="2">SUM(D10:D22)</f>
        <v>1931297</v>
      </c>
      <c r="E23" s="27">
        <f t="shared" si="2"/>
        <v>0</v>
      </c>
      <c r="F23" s="27">
        <f t="shared" si="2"/>
        <v>0</v>
      </c>
      <c r="G23" s="27">
        <f t="shared" si="2"/>
        <v>0</v>
      </c>
      <c r="H23" s="27">
        <f t="shared" si="2"/>
        <v>2183884</v>
      </c>
      <c r="I23" s="27">
        <f t="shared" ref="I23" si="3">SUM(F23:H23)</f>
        <v>2183884</v>
      </c>
    </row>
    <row r="24" spans="1:9" x14ac:dyDescent="0.25">
      <c r="A24" s="1">
        <v>15</v>
      </c>
      <c r="B24" t="s">
        <v>39</v>
      </c>
      <c r="C24" s="27">
        <f>AVERAGE(C10:C22)</f>
        <v>316552.38461538462</v>
      </c>
      <c r="D24" s="27">
        <f t="shared" ref="D24:I24" si="4">AVERAGE(D10:D22)</f>
        <v>148561.30769230769</v>
      </c>
      <c r="E24" s="27">
        <f t="shared" si="4"/>
        <v>0</v>
      </c>
      <c r="F24" s="27">
        <f t="shared" si="4"/>
        <v>0</v>
      </c>
      <c r="G24" s="27">
        <f t="shared" si="4"/>
        <v>0</v>
      </c>
      <c r="H24" s="27">
        <f t="shared" si="4"/>
        <v>167991.07692307694</v>
      </c>
      <c r="I24" s="27">
        <f t="shared" si="4"/>
        <v>167991.07692307694</v>
      </c>
    </row>
    <row r="25" spans="1:9" x14ac:dyDescent="0.25">
      <c r="A25" s="1">
        <v>16</v>
      </c>
      <c r="B25" t="s">
        <v>40</v>
      </c>
      <c r="D25" s="30">
        <f>+D24/$C$24</f>
        <v>0.46931034139203109</v>
      </c>
      <c r="E25" s="30">
        <f t="shared" ref="E25:H25" si="5">+E24/$C$24</f>
        <v>0</v>
      </c>
      <c r="F25" s="30">
        <f t="shared" si="5"/>
        <v>0</v>
      </c>
      <c r="G25" s="30">
        <f t="shared" si="5"/>
        <v>0</v>
      </c>
      <c r="H25" s="30">
        <f t="shared" si="5"/>
        <v>0.53068965860796891</v>
      </c>
      <c r="I25" s="30">
        <f>+I24/C24</f>
        <v>0.53068965860796891</v>
      </c>
    </row>
    <row r="26" spans="1:9" x14ac:dyDescent="0.25">
      <c r="A26" s="1">
        <v>17</v>
      </c>
      <c r="B26" t="s">
        <v>41</v>
      </c>
      <c r="D26" s="30">
        <f>+D22/$C$22</f>
        <v>0.47534250014120483</v>
      </c>
      <c r="E26" s="30">
        <f t="shared" ref="E26:H26" si="6">+E22/$C$22</f>
        <v>0</v>
      </c>
      <c r="F26" s="30">
        <f t="shared" si="6"/>
        <v>0</v>
      </c>
      <c r="G26" s="30">
        <f t="shared" si="6"/>
        <v>0</v>
      </c>
      <c r="H26" s="30">
        <f t="shared" si="6"/>
        <v>0.52465749985879517</v>
      </c>
      <c r="I26" s="30">
        <f>+I22/C22</f>
        <v>0.52465749985879517</v>
      </c>
    </row>
  </sheetData>
  <mergeCells count="1">
    <mergeCell ref="A6:I6"/>
  </mergeCells>
  <pageMargins left="0.7" right="0.7" top="0.75" bottom="0.75" header="0.3" footer="0.3"/>
  <pageSetup scale="74" orientation="landscape" r:id="rId1"/>
  <ignoredErrors>
    <ignoredError sqref="I10:I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A1</vt:lpstr>
      <vt:lpstr>A2</vt:lpstr>
      <vt:lpstr>'A1'!Print_Area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Carrie Bessinger</cp:lastModifiedBy>
  <cp:lastPrinted>2021-12-22T14:31:51Z</cp:lastPrinted>
  <dcterms:created xsi:type="dcterms:W3CDTF">2021-10-19T13:15:57Z</dcterms:created>
  <dcterms:modified xsi:type="dcterms:W3CDTF">2025-02-22T20:12:28Z</dcterms:modified>
</cp:coreProperties>
</file>