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13_ncr:1_{E2EA83CB-3F20-4681-843A-63156FDE147D}" xr6:coauthVersionLast="47" xr6:coauthVersionMax="47" xr10:uidLastSave="{00000000-0000-0000-0000-000000000000}"/>
  <bookViews>
    <workbookView xWindow="31470" yWindow="2805" windowWidth="21600" windowHeight="11295" xr2:uid="{00000000-000D-0000-FFFF-FFFF00000000}"/>
  </bookViews>
  <sheets>
    <sheet name="OPERATING EXPENSES" sheetId="2" r:id="rId1"/>
  </sheets>
  <definedNames>
    <definedName name="_xlnm.Print_Titles" localSheetId="0">'OPERATING EXPENSES'!$1:$7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2" l="1"/>
  <c r="G90" i="2"/>
  <c r="H90" i="2"/>
  <c r="E90" i="2"/>
  <c r="E88" i="2"/>
  <c r="J8" i="2"/>
  <c r="L87" i="2" l="1"/>
  <c r="K87" i="2"/>
  <c r="J87" i="2"/>
  <c r="L86" i="2"/>
  <c r="K86" i="2"/>
  <c r="J86" i="2"/>
  <c r="L85" i="2"/>
  <c r="K85" i="2"/>
  <c r="J85" i="2"/>
  <c r="L84" i="2"/>
  <c r="K84" i="2"/>
  <c r="J84" i="2"/>
  <c r="L83" i="2"/>
  <c r="K83" i="2"/>
  <c r="J83" i="2"/>
  <c r="L82" i="2"/>
  <c r="K82" i="2"/>
  <c r="J82" i="2"/>
  <c r="L81" i="2"/>
  <c r="K81" i="2"/>
  <c r="J81" i="2"/>
  <c r="L80" i="2"/>
  <c r="K80" i="2"/>
  <c r="J80" i="2"/>
  <c r="L79" i="2"/>
  <c r="K79" i="2"/>
  <c r="J79" i="2"/>
  <c r="L78" i="2"/>
  <c r="K78" i="2"/>
  <c r="J78" i="2"/>
  <c r="L77" i="2"/>
  <c r="K77" i="2"/>
  <c r="J77" i="2"/>
  <c r="L76" i="2"/>
  <c r="K76" i="2"/>
  <c r="J76" i="2"/>
  <c r="L75" i="2"/>
  <c r="K75" i="2"/>
  <c r="J75" i="2"/>
  <c r="L74" i="2"/>
  <c r="K74" i="2"/>
  <c r="J74" i="2"/>
  <c r="L73" i="2"/>
  <c r="K73" i="2"/>
  <c r="J73" i="2"/>
  <c r="L72" i="2"/>
  <c r="K72" i="2"/>
  <c r="J72" i="2"/>
  <c r="L71" i="2"/>
  <c r="K71" i="2"/>
  <c r="J71" i="2"/>
  <c r="L70" i="2"/>
  <c r="K70" i="2"/>
  <c r="J70" i="2"/>
  <c r="L69" i="2"/>
  <c r="K69" i="2"/>
  <c r="J69" i="2"/>
  <c r="L68" i="2"/>
  <c r="K68" i="2"/>
  <c r="J68" i="2"/>
  <c r="L67" i="2"/>
  <c r="K67" i="2"/>
  <c r="J67" i="2"/>
  <c r="L66" i="2"/>
  <c r="K66" i="2"/>
  <c r="J66" i="2"/>
  <c r="L65" i="2"/>
  <c r="K65" i="2"/>
  <c r="J65" i="2"/>
  <c r="L64" i="2"/>
  <c r="K64" i="2"/>
  <c r="J64" i="2"/>
  <c r="L63" i="2"/>
  <c r="K63" i="2"/>
  <c r="J63" i="2"/>
  <c r="L62" i="2"/>
  <c r="K62" i="2"/>
  <c r="J62" i="2"/>
  <c r="L61" i="2"/>
  <c r="K61" i="2"/>
  <c r="J61" i="2"/>
  <c r="L60" i="2"/>
  <c r="K60" i="2"/>
  <c r="J60" i="2"/>
  <c r="L59" i="2"/>
  <c r="K59" i="2"/>
  <c r="J59" i="2"/>
  <c r="L58" i="2"/>
  <c r="K58" i="2"/>
  <c r="J58" i="2"/>
  <c r="L57" i="2"/>
  <c r="K57" i="2"/>
  <c r="J57" i="2"/>
  <c r="L56" i="2"/>
  <c r="K56" i="2"/>
  <c r="J56" i="2"/>
  <c r="L55" i="2"/>
  <c r="K55" i="2"/>
  <c r="J55" i="2"/>
  <c r="L54" i="2"/>
  <c r="K54" i="2"/>
  <c r="J54" i="2"/>
  <c r="L53" i="2"/>
  <c r="K53" i="2"/>
  <c r="J53" i="2"/>
  <c r="L52" i="2"/>
  <c r="K52" i="2"/>
  <c r="J52" i="2"/>
  <c r="L51" i="2"/>
  <c r="K51" i="2"/>
  <c r="J51" i="2"/>
  <c r="L50" i="2"/>
  <c r="K50" i="2"/>
  <c r="J50" i="2"/>
  <c r="L49" i="2"/>
  <c r="K49" i="2"/>
  <c r="J49" i="2"/>
  <c r="L48" i="2"/>
  <c r="K48" i="2"/>
  <c r="J48" i="2"/>
  <c r="L47" i="2"/>
  <c r="K47" i="2"/>
  <c r="J47" i="2"/>
  <c r="L46" i="2"/>
  <c r="K46" i="2"/>
  <c r="J46" i="2"/>
  <c r="L45" i="2"/>
  <c r="K45" i="2"/>
  <c r="J45" i="2"/>
  <c r="L44" i="2"/>
  <c r="K44" i="2"/>
  <c r="J44" i="2"/>
  <c r="L43" i="2"/>
  <c r="K43" i="2"/>
  <c r="J43" i="2"/>
  <c r="L42" i="2"/>
  <c r="K42" i="2"/>
  <c r="J42" i="2"/>
  <c r="L41" i="2"/>
  <c r="K41" i="2"/>
  <c r="J41" i="2"/>
  <c r="L40" i="2"/>
  <c r="K40" i="2"/>
  <c r="J40" i="2"/>
  <c r="L39" i="2"/>
  <c r="K39" i="2"/>
  <c r="J39" i="2"/>
  <c r="L38" i="2"/>
  <c r="K38" i="2"/>
  <c r="J38" i="2"/>
  <c r="L37" i="2"/>
  <c r="K37" i="2"/>
  <c r="J37" i="2"/>
  <c r="L36" i="2"/>
  <c r="K36" i="2"/>
  <c r="J36" i="2"/>
  <c r="L35" i="2"/>
  <c r="K35" i="2"/>
  <c r="J35" i="2"/>
  <c r="L34" i="2"/>
  <c r="K34" i="2"/>
  <c r="J34" i="2"/>
  <c r="L33" i="2"/>
  <c r="K33" i="2"/>
  <c r="J33" i="2"/>
  <c r="L32" i="2"/>
  <c r="K32" i="2"/>
  <c r="J32" i="2"/>
  <c r="L31" i="2"/>
  <c r="K31" i="2"/>
  <c r="J31" i="2"/>
  <c r="L30" i="2"/>
  <c r="K30" i="2"/>
  <c r="J30" i="2"/>
  <c r="L29" i="2"/>
  <c r="K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L9" i="2"/>
  <c r="K9" i="2"/>
  <c r="J9" i="2"/>
  <c r="L8" i="2" l="1"/>
  <c r="K8" i="2"/>
  <c r="H88" i="2" l="1"/>
  <c r="G88" i="2"/>
  <c r="F88" i="2"/>
  <c r="C88" i="2" l="1"/>
</calcChain>
</file>

<file path=xl/sharedStrings.xml><?xml version="1.0" encoding="utf-8"?>
<sst xmlns="http://schemas.openxmlformats.org/spreadsheetml/2006/main" count="93" uniqueCount="91">
  <si>
    <t>DEPR EXPENSE-DISTRIBUTION PLANT</t>
  </si>
  <si>
    <t>DEPR EXPENSE-GENERAL PLANT</t>
  </si>
  <si>
    <t>AMORTIZTN-UNRECOVERD PLANT-METER</t>
  </si>
  <si>
    <t>TAXES - P S C ASSESSMENT</t>
  </si>
  <si>
    <t>MISCELLANEOUS AMORTIZATION</t>
  </si>
  <si>
    <t>DONATIONS(CHAR, SOCIAL OR COMM)</t>
  </si>
  <si>
    <t>PENALTIES</t>
  </si>
  <si>
    <t>EXP FOR CER CIVIC,POL &amp; REL ACT</t>
  </si>
  <si>
    <t>OTHER DEDUCTIONS</t>
  </si>
  <si>
    <t>INTEREST ON REA CONST LOAN</t>
  </si>
  <si>
    <t>INTEREST ON FFB LOANS</t>
  </si>
  <si>
    <t>INTEREST ON OTHER LTD - CFC</t>
  </si>
  <si>
    <t>INTEREST ON LTD - CITY OF MONT</t>
  </si>
  <si>
    <t>INTEREST ON LTD - COBANK</t>
  </si>
  <si>
    <t>OTHER INTR EXP-INTR ON CONS DEP</t>
  </si>
  <si>
    <t>INTR EXP - CFC SHORT TERM</t>
  </si>
  <si>
    <t>PURCHASED POWER</t>
  </si>
  <si>
    <t>OPER SUPERVISION &amp; ENGINEERING</t>
  </si>
  <si>
    <t>STATION EXPENSES</t>
  </si>
  <si>
    <t>STATION EXPENSE - SCADA</t>
  </si>
  <si>
    <t>OVERHEAD LINE EXPENSES</t>
  </si>
  <si>
    <t>UNDERGROUND LINE EXPENSES</t>
  </si>
  <si>
    <t>METER EXPENSES</t>
  </si>
  <si>
    <t>CUSTOMER INSTALLATIONS EXPENSE</t>
  </si>
  <si>
    <t>MISC DISTRIBUTION EXPENSE</t>
  </si>
  <si>
    <t>MISC DISTRIBUTION EXP - MAPPING</t>
  </si>
  <si>
    <t>MAINT SUPERVISION &amp; ENGINEERING</t>
  </si>
  <si>
    <t>MAINTENANCE - SCADA EQUIPMENT</t>
  </si>
  <si>
    <t>MAINTENANCE OF OVERHEAD LINES</t>
  </si>
  <si>
    <t>MAINT OF OVERHEAD LINES - UAI</t>
  </si>
  <si>
    <t>STORM DAMAGE EXP</t>
  </si>
  <si>
    <t>MAINT OF OVERHEAD LINES - R/W</t>
  </si>
  <si>
    <t>MAINT OF UNDERGROUND LINES</t>
  </si>
  <si>
    <t>MAINT OF LINE TRANSFORMERS</t>
  </si>
  <si>
    <t>MAINT OF ST LIGHTING&amp;SGL SYSTEM</t>
  </si>
  <si>
    <t>MAINT OF STREET LIGHT(SODIUM)</t>
  </si>
  <si>
    <t>MAINT OF STREET LIGHT(LED)</t>
  </si>
  <si>
    <t>MAINTENANCE OF METERS</t>
  </si>
  <si>
    <t>MAINT OF MISC DISTRIBUTION PLANT</t>
  </si>
  <si>
    <t>MAINT OF SECURITY LIGHT(SODIUM)</t>
  </si>
  <si>
    <t>MAINT OF SECURITY LIGHT(M VAPOR)</t>
  </si>
  <si>
    <t>MAINT SECURITY LIGHT(SODIUM DIR)</t>
  </si>
  <si>
    <t>MAINT SECURITY LIGHT(M VAPOR DIR</t>
  </si>
  <si>
    <t>MAINT SECURITY LIGHT(M HALIDE)</t>
  </si>
  <si>
    <t>MAINT OF SECURITY LIGHT(LED)</t>
  </si>
  <si>
    <t>SUPERVISION (CUSTOMER ACCOUNTS)</t>
  </si>
  <si>
    <t>METER READING EXPENSE</t>
  </si>
  <si>
    <t>CUST RECORDS &amp; COLLECTION EXP</t>
  </si>
  <si>
    <t>CASH - SHORTAGES &amp; OVERAGES</t>
  </si>
  <si>
    <t>UNCOLLECTIBLE ACCOUNTS</t>
  </si>
  <si>
    <t>SUPV(CUST SERV&amp;INFORMATION EXP)</t>
  </si>
  <si>
    <t>CUSTOMER ASSISTANCE EXPENSE</t>
  </si>
  <si>
    <t>CUST ASST EXP-BUTTON UP REIMBURS</t>
  </si>
  <si>
    <t>CUST ASST EXP-COMMERCIAL&amp;INDUSTR</t>
  </si>
  <si>
    <t>INFORMATIONAL &amp; INSTR ADVT EXP</t>
  </si>
  <si>
    <t>MISC CUST SERV&amp;INFORMATIONAL EXP</t>
  </si>
  <si>
    <t>DEMONSTRATING &amp; SELLING EXPENSES</t>
  </si>
  <si>
    <t>ADMINISTRATIVE&amp;GENERAL SALARIES</t>
  </si>
  <si>
    <t>OFFICE SUPPLIES &amp; EXPENSE</t>
  </si>
  <si>
    <t>OUTSIDE SERVICES EMPLOYED</t>
  </si>
  <si>
    <t>INJURIES AND DAMAGES</t>
  </si>
  <si>
    <t>LINEMAN RODEO EXPENSE</t>
  </si>
  <si>
    <t>REGULATORY COMMISSION EXPENSES</t>
  </si>
  <si>
    <t>DUPLICATE CHARGES - CREDIT</t>
  </si>
  <si>
    <t>GENERAL ADVERTISING EXPENSE</t>
  </si>
  <si>
    <t>GEN ADVERTISING (FAIRS &amp; PARADE)</t>
  </si>
  <si>
    <t>MISCELLANEOUS GENERAL EXPENSES</t>
  </si>
  <si>
    <t>DIRECTORS FEES AND MILEAGE</t>
  </si>
  <si>
    <t>DUES &amp; EXPENSE - ASSOC COMPANIES</t>
  </si>
  <si>
    <t>ANNUAL MEETING EXPENSE</t>
  </si>
  <si>
    <t>MISC GEN EXP-CAP CR&amp;OTH FIN NOT</t>
  </si>
  <si>
    <t>MISC GEN EXP-PEOPLE FUND</t>
  </si>
  <si>
    <t>MAINTENANCE OF GENERAL PLANT</t>
  </si>
  <si>
    <t>TOTAL</t>
  </si>
  <si>
    <t>COST OF MDSG - ETS HEATERS</t>
  </si>
  <si>
    <t>COST OF MDSG - WATER HEATERS</t>
  </si>
  <si>
    <t>OVERHEAD LINE EXPENSE - PSC INSPECTION</t>
  </si>
  <si>
    <t>CUSTOMER INST EXP-STRAY VOLTAGE</t>
  </si>
  <si>
    <t>STORM DAMAGE REIMBURSEMENT</t>
  </si>
  <si>
    <t>MAINT OF OVERHEAD LINES-PCB COST</t>
  </si>
  <si>
    <t>MISC GEN EXP-STAFF LEGAL COUNSEL</t>
  </si>
  <si>
    <t>2021 TO 2022</t>
  </si>
  <si>
    <t>2022 TO 2023</t>
  </si>
  <si>
    <t>2023 TO 2024</t>
  </si>
  <si>
    <t>South Kentucky RECC</t>
  </si>
  <si>
    <t>PSC DR-1-Response to Item 1(a)</t>
  </si>
  <si>
    <t>Case No. 2024-00402</t>
  </si>
  <si>
    <t>Account</t>
  </si>
  <si>
    <t>Description</t>
  </si>
  <si>
    <t>Test Year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</si>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</sst>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1" xfId="1" applyNumberFormat="1" applyFont="1" applyBorder="1" applyAlignment="1">
      <alignment horizontal="center"/>
    </xf>
    <xf numFmtId="0" fontId="0" fillId="0" borderId="0" xfId="1" applyNumberFormat="1" applyFont="1"/>
    <xf numFmtId="9" fontId="2" fillId="0" borderId="0" xfId="2" applyFont="1"/>
    <xf numFmtId="0" fontId="0" fillId="0" borderId="1" xfId="0" applyBorder="1" applyAlignment="1">
      <alignment horizontal="center"/>
    </xf>
    <xf numFmtId="164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left"/>
    </xf>
    <xf numFmtId="16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44" fontId="3" fillId="0" borderId="0" xfId="1" applyFont="1" applyAlignment="1">
      <alignment vertical="top"/>
    </xf>
    <xf numFmtId="44" fontId="0" fillId="0" borderId="0" xfId="1" quotePrefix="1" applyFont="1"/>
    <xf numFmtId="44" fontId="0" fillId="0" borderId="1" xfId="1" quotePrefix="1" applyFont="1" applyBorder="1"/>
    <xf numFmtId="44" fontId="0" fillId="0" borderId="1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workbookViewId="0">
      <pane ySplit="7" topLeftCell="A68" activePane="bottomLeft" state="frozen"/>
      <selection pane="bottomLeft" activeCell="E90" sqref="E90:H90"/>
    </sheetView>
  </sheetViews>
  <sheetFormatPr defaultRowHeight="15" x14ac:dyDescent="0.25"/>
  <cols>
    <col min="1" max="1" width="9.140625" style="1"/>
    <col min="2" max="2" width="36.7109375" customWidth="1"/>
    <col min="3" max="3" width="16" style="2" customWidth="1"/>
    <col min="4" max="4" width="3.7109375" style="2" customWidth="1"/>
    <col min="5" max="6" width="16.28515625" style="2" bestFit="1" customWidth="1"/>
    <col min="7" max="8" width="16.28515625" bestFit="1" customWidth="1"/>
    <col min="9" max="9" width="3.7109375" customWidth="1"/>
    <col min="10" max="12" width="12.28515625" bestFit="1" customWidth="1"/>
  </cols>
  <sheetData>
    <row r="1" spans="1:12" x14ac:dyDescent="0.25">
      <c r="A1" s="11" t="s">
        <v>84</v>
      </c>
    </row>
    <row r="2" spans="1:12" x14ac:dyDescent="0.25">
      <c r="A2" s="11" t="s">
        <v>86</v>
      </c>
    </row>
    <row r="3" spans="1:12" x14ac:dyDescent="0.25">
      <c r="A3" s="11" t="s">
        <v>85</v>
      </c>
    </row>
    <row r="6" spans="1:12" x14ac:dyDescent="0.25">
      <c r="J6" t="s">
        <v>81</v>
      </c>
      <c r="K6" t="s">
        <v>82</v>
      </c>
      <c r="L6" t="s">
        <v>83</v>
      </c>
    </row>
    <row r="7" spans="1:12" s="1" customFormat="1" x14ac:dyDescent="0.25">
      <c r="A7" s="6" t="s">
        <v>87</v>
      </c>
      <c r="B7" s="6" t="s">
        <v>88</v>
      </c>
      <c r="C7" s="3" t="s">
        <v>89</v>
      </c>
      <c r="D7" s="3"/>
      <c r="E7" s="3">
        <v>2021</v>
      </c>
      <c r="F7" s="3">
        <v>2022</v>
      </c>
      <c r="G7" s="3">
        <v>2023</v>
      </c>
      <c r="H7" s="6">
        <v>2024</v>
      </c>
      <c r="I7" s="6"/>
      <c r="J7" s="6" t="s">
        <v>90</v>
      </c>
      <c r="K7" s="6" t="s">
        <v>90</v>
      </c>
      <c r="L7" s="6" t="s">
        <v>90</v>
      </c>
    </row>
    <row r="8" spans="1:12" x14ac:dyDescent="0.25">
      <c r="A8" s="7">
        <v>403.6</v>
      </c>
      <c r="B8" s="8" t="s">
        <v>0</v>
      </c>
      <c r="C8" s="2">
        <v>13153504.380000001</v>
      </c>
      <c r="D8" s="13"/>
      <c r="E8" s="2">
        <v>8462361.3100000005</v>
      </c>
      <c r="F8" s="2">
        <v>8826927.2400000002</v>
      </c>
      <c r="G8" s="2">
        <v>9192298.6400000006</v>
      </c>
      <c r="H8" s="2">
        <v>9648669.7400000002</v>
      </c>
      <c r="J8" s="5">
        <f>IF(E8=0,0,(+F8-E8)/E8)</f>
        <v>4.308087502352221E-2</v>
      </c>
      <c r="K8" s="5">
        <f t="shared" ref="K8:L9" si="0">IF(F8=0,0,(+G8-F8)/F8)</f>
        <v>4.1392818821966451E-2</v>
      </c>
      <c r="L8" s="5">
        <f t="shared" si="0"/>
        <v>4.9647114162948869E-2</v>
      </c>
    </row>
    <row r="9" spans="1:12" x14ac:dyDescent="0.25">
      <c r="A9" s="7">
        <v>403.7</v>
      </c>
      <c r="B9" s="8" t="s">
        <v>1</v>
      </c>
      <c r="C9" s="2">
        <v>1386054.44</v>
      </c>
      <c r="D9" s="13"/>
      <c r="E9" s="2">
        <v>978236.2</v>
      </c>
      <c r="F9" s="2">
        <v>949943.02</v>
      </c>
      <c r="G9" s="2">
        <v>969010.57</v>
      </c>
      <c r="H9" s="2">
        <v>1001145.7</v>
      </c>
      <c r="J9" s="5">
        <f>IF(E9=0,0,(+F9-E9)/E9)</f>
        <v>-2.8922646698210448E-2</v>
      </c>
      <c r="K9" s="5">
        <f t="shared" si="0"/>
        <v>2.0072309179133638E-2</v>
      </c>
      <c r="L9" s="5">
        <f t="shared" si="0"/>
        <v>3.3162827109305945E-2</v>
      </c>
    </row>
    <row r="10" spans="1:12" x14ac:dyDescent="0.25">
      <c r="A10" s="7">
        <v>407.1</v>
      </c>
      <c r="B10" s="8" t="s">
        <v>2</v>
      </c>
      <c r="C10" s="2">
        <v>265240.96999999997</v>
      </c>
      <c r="D10" s="13"/>
      <c r="E10" s="2">
        <v>187228.92</v>
      </c>
      <c r="F10" s="2">
        <v>187228.92</v>
      </c>
      <c r="G10" s="2">
        <v>187228.92</v>
      </c>
      <c r="H10" s="2">
        <v>187228.92</v>
      </c>
      <c r="J10" s="5">
        <f>IF(E10=0,0,(+F10-E10)/E10)</f>
        <v>0</v>
      </c>
      <c r="K10" s="5">
        <f t="shared" ref="K10:K73" si="1">IF(F10=0,0,(+G10-F10)/F10)</f>
        <v>0</v>
      </c>
      <c r="L10" s="5">
        <f t="shared" ref="L10:L73" si="2">IF(G10=0,0,(+H10-G10)/G10)</f>
        <v>0</v>
      </c>
    </row>
    <row r="11" spans="1:12" x14ac:dyDescent="0.25">
      <c r="A11" s="7">
        <v>408.11</v>
      </c>
      <c r="B11" s="8" t="s">
        <v>3</v>
      </c>
      <c r="C11" s="2">
        <v>185380.43</v>
      </c>
      <c r="D11" s="14"/>
      <c r="E11" s="2">
        <v>155255.44</v>
      </c>
      <c r="F11" s="2">
        <v>127723.25</v>
      </c>
      <c r="G11" s="2">
        <v>130855.43</v>
      </c>
      <c r="H11" s="2">
        <v>148297.01999999999</v>
      </c>
      <c r="J11" s="5">
        <f>IF(E11=0,0,(+F11-E11)/E11)</f>
        <v>-0.17733478453315388</v>
      </c>
      <c r="K11" s="5">
        <f t="shared" si="1"/>
        <v>2.4523178043151839E-2</v>
      </c>
      <c r="L11" s="5">
        <f t="shared" si="2"/>
        <v>0.13328900451437131</v>
      </c>
    </row>
    <row r="12" spans="1:12" x14ac:dyDescent="0.25">
      <c r="A12" s="1">
        <v>416.02</v>
      </c>
      <c r="B12" t="s">
        <v>74</v>
      </c>
      <c r="C12" s="2">
        <v>33.56</v>
      </c>
      <c r="D12" s="14"/>
      <c r="E12" s="2">
        <v>6452.44</v>
      </c>
      <c r="F12" s="2">
        <v>5447.79</v>
      </c>
      <c r="G12" s="2">
        <v>1057.04</v>
      </c>
      <c r="H12" s="2">
        <v>1814.76</v>
      </c>
      <c r="J12" s="5">
        <f>IF(E12=0,0,(+F12-E12)/E12)</f>
        <v>-0.15570078915882979</v>
      </c>
      <c r="K12" s="5">
        <f t="shared" si="1"/>
        <v>-0.80596902597199971</v>
      </c>
      <c r="L12" s="5">
        <f t="shared" si="2"/>
        <v>0.71683190796942409</v>
      </c>
    </row>
    <row r="13" spans="1:12" x14ac:dyDescent="0.25">
      <c r="A13" s="1">
        <v>416.04</v>
      </c>
      <c r="B13" t="s">
        <v>75</v>
      </c>
      <c r="C13" s="2">
        <v>9099.27</v>
      </c>
      <c r="D13" s="14"/>
      <c r="E13" s="2">
        <v>2867.95</v>
      </c>
      <c r="F13" s="2">
        <v>2290.19</v>
      </c>
      <c r="G13" s="2">
        <v>7761.11</v>
      </c>
      <c r="H13" s="2">
        <v>3738.75</v>
      </c>
      <c r="J13" s="5">
        <f>IF(E13=0,0,(+F13-E13)/E13)</f>
        <v>-0.2014540002440767</v>
      </c>
      <c r="K13" s="5">
        <f t="shared" si="1"/>
        <v>2.3888498334199344</v>
      </c>
      <c r="L13" s="5">
        <f t="shared" si="2"/>
        <v>-0.51827122666731951</v>
      </c>
    </row>
    <row r="14" spans="1:12" x14ac:dyDescent="0.25">
      <c r="A14" s="7">
        <v>425</v>
      </c>
      <c r="B14" s="8" t="s">
        <v>4</v>
      </c>
      <c r="C14" s="2">
        <v>6467.31</v>
      </c>
      <c r="D14" s="14"/>
      <c r="E14" s="2">
        <v>4565.16</v>
      </c>
      <c r="F14" s="2">
        <v>4565.16</v>
      </c>
      <c r="G14" s="2">
        <v>4565.16</v>
      </c>
      <c r="H14" s="2">
        <v>4565.16</v>
      </c>
      <c r="J14" s="5">
        <f>IF(E14=0,0,(+F14-E14)/E14)</f>
        <v>0</v>
      </c>
      <c r="K14" s="5">
        <f t="shared" si="1"/>
        <v>0</v>
      </c>
      <c r="L14" s="5">
        <f t="shared" si="2"/>
        <v>0</v>
      </c>
    </row>
    <row r="15" spans="1:12" x14ac:dyDescent="0.25">
      <c r="A15" s="7">
        <v>426.1</v>
      </c>
      <c r="B15" s="8" t="s">
        <v>5</v>
      </c>
      <c r="C15" s="2">
        <v>23085.69</v>
      </c>
      <c r="D15" s="14"/>
      <c r="E15" s="2">
        <v>31191.25</v>
      </c>
      <c r="F15" s="2">
        <v>21218.33</v>
      </c>
      <c r="G15" s="2">
        <v>17068.900000000001</v>
      </c>
      <c r="H15" s="2">
        <v>14208.22</v>
      </c>
      <c r="J15" s="5">
        <f>IF(E15=0,0,(+F15-E15)/E15)</f>
        <v>-0.31973454093696141</v>
      </c>
      <c r="K15" s="5">
        <f t="shared" si="1"/>
        <v>-0.19555874566942827</v>
      </c>
      <c r="L15" s="5">
        <f t="shared" si="2"/>
        <v>-0.16759603723731475</v>
      </c>
    </row>
    <row r="16" spans="1:12" x14ac:dyDescent="0.25">
      <c r="A16" s="7">
        <v>426.3</v>
      </c>
      <c r="B16" s="8" t="s">
        <v>6</v>
      </c>
      <c r="C16" s="2">
        <v>21.64</v>
      </c>
      <c r="D16" s="14"/>
      <c r="E16" s="2">
        <v>543.25</v>
      </c>
      <c r="F16" s="2">
        <v>86.16</v>
      </c>
      <c r="G16" s="2">
        <v>0</v>
      </c>
      <c r="H16" s="2">
        <v>21.64</v>
      </c>
      <c r="J16" s="5">
        <f>IF(E16=0,0,(+F16-E16)/E16)</f>
        <v>-0.84139898757478149</v>
      </c>
      <c r="K16" s="5">
        <f t="shared" si="1"/>
        <v>-1</v>
      </c>
      <c r="L16" s="5">
        <f t="shared" si="2"/>
        <v>0</v>
      </c>
    </row>
    <row r="17" spans="1:12" x14ac:dyDescent="0.25">
      <c r="A17" s="7">
        <v>426.4</v>
      </c>
      <c r="B17" s="8" t="s">
        <v>7</v>
      </c>
      <c r="C17" s="2">
        <v>12852.72</v>
      </c>
      <c r="D17" s="14"/>
      <c r="E17" s="2">
        <v>2984.03</v>
      </c>
      <c r="F17" s="2">
        <v>4178.91</v>
      </c>
      <c r="G17" s="2">
        <v>6054.58</v>
      </c>
      <c r="H17" s="2">
        <v>7442.14</v>
      </c>
      <c r="J17" s="5">
        <f>IF(E17=0,0,(+F17-E17)/E17)</f>
        <v>0.40042492870379975</v>
      </c>
      <c r="K17" s="5">
        <f t="shared" si="1"/>
        <v>0.44884192289376901</v>
      </c>
      <c r="L17" s="5">
        <f t="shared" si="2"/>
        <v>0.22917526896993687</v>
      </c>
    </row>
    <row r="18" spans="1:12" x14ac:dyDescent="0.25">
      <c r="A18" s="7">
        <v>426.5</v>
      </c>
      <c r="B18" s="8" t="s">
        <v>8</v>
      </c>
      <c r="C18" s="2">
        <v>980.92</v>
      </c>
      <c r="D18" s="14"/>
      <c r="E18" s="2">
        <v>0</v>
      </c>
      <c r="F18" s="2">
        <v>400.7</v>
      </c>
      <c r="G18" s="2">
        <v>173.92</v>
      </c>
      <c r="H18" s="2">
        <v>1631.87</v>
      </c>
      <c r="J18" s="5">
        <f>IF(E18=0,0,(+F18-E18)/E18)</f>
        <v>0</v>
      </c>
      <c r="K18" s="5">
        <f t="shared" si="1"/>
        <v>-0.56595957075118541</v>
      </c>
      <c r="L18" s="5">
        <f t="shared" si="2"/>
        <v>8.3828771849126031</v>
      </c>
    </row>
    <row r="19" spans="1:12" x14ac:dyDescent="0.25">
      <c r="A19" s="7">
        <v>427.1</v>
      </c>
      <c r="B19" s="8" t="s">
        <v>9</v>
      </c>
      <c r="C19" s="2">
        <v>80025.539999999994</v>
      </c>
      <c r="D19" s="14"/>
      <c r="E19" s="2">
        <v>9162.1200000000008</v>
      </c>
      <c r="F19" s="2">
        <v>11513.61</v>
      </c>
      <c r="G19" s="2">
        <v>51665.58</v>
      </c>
      <c r="H19" s="2">
        <v>66166.52</v>
      </c>
      <c r="J19" s="5">
        <f>IF(E19=0,0,(+F19-E19)/E19)</f>
        <v>0.25665348194522658</v>
      </c>
      <c r="K19" s="5">
        <f t="shared" si="1"/>
        <v>3.4873484510939661</v>
      </c>
      <c r="L19" s="5">
        <f t="shared" si="2"/>
        <v>0.28066925794697362</v>
      </c>
    </row>
    <row r="20" spans="1:12" x14ac:dyDescent="0.25">
      <c r="A20" s="7">
        <v>427.11</v>
      </c>
      <c r="B20" s="8" t="s">
        <v>10</v>
      </c>
      <c r="C20" s="2">
        <v>5035227.17</v>
      </c>
      <c r="D20" s="14"/>
      <c r="E20" s="2">
        <v>3169926.03</v>
      </c>
      <c r="F20" s="2">
        <v>3341025.68</v>
      </c>
      <c r="G20" s="2">
        <v>3526684.3</v>
      </c>
      <c r="H20" s="2">
        <v>3746731.97</v>
      </c>
      <c r="J20" s="5">
        <f>IF(E20=0,0,(+F20-E20)/E20)</f>
        <v>5.3975912491560689E-2</v>
      </c>
      <c r="K20" s="5">
        <f t="shared" si="1"/>
        <v>5.5569348392437268E-2</v>
      </c>
      <c r="L20" s="5">
        <f t="shared" si="2"/>
        <v>6.2395057589929553E-2</v>
      </c>
    </row>
    <row r="21" spans="1:12" x14ac:dyDescent="0.25">
      <c r="A21" s="7">
        <v>427.21</v>
      </c>
      <c r="B21" s="8" t="s">
        <v>11</v>
      </c>
      <c r="C21" s="2">
        <v>285888.76</v>
      </c>
      <c r="D21" s="14"/>
      <c r="E21" s="2">
        <v>308595.11</v>
      </c>
      <c r="F21" s="2">
        <v>259650.92</v>
      </c>
      <c r="G21" s="2">
        <v>211531.64</v>
      </c>
      <c r="H21" s="2">
        <v>166677.35999999999</v>
      </c>
      <c r="J21" s="5">
        <f>IF(E21=0,0,(+F21-E21)/E21)</f>
        <v>-0.15860325848974074</v>
      </c>
      <c r="K21" s="5">
        <f t="shared" si="1"/>
        <v>-0.18532297131856879</v>
      </c>
      <c r="L21" s="5">
        <f t="shared" si="2"/>
        <v>-0.21204525242654018</v>
      </c>
    </row>
    <row r="22" spans="1:12" x14ac:dyDescent="0.25">
      <c r="A22" s="7">
        <v>427.24</v>
      </c>
      <c r="B22" s="8" t="s">
        <v>12</v>
      </c>
      <c r="C22" s="2">
        <v>145138.88</v>
      </c>
      <c r="D22" s="14"/>
      <c r="E22" s="2">
        <v>118433.34</v>
      </c>
      <c r="F22" s="2">
        <v>111466.67</v>
      </c>
      <c r="G22" s="2">
        <v>104500</v>
      </c>
      <c r="H22" s="2">
        <v>97533.34</v>
      </c>
      <c r="J22" s="5">
        <f>IF(E22=0,0,(+F22-E22)/E22)</f>
        <v>-5.8823554245789222E-2</v>
      </c>
      <c r="K22" s="5">
        <f t="shared" si="1"/>
        <v>-6.2500028035286231E-2</v>
      </c>
      <c r="L22" s="5">
        <f t="shared" si="2"/>
        <v>-6.6666602870813427E-2</v>
      </c>
    </row>
    <row r="23" spans="1:12" x14ac:dyDescent="0.25">
      <c r="A23" s="7">
        <v>427.25</v>
      </c>
      <c r="B23" s="8" t="s">
        <v>13</v>
      </c>
      <c r="C23" s="2">
        <v>1980266.1</v>
      </c>
      <c r="D23" s="14"/>
      <c r="E23" s="2">
        <v>1631801.22</v>
      </c>
      <c r="F23" s="2">
        <v>1528311.65</v>
      </c>
      <c r="G23" s="2">
        <v>1420960.1</v>
      </c>
      <c r="H23" s="2">
        <v>1313521.08</v>
      </c>
      <c r="J23" s="5">
        <f>IF(E23=0,0,(+F23-E23)/E23)</f>
        <v>-6.3420451419934631E-2</v>
      </c>
      <c r="K23" s="5">
        <f t="shared" si="1"/>
        <v>-7.0241923497736752E-2</v>
      </c>
      <c r="L23" s="5">
        <f t="shared" si="2"/>
        <v>-7.5610159637839236E-2</v>
      </c>
    </row>
    <row r="24" spans="1:12" x14ac:dyDescent="0.25">
      <c r="A24" s="7">
        <v>431</v>
      </c>
      <c r="B24" s="8" t="s">
        <v>14</v>
      </c>
      <c r="C24" s="2">
        <v>178458.87</v>
      </c>
      <c r="D24" s="14"/>
      <c r="E24" s="2">
        <v>1857.35</v>
      </c>
      <c r="F24" s="2">
        <v>2189</v>
      </c>
      <c r="G24" s="2">
        <v>117220.59</v>
      </c>
      <c r="H24" s="2">
        <v>142429.96</v>
      </c>
      <c r="J24" s="5">
        <f>IF(E24=0,0,(+F24-E24)/E24)</f>
        <v>0.17856085282795386</v>
      </c>
      <c r="K24" s="5">
        <f t="shared" si="1"/>
        <v>52.549835541343079</v>
      </c>
      <c r="L24" s="5">
        <f t="shared" si="2"/>
        <v>0.21505923148825642</v>
      </c>
    </row>
    <row r="25" spans="1:12" x14ac:dyDescent="0.25">
      <c r="A25" s="7">
        <v>431.1</v>
      </c>
      <c r="B25" s="8" t="s">
        <v>15</v>
      </c>
      <c r="C25" s="2">
        <v>99657.1</v>
      </c>
      <c r="D25" s="14"/>
      <c r="E25" s="2">
        <v>0</v>
      </c>
      <c r="F25" s="2">
        <v>0</v>
      </c>
      <c r="G25" s="2">
        <v>99657.1</v>
      </c>
      <c r="H25" s="2">
        <v>0</v>
      </c>
      <c r="J25" s="5">
        <f>IF(E25=0,0,(+F25-E25)/E25)</f>
        <v>0</v>
      </c>
      <c r="K25" s="5">
        <f t="shared" si="1"/>
        <v>0</v>
      </c>
      <c r="L25" s="5">
        <f t="shared" si="2"/>
        <v>-1</v>
      </c>
    </row>
    <row r="26" spans="1:12" x14ac:dyDescent="0.25">
      <c r="A26" s="7">
        <v>555</v>
      </c>
      <c r="B26" s="8" t="s">
        <v>16</v>
      </c>
      <c r="C26" s="2">
        <v>154390448</v>
      </c>
      <c r="D26" s="14"/>
      <c r="E26" s="2">
        <v>96010219</v>
      </c>
      <c r="F26" s="2">
        <v>120218607</v>
      </c>
      <c r="G26" s="2">
        <v>107061154</v>
      </c>
      <c r="H26" s="2">
        <v>111139692</v>
      </c>
      <c r="J26" s="5">
        <f>IF(E26=0,0,(+F26-E26)/E26)</f>
        <v>0.25214386814386913</v>
      </c>
      <c r="K26" s="5">
        <f t="shared" si="1"/>
        <v>-0.10944606104111654</v>
      </c>
      <c r="L26" s="5">
        <f t="shared" si="2"/>
        <v>3.8095404800138809E-2</v>
      </c>
    </row>
    <row r="27" spans="1:12" x14ac:dyDescent="0.25">
      <c r="A27" s="7">
        <v>580</v>
      </c>
      <c r="B27" s="8" t="s">
        <v>17</v>
      </c>
      <c r="C27" s="2">
        <v>189490.74</v>
      </c>
      <c r="D27" s="14"/>
      <c r="E27" s="2">
        <v>142554.64000000001</v>
      </c>
      <c r="F27" s="2">
        <v>154658.37</v>
      </c>
      <c r="G27" s="2">
        <v>144399.96</v>
      </c>
      <c r="H27" s="2">
        <v>91297.05</v>
      </c>
      <c r="J27" s="5">
        <f>IF(E27=0,0,(+F27-E27)/E27)</f>
        <v>8.4905899941243437E-2</v>
      </c>
      <c r="K27" s="5">
        <f t="shared" si="1"/>
        <v>-6.6329484786371434E-2</v>
      </c>
      <c r="L27" s="5">
        <f t="shared" si="2"/>
        <v>-0.36774878607999612</v>
      </c>
    </row>
    <row r="28" spans="1:12" x14ac:dyDescent="0.25">
      <c r="A28" s="7">
        <v>582</v>
      </c>
      <c r="B28" s="8" t="s">
        <v>18</v>
      </c>
      <c r="C28" s="2">
        <v>19158.689999999999</v>
      </c>
      <c r="D28" s="14"/>
      <c r="E28" s="2">
        <v>7756.4</v>
      </c>
      <c r="F28" s="2">
        <v>10876.93</v>
      </c>
      <c r="G28" s="2">
        <v>14294.74</v>
      </c>
      <c r="H28" s="2">
        <v>13747.71</v>
      </c>
      <c r="J28" s="5">
        <f>IF(E28=0,0,(+F28-E28)/E28)</f>
        <v>0.40231679645196233</v>
      </c>
      <c r="K28" s="5">
        <f t="shared" si="1"/>
        <v>0.31422561329345683</v>
      </c>
      <c r="L28" s="5">
        <f t="shared" si="2"/>
        <v>-3.8267922326674052E-2</v>
      </c>
    </row>
    <row r="29" spans="1:12" x14ac:dyDescent="0.25">
      <c r="A29" s="7">
        <v>582.1</v>
      </c>
      <c r="B29" s="8" t="s">
        <v>19</v>
      </c>
      <c r="C29" s="2">
        <v>53998.94</v>
      </c>
      <c r="D29" s="14"/>
      <c r="E29" s="2">
        <v>10139.94</v>
      </c>
      <c r="F29" s="2">
        <v>7681.02</v>
      </c>
      <c r="G29" s="2">
        <v>13638.92</v>
      </c>
      <c r="H29" s="2">
        <v>78439.929999999993</v>
      </c>
      <c r="J29" s="5">
        <f>IF(E29=0,0,(+F29-E29)/E29)</f>
        <v>-0.24249847632234509</v>
      </c>
      <c r="K29" s="5">
        <f t="shared" si="1"/>
        <v>0.77566521113081321</v>
      </c>
      <c r="L29" s="5">
        <f t="shared" si="2"/>
        <v>4.7511833781560409</v>
      </c>
    </row>
    <row r="30" spans="1:12" x14ac:dyDescent="0.25">
      <c r="A30" s="7">
        <v>583</v>
      </c>
      <c r="B30" s="8" t="s">
        <v>20</v>
      </c>
      <c r="C30" s="2">
        <v>1759430.79</v>
      </c>
      <c r="D30" s="14"/>
      <c r="E30" s="2">
        <v>1299972.8</v>
      </c>
      <c r="F30" s="2">
        <v>1412745.82</v>
      </c>
      <c r="G30" s="2">
        <v>1232981.3</v>
      </c>
      <c r="H30" s="2">
        <v>1319724.75</v>
      </c>
      <c r="J30" s="5">
        <f>IF(E30=0,0,(+F30-E30)/E30)</f>
        <v>8.6750292006109675E-2</v>
      </c>
      <c r="K30" s="5">
        <f t="shared" si="1"/>
        <v>-0.12724477216998598</v>
      </c>
      <c r="L30" s="5">
        <f t="shared" si="2"/>
        <v>7.035260794304013E-2</v>
      </c>
    </row>
    <row r="31" spans="1:12" x14ac:dyDescent="0.25">
      <c r="A31" s="1">
        <v>583.4</v>
      </c>
      <c r="B31" t="s">
        <v>76</v>
      </c>
      <c r="C31" s="2">
        <v>105791.64</v>
      </c>
      <c r="D31" s="14"/>
      <c r="E31" s="2">
        <v>0</v>
      </c>
      <c r="F31" s="2">
        <v>0</v>
      </c>
      <c r="G31" s="2">
        <v>87843.38</v>
      </c>
      <c r="H31" s="2">
        <v>42011.21</v>
      </c>
      <c r="J31" s="5">
        <f>IF(E31=0,0,(+F31-E31)/E31)</f>
        <v>0</v>
      </c>
      <c r="K31" s="5">
        <f t="shared" si="1"/>
        <v>0</v>
      </c>
      <c r="L31" s="5">
        <f t="shared" si="2"/>
        <v>-0.52174870775691917</v>
      </c>
    </row>
    <row r="32" spans="1:12" x14ac:dyDescent="0.25">
      <c r="A32" s="7">
        <v>584</v>
      </c>
      <c r="B32" s="8" t="s">
        <v>21</v>
      </c>
      <c r="C32" s="2">
        <v>189428.82</v>
      </c>
      <c r="D32" s="14"/>
      <c r="E32" s="2">
        <v>98062.69</v>
      </c>
      <c r="F32" s="2">
        <v>102073.66</v>
      </c>
      <c r="G32" s="2">
        <v>124566.23</v>
      </c>
      <c r="H32" s="2">
        <v>156898.54999999999</v>
      </c>
      <c r="J32" s="5">
        <f>IF(E32=0,0,(+F32-E32)/E32)</f>
        <v>4.0902100482864592E-2</v>
      </c>
      <c r="K32" s="5">
        <f t="shared" si="1"/>
        <v>0.22035626037118677</v>
      </c>
      <c r="L32" s="5">
        <f t="shared" si="2"/>
        <v>0.25955927220403147</v>
      </c>
    </row>
    <row r="33" spans="1:12" x14ac:dyDescent="0.25">
      <c r="A33" s="7">
        <v>586</v>
      </c>
      <c r="B33" s="8" t="s">
        <v>22</v>
      </c>
      <c r="C33" s="2">
        <v>2224296.79</v>
      </c>
      <c r="D33" s="14"/>
      <c r="E33" s="2">
        <v>1336732.97</v>
      </c>
      <c r="F33" s="2">
        <v>1166536.72</v>
      </c>
      <c r="G33" s="2">
        <v>1572571.78</v>
      </c>
      <c r="H33" s="2">
        <v>1447783.42</v>
      </c>
      <c r="J33" s="5">
        <f>IF(E33=0,0,(+F33-E33)/E33)</f>
        <v>-0.12732254969367593</v>
      </c>
      <c r="K33" s="5">
        <f t="shared" si="1"/>
        <v>0.34806882032826197</v>
      </c>
      <c r="L33" s="5">
        <f t="shared" si="2"/>
        <v>-7.9353045493414681E-2</v>
      </c>
    </row>
    <row r="34" spans="1:12" x14ac:dyDescent="0.25">
      <c r="A34" s="7">
        <v>587</v>
      </c>
      <c r="B34" s="8" t="s">
        <v>23</v>
      </c>
      <c r="C34" s="2">
        <v>550328.34</v>
      </c>
      <c r="D34" s="14"/>
      <c r="E34" s="2">
        <v>369209.45</v>
      </c>
      <c r="F34" s="2">
        <v>374938.52</v>
      </c>
      <c r="G34" s="2">
        <v>388233.59</v>
      </c>
      <c r="H34" s="2">
        <v>394905.02</v>
      </c>
      <c r="J34" s="5">
        <f>IF(E34=0,0,(+F34-E34)/E34)</f>
        <v>1.5517127202459218E-2</v>
      </c>
      <c r="K34" s="5">
        <f t="shared" si="1"/>
        <v>3.5459333439519646E-2</v>
      </c>
      <c r="L34" s="5">
        <f t="shared" si="2"/>
        <v>1.7184061791253025E-2</v>
      </c>
    </row>
    <row r="35" spans="1:12" x14ac:dyDescent="0.25">
      <c r="A35" s="7">
        <v>587.29999999999995</v>
      </c>
      <c r="B35" t="s">
        <v>77</v>
      </c>
      <c r="C35" s="2">
        <v>0</v>
      </c>
      <c r="D35" s="14"/>
      <c r="E35" s="2">
        <v>3759.73</v>
      </c>
      <c r="F35" s="2">
        <v>0</v>
      </c>
      <c r="G35" s="2">
        <v>0</v>
      </c>
      <c r="H35" s="2">
        <v>0</v>
      </c>
      <c r="J35" s="5">
        <f>IF(E35=0,0,(+F35-E35)/E35)</f>
        <v>-1</v>
      </c>
      <c r="K35" s="5">
        <f t="shared" si="1"/>
        <v>0</v>
      </c>
      <c r="L35" s="5">
        <f t="shared" si="2"/>
        <v>0</v>
      </c>
    </row>
    <row r="36" spans="1:12" x14ac:dyDescent="0.25">
      <c r="A36" s="7">
        <v>588</v>
      </c>
      <c r="B36" s="8" t="s">
        <v>24</v>
      </c>
      <c r="C36" s="2">
        <v>931687.59</v>
      </c>
      <c r="D36" s="14"/>
      <c r="E36" s="2">
        <v>463744.63</v>
      </c>
      <c r="F36" s="2">
        <v>571187.82999999996</v>
      </c>
      <c r="G36" s="2">
        <v>751155.19</v>
      </c>
      <c r="H36" s="2">
        <v>791469.11</v>
      </c>
      <c r="J36" s="5">
        <f>IF(E36=0,0,(+F36-E36)/E36)</f>
        <v>0.23168613294778195</v>
      </c>
      <c r="K36" s="5">
        <f t="shared" si="1"/>
        <v>0.3150756205712576</v>
      </c>
      <c r="L36" s="5">
        <f t="shared" si="2"/>
        <v>5.3669229124277296E-2</v>
      </c>
    </row>
    <row r="37" spans="1:12" x14ac:dyDescent="0.25">
      <c r="A37" s="7">
        <v>588.1</v>
      </c>
      <c r="B37" s="8" t="s">
        <v>25</v>
      </c>
      <c r="C37" s="2">
        <v>286725.26</v>
      </c>
      <c r="D37" s="14"/>
      <c r="E37" s="2">
        <v>204579.39</v>
      </c>
      <c r="F37" s="2">
        <v>161664.64000000001</v>
      </c>
      <c r="G37" s="2">
        <v>192283.64</v>
      </c>
      <c r="H37" s="2">
        <v>238491.81</v>
      </c>
      <c r="J37" s="5">
        <f>IF(E37=0,0,(+F37-E37)/E37)</f>
        <v>-0.20977064209644969</v>
      </c>
      <c r="K37" s="5">
        <f t="shared" si="1"/>
        <v>0.18939825060074977</v>
      </c>
      <c r="L37" s="5">
        <f t="shared" si="2"/>
        <v>0.24031254037004907</v>
      </c>
    </row>
    <row r="38" spans="1:12" x14ac:dyDescent="0.25">
      <c r="A38" s="7">
        <v>590</v>
      </c>
      <c r="B38" s="8" t="s">
        <v>26</v>
      </c>
      <c r="C38" s="2">
        <v>121141.6</v>
      </c>
      <c r="D38" s="14"/>
      <c r="E38" s="2">
        <v>114216.18</v>
      </c>
      <c r="F38" s="2">
        <v>115410.01</v>
      </c>
      <c r="G38" s="2">
        <v>90739.95</v>
      </c>
      <c r="H38" s="2">
        <v>64667.96</v>
      </c>
      <c r="J38" s="5">
        <f>IF(E38=0,0,(+F38-E38)/E38)</f>
        <v>1.0452371984424639E-2</v>
      </c>
      <c r="K38" s="5">
        <f t="shared" si="1"/>
        <v>-0.21376014090978762</v>
      </c>
      <c r="L38" s="5">
        <f t="shared" si="2"/>
        <v>-0.28732647527357025</v>
      </c>
    </row>
    <row r="39" spans="1:12" x14ac:dyDescent="0.25">
      <c r="A39" s="7">
        <v>592.1</v>
      </c>
      <c r="B39" s="8" t="s">
        <v>27</v>
      </c>
      <c r="C39" s="2">
        <v>6619.76</v>
      </c>
      <c r="D39" s="14"/>
      <c r="E39" s="2">
        <v>31721.99</v>
      </c>
      <c r="F39" s="2">
        <v>24920.58</v>
      </c>
      <c r="G39" s="2">
        <v>6619.76</v>
      </c>
      <c r="H39" s="2">
        <v>2885.84</v>
      </c>
      <c r="J39" s="5">
        <f>IF(E39=0,0,(+F39-E39)/E39)</f>
        <v>-0.21440678847701544</v>
      </c>
      <c r="K39" s="5">
        <f t="shared" si="1"/>
        <v>-0.73436573306078745</v>
      </c>
      <c r="L39" s="5">
        <f t="shared" si="2"/>
        <v>-0.56405670296204091</v>
      </c>
    </row>
    <row r="40" spans="1:12" x14ac:dyDescent="0.25">
      <c r="A40" s="7">
        <v>593</v>
      </c>
      <c r="B40" s="8" t="s">
        <v>28</v>
      </c>
      <c r="C40" s="2">
        <v>7957868.2999999998</v>
      </c>
      <c r="D40" s="14"/>
      <c r="E40" s="2">
        <v>4034358.55</v>
      </c>
      <c r="F40" s="2">
        <v>5019558.2699999996</v>
      </c>
      <c r="G40" s="2">
        <v>5237246.72</v>
      </c>
      <c r="H40" s="2">
        <v>6237776.7400000002</v>
      </c>
      <c r="J40" s="5">
        <f>IF(E40=0,0,(+F40-E40)/E40)</f>
        <v>0.24420232058947755</v>
      </c>
      <c r="K40" s="5">
        <f t="shared" si="1"/>
        <v>4.3368049196886839E-2</v>
      </c>
      <c r="L40" s="5">
        <f t="shared" si="2"/>
        <v>0.19104122327847875</v>
      </c>
    </row>
    <row r="41" spans="1:12" x14ac:dyDescent="0.25">
      <c r="A41" s="7">
        <v>593.01</v>
      </c>
      <c r="B41" s="8" t="s">
        <v>29</v>
      </c>
      <c r="C41" s="2">
        <v>34476.449999999997</v>
      </c>
      <c r="D41" s="14"/>
      <c r="E41" s="2">
        <v>68614.86</v>
      </c>
      <c r="F41" s="2">
        <v>71131.78</v>
      </c>
      <c r="G41" s="2">
        <v>34476.449999999997</v>
      </c>
      <c r="H41" s="2">
        <v>0</v>
      </c>
      <c r="J41" s="5">
        <f>IF(E41=0,0,(+F41-E41)/E41)</f>
        <v>3.6681849966610704E-2</v>
      </c>
      <c r="K41" s="5">
        <f t="shared" si="1"/>
        <v>-0.51531579836748076</v>
      </c>
      <c r="L41" s="5">
        <f t="shared" si="2"/>
        <v>-1</v>
      </c>
    </row>
    <row r="42" spans="1:12" x14ac:dyDescent="0.25">
      <c r="A42" s="7">
        <v>593.1</v>
      </c>
      <c r="B42" s="8" t="s">
        <v>30</v>
      </c>
      <c r="C42" s="2">
        <v>1843921.75</v>
      </c>
      <c r="D42" s="14"/>
      <c r="E42" s="2">
        <v>34713.69</v>
      </c>
      <c r="F42" s="2">
        <v>0</v>
      </c>
      <c r="G42" s="2">
        <v>1678925.75</v>
      </c>
      <c r="H42" s="2">
        <v>206813.56</v>
      </c>
      <c r="J42" s="5">
        <f>IF(E42=0,0,(+F42-E42)/E42)</f>
        <v>-1</v>
      </c>
      <c r="K42" s="5">
        <f t="shared" si="1"/>
        <v>0</v>
      </c>
      <c r="L42" s="5">
        <f t="shared" si="2"/>
        <v>-0.87681792360382815</v>
      </c>
    </row>
    <row r="43" spans="1:12" x14ac:dyDescent="0.25">
      <c r="A43" s="1">
        <v>593.11</v>
      </c>
      <c r="B43" t="s">
        <v>78</v>
      </c>
      <c r="C43" s="2">
        <v>-1416873.33</v>
      </c>
      <c r="D43" s="14"/>
      <c r="E43" s="2">
        <v>0</v>
      </c>
      <c r="F43" s="2">
        <v>0</v>
      </c>
      <c r="G43" s="2">
        <v>-1416873.33</v>
      </c>
      <c r="H43" s="2">
        <v>-56.29</v>
      </c>
      <c r="J43" s="5">
        <f>IF(E43=0,0,(+F43-E43)/E43)</f>
        <v>0</v>
      </c>
      <c r="K43" s="5">
        <f t="shared" si="1"/>
        <v>0</v>
      </c>
      <c r="L43" s="5">
        <f t="shared" si="2"/>
        <v>-0.99996027167792056</v>
      </c>
    </row>
    <row r="44" spans="1:12" x14ac:dyDescent="0.25">
      <c r="A44" s="12">
        <v>593.20000000000005</v>
      </c>
      <c r="B44" t="s">
        <v>79</v>
      </c>
      <c r="C44" s="2">
        <v>0</v>
      </c>
      <c r="D44" s="14"/>
      <c r="E44" s="2">
        <v>200</v>
      </c>
      <c r="F44" s="2">
        <v>121.31</v>
      </c>
      <c r="G44" s="2">
        <v>0</v>
      </c>
      <c r="H44" s="2">
        <v>0</v>
      </c>
      <c r="J44" s="5">
        <f>IF(E44=0,0,(+F44-E44)/E44)</f>
        <v>-0.39344999999999997</v>
      </c>
      <c r="K44" s="5">
        <f t="shared" si="1"/>
        <v>-1</v>
      </c>
      <c r="L44" s="5">
        <f t="shared" si="2"/>
        <v>0</v>
      </c>
    </row>
    <row r="45" spans="1:12" x14ac:dyDescent="0.25">
      <c r="A45" s="7">
        <v>593.5</v>
      </c>
      <c r="B45" s="8" t="s">
        <v>31</v>
      </c>
      <c r="C45" s="2">
        <v>13582749.060000001</v>
      </c>
      <c r="D45" s="14"/>
      <c r="E45" s="2">
        <v>3832900.21</v>
      </c>
      <c r="F45" s="2">
        <v>3739770.54</v>
      </c>
      <c r="G45" s="2">
        <v>8260070.2400000002</v>
      </c>
      <c r="H45" s="2">
        <v>9554931.0199999996</v>
      </c>
      <c r="J45" s="5">
        <f>IF(E45=0,0,(+F45-E45)/E45)</f>
        <v>-2.4297441858002332E-2</v>
      </c>
      <c r="K45" s="5">
        <f t="shared" si="1"/>
        <v>1.2087104413630683</v>
      </c>
      <c r="L45" s="5">
        <f t="shared" si="2"/>
        <v>0.15676147325352519</v>
      </c>
    </row>
    <row r="46" spans="1:12" x14ac:dyDescent="0.25">
      <c r="A46" s="7">
        <v>594</v>
      </c>
      <c r="B46" s="8" t="s">
        <v>32</v>
      </c>
      <c r="C46" s="2">
        <v>2437.6799999999998</v>
      </c>
      <c r="D46" s="14"/>
      <c r="E46" s="2">
        <v>2245.0700000000002</v>
      </c>
      <c r="F46" s="2">
        <v>3093.33</v>
      </c>
      <c r="G46" s="2">
        <v>1185.57</v>
      </c>
      <c r="H46" s="2">
        <v>3766.88</v>
      </c>
      <c r="J46" s="5">
        <f>IF(E46=0,0,(+F46-E46)/E46)</f>
        <v>0.37783231703243092</v>
      </c>
      <c r="K46" s="5">
        <f t="shared" si="1"/>
        <v>-0.61673342320411983</v>
      </c>
      <c r="L46" s="5">
        <f t="shared" si="2"/>
        <v>2.1772733790497401</v>
      </c>
    </row>
    <row r="47" spans="1:12" x14ac:dyDescent="0.25">
      <c r="A47" s="7">
        <v>595</v>
      </c>
      <c r="B47" s="8" t="s">
        <v>33</v>
      </c>
      <c r="C47" s="2">
        <v>2192.7000000000003</v>
      </c>
      <c r="D47" s="14"/>
      <c r="E47" s="2">
        <v>0</v>
      </c>
      <c r="F47" s="2">
        <v>0</v>
      </c>
      <c r="G47" s="2">
        <v>2192.6999999999998</v>
      </c>
      <c r="H47" s="2">
        <v>0</v>
      </c>
      <c r="J47" s="5">
        <f>IF(E47=0,0,(+F47-E47)/E47)</f>
        <v>0</v>
      </c>
      <c r="K47" s="5">
        <f t="shared" si="1"/>
        <v>0</v>
      </c>
      <c r="L47" s="5">
        <f t="shared" si="2"/>
        <v>-1</v>
      </c>
    </row>
    <row r="48" spans="1:12" x14ac:dyDescent="0.25">
      <c r="A48" s="7">
        <v>596</v>
      </c>
      <c r="B48" s="8" t="s">
        <v>34</v>
      </c>
      <c r="C48" s="2">
        <v>23.3</v>
      </c>
      <c r="D48" s="14"/>
      <c r="E48" s="2">
        <v>65.650000000000006</v>
      </c>
      <c r="F48" s="2">
        <v>0</v>
      </c>
      <c r="G48" s="2">
        <v>23.3</v>
      </c>
      <c r="H48" s="2">
        <v>919.47</v>
      </c>
      <c r="J48" s="5">
        <f>IF(E48=0,0,(+F48-E48)/E48)</f>
        <v>-1</v>
      </c>
      <c r="K48" s="5">
        <f t="shared" si="1"/>
        <v>0</v>
      </c>
      <c r="L48" s="5">
        <f t="shared" si="2"/>
        <v>38.462231759656653</v>
      </c>
    </row>
    <row r="49" spans="1:12" x14ac:dyDescent="0.25">
      <c r="A49" s="7">
        <v>596.11</v>
      </c>
      <c r="B49" s="8" t="s">
        <v>35</v>
      </c>
      <c r="C49" s="2">
        <v>0</v>
      </c>
      <c r="D49" s="14"/>
      <c r="E49" s="2">
        <v>453.67</v>
      </c>
      <c r="F49" s="2">
        <v>266.2</v>
      </c>
      <c r="G49" s="2">
        <v>0</v>
      </c>
      <c r="H49" s="2">
        <v>0</v>
      </c>
      <c r="J49" s="5">
        <f>IF(E49=0,0,(+F49-E49)/E49)</f>
        <v>-0.41322988075032518</v>
      </c>
      <c r="K49" s="5">
        <f t="shared" si="1"/>
        <v>-1</v>
      </c>
      <c r="L49" s="5">
        <f t="shared" si="2"/>
        <v>0</v>
      </c>
    </row>
    <row r="50" spans="1:12" x14ac:dyDescent="0.25">
      <c r="A50" s="7">
        <v>596.13</v>
      </c>
      <c r="B50" s="8" t="s">
        <v>36</v>
      </c>
      <c r="C50" s="2">
        <v>7908.28</v>
      </c>
      <c r="D50" s="14"/>
      <c r="E50" s="2">
        <v>1977.76</v>
      </c>
      <c r="F50" s="2">
        <v>4351.82</v>
      </c>
      <c r="G50" s="2">
        <v>7908.28</v>
      </c>
      <c r="H50" s="2">
        <v>1076.46</v>
      </c>
      <c r="J50" s="5">
        <f>IF(E50=0,0,(+F50-E50)/E50)</f>
        <v>1.200378205646792</v>
      </c>
      <c r="K50" s="5">
        <f t="shared" si="1"/>
        <v>0.81723508784830257</v>
      </c>
      <c r="L50" s="5">
        <f t="shared" si="2"/>
        <v>-0.8638819060528965</v>
      </c>
    </row>
    <row r="51" spans="1:12" x14ac:dyDescent="0.25">
      <c r="A51" s="7">
        <v>597</v>
      </c>
      <c r="B51" s="8" t="s">
        <v>37</v>
      </c>
      <c r="C51" s="2">
        <v>48726.61</v>
      </c>
      <c r="D51" s="14"/>
      <c r="E51" s="2">
        <v>40167.49</v>
      </c>
      <c r="F51" s="2">
        <v>34320.660000000003</v>
      </c>
      <c r="G51" s="2">
        <v>27430.47</v>
      </c>
      <c r="H51" s="2">
        <v>52416.04</v>
      </c>
      <c r="J51" s="5">
        <f>IF(E51=0,0,(+F51-E51)/E51)</f>
        <v>-0.14556124866154183</v>
      </c>
      <c r="K51" s="5">
        <f t="shared" si="1"/>
        <v>-0.20075925113328244</v>
      </c>
      <c r="L51" s="5">
        <f t="shared" si="2"/>
        <v>0.91086919035656333</v>
      </c>
    </row>
    <row r="52" spans="1:12" x14ac:dyDescent="0.25">
      <c r="A52" s="7">
        <v>598</v>
      </c>
      <c r="B52" s="8" t="s">
        <v>38</v>
      </c>
      <c r="C52" s="2">
        <v>17383.79</v>
      </c>
      <c r="D52" s="14"/>
      <c r="E52" s="2">
        <v>12460.3</v>
      </c>
      <c r="F52" s="2">
        <v>9158.4</v>
      </c>
      <c r="G52" s="2">
        <v>12804.59</v>
      </c>
      <c r="H52" s="2">
        <v>8013.6</v>
      </c>
      <c r="J52" s="5">
        <f>IF(E52=0,0,(+F52-E52)/E52)</f>
        <v>-0.26499361973628244</v>
      </c>
      <c r="K52" s="5">
        <f t="shared" si="1"/>
        <v>0.3981252183787562</v>
      </c>
      <c r="L52" s="5">
        <f t="shared" si="2"/>
        <v>-0.37416192162341783</v>
      </c>
    </row>
    <row r="53" spans="1:12" x14ac:dyDescent="0.25">
      <c r="A53" s="7">
        <v>598.11</v>
      </c>
      <c r="B53" s="8" t="s">
        <v>39</v>
      </c>
      <c r="C53" s="2">
        <v>0</v>
      </c>
      <c r="D53" s="14"/>
      <c r="E53" s="2">
        <v>1104.06</v>
      </c>
      <c r="F53" s="2">
        <v>450.13</v>
      </c>
      <c r="G53" s="2">
        <v>0</v>
      </c>
      <c r="H53" s="2">
        <v>0</v>
      </c>
      <c r="J53" s="5">
        <f>IF(E53=0,0,(+F53-E53)/E53)</f>
        <v>-0.59229570856656344</v>
      </c>
      <c r="K53" s="5">
        <f t="shared" si="1"/>
        <v>-1</v>
      </c>
      <c r="L53" s="5">
        <f t="shared" si="2"/>
        <v>0</v>
      </c>
    </row>
    <row r="54" spans="1:12" x14ac:dyDescent="0.25">
      <c r="A54" s="7">
        <v>598.12</v>
      </c>
      <c r="B54" s="8" t="s">
        <v>40</v>
      </c>
      <c r="C54" s="2">
        <v>0</v>
      </c>
      <c r="D54" s="14"/>
      <c r="E54" s="2">
        <v>374.42</v>
      </c>
      <c r="F54" s="2">
        <v>408.67</v>
      </c>
      <c r="G54" s="2">
        <v>0</v>
      </c>
      <c r="H54" s="2">
        <v>0</v>
      </c>
      <c r="J54" s="5">
        <f>IF(E54=0,0,(+F54-E54)/E54)</f>
        <v>9.1474814379573735E-2</v>
      </c>
      <c r="K54" s="5">
        <f t="shared" si="1"/>
        <v>-1</v>
      </c>
      <c r="L54" s="5">
        <f t="shared" si="2"/>
        <v>0</v>
      </c>
    </row>
    <row r="55" spans="1:12" x14ac:dyDescent="0.25">
      <c r="A55" s="7">
        <v>598.13</v>
      </c>
      <c r="B55" s="8" t="s">
        <v>41</v>
      </c>
      <c r="C55" s="2">
        <v>224.36</v>
      </c>
      <c r="D55" s="14"/>
      <c r="E55" s="2">
        <v>103.85</v>
      </c>
      <c r="F55" s="2">
        <v>276.16000000000003</v>
      </c>
      <c r="G55" s="2">
        <v>224.36</v>
      </c>
      <c r="H55" s="2">
        <v>140.35</v>
      </c>
      <c r="J55" s="5">
        <f>IF(E55=0,0,(+F55-E55)/E55)</f>
        <v>1.6592200288878194</v>
      </c>
      <c r="K55" s="5">
        <f t="shared" si="1"/>
        <v>-0.18757242178447278</v>
      </c>
      <c r="L55" s="5">
        <f t="shared" si="2"/>
        <v>-0.37444285968978436</v>
      </c>
    </row>
    <row r="56" spans="1:12" x14ac:dyDescent="0.25">
      <c r="A56" s="7">
        <v>598.14</v>
      </c>
      <c r="B56" s="8" t="s">
        <v>42</v>
      </c>
      <c r="C56" s="2">
        <v>0</v>
      </c>
      <c r="D56" s="14"/>
      <c r="E56" s="2">
        <v>0</v>
      </c>
      <c r="F56" s="2">
        <v>98.73</v>
      </c>
      <c r="G56" s="2">
        <v>0</v>
      </c>
      <c r="H56" s="2">
        <v>0</v>
      </c>
      <c r="J56" s="5">
        <f>IF(E56=0,0,(+F56-E56)/E56)</f>
        <v>0</v>
      </c>
      <c r="K56" s="5">
        <f t="shared" si="1"/>
        <v>-1</v>
      </c>
      <c r="L56" s="5">
        <f t="shared" si="2"/>
        <v>0</v>
      </c>
    </row>
    <row r="57" spans="1:12" x14ac:dyDescent="0.25">
      <c r="A57" s="7">
        <v>598.15</v>
      </c>
      <c r="B57" s="8" t="s">
        <v>43</v>
      </c>
      <c r="C57" s="2">
        <v>148.29</v>
      </c>
      <c r="D57" s="14"/>
      <c r="E57" s="2">
        <v>1488.89</v>
      </c>
      <c r="F57" s="2">
        <v>770.85</v>
      </c>
      <c r="G57" s="2">
        <v>148.29</v>
      </c>
      <c r="H57" s="2">
        <v>546.45000000000005</v>
      </c>
      <c r="J57" s="5">
        <f>IF(E57=0,0,(+F57-E57)/E57)</f>
        <v>-0.48226531174230469</v>
      </c>
      <c r="K57" s="5">
        <f t="shared" si="1"/>
        <v>-0.80762794317960696</v>
      </c>
      <c r="L57" s="5">
        <f t="shared" si="2"/>
        <v>2.6850091037831283</v>
      </c>
    </row>
    <row r="58" spans="1:12" x14ac:dyDescent="0.25">
      <c r="A58" s="7">
        <v>598.16</v>
      </c>
      <c r="B58" s="8" t="s">
        <v>44</v>
      </c>
      <c r="C58" s="2">
        <v>33563.15</v>
      </c>
      <c r="D58" s="14"/>
      <c r="E58" s="2">
        <v>20076.400000000001</v>
      </c>
      <c r="F58" s="2">
        <v>17745.349999999999</v>
      </c>
      <c r="G58" s="2">
        <v>30101</v>
      </c>
      <c r="H58" s="2">
        <v>11863.91</v>
      </c>
      <c r="J58" s="5">
        <f>IF(E58=0,0,(+F58-E58)/E58)</f>
        <v>-0.11610896375844289</v>
      </c>
      <c r="K58" s="5">
        <f t="shared" si="1"/>
        <v>0.69627536227800535</v>
      </c>
      <c r="L58" s="5">
        <f t="shared" si="2"/>
        <v>-0.60586326035679883</v>
      </c>
    </row>
    <row r="59" spans="1:12" x14ac:dyDescent="0.25">
      <c r="A59" s="7">
        <v>901</v>
      </c>
      <c r="B59" s="8" t="s">
        <v>45</v>
      </c>
      <c r="C59" s="2">
        <v>53246.36</v>
      </c>
      <c r="D59" s="14"/>
      <c r="E59" s="2">
        <v>42018.61</v>
      </c>
      <c r="F59" s="2">
        <v>45336.95</v>
      </c>
      <c r="G59" s="2">
        <v>37533.31</v>
      </c>
      <c r="H59" s="2">
        <v>38039.47</v>
      </c>
      <c r="J59" s="5">
        <f>IF(E59=0,0,(+F59-E59)/E59)</f>
        <v>7.8973102632381137E-2</v>
      </c>
      <c r="K59" s="5">
        <f t="shared" si="1"/>
        <v>-0.17212538558504709</v>
      </c>
      <c r="L59" s="5">
        <f t="shared" si="2"/>
        <v>1.3485621172233505E-2</v>
      </c>
    </row>
    <row r="60" spans="1:12" x14ac:dyDescent="0.25">
      <c r="A60" s="7">
        <v>902</v>
      </c>
      <c r="B60" s="8" t="s">
        <v>46</v>
      </c>
      <c r="C60" s="2">
        <v>0</v>
      </c>
      <c r="D60" s="14"/>
      <c r="E60" s="2">
        <v>399.79</v>
      </c>
      <c r="F60" s="2">
        <v>85.04</v>
      </c>
      <c r="G60" s="2">
        <v>0</v>
      </c>
      <c r="H60" s="2">
        <v>0</v>
      </c>
      <c r="J60" s="5">
        <f>IF(E60=0,0,(+F60-E60)/E60)</f>
        <v>-0.78728832637134494</v>
      </c>
      <c r="K60" s="5">
        <f t="shared" si="1"/>
        <v>-1</v>
      </c>
      <c r="L60" s="5">
        <f t="shared" si="2"/>
        <v>0</v>
      </c>
    </row>
    <row r="61" spans="1:12" x14ac:dyDescent="0.25">
      <c r="A61" s="7">
        <v>903</v>
      </c>
      <c r="B61" s="8" t="s">
        <v>47</v>
      </c>
      <c r="C61" s="2">
        <v>6182370.9699999997</v>
      </c>
      <c r="D61" s="14"/>
      <c r="E61" s="2">
        <v>3840227.71</v>
      </c>
      <c r="F61" s="2">
        <v>4143880.71</v>
      </c>
      <c r="G61" s="2">
        <v>4399682.5999999996</v>
      </c>
      <c r="H61" s="2">
        <v>4155358.77</v>
      </c>
      <c r="J61" s="5">
        <f>IF(E61=0,0,(+F61-E61)/E61)</f>
        <v>7.9071613177855021E-2</v>
      </c>
      <c r="K61" s="5">
        <f t="shared" si="1"/>
        <v>6.1730032281744826E-2</v>
      </c>
      <c r="L61" s="5">
        <f t="shared" si="2"/>
        <v>-5.5532149069116854E-2</v>
      </c>
    </row>
    <row r="62" spans="1:12" x14ac:dyDescent="0.25">
      <c r="A62" s="7">
        <v>903.1</v>
      </c>
      <c r="B62" s="8" t="s">
        <v>48</v>
      </c>
      <c r="C62" s="2">
        <v>816.74000000000024</v>
      </c>
      <c r="D62" s="14"/>
      <c r="E62" s="2">
        <v>-256.05</v>
      </c>
      <c r="F62" s="2">
        <v>1535.38</v>
      </c>
      <c r="G62" s="2">
        <v>225.46</v>
      </c>
      <c r="H62" s="2">
        <v>1260.1400000000001</v>
      </c>
      <c r="J62" s="5">
        <f>IF(E62=0,0,(+F62-E62)/E62)</f>
        <v>-6.9964069517672325</v>
      </c>
      <c r="K62" s="5">
        <f t="shared" si="1"/>
        <v>-0.85315687321705369</v>
      </c>
      <c r="L62" s="5">
        <f t="shared" si="2"/>
        <v>4.5891954226913869</v>
      </c>
    </row>
    <row r="63" spans="1:12" x14ac:dyDescent="0.25">
      <c r="A63" s="7">
        <v>904</v>
      </c>
      <c r="B63" s="8" t="s">
        <v>49</v>
      </c>
      <c r="C63" s="2">
        <v>200001.32</v>
      </c>
      <c r="D63" s="14"/>
      <c r="E63" s="2">
        <v>111391.55</v>
      </c>
      <c r="F63" s="2">
        <v>73318.11</v>
      </c>
      <c r="G63" s="2">
        <v>149025.69</v>
      </c>
      <c r="H63" s="2">
        <v>109894.95</v>
      </c>
      <c r="J63" s="5">
        <f>IF(E63=0,0,(+F63-E63)/E63)</f>
        <v>-0.34179827823564712</v>
      </c>
      <c r="K63" s="5">
        <f t="shared" si="1"/>
        <v>1.0325904472987644</v>
      </c>
      <c r="L63" s="5">
        <f t="shared" si="2"/>
        <v>-0.26257714357839917</v>
      </c>
    </row>
    <row r="64" spans="1:12" x14ac:dyDescent="0.25">
      <c r="A64" s="7">
        <v>907</v>
      </c>
      <c r="B64" s="8" t="s">
        <v>50</v>
      </c>
      <c r="C64" s="2">
        <v>53246.36</v>
      </c>
      <c r="D64" s="14"/>
      <c r="E64" s="2">
        <v>42018.61</v>
      </c>
      <c r="F64" s="2">
        <v>45336.95</v>
      </c>
      <c r="G64" s="2">
        <v>37533.31</v>
      </c>
      <c r="H64" s="2">
        <v>38039.47</v>
      </c>
      <c r="J64" s="5">
        <f>IF(E64=0,0,(+F64-E64)/E64)</f>
        <v>7.8973102632381137E-2</v>
      </c>
      <c r="K64" s="5">
        <f t="shared" si="1"/>
        <v>-0.17212538558504709</v>
      </c>
      <c r="L64" s="5">
        <f t="shared" si="2"/>
        <v>1.3485621172233505E-2</v>
      </c>
    </row>
    <row r="65" spans="1:12" x14ac:dyDescent="0.25">
      <c r="A65" s="7">
        <v>908</v>
      </c>
      <c r="B65" s="8" t="s">
        <v>51</v>
      </c>
      <c r="C65" s="2">
        <v>361841.51999999996</v>
      </c>
      <c r="D65" s="14"/>
      <c r="E65" s="2">
        <v>294765.09999999998</v>
      </c>
      <c r="F65" s="2">
        <v>167659.1</v>
      </c>
      <c r="G65" s="2">
        <v>211015.77</v>
      </c>
      <c r="H65" s="2">
        <v>352554.83</v>
      </c>
      <c r="J65" s="5">
        <f>IF(E65=0,0,(+F65-E65)/E65)</f>
        <v>-0.43121115763026213</v>
      </c>
      <c r="K65" s="5">
        <f t="shared" si="1"/>
        <v>0.25860015949029896</v>
      </c>
      <c r="L65" s="5">
        <f t="shared" si="2"/>
        <v>0.67075110073526745</v>
      </c>
    </row>
    <row r="66" spans="1:12" x14ac:dyDescent="0.25">
      <c r="A66" s="7">
        <v>908.11</v>
      </c>
      <c r="B66" s="8" t="s">
        <v>52</v>
      </c>
      <c r="C66" s="2">
        <v>-12312.04</v>
      </c>
      <c r="D66" s="14"/>
      <c r="E66" s="2">
        <v>-3944.97</v>
      </c>
      <c r="F66" s="2">
        <v>-13405.56</v>
      </c>
      <c r="G66" s="2">
        <v>-8029.41</v>
      </c>
      <c r="H66" s="2">
        <v>-5726.73</v>
      </c>
      <c r="J66" s="5">
        <f>IF(E66=0,0,(+F66-E66)/E66)</f>
        <v>2.3981399098092004</v>
      </c>
      <c r="K66" s="5">
        <f t="shared" si="1"/>
        <v>-0.40103882269744789</v>
      </c>
      <c r="L66" s="5">
        <f t="shared" si="2"/>
        <v>-0.28678072236938956</v>
      </c>
    </row>
    <row r="67" spans="1:12" x14ac:dyDescent="0.25">
      <c r="A67" s="7">
        <v>908.12</v>
      </c>
      <c r="B67" s="8" t="s">
        <v>53</v>
      </c>
      <c r="C67" s="2">
        <v>210.6</v>
      </c>
      <c r="D67" s="14"/>
      <c r="E67" s="2">
        <v>76200.759999999995</v>
      </c>
      <c r="F67" s="2">
        <v>1865.86</v>
      </c>
      <c r="G67" s="2">
        <v>90.6</v>
      </c>
      <c r="H67" s="2">
        <v>1697.32</v>
      </c>
      <c r="J67" s="5">
        <f>IF(E67=0,0,(+F67-E67)/E67)</f>
        <v>-0.97551389251235809</v>
      </c>
      <c r="K67" s="5">
        <f t="shared" si="1"/>
        <v>-0.95144330228420149</v>
      </c>
      <c r="L67" s="5">
        <f t="shared" si="2"/>
        <v>17.73421633554084</v>
      </c>
    </row>
    <row r="68" spans="1:12" x14ac:dyDescent="0.25">
      <c r="A68" s="7">
        <v>909</v>
      </c>
      <c r="B68" s="8" t="s">
        <v>54</v>
      </c>
      <c r="C68" s="2">
        <v>370377.65</v>
      </c>
      <c r="D68" s="14"/>
      <c r="E68" s="2">
        <v>165063</v>
      </c>
      <c r="F68" s="2">
        <v>200417.29</v>
      </c>
      <c r="G68" s="2">
        <v>231449.23</v>
      </c>
      <c r="H68" s="2">
        <v>336962.32</v>
      </c>
      <c r="J68" s="5">
        <f>IF(E68=0,0,(+F68-E68)/E68)</f>
        <v>0.21418664388748543</v>
      </c>
      <c r="K68" s="5">
        <f t="shared" si="1"/>
        <v>0.15483664109019737</v>
      </c>
      <c r="L68" s="5">
        <f t="shared" si="2"/>
        <v>0.45588006492827821</v>
      </c>
    </row>
    <row r="69" spans="1:12" x14ac:dyDescent="0.25">
      <c r="A69" s="7">
        <v>910</v>
      </c>
      <c r="B69" s="8" t="s">
        <v>55</v>
      </c>
      <c r="C69" s="2">
        <v>1216.3800000000001</v>
      </c>
      <c r="D69" s="14"/>
      <c r="E69" s="2">
        <v>919.71</v>
      </c>
      <c r="F69" s="2">
        <v>1015.45</v>
      </c>
      <c r="G69" s="2">
        <v>845.75</v>
      </c>
      <c r="H69" s="2">
        <v>855.17</v>
      </c>
      <c r="J69" s="5">
        <f>IF(E69=0,0,(+F69-E69)/E69)</f>
        <v>0.1040980309010449</v>
      </c>
      <c r="K69" s="5">
        <f t="shared" si="1"/>
        <v>-0.16711802649071844</v>
      </c>
      <c r="L69" s="5">
        <f t="shared" si="2"/>
        <v>1.1138043156961229E-2</v>
      </c>
    </row>
    <row r="70" spans="1:12" x14ac:dyDescent="0.25">
      <c r="A70" s="7">
        <v>912</v>
      </c>
      <c r="B70" s="8" t="s">
        <v>56</v>
      </c>
      <c r="C70" s="2">
        <v>53246.36</v>
      </c>
      <c r="D70" s="14"/>
      <c r="E70" s="2">
        <v>42018.61</v>
      </c>
      <c r="F70" s="2">
        <v>45336.95</v>
      </c>
      <c r="G70" s="2">
        <v>37533.31</v>
      </c>
      <c r="H70" s="2">
        <v>38039.47</v>
      </c>
      <c r="J70" s="5">
        <f>IF(E70=0,0,(+F70-E70)/E70)</f>
        <v>7.8973102632381137E-2</v>
      </c>
      <c r="K70" s="5">
        <f t="shared" si="1"/>
        <v>-0.17212538558504709</v>
      </c>
      <c r="L70" s="5">
        <f t="shared" si="2"/>
        <v>1.3485621172233505E-2</v>
      </c>
    </row>
    <row r="71" spans="1:12" x14ac:dyDescent="0.25">
      <c r="A71" s="7">
        <v>920</v>
      </c>
      <c r="B71" s="8" t="s">
        <v>57</v>
      </c>
      <c r="C71" s="2">
        <v>2117528.69</v>
      </c>
      <c r="D71" s="14"/>
      <c r="E71" s="2">
        <v>1243795.93</v>
      </c>
      <c r="F71" s="2">
        <v>1384700.71</v>
      </c>
      <c r="G71" s="2">
        <v>1524977.75</v>
      </c>
      <c r="H71" s="2">
        <v>1344480.8</v>
      </c>
      <c r="J71" s="5">
        <f>IF(E71=0,0,(+F71-E71)/E71)</f>
        <v>0.11328609187521625</v>
      </c>
      <c r="K71" s="5">
        <f t="shared" si="1"/>
        <v>0.1013049527504034</v>
      </c>
      <c r="L71" s="5">
        <f t="shared" si="2"/>
        <v>-0.11836038263509087</v>
      </c>
    </row>
    <row r="72" spans="1:12" x14ac:dyDescent="0.25">
      <c r="A72" s="7">
        <v>921</v>
      </c>
      <c r="B72" s="8" t="s">
        <v>58</v>
      </c>
      <c r="C72" s="2">
        <v>1342535.1400000001</v>
      </c>
      <c r="D72" s="14"/>
      <c r="E72" s="2">
        <v>622750.29</v>
      </c>
      <c r="F72" s="2">
        <v>626591.35</v>
      </c>
      <c r="G72" s="2">
        <v>975677.02</v>
      </c>
      <c r="H72" s="2">
        <v>778927.31</v>
      </c>
      <c r="J72" s="5">
        <f>IF(E72=0,0,(+F72-E72)/E72)</f>
        <v>6.1678975693450731E-3</v>
      </c>
      <c r="K72" s="5">
        <f t="shared" si="1"/>
        <v>0.55711855900979168</v>
      </c>
      <c r="L72" s="5">
        <f t="shared" si="2"/>
        <v>-0.20165454957625215</v>
      </c>
    </row>
    <row r="73" spans="1:12" x14ac:dyDescent="0.25">
      <c r="A73" s="7">
        <v>923</v>
      </c>
      <c r="B73" s="8" t="s">
        <v>59</v>
      </c>
      <c r="C73" s="2">
        <v>879408.72</v>
      </c>
      <c r="D73" s="14"/>
      <c r="E73" s="2">
        <v>133249.14000000001</v>
      </c>
      <c r="F73" s="2">
        <v>223177.17</v>
      </c>
      <c r="G73" s="2">
        <v>673998.13</v>
      </c>
      <c r="H73" s="2">
        <v>453842.85</v>
      </c>
      <c r="J73" s="5">
        <f>IF(E73=0,0,(+F73-E73)/E73)</f>
        <v>0.67488638200591755</v>
      </c>
      <c r="K73" s="5">
        <f t="shared" si="1"/>
        <v>2.020013785460224</v>
      </c>
      <c r="L73" s="5">
        <f t="shared" si="2"/>
        <v>-0.32664078756420295</v>
      </c>
    </row>
    <row r="74" spans="1:12" x14ac:dyDescent="0.25">
      <c r="A74" s="7">
        <v>925</v>
      </c>
      <c r="B74" s="8" t="s">
        <v>60</v>
      </c>
      <c r="C74" s="2">
        <v>510209.89</v>
      </c>
      <c r="D74" s="14"/>
      <c r="E74" s="2">
        <v>300284.65000000002</v>
      </c>
      <c r="F74" s="2">
        <v>225830.12</v>
      </c>
      <c r="G74" s="2">
        <v>327924.74</v>
      </c>
      <c r="H74" s="2">
        <v>486552.58</v>
      </c>
      <c r="J74" s="5">
        <f>IF(E74=0,0,(+F74-E74)/E74)</f>
        <v>-0.24794650675617291</v>
      </c>
      <c r="K74" s="5">
        <f t="shared" ref="K74:K87" si="3">IF(F74=0,0,(+G74-F74)/F74)</f>
        <v>0.45208593078726611</v>
      </c>
      <c r="L74" s="5">
        <f t="shared" ref="L74:L87" si="4">IF(G74=0,0,(+H74-G74)/G74)</f>
        <v>0.48373245641667667</v>
      </c>
    </row>
    <row r="75" spans="1:12" x14ac:dyDescent="0.25">
      <c r="A75" s="7">
        <v>925.01</v>
      </c>
      <c r="B75" s="8" t="s">
        <v>61</v>
      </c>
      <c r="C75" s="2">
        <v>17672.18</v>
      </c>
      <c r="D75" s="14"/>
      <c r="E75" s="2">
        <v>949.02</v>
      </c>
      <c r="F75" s="2">
        <v>37415.599999999999</v>
      </c>
      <c r="G75" s="2">
        <v>17672.18</v>
      </c>
      <c r="H75" s="2">
        <v>39223.07</v>
      </c>
      <c r="J75" s="5">
        <f>IF(E75=0,0,(+F75-E75)/E75)</f>
        <v>38.425512634085692</v>
      </c>
      <c r="K75" s="5">
        <f t="shared" si="3"/>
        <v>-0.5276788291514769</v>
      </c>
      <c r="L75" s="5">
        <f t="shared" si="4"/>
        <v>1.2194811279649709</v>
      </c>
    </row>
    <row r="76" spans="1:12" x14ac:dyDescent="0.25">
      <c r="A76" s="7">
        <v>928</v>
      </c>
      <c r="B76" s="8" t="s">
        <v>62</v>
      </c>
      <c r="C76" s="2">
        <v>104937.99</v>
      </c>
      <c r="D76" s="14"/>
      <c r="E76" s="2">
        <v>153471.93</v>
      </c>
      <c r="F76" s="2">
        <v>-34913.01</v>
      </c>
      <c r="G76" s="2">
        <v>75697.740000000005</v>
      </c>
      <c r="H76" s="2">
        <v>70071.37</v>
      </c>
      <c r="J76" s="5">
        <f>IF(E76=0,0,(+F76-E76)/E76)</f>
        <v>-1.2274879191263184</v>
      </c>
      <c r="K76" s="5">
        <f t="shared" si="3"/>
        <v>-3.1681814315064782</v>
      </c>
      <c r="L76" s="5">
        <f t="shared" si="4"/>
        <v>-7.4326789676944241E-2</v>
      </c>
    </row>
    <row r="77" spans="1:12" x14ac:dyDescent="0.25">
      <c r="A77" s="7">
        <v>929</v>
      </c>
      <c r="B77" s="8" t="s">
        <v>63</v>
      </c>
      <c r="C77" s="2">
        <v>-379792.44</v>
      </c>
      <c r="D77" s="14"/>
      <c r="E77" s="2">
        <v>-292967.2</v>
      </c>
      <c r="F77" s="2">
        <v>-248330.25</v>
      </c>
      <c r="G77" s="2">
        <v>-266208.90999999997</v>
      </c>
      <c r="H77" s="2">
        <v>-281803.49</v>
      </c>
      <c r="J77" s="5">
        <f>IF(E77=0,0,(+F77-E77)/E77)</f>
        <v>-0.15236159542774758</v>
      </c>
      <c r="K77" s="5">
        <f t="shared" si="3"/>
        <v>7.1995497930678901E-2</v>
      </c>
      <c r="L77" s="5">
        <f t="shared" si="4"/>
        <v>5.8580233095879543E-2</v>
      </c>
    </row>
    <row r="78" spans="1:12" x14ac:dyDescent="0.25">
      <c r="A78" s="7">
        <v>930.1</v>
      </c>
      <c r="B78" s="8" t="s">
        <v>64</v>
      </c>
      <c r="C78" s="2">
        <v>42199.34</v>
      </c>
      <c r="D78" s="14"/>
      <c r="E78" s="2">
        <v>28509.85</v>
      </c>
      <c r="F78" s="2">
        <v>29224.3</v>
      </c>
      <c r="G78" s="2">
        <v>26953.85</v>
      </c>
      <c r="H78" s="2">
        <v>33590.26</v>
      </c>
      <c r="J78" s="5">
        <f>IF(E78=0,0,(+F78-E78)/E78)</f>
        <v>2.505976004784314E-2</v>
      </c>
      <c r="K78" s="5">
        <f t="shared" si="3"/>
        <v>-7.7690483604397731E-2</v>
      </c>
      <c r="L78" s="5">
        <f t="shared" si="4"/>
        <v>0.24621380619095246</v>
      </c>
    </row>
    <row r="79" spans="1:12" x14ac:dyDescent="0.25">
      <c r="A79" s="7">
        <v>930.11</v>
      </c>
      <c r="B79" s="8" t="s">
        <v>65</v>
      </c>
      <c r="C79" s="2">
        <v>5712.78</v>
      </c>
      <c r="D79" s="14"/>
      <c r="E79" s="2">
        <v>7306.71</v>
      </c>
      <c r="F79" s="2">
        <v>5528.15</v>
      </c>
      <c r="G79" s="2">
        <v>5667.18</v>
      </c>
      <c r="H79" s="2">
        <v>1799.07</v>
      </c>
      <c r="J79" s="5">
        <f>IF(E79=0,0,(+F79-E79)/E79)</f>
        <v>-0.24341461478558754</v>
      </c>
      <c r="K79" s="5">
        <f t="shared" si="3"/>
        <v>2.5149462297513754E-2</v>
      </c>
      <c r="L79" s="5">
        <f t="shared" si="4"/>
        <v>-0.6825458164378051</v>
      </c>
    </row>
    <row r="80" spans="1:12" x14ac:dyDescent="0.25">
      <c r="A80" s="7">
        <v>930.2</v>
      </c>
      <c r="B80" s="8" t="s">
        <v>66</v>
      </c>
      <c r="C80" s="2">
        <v>764977.86</v>
      </c>
      <c r="D80" s="14"/>
      <c r="E80" s="2">
        <v>433508.39</v>
      </c>
      <c r="F80" s="2">
        <v>483964.42</v>
      </c>
      <c r="G80" s="2">
        <v>541502.68999999994</v>
      </c>
      <c r="H80" s="2">
        <v>544819.21</v>
      </c>
      <c r="J80" s="5">
        <f>IF(E80=0,0,(+F80-E80)/E80)</f>
        <v>0.11638997344434318</v>
      </c>
      <c r="K80" s="5">
        <f t="shared" si="3"/>
        <v>0.11888946298986186</v>
      </c>
      <c r="L80" s="5">
        <f t="shared" si="4"/>
        <v>6.1246602486868884E-3</v>
      </c>
    </row>
    <row r="81" spans="1:12" x14ac:dyDescent="0.25">
      <c r="A81" s="7">
        <v>930.21</v>
      </c>
      <c r="B81" s="8" t="s">
        <v>67</v>
      </c>
      <c r="C81" s="2">
        <v>271024.21999999997</v>
      </c>
      <c r="D81" s="14"/>
      <c r="E81" s="2">
        <v>182821.46</v>
      </c>
      <c r="F81" s="2">
        <v>174622.59</v>
      </c>
      <c r="G81" s="2">
        <v>200649.8</v>
      </c>
      <c r="H81" s="2">
        <v>189256.41</v>
      </c>
      <c r="J81" s="5">
        <f>IF(E81=0,0,(+F81-E81)/E81)</f>
        <v>-4.4846321651736049E-2</v>
      </c>
      <c r="K81" s="5">
        <f t="shared" si="3"/>
        <v>0.14904835622928278</v>
      </c>
      <c r="L81" s="5">
        <f t="shared" si="4"/>
        <v>-5.6782463775194324E-2</v>
      </c>
    </row>
    <row r="82" spans="1:12" x14ac:dyDescent="0.25">
      <c r="A82" s="7">
        <v>930.22</v>
      </c>
      <c r="B82" s="8" t="s">
        <v>68</v>
      </c>
      <c r="C82" s="2">
        <v>318729.01</v>
      </c>
      <c r="D82" s="14"/>
      <c r="E82" s="2">
        <v>207389.7</v>
      </c>
      <c r="F82" s="2">
        <v>206354.91</v>
      </c>
      <c r="G82" s="2">
        <v>210675.71</v>
      </c>
      <c r="H82" s="2">
        <v>232591.59</v>
      </c>
      <c r="J82" s="5">
        <f>IF(E82=0,0,(+F82-E82)/E82)</f>
        <v>-4.9895920578505492E-3</v>
      </c>
      <c r="K82" s="5">
        <f t="shared" si="3"/>
        <v>2.0938682777162841E-2</v>
      </c>
      <c r="L82" s="5">
        <f t="shared" si="4"/>
        <v>0.104026610376678</v>
      </c>
    </row>
    <row r="83" spans="1:12" x14ac:dyDescent="0.25">
      <c r="A83" s="7">
        <v>930.23</v>
      </c>
      <c r="B83" s="8" t="s">
        <v>69</v>
      </c>
      <c r="C83" s="2">
        <v>7000</v>
      </c>
      <c r="D83" s="14"/>
      <c r="E83" s="2">
        <v>16106.99</v>
      </c>
      <c r="F83" s="2">
        <v>6000</v>
      </c>
      <c r="G83" s="2">
        <v>7000</v>
      </c>
      <c r="H83" s="2">
        <v>8000</v>
      </c>
      <c r="J83" s="5">
        <f>IF(E83=0,0,(+F83-E83)/E83)</f>
        <v>-0.6274909216433362</v>
      </c>
      <c r="K83" s="5">
        <f t="shared" si="3"/>
        <v>0.16666666666666666</v>
      </c>
      <c r="L83" s="5">
        <f t="shared" si="4"/>
        <v>0.14285714285714285</v>
      </c>
    </row>
    <row r="84" spans="1:12" x14ac:dyDescent="0.25">
      <c r="A84" s="7">
        <v>930.24</v>
      </c>
      <c r="B84" s="8" t="s">
        <v>70</v>
      </c>
      <c r="C84" s="2">
        <v>0</v>
      </c>
      <c r="D84" s="14"/>
      <c r="E84" s="2">
        <v>12546.5</v>
      </c>
      <c r="F84" s="2">
        <v>0</v>
      </c>
      <c r="G84" s="2">
        <v>0</v>
      </c>
      <c r="H84" s="2">
        <v>0</v>
      </c>
      <c r="J84" s="5">
        <f>IF(E84=0,0,(+F84-E84)/E84)</f>
        <v>-1</v>
      </c>
      <c r="K84" s="5">
        <f t="shared" si="3"/>
        <v>0</v>
      </c>
      <c r="L84" s="5">
        <f t="shared" si="4"/>
        <v>0</v>
      </c>
    </row>
    <row r="85" spans="1:12" x14ac:dyDescent="0.25">
      <c r="A85" s="1">
        <v>930.28</v>
      </c>
      <c r="B85" t="s">
        <v>80</v>
      </c>
      <c r="C85" s="2">
        <v>149080.71000000002</v>
      </c>
      <c r="D85" s="14"/>
      <c r="E85" s="2">
        <v>0</v>
      </c>
      <c r="F85" s="2">
        <v>57803.21</v>
      </c>
      <c r="G85" s="2">
        <v>99268.51</v>
      </c>
      <c r="H85" s="2">
        <v>68187.8</v>
      </c>
      <c r="J85" s="5">
        <f>IF(E85=0,0,(+F85-E85)/E85)</f>
        <v>0</v>
      </c>
      <c r="K85" s="5">
        <f t="shared" si="3"/>
        <v>0.71735289441537931</v>
      </c>
      <c r="L85" s="5">
        <f t="shared" si="4"/>
        <v>-0.31309737599567067</v>
      </c>
    </row>
    <row r="86" spans="1:12" x14ac:dyDescent="0.25">
      <c r="A86" s="7">
        <v>930.31</v>
      </c>
      <c r="B86" s="8" t="s">
        <v>71</v>
      </c>
      <c r="C86" s="2">
        <v>25</v>
      </c>
      <c r="D86" s="14"/>
      <c r="E86" s="2">
        <v>0</v>
      </c>
      <c r="F86" s="2">
        <v>0</v>
      </c>
      <c r="G86" s="2">
        <v>25</v>
      </c>
      <c r="H86" s="2">
        <v>0</v>
      </c>
      <c r="J86" s="5">
        <f>IF(E86=0,0,(+F86-E86)/E86)</f>
        <v>0</v>
      </c>
      <c r="K86" s="5">
        <f t="shared" si="3"/>
        <v>0</v>
      </c>
      <c r="L86" s="5">
        <f t="shared" si="4"/>
        <v>-1</v>
      </c>
    </row>
    <row r="87" spans="1:12" x14ac:dyDescent="0.25">
      <c r="A87" s="9">
        <v>935</v>
      </c>
      <c r="B87" s="10" t="s">
        <v>72</v>
      </c>
      <c r="C87" s="16">
        <v>1531638.2700000003</v>
      </c>
      <c r="D87" s="15"/>
      <c r="E87" s="16">
        <v>957412.84</v>
      </c>
      <c r="F87" s="16">
        <v>1069521.55</v>
      </c>
      <c r="G87" s="16">
        <v>1084795.79</v>
      </c>
      <c r="H87" s="16">
        <v>1108365.18</v>
      </c>
      <c r="J87" s="5">
        <f>IF(E87=0,0,(+F87-E87)/E87)</f>
        <v>0.11709547367256959</v>
      </c>
      <c r="K87" s="5">
        <f t="shared" si="3"/>
        <v>1.4281376565063125E-2</v>
      </c>
      <c r="L87" s="5">
        <f t="shared" si="4"/>
        <v>2.1727029379418863E-2</v>
      </c>
    </row>
    <row r="88" spans="1:12" x14ac:dyDescent="0.25">
      <c r="B88" s="11" t="s">
        <v>73</v>
      </c>
      <c r="C88" s="2">
        <f>SUM(C8:C87)</f>
        <v>220737830.68000004</v>
      </c>
      <c r="E88" s="2">
        <f>SUM(E8:E87)</f>
        <v>131833394.42999998</v>
      </c>
      <c r="F88" s="2">
        <f>SUM(F8:F87)</f>
        <v>157566863.54999995</v>
      </c>
      <c r="G88" s="2">
        <f>SUM(G8:G87)</f>
        <v>152207823.21000004</v>
      </c>
      <c r="H88" s="2">
        <f>SUM(H8:H87)</f>
        <v>158556925.88999999</v>
      </c>
    </row>
    <row r="89" spans="1:12" x14ac:dyDescent="0.25">
      <c r="B89" s="11"/>
      <c r="G89" s="2"/>
    </row>
    <row r="90" spans="1:12" x14ac:dyDescent="0.25">
      <c r="B90" s="11"/>
      <c r="C90" s="4"/>
      <c r="D90" s="4"/>
      <c r="E90" s="2">
        <f>E88-4565.16</f>
        <v>131828829.26999998</v>
      </c>
      <c r="F90" s="2">
        <f t="shared" ref="F90:H90" si="5">F88-4565.16</f>
        <v>157562298.38999996</v>
      </c>
      <c r="G90" s="2">
        <f t="shared" si="5"/>
        <v>152203258.05000004</v>
      </c>
      <c r="H90" s="2">
        <f t="shared" si="5"/>
        <v>158552360.72999999</v>
      </c>
    </row>
  </sheetData>
  <pageMargins left="0.5" right="0.5" top="1" bottom="1" header="0.3" footer="0.3"/>
  <pageSetup paperSize="5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OPERATING EXPENSES</vt:lpstr>
      <vt:lpstr>'OPERATING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Stevens</dc:creator>
  <cp:lastModifiedBy>Carrie Bessinger</cp:lastModifiedBy>
  <cp:lastPrinted>2025-02-20T19:15:13Z</cp:lastPrinted>
  <dcterms:created xsi:type="dcterms:W3CDTF">2021-12-09T20:33:07Z</dcterms:created>
  <dcterms:modified xsi:type="dcterms:W3CDTF">2025-02-22T19:19:16Z</dcterms:modified>
</cp:coreProperties>
</file>