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J:\PSC\2024-00402 Rate Case\DR 1\Completed\"/>
    </mc:Choice>
  </mc:AlternateContent>
  <xr:revisionPtr revIDLastSave="0" documentId="8_{DCE6C4F7-9069-402E-8DA6-B106AE3CAD7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K26" i="1"/>
  <c r="L26" i="1"/>
  <c r="M26" i="1"/>
  <c r="N26" i="1"/>
  <c r="O26" i="1"/>
  <c r="D25" i="1"/>
  <c r="O24" i="1"/>
  <c r="K24" i="1"/>
  <c r="L24" i="1"/>
  <c r="M24" i="1"/>
  <c r="N24" i="1"/>
  <c r="J24" i="1"/>
  <c r="H24" i="1"/>
  <c r="H26" i="1" s="1"/>
  <c r="I24" i="1"/>
  <c r="I26" i="1" s="1"/>
  <c r="G24" i="1"/>
  <c r="G26" i="1" s="1"/>
  <c r="E24" i="1"/>
  <c r="E26" i="1" s="1"/>
  <c r="F24" i="1"/>
  <c r="F26" i="1" s="1"/>
  <c r="D24" i="1"/>
  <c r="D26" i="1" s="1"/>
  <c r="E25" i="1" l="1"/>
  <c r="F25" i="1"/>
  <c r="G25" i="1"/>
  <c r="H25" i="1"/>
  <c r="I25" i="1"/>
  <c r="J25" i="1"/>
  <c r="K25" i="1"/>
  <c r="L25" i="1"/>
  <c r="M25" i="1"/>
  <c r="N25" i="1"/>
  <c r="O25" i="1"/>
</calcChain>
</file>

<file path=xl/sharedStrings.xml><?xml version="1.0" encoding="utf-8"?>
<sst xmlns="http://schemas.openxmlformats.org/spreadsheetml/2006/main" count="36" uniqueCount="36">
  <si>
    <t>CASE NO. 2024-00402</t>
  </si>
  <si>
    <t>South Kentucky RECC</t>
  </si>
  <si>
    <t>Data Request 10 (a), (b), (c), (d), (e), (f), (g), (i), (j), (k)</t>
  </si>
  <si>
    <t>Request</t>
  </si>
  <si>
    <t>Account</t>
  </si>
  <si>
    <t>Description</t>
  </si>
  <si>
    <t>(a)</t>
  </si>
  <si>
    <t>See Below</t>
  </si>
  <si>
    <t>(b)</t>
  </si>
  <si>
    <t>(c)</t>
  </si>
  <si>
    <t>(d)</t>
  </si>
  <si>
    <t>(e)</t>
  </si>
  <si>
    <t>(i)</t>
  </si>
  <si>
    <t>(g)</t>
  </si>
  <si>
    <t>(f)</t>
  </si>
  <si>
    <t>Construction Work In Progress</t>
  </si>
  <si>
    <t>Completed Construction Not Classified</t>
  </si>
  <si>
    <t>Property held for future use</t>
  </si>
  <si>
    <t>Plant Purchased or Sold</t>
  </si>
  <si>
    <t>151-155</t>
  </si>
  <si>
    <t>Materials and Supplies</t>
  </si>
  <si>
    <t>AP -General Plant Estimate</t>
  </si>
  <si>
    <t>(j)</t>
  </si>
  <si>
    <t>AP-Construction WIP Estimate</t>
  </si>
  <si>
    <t>(k)</t>
  </si>
  <si>
    <t>AP-Prepayments Estimate</t>
  </si>
  <si>
    <t>General Plant</t>
  </si>
  <si>
    <t>Distribution Plant</t>
  </si>
  <si>
    <t>Total Plant</t>
  </si>
  <si>
    <t>101*</t>
  </si>
  <si>
    <t>*101</t>
  </si>
  <si>
    <t>Plant in Service Accounts</t>
  </si>
  <si>
    <t>Total Depreciation Reserve</t>
  </si>
  <si>
    <t>Distribution Plant - Kentucky jurisdictional only</t>
  </si>
  <si>
    <t>Total Plant - Kentucky jurisdictional only</t>
  </si>
  <si>
    <t>Depreciation Reserve - Kentucky jurisdictional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</si>
</sst>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#,###,###,###.00"/>
    <numFmt numFmtId="165" formatCode="###.0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164" fontId="4" fillId="0" borderId="0" xfId="0" applyNumberFormat="1" applyFont="1"/>
    <xf numFmtId="165" fontId="4" fillId="0" borderId="1" xfId="0" quotePrefix="1" applyNumberFormat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165" fontId="4" fillId="0" borderId="0" xfId="0" quotePrefix="1" applyNumberFormat="1" applyFont="1" applyAlignment="1">
      <alignment horizontal="center"/>
    </xf>
    <xf numFmtId="0" fontId="4" fillId="0" borderId="0" xfId="0" quotePrefix="1" applyFont="1" applyAlignment="1">
      <alignment horizontal="left"/>
    </xf>
    <xf numFmtId="165" fontId="4" fillId="0" borderId="0" xfId="0" applyNumberFormat="1" applyFont="1" applyAlignment="1">
      <alignment horizontal="center"/>
    </xf>
    <xf numFmtId="0" fontId="5" fillId="0" borderId="0" xfId="0" applyFont="1"/>
    <xf numFmtId="166" fontId="4" fillId="0" borderId="0" xfId="1" quotePrefix="1" applyNumberFormat="1" applyFont="1" applyAlignment="1">
      <alignment horizontal="right"/>
    </xf>
    <xf numFmtId="166" fontId="4" fillId="0" borderId="0" xfId="1" quotePrefix="1" applyNumberFormat="1" applyFont="1"/>
    <xf numFmtId="166" fontId="4" fillId="0" borderId="0" xfId="1" applyNumberFormat="1" applyFont="1"/>
    <xf numFmtId="166" fontId="0" fillId="0" borderId="0" xfId="1" applyNumberFormat="1" applyFont="1"/>
    <xf numFmtId="17" fontId="4" fillId="0" borderId="1" xfId="0" quotePrefix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2" borderId="0" xfId="0" quotePrefix="1" applyFont="1" applyFill="1" applyAlignment="1">
      <alignment horizontal="center"/>
    </xf>
    <xf numFmtId="166" fontId="4" fillId="0" borderId="0" xfId="1" quotePrefix="1" applyNumberFormat="1" applyFont="1" applyBorder="1"/>
    <xf numFmtId="166" fontId="0" fillId="0" borderId="2" xfId="1" applyNumberFormat="1" applyFont="1" applyBorder="1"/>
    <xf numFmtId="4" fontId="0" fillId="0" borderId="0" xfId="0" applyNumberFormat="1"/>
    <xf numFmtId="4" fontId="0" fillId="0" borderId="0" xfId="0" applyNumberFormat="1" applyAlignment="1">
      <alignment horizontal="center"/>
    </xf>
    <xf numFmtId="0" fontId="6" fillId="0" borderId="0" xfId="0" applyFont="1"/>
    <xf numFmtId="166" fontId="0" fillId="3" borderId="0" xfId="1" applyNumberFormat="1" applyFont="1" applyFill="1"/>
    <xf numFmtId="0" fontId="0" fillId="0" borderId="0" xfId="0" applyAlignment="1">
      <alignment horizontal="left" indent="2"/>
    </xf>
    <xf numFmtId="166" fontId="0" fillId="3" borderId="0" xfId="0" applyNumberFormat="1" applyFill="1"/>
    <xf numFmtId="0" fontId="4" fillId="0" borderId="0" xfId="0" quotePrefix="1" applyFont="1" applyAlignment="1">
      <alignment horizontal="left" indent="2"/>
    </xf>
    <xf numFmtId="166" fontId="4" fillId="3" borderId="0" xfId="1" quotePrefix="1" applyNumberFormat="1" applyFont="1" applyFill="1"/>
    <xf numFmtId="166" fontId="4" fillId="0" borderId="0" xfId="1" quotePrefix="1" applyNumberFormat="1" applyFont="1" applyFill="1" applyBorder="1"/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abSelected="1" workbookViewId="0">
      <pane ySplit="7" topLeftCell="A8" activePane="bottomLeft" state="frozen"/>
      <selection pane="bottomLeft" activeCell="E23" sqref="E23"/>
    </sheetView>
  </sheetViews>
  <sheetFormatPr defaultRowHeight="15" x14ac:dyDescent="0.25"/>
  <cols>
    <col min="1" max="1" width="9.140625" style="17"/>
    <col min="2" max="2" width="18" customWidth="1"/>
    <col min="3" max="3" width="49.85546875" bestFit="1" customWidth="1"/>
    <col min="4" max="15" width="16.140625" bestFit="1" customWidth="1"/>
  </cols>
  <sheetData>
    <row r="1" spans="1:15" x14ac:dyDescent="0.25">
      <c r="B1" s="11" t="s">
        <v>1</v>
      </c>
      <c r="C1" s="11"/>
      <c r="D1" s="11"/>
      <c r="E1" s="1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B2" s="11" t="s">
        <v>0</v>
      </c>
      <c r="C2" s="11"/>
      <c r="D2" s="11"/>
      <c r="E2" s="11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B3" s="1" t="s">
        <v>2</v>
      </c>
      <c r="C3" s="11"/>
      <c r="D3" s="11"/>
      <c r="E3" s="11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B5" s="4"/>
      <c r="C5" s="3"/>
      <c r="D5" s="5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B6" s="4"/>
      <c r="C6" s="3"/>
      <c r="D6" s="5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17" t="s">
        <v>3</v>
      </c>
      <c r="B7" s="6" t="s">
        <v>4</v>
      </c>
      <c r="C7" s="7" t="s">
        <v>5</v>
      </c>
      <c r="D7" s="16">
        <v>45078</v>
      </c>
      <c r="E7" s="16">
        <v>45108</v>
      </c>
      <c r="F7" s="16">
        <v>45139</v>
      </c>
      <c r="G7" s="16">
        <v>45170</v>
      </c>
      <c r="H7" s="16">
        <v>45200</v>
      </c>
      <c r="I7" s="16">
        <v>45231</v>
      </c>
      <c r="J7" s="16">
        <v>45261</v>
      </c>
      <c r="K7" s="16">
        <v>45292</v>
      </c>
      <c r="L7" s="16">
        <v>45323</v>
      </c>
      <c r="M7" s="16">
        <v>45352</v>
      </c>
      <c r="N7" s="16">
        <v>45383</v>
      </c>
      <c r="O7" s="16">
        <v>45413</v>
      </c>
    </row>
    <row r="8" spans="1:15" x14ac:dyDescent="0.25">
      <c r="A8" s="17" t="s">
        <v>6</v>
      </c>
      <c r="B8" s="8" t="s">
        <v>29</v>
      </c>
      <c r="C8" s="9" t="s">
        <v>7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x14ac:dyDescent="0.25">
      <c r="A9" s="17" t="s">
        <v>8</v>
      </c>
      <c r="B9" s="8">
        <v>102</v>
      </c>
      <c r="C9" s="9" t="s">
        <v>18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</row>
    <row r="10" spans="1:15" x14ac:dyDescent="0.25">
      <c r="A10" s="17" t="s">
        <v>9</v>
      </c>
      <c r="B10" s="8">
        <v>105</v>
      </c>
      <c r="C10" s="9" t="s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</row>
    <row r="11" spans="1:15" x14ac:dyDescent="0.25">
      <c r="A11" s="17" t="s">
        <v>10</v>
      </c>
      <c r="B11" s="8">
        <v>106</v>
      </c>
      <c r="C11" s="9" t="s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</row>
    <row r="12" spans="1:15" x14ac:dyDescent="0.25">
      <c r="A12" s="17" t="s">
        <v>11</v>
      </c>
      <c r="B12" s="8">
        <v>107</v>
      </c>
      <c r="C12" s="9" t="s">
        <v>15</v>
      </c>
      <c r="D12" s="19">
        <v>5987885.5799999991</v>
      </c>
      <c r="E12" s="19">
        <v>5566745.5599999987</v>
      </c>
      <c r="F12" s="19">
        <v>5962494.8700000001</v>
      </c>
      <c r="G12" s="19">
        <v>6371102.3499999996</v>
      </c>
      <c r="H12" s="19">
        <v>5171674.2899999991</v>
      </c>
      <c r="I12" s="19">
        <v>5774140.8199999994</v>
      </c>
      <c r="J12" s="19">
        <v>5305944.25</v>
      </c>
      <c r="K12" s="19">
        <v>4713485.5</v>
      </c>
      <c r="L12" s="19">
        <v>5136885.18</v>
      </c>
      <c r="M12" s="19">
        <v>5403852.5</v>
      </c>
      <c r="N12" s="19">
        <v>5449330.6799999997</v>
      </c>
      <c r="O12" s="19">
        <v>5730572.9799999995</v>
      </c>
    </row>
    <row r="13" spans="1:15" x14ac:dyDescent="0.25">
      <c r="A13" s="17" t="s">
        <v>14</v>
      </c>
      <c r="B13" s="8">
        <v>108</v>
      </c>
      <c r="C13" s="9" t="s">
        <v>32</v>
      </c>
      <c r="D13" s="13">
        <v>-102376931.76000002</v>
      </c>
      <c r="E13" s="13">
        <v>-102183674.99000001</v>
      </c>
      <c r="F13" s="13">
        <v>-102923666.17</v>
      </c>
      <c r="G13" s="13">
        <v>-103060915.91999999</v>
      </c>
      <c r="H13" s="13">
        <v>-99842699.160000011</v>
      </c>
      <c r="I13" s="13">
        <v>-104179175.66000001</v>
      </c>
      <c r="J13" s="13">
        <v>-104221037.50999999</v>
      </c>
      <c r="K13" s="13">
        <v>-104787012.66999999</v>
      </c>
      <c r="L13" s="13">
        <v>-105411364.16000001</v>
      </c>
      <c r="M13" s="13">
        <v>-106121979.54000001</v>
      </c>
      <c r="N13" s="13">
        <v>-106757657.31</v>
      </c>
      <c r="O13" s="13">
        <v>-107536386.99000002</v>
      </c>
    </row>
    <row r="14" spans="1:15" x14ac:dyDescent="0.25">
      <c r="B14" s="8"/>
      <c r="C14" s="27" t="s">
        <v>35</v>
      </c>
      <c r="D14" s="28">
        <v>-102174228.88000003</v>
      </c>
      <c r="E14" s="28">
        <v>-101980303.41000001</v>
      </c>
      <c r="F14" s="28">
        <v>-102719625.89</v>
      </c>
      <c r="G14" s="28">
        <v>-102856206.93999998</v>
      </c>
      <c r="H14" s="28">
        <v>-99637305.860000014</v>
      </c>
      <c r="I14" s="28">
        <v>-103973098.04000001</v>
      </c>
      <c r="J14" s="28">
        <v>-104014275.55</v>
      </c>
      <c r="K14" s="28">
        <v>-104579565.42999999</v>
      </c>
      <c r="L14" s="28">
        <v>-105203231.64000002</v>
      </c>
      <c r="M14" s="28">
        <v>-105913161.74000001</v>
      </c>
      <c r="N14" s="28">
        <v>-106548154.23</v>
      </c>
      <c r="O14" s="28">
        <v>-107326189.81000002</v>
      </c>
    </row>
    <row r="15" spans="1:15" x14ac:dyDescent="0.25">
      <c r="A15" s="17" t="s">
        <v>13</v>
      </c>
      <c r="B15" s="10" t="s">
        <v>19</v>
      </c>
      <c r="C15" s="3" t="s">
        <v>20</v>
      </c>
      <c r="D15" s="14">
        <v>2597726.34</v>
      </c>
      <c r="E15" s="14">
        <v>2650186.7200000002</v>
      </c>
      <c r="F15" s="14">
        <v>2729886.5700000008</v>
      </c>
      <c r="G15" s="14">
        <v>2613922.9600000004</v>
      </c>
      <c r="H15" s="14">
        <v>2544526.9400000004</v>
      </c>
      <c r="I15" s="14">
        <v>2519496.9600000004</v>
      </c>
      <c r="J15" s="14">
        <v>2580440.0200000005</v>
      </c>
      <c r="K15" s="14">
        <v>2584200.2699999996</v>
      </c>
      <c r="L15" s="14">
        <v>2685850.5700000003</v>
      </c>
      <c r="M15" s="14">
        <v>2771087.7100000004</v>
      </c>
      <c r="N15" s="14">
        <v>2839052.6999999997</v>
      </c>
      <c r="O15" s="14">
        <v>3089697.5300000003</v>
      </c>
    </row>
    <row r="16" spans="1:15" x14ac:dyDescent="0.25">
      <c r="B16" s="8"/>
      <c r="C16" s="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 x14ac:dyDescent="0.25">
      <c r="A17" s="17" t="s">
        <v>12</v>
      </c>
      <c r="B17" s="8"/>
      <c r="C17" s="9" t="s">
        <v>21</v>
      </c>
      <c r="D17" s="29">
        <v>5737.84</v>
      </c>
      <c r="E17" s="29">
        <v>15494</v>
      </c>
      <c r="F17" s="29">
        <v>0</v>
      </c>
      <c r="G17" s="29">
        <v>5754</v>
      </c>
      <c r="H17" s="29">
        <v>31946</v>
      </c>
      <c r="I17" s="29">
        <v>0</v>
      </c>
      <c r="J17" s="29">
        <v>25265</v>
      </c>
      <c r="K17" s="29">
        <v>0</v>
      </c>
      <c r="L17" s="29">
        <v>7575</v>
      </c>
      <c r="M17" s="29">
        <v>42132</v>
      </c>
      <c r="N17" s="29">
        <v>6834</v>
      </c>
      <c r="O17" s="29">
        <v>0</v>
      </c>
    </row>
    <row r="18" spans="1:15" x14ac:dyDescent="0.25">
      <c r="A18" s="17" t="s">
        <v>22</v>
      </c>
      <c r="B18" s="8"/>
      <c r="C18" s="9" t="s">
        <v>23</v>
      </c>
      <c r="D18" s="14">
        <v>468078.32000000007</v>
      </c>
      <c r="E18" s="14">
        <v>338480.07</v>
      </c>
      <c r="F18" s="14">
        <v>433146.95999999996</v>
      </c>
      <c r="G18" s="14">
        <v>983580.93</v>
      </c>
      <c r="H18" s="14">
        <v>297947.02999999997</v>
      </c>
      <c r="I18" s="14">
        <v>319650.57</v>
      </c>
      <c r="J18" s="14">
        <v>422985.58</v>
      </c>
      <c r="K18" s="14">
        <v>361353.73000000004</v>
      </c>
      <c r="L18" s="14">
        <v>700867.53000000014</v>
      </c>
      <c r="M18" s="14">
        <v>800246.49000000011</v>
      </c>
      <c r="N18" s="14">
        <v>852134.35</v>
      </c>
      <c r="O18" s="14">
        <v>687627.3600000001</v>
      </c>
    </row>
    <row r="19" spans="1:15" x14ac:dyDescent="0.25">
      <c r="A19" s="17" t="s">
        <v>24</v>
      </c>
      <c r="C19" s="3" t="s">
        <v>25</v>
      </c>
      <c r="D19" s="14">
        <v>0</v>
      </c>
      <c r="E19" s="14">
        <v>0</v>
      </c>
      <c r="F19" s="14">
        <v>86350.01</v>
      </c>
      <c r="G19" s="14">
        <v>0</v>
      </c>
      <c r="H19" s="14">
        <v>0</v>
      </c>
      <c r="I19" s="14">
        <v>199628</v>
      </c>
      <c r="J19" s="14">
        <v>0</v>
      </c>
      <c r="K19" s="14">
        <v>0</v>
      </c>
      <c r="L19" s="14">
        <v>87145.22</v>
      </c>
      <c r="M19" s="14">
        <v>0</v>
      </c>
      <c r="N19" s="14">
        <v>6230</v>
      </c>
      <c r="O19" s="14">
        <v>0</v>
      </c>
    </row>
    <row r="20" spans="1:15" x14ac:dyDescent="0.25"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x14ac:dyDescent="0.25">
      <c r="B21" s="17" t="s">
        <v>30</v>
      </c>
      <c r="C21" s="3" t="s">
        <v>31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x14ac:dyDescent="0.25">
      <c r="A22"/>
      <c r="C22" s="3" t="s">
        <v>26</v>
      </c>
      <c r="D22" s="15">
        <v>43260281</v>
      </c>
      <c r="E22" s="15">
        <v>42698933</v>
      </c>
      <c r="F22" s="15">
        <v>42707133</v>
      </c>
      <c r="G22" s="15">
        <v>42140883</v>
      </c>
      <c r="H22" s="15">
        <v>42363024</v>
      </c>
      <c r="I22" s="15">
        <v>42366433</v>
      </c>
      <c r="J22" s="15">
        <v>42438392</v>
      </c>
      <c r="K22" s="15">
        <v>42442751</v>
      </c>
      <c r="L22" s="15">
        <v>42645670</v>
      </c>
      <c r="M22" s="15">
        <v>42995902</v>
      </c>
      <c r="N22" s="15">
        <v>43015395</v>
      </c>
      <c r="O22" s="15">
        <v>43015395</v>
      </c>
    </row>
    <row r="23" spans="1:15" x14ac:dyDescent="0.25">
      <c r="C23" t="s">
        <v>27</v>
      </c>
      <c r="D23" s="15">
        <v>268421100</v>
      </c>
      <c r="E23" s="15">
        <v>269548683</v>
      </c>
      <c r="F23" s="15">
        <v>270361762</v>
      </c>
      <c r="G23" s="15">
        <v>271925730</v>
      </c>
      <c r="H23" s="15">
        <v>273717411</v>
      </c>
      <c r="I23" s="15">
        <v>274314077</v>
      </c>
      <c r="J23" s="15">
        <v>275190804</v>
      </c>
      <c r="K23" s="15">
        <v>276712515</v>
      </c>
      <c r="L23" s="15">
        <v>277757869</v>
      </c>
      <c r="M23" s="15">
        <v>278990240</v>
      </c>
      <c r="N23" s="15">
        <v>280388761</v>
      </c>
      <c r="O23" s="15">
        <v>281454889</v>
      </c>
    </row>
    <row r="24" spans="1:15" x14ac:dyDescent="0.25">
      <c r="C24" s="25" t="s">
        <v>33</v>
      </c>
      <c r="D24" s="24">
        <f>D23-267481</f>
        <v>268153619</v>
      </c>
      <c r="E24" s="24">
        <f t="shared" ref="E24:F24" si="0">E23-267481</f>
        <v>269281202</v>
      </c>
      <c r="F24" s="24">
        <f t="shared" si="0"/>
        <v>270094281</v>
      </c>
      <c r="G24" s="24">
        <f>G23-273729</f>
        <v>271652001</v>
      </c>
      <c r="H24" s="24">
        <f t="shared" ref="H24:I24" si="1">H23-273729</f>
        <v>273443682</v>
      </c>
      <c r="I24" s="24">
        <f t="shared" si="1"/>
        <v>274040348</v>
      </c>
      <c r="J24" s="24">
        <f>J23-274111</f>
        <v>274916693</v>
      </c>
      <c r="K24" s="24">
        <f t="shared" ref="K24:N24" si="2">K23-274111</f>
        <v>276438404</v>
      </c>
      <c r="L24" s="24">
        <f t="shared" si="2"/>
        <v>277483758</v>
      </c>
      <c r="M24" s="24">
        <f t="shared" si="2"/>
        <v>278716129</v>
      </c>
      <c r="N24" s="24">
        <f t="shared" si="2"/>
        <v>280114650</v>
      </c>
      <c r="O24" s="24">
        <f>O23-277630</f>
        <v>281177259</v>
      </c>
    </row>
    <row r="25" spans="1:15" x14ac:dyDescent="0.25">
      <c r="C25" t="s">
        <v>28</v>
      </c>
      <c r="D25" s="20">
        <f>+D22+D23</f>
        <v>311681381</v>
      </c>
      <c r="E25" s="20">
        <f>SUM(E22:E23)</f>
        <v>312247616</v>
      </c>
      <c r="F25" s="20">
        <f>SUM(F22:F23)</f>
        <v>313068895</v>
      </c>
      <c r="G25" s="20">
        <f>SUM(G22:G23)</f>
        <v>314066613</v>
      </c>
      <c r="H25" s="20">
        <f>SUM(H22:H23)</f>
        <v>316080435</v>
      </c>
      <c r="I25" s="20">
        <f>SUM(I22:I23)</f>
        <v>316680510</v>
      </c>
      <c r="J25" s="20">
        <f>SUM(J22:J23)</f>
        <v>317629196</v>
      </c>
      <c r="K25" s="20">
        <f>SUM(K22:K23)</f>
        <v>319155266</v>
      </c>
      <c r="L25" s="20">
        <f>SUM(L22:L23)</f>
        <v>320403539</v>
      </c>
      <c r="M25" s="20">
        <f>SUM(M22:M23)</f>
        <v>321986142</v>
      </c>
      <c r="N25" s="20">
        <f>SUM(N22:N23)</f>
        <v>323404156</v>
      </c>
      <c r="O25" s="20">
        <f>SUM(O22:O23)</f>
        <v>324470284</v>
      </c>
    </row>
    <row r="26" spans="1:15" x14ac:dyDescent="0.25">
      <c r="C26" s="25" t="s">
        <v>34</v>
      </c>
      <c r="D26" s="26">
        <f>+D22+D24</f>
        <v>311413900</v>
      </c>
      <c r="E26" s="26">
        <f t="shared" ref="E26:O26" si="3">+E22+E24</f>
        <v>311980135</v>
      </c>
      <c r="F26" s="26">
        <f t="shared" si="3"/>
        <v>312801414</v>
      </c>
      <c r="G26" s="26">
        <f t="shared" si="3"/>
        <v>313792884</v>
      </c>
      <c r="H26" s="26">
        <f t="shared" si="3"/>
        <v>315806706</v>
      </c>
      <c r="I26" s="26">
        <f t="shared" si="3"/>
        <v>316406781</v>
      </c>
      <c r="J26" s="26">
        <f t="shared" si="3"/>
        <v>317355085</v>
      </c>
      <c r="K26" s="26">
        <f t="shared" si="3"/>
        <v>318881155</v>
      </c>
      <c r="L26" s="26">
        <f t="shared" si="3"/>
        <v>320129428</v>
      </c>
      <c r="M26" s="26">
        <f t="shared" si="3"/>
        <v>321712031</v>
      </c>
      <c r="N26" s="26">
        <f t="shared" si="3"/>
        <v>323130045</v>
      </c>
      <c r="O26" s="26">
        <f t="shared" si="3"/>
        <v>324192654</v>
      </c>
    </row>
    <row r="29" spans="1:15" x14ac:dyDescent="0.25">
      <c r="C29" s="23"/>
      <c r="O29" s="21"/>
    </row>
    <row r="31" spans="1:15" x14ac:dyDescent="0.25">
      <c r="E31" s="21"/>
      <c r="F31" s="21"/>
      <c r="G31" s="21"/>
      <c r="H31" s="21"/>
      <c r="I31" s="21"/>
      <c r="K31" s="21"/>
      <c r="L31" s="21"/>
      <c r="M31" s="21"/>
      <c r="N31" s="21"/>
      <c r="O31" s="21"/>
    </row>
    <row r="32" spans="1:15" x14ac:dyDescent="0.25">
      <c r="E32" s="21"/>
      <c r="F32" s="21"/>
      <c r="G32" s="21"/>
      <c r="H32" s="21"/>
      <c r="I32" s="21"/>
    </row>
    <row r="33" spans="1:15" s="21" customFormat="1" x14ac:dyDescent="0.25">
      <c r="A33" s="22"/>
    </row>
    <row r="34" spans="1:15" x14ac:dyDescent="0.25">
      <c r="E34" s="21"/>
      <c r="F34" s="21"/>
      <c r="G34" s="21"/>
      <c r="H34" s="21"/>
      <c r="I34" s="21"/>
    </row>
    <row r="35" spans="1:15" x14ac:dyDescent="0.25">
      <c r="D35" s="30"/>
    </row>
    <row r="36" spans="1:15" x14ac:dyDescent="0.25">
      <c r="D36" s="30"/>
    </row>
    <row r="38" spans="1:15" x14ac:dyDescent="0.25"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39" spans="1:15" x14ac:dyDescent="0.25">
      <c r="B39">
        <v>2023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</row>
    <row r="40" spans="1:15" x14ac:dyDescent="0.25"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1:15" x14ac:dyDescent="0.25"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1:15" x14ac:dyDescent="0.25"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</row>
    <row r="43" spans="1:15" x14ac:dyDescent="0.25"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1:15" x14ac:dyDescent="0.25"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1:15" x14ac:dyDescent="0.25"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pans="1:15" x14ac:dyDescent="0.25"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pans="1:15" x14ac:dyDescent="0.25">
      <c r="D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1:15" x14ac:dyDescent="0.25"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4:15" x14ac:dyDescent="0.25"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4:15" x14ac:dyDescent="0.25"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pans="4:15" x14ac:dyDescent="0.25"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</row>
    <row r="52" spans="4:15" x14ac:dyDescent="0.25"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</row>
    <row r="53" spans="4:15" x14ac:dyDescent="0.25"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</row>
    <row r="54" spans="4:15" x14ac:dyDescent="0.25"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</row>
    <row r="55" spans="4:15" x14ac:dyDescent="0.25"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  <row r="56" spans="4:15" x14ac:dyDescent="0.25"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4:15" x14ac:dyDescent="0.25"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</row>
    <row r="58" spans="4:15" x14ac:dyDescent="0.25"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pans="4:15" x14ac:dyDescent="0.25"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pans="4:15" x14ac:dyDescent="0.25"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4:15" x14ac:dyDescent="0.25"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</row>
    <row r="62" spans="4:15" x14ac:dyDescent="0.25"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</row>
    <row r="63" spans="4:15" x14ac:dyDescent="0.25"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4:15" x14ac:dyDescent="0.25"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4:15" x14ac:dyDescent="0.25"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4:15" x14ac:dyDescent="0.25"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4:15" x14ac:dyDescent="0.25"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4:15" x14ac:dyDescent="0.25"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4:15" x14ac:dyDescent="0.25"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</sheetData>
  <phoneticPr fontId="1" type="noConversion"/>
  <pageMargins left="0.2" right="0.2" top="0.75" bottom="0.75" header="0.3" footer="0.3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Stevens</dc:creator>
  <cp:lastModifiedBy>Carrie Bessinger</cp:lastModifiedBy>
  <cp:lastPrinted>2021-12-22T16:30:58Z</cp:lastPrinted>
  <dcterms:created xsi:type="dcterms:W3CDTF">2021-12-10T20:22:27Z</dcterms:created>
  <dcterms:modified xsi:type="dcterms:W3CDTF">2025-02-28T17:48:35Z</dcterms:modified>
</cp:coreProperties>
</file>