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J:\PSC\2024-00402 Rate Case\Monthly Updates\"/>
    </mc:Choice>
  </mc:AlternateContent>
  <xr:revisionPtr revIDLastSave="0" documentId="8_{DC6D8322-9367-447D-B1C7-63D093FEAF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Item" sheetId="1" r:id="rId1"/>
  </sheets>
  <definedNames>
    <definedName name="listItem">listItem!$H$5:$X$48</definedName>
    <definedName name="_xlnm.Print_Area" localSheetId="0">listItem!$A$1:$O$47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I47" i="1"/>
  <c r="G43" i="1"/>
  <c r="M45" i="1"/>
  <c r="M47" i="1" s="1"/>
  <c r="L44" i="1"/>
  <c r="L47" i="1" s="1"/>
  <c r="O39" i="1"/>
  <c r="G39" i="1"/>
  <c r="G35" i="1"/>
  <c r="O34" i="1"/>
  <c r="O35" i="1"/>
  <c r="O36" i="1"/>
  <c r="O37" i="1"/>
  <c r="O3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8" i="1"/>
  <c r="N46" i="1"/>
  <c r="O46" i="1" s="1"/>
  <c r="N47" i="1" l="1"/>
  <c r="O44" i="1"/>
  <c r="O45" i="1" l="1"/>
  <c r="O47" i="1" s="1"/>
</calcChain>
</file>

<file path=xl/sharedStrings.xml><?xml version="1.0" encoding="utf-8"?>
<sst xmlns="http://schemas.openxmlformats.org/spreadsheetml/2006/main" count="120" uniqueCount="59">
  <si>
    <t>South Kentucky RECC</t>
  </si>
  <si>
    <t>Line No.</t>
  </si>
  <si>
    <t>(a)</t>
  </si>
  <si>
    <t>(b)</t>
  </si>
  <si>
    <t>(c)</t>
  </si>
  <si>
    <t>(d)</t>
  </si>
  <si>
    <t xml:space="preserve">(e) </t>
  </si>
  <si>
    <t>(g)</t>
  </si>
  <si>
    <t>(i)</t>
  </si>
  <si>
    <t xml:space="preserve">Date of Invoice </t>
  </si>
  <si>
    <t>Vendor Name</t>
  </si>
  <si>
    <t>Rates/Hour</t>
  </si>
  <si>
    <t>Incurred to Date</t>
  </si>
  <si>
    <t>Estimate of Remaining Work</t>
  </si>
  <si>
    <t>Legal</t>
  </si>
  <si>
    <t>Consultants</t>
  </si>
  <si>
    <t>(j)</t>
  </si>
  <si>
    <t xml:space="preserve">Description of Service </t>
  </si>
  <si>
    <t>(k)</t>
  </si>
  <si>
    <t>Account Number</t>
  </si>
  <si>
    <t>(l)</t>
  </si>
  <si>
    <t xml:space="preserve">(f) </t>
  </si>
  <si>
    <t>Other Expenses</t>
  </si>
  <si>
    <t>(m)</t>
  </si>
  <si>
    <t>(n)</t>
  </si>
  <si>
    <t>(i to n)</t>
  </si>
  <si>
    <t>Total Sum</t>
  </si>
  <si>
    <t>Case No. 2024-00402</t>
  </si>
  <si>
    <t>Item 36-Rate Case Costs</t>
  </si>
  <si>
    <t>HONAKER LAW OFFICE, PLLC</t>
  </si>
  <si>
    <t>$280.00-$295.00</t>
  </si>
  <si>
    <t>RATE CASE EXHIBIT DRAFTING</t>
  </si>
  <si>
    <t>RATE CASE DISCUSSION</t>
  </si>
  <si>
    <t>$275.00-$290.00</t>
  </si>
  <si>
    <t>CATALYST CONSULTING LLC</t>
  </si>
  <si>
    <t>COST OF SERVICE STUDY DISCUSSION</t>
  </si>
  <si>
    <t>COST OF SERVICE STUDY/RATE REVIEW</t>
  </si>
  <si>
    <t>RATE CASE &amp; COST OF SERVICE STUDY DISCUSSION</t>
  </si>
  <si>
    <t>THE PRIME GROUP LLC</t>
  </si>
  <si>
    <t>DEPRECIATION STUDY SERVICES</t>
  </si>
  <si>
    <t>RATE CASE-CUSTOMER NOTICE TIMING</t>
  </si>
  <si>
    <t>RATE CASE DISCUSSION/COST OF SERVICE STUDY REVIEW</t>
  </si>
  <si>
    <t>$265.00-$290.00</t>
  </si>
  <si>
    <t>MAIL SOLUTIONS LLC</t>
  </si>
  <si>
    <t>RATE CASE AFFIDAVIT MAILING TO MEMBERS WHO DO NOT RECEIVE KY LIVING MAGAZINE</t>
  </si>
  <si>
    <t>$0.32-$0.40</t>
  </si>
  <si>
    <t>RATE CASE DISCUSSION/RATE REVIEW</t>
  </si>
  <si>
    <t>Total</t>
  </si>
  <si>
    <t>Invoice Number</t>
  </si>
  <si>
    <t>NON-EXEMPT STAFF OVERTIME</t>
  </si>
  <si>
    <t>10.01.24</t>
  </si>
  <si>
    <t>11.01.24</t>
  </si>
  <si>
    <t>12.01.24</t>
  </si>
  <si>
    <t>01.01.25</t>
  </si>
  <si>
    <t>RATE REVIEW AND INFORMAL CONFERENCE</t>
  </si>
  <si>
    <t>TRAVEL COST</t>
  </si>
  <si>
    <t>Hours Worked or Miles Driven</t>
  </si>
  <si>
    <t>RATE CASE DISCUSSION/RATE REVIEW/TRAVEL</t>
  </si>
  <si>
    <t>RESPOND TO DATA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</si>
</sst>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#.00"/>
    <numFmt numFmtId="165" formatCode="############.00"/>
    <numFmt numFmtId="166" formatCode="###,###,###,###.00"/>
    <numFmt numFmtId="167" formatCode="&quot;$&quot;#,##0.00"/>
  </numFmts>
  <fonts count="4" x14ac:knownFonts="1">
    <font>
      <sz val="10"/>
      <name val="MS Sans Serif"/>
    </font>
    <font>
      <b/>
      <sz val="10"/>
      <name val="MS Sans Serif"/>
    </font>
    <font>
      <b/>
      <sz val="11"/>
      <name val="MS Sans Serif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2" fontId="0" fillId="0" borderId="6" xfId="0" applyNumberFormat="1" applyBorder="1" applyAlignment="1">
      <alignment horizontal="center" wrapText="1"/>
    </xf>
    <xf numFmtId="167" fontId="0" fillId="0" borderId="6" xfId="0" applyNumberFormat="1" applyBorder="1" applyAlignment="1">
      <alignment horizontal="center"/>
    </xf>
    <xf numFmtId="2" fontId="0" fillId="0" borderId="6" xfId="0" quotePrefix="1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quotePrefix="1" applyNumberFormat="1" applyFont="1" applyAlignment="1">
      <alignment horizontal="center" vertical="center"/>
    </xf>
    <xf numFmtId="166" fontId="1" fillId="0" borderId="0" xfId="0" quotePrefix="1" applyNumberFormat="1" applyFont="1"/>
    <xf numFmtId="0" fontId="1" fillId="0" borderId="0" xfId="0" applyFont="1" applyAlignment="1">
      <alignment horizontal="left"/>
    </xf>
    <xf numFmtId="165" fontId="1" fillId="0" borderId="0" xfId="0" applyNumberFormat="1" applyFont="1"/>
    <xf numFmtId="166" fontId="1" fillId="0" borderId="0" xfId="0" applyNumberFormat="1" applyFont="1"/>
    <xf numFmtId="44" fontId="0" fillId="0" borderId="0" xfId="1" applyFont="1" applyFill="1" applyBorder="1" applyAlignment="1">
      <alignment horizontal="left"/>
    </xf>
    <xf numFmtId="44" fontId="1" fillId="0" borderId="1" xfId="1" quotePrefix="1" applyFont="1" applyFill="1" applyBorder="1" applyAlignment="1">
      <alignment horizontal="center"/>
    </xf>
    <xf numFmtId="44" fontId="0" fillId="0" borderId="5" xfId="1" quotePrefix="1" applyFont="1" applyFill="1" applyBorder="1" applyAlignment="1">
      <alignment horizontal="center" vertical="center"/>
    </xf>
    <xf numFmtId="44" fontId="1" fillId="0" borderId="0" xfId="1" quotePrefix="1" applyFont="1" applyFill="1" applyBorder="1" applyAlignment="1">
      <alignment horizontal="center" vertical="center"/>
    </xf>
    <xf numFmtId="44" fontId="0" fillId="0" borderId="0" xfId="1" quotePrefix="1" applyFont="1" applyFill="1" applyBorder="1" applyAlignment="1">
      <alignment horizontal="left"/>
    </xf>
    <xf numFmtId="44" fontId="0" fillId="0" borderId="0" xfId="1" applyFont="1" applyFill="1" applyBorder="1"/>
    <xf numFmtId="44" fontId="1" fillId="0" borderId="1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/>
    </xf>
    <xf numFmtId="44" fontId="0" fillId="0" borderId="0" xfId="1" quotePrefix="1" applyFont="1" applyFill="1" applyBorder="1"/>
    <xf numFmtId="44" fontId="1" fillId="0" borderId="7" xfId="1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4" fontId="1" fillId="0" borderId="1" xfId="1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4" fontId="1" fillId="0" borderId="1" xfId="1" applyFont="1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zoomScaleNormal="100" workbookViewId="0">
      <selection activeCell="L47" sqref="L47"/>
    </sheetView>
  </sheetViews>
  <sheetFormatPr defaultRowHeight="12.75" x14ac:dyDescent="0.2"/>
  <cols>
    <col min="1" max="1" width="10.28515625" customWidth="1"/>
    <col min="2" max="2" width="9.140625" bestFit="1" customWidth="1"/>
    <col min="3" max="3" width="9" bestFit="1" customWidth="1"/>
    <col min="4" max="4" width="28.140625" bestFit="1" customWidth="1"/>
    <col min="5" max="5" width="40" bestFit="1" customWidth="1"/>
    <col min="6" max="6" width="15.5703125" bestFit="1" customWidth="1"/>
    <col min="7" max="7" width="14.5703125" bestFit="1" customWidth="1"/>
    <col min="8" max="8" width="9.140625" style="4" bestFit="1" customWidth="1"/>
    <col min="9" max="10" width="13" style="48" bestFit="1" customWidth="1"/>
    <col min="11" max="11" width="11.85546875" style="48" bestFit="1" customWidth="1"/>
    <col min="12" max="13" width="13" style="48" bestFit="1" customWidth="1"/>
    <col min="14" max="14" width="11" style="48" bestFit="1" customWidth="1"/>
    <col min="15" max="15" width="14.42578125" style="43" bestFit="1" customWidth="1"/>
    <col min="16" max="16" width="9.28515625" style="5" bestFit="1" customWidth="1"/>
    <col min="17" max="17" width="23" style="5" bestFit="1" customWidth="1"/>
    <col min="18" max="18" width="10.85546875" style="6" bestFit="1" customWidth="1"/>
    <col min="19" max="19" width="8.85546875" style="7" bestFit="1" customWidth="1"/>
    <col min="20" max="20" width="8.140625" style="7" bestFit="1" customWidth="1"/>
    <col min="21" max="21" width="15.5703125" style="5" bestFit="1" customWidth="1"/>
    <col min="22" max="22" width="35.5703125" style="5" bestFit="1" customWidth="1"/>
    <col min="23" max="23" width="9.85546875" style="7" bestFit="1" customWidth="1"/>
    <col min="24" max="24" width="13.28515625" style="5" bestFit="1" customWidth="1"/>
  </cols>
  <sheetData>
    <row r="1" spans="1:24" x14ac:dyDescent="0.2">
      <c r="A1" s="3" t="s">
        <v>0</v>
      </c>
      <c r="B1" s="4"/>
      <c r="C1" s="4"/>
      <c r="D1" s="4"/>
      <c r="E1" s="4"/>
      <c r="F1" s="4"/>
      <c r="G1" s="4"/>
      <c r="I1" s="43"/>
      <c r="J1" s="43"/>
      <c r="K1" s="43"/>
      <c r="L1" s="43"/>
      <c r="M1" s="43"/>
    </row>
    <row r="2" spans="1:24" x14ac:dyDescent="0.2">
      <c r="A2" s="3" t="s">
        <v>27</v>
      </c>
      <c r="B2" s="4"/>
      <c r="C2" s="4"/>
      <c r="D2" s="4"/>
      <c r="E2" s="4"/>
      <c r="F2" s="4"/>
      <c r="G2" s="4"/>
      <c r="I2" s="43"/>
      <c r="J2" s="43"/>
      <c r="K2" s="43"/>
      <c r="L2" s="43"/>
      <c r="M2" s="43"/>
    </row>
    <row r="3" spans="1:24" x14ac:dyDescent="0.2">
      <c r="A3" s="3" t="s">
        <v>28</v>
      </c>
      <c r="B3" s="4"/>
      <c r="C3" s="4"/>
      <c r="D3" s="4"/>
      <c r="E3" s="4"/>
      <c r="F3" s="4"/>
      <c r="G3" s="4"/>
      <c r="I3" s="43"/>
      <c r="J3" s="43"/>
      <c r="K3" s="43"/>
      <c r="L3" s="43"/>
      <c r="M3" s="43"/>
    </row>
    <row r="5" spans="1:24" ht="38.25" customHeight="1" x14ac:dyDescent="0.2">
      <c r="A5" s="55" t="s">
        <v>1</v>
      </c>
      <c r="B5" s="58" t="s">
        <v>9</v>
      </c>
      <c r="C5" s="58" t="s">
        <v>48</v>
      </c>
      <c r="D5" s="58" t="s">
        <v>10</v>
      </c>
      <c r="E5" s="58" t="s">
        <v>17</v>
      </c>
      <c r="F5" s="58" t="s">
        <v>56</v>
      </c>
      <c r="G5" s="58" t="s">
        <v>11</v>
      </c>
      <c r="H5" s="60" t="s">
        <v>19</v>
      </c>
      <c r="I5" s="59" t="s">
        <v>12</v>
      </c>
      <c r="J5" s="59"/>
      <c r="K5" s="59"/>
      <c r="L5" s="59" t="s">
        <v>13</v>
      </c>
      <c r="M5" s="59"/>
      <c r="N5" s="59"/>
      <c r="O5" s="57" t="s">
        <v>26</v>
      </c>
      <c r="P5" s="8"/>
      <c r="Q5" s="8"/>
      <c r="R5" s="9"/>
      <c r="S5" s="10"/>
      <c r="T5" s="10"/>
      <c r="U5" s="8"/>
      <c r="V5" s="8"/>
      <c r="W5" s="10"/>
      <c r="X5" s="8"/>
    </row>
    <row r="6" spans="1:24" ht="25.5" x14ac:dyDescent="0.2">
      <c r="A6" s="56"/>
      <c r="B6" s="58"/>
      <c r="C6" s="58"/>
      <c r="D6" s="58"/>
      <c r="E6" s="58"/>
      <c r="F6" s="58"/>
      <c r="G6" s="58"/>
      <c r="H6" s="60"/>
      <c r="I6" s="49" t="s">
        <v>14</v>
      </c>
      <c r="J6" s="49" t="s">
        <v>15</v>
      </c>
      <c r="K6" s="49" t="s">
        <v>22</v>
      </c>
      <c r="L6" s="49" t="s">
        <v>14</v>
      </c>
      <c r="M6" s="49" t="s">
        <v>15</v>
      </c>
      <c r="N6" s="49" t="s">
        <v>22</v>
      </c>
      <c r="O6" s="57"/>
      <c r="P6" s="8"/>
      <c r="Q6" s="8"/>
      <c r="R6" s="9"/>
      <c r="S6" s="10"/>
      <c r="T6" s="10"/>
      <c r="U6" s="8"/>
      <c r="V6" s="8"/>
      <c r="W6" s="10"/>
      <c r="X6" s="8"/>
    </row>
    <row r="7" spans="1:24" x14ac:dyDescent="0.2">
      <c r="A7" s="28"/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21</v>
      </c>
      <c r="H7" s="2" t="s">
        <v>7</v>
      </c>
      <c r="I7" s="49" t="s">
        <v>8</v>
      </c>
      <c r="J7" s="49" t="s">
        <v>16</v>
      </c>
      <c r="K7" s="49" t="s">
        <v>18</v>
      </c>
      <c r="L7" s="49" t="s">
        <v>20</v>
      </c>
      <c r="M7" s="49" t="s">
        <v>23</v>
      </c>
      <c r="N7" s="49" t="s">
        <v>24</v>
      </c>
      <c r="O7" s="44" t="s">
        <v>25</v>
      </c>
      <c r="P7" s="8"/>
      <c r="Q7" s="8"/>
      <c r="R7" s="9"/>
      <c r="S7" s="10"/>
      <c r="T7" s="10"/>
      <c r="U7" s="8"/>
      <c r="V7" s="8"/>
      <c r="W7" s="10"/>
      <c r="X7" s="8"/>
    </row>
    <row r="8" spans="1:24" x14ac:dyDescent="0.2">
      <c r="A8" s="29">
        <v>1</v>
      </c>
      <c r="B8" s="12">
        <v>45170</v>
      </c>
      <c r="C8" s="11">
        <v>230813</v>
      </c>
      <c r="D8" s="11" t="s">
        <v>34</v>
      </c>
      <c r="E8" s="13" t="s">
        <v>36</v>
      </c>
      <c r="F8" s="14">
        <v>10</v>
      </c>
      <c r="G8" s="15">
        <v>225</v>
      </c>
      <c r="H8" s="16">
        <v>928</v>
      </c>
      <c r="I8" s="50"/>
      <c r="J8" s="50">
        <v>2250</v>
      </c>
      <c r="K8" s="50"/>
      <c r="L8" s="50"/>
      <c r="M8" s="50"/>
      <c r="O8" s="45">
        <f>SUM(I8:N8)</f>
        <v>2250</v>
      </c>
      <c r="P8" s="8"/>
      <c r="Q8" s="8"/>
      <c r="R8" s="9"/>
      <c r="S8" s="10"/>
      <c r="T8" s="10"/>
      <c r="U8" s="8"/>
      <c r="V8" s="8"/>
      <c r="W8" s="10"/>
      <c r="X8" s="8"/>
    </row>
    <row r="9" spans="1:24" x14ac:dyDescent="0.2">
      <c r="A9" s="29">
        <v>2</v>
      </c>
      <c r="B9" s="12">
        <v>45170</v>
      </c>
      <c r="C9" s="11">
        <v>230813</v>
      </c>
      <c r="D9" s="11" t="s">
        <v>34</v>
      </c>
      <c r="E9" s="13" t="s">
        <v>55</v>
      </c>
      <c r="F9" s="14">
        <v>258</v>
      </c>
      <c r="G9" s="15">
        <v>0.65500000000000003</v>
      </c>
      <c r="H9" s="16">
        <v>928</v>
      </c>
      <c r="I9" s="50"/>
      <c r="J9" s="50">
        <v>168.99</v>
      </c>
      <c r="K9" s="50"/>
      <c r="L9" s="50"/>
      <c r="M9" s="50"/>
      <c r="O9" s="45">
        <f t="shared" ref="O9:O46" si="0">SUM(I9:N9)</f>
        <v>168.99</v>
      </c>
      <c r="P9" s="8"/>
      <c r="Q9" s="8"/>
      <c r="R9" s="9"/>
      <c r="S9" s="10"/>
      <c r="T9" s="10"/>
      <c r="U9" s="8"/>
      <c r="V9" s="8"/>
      <c r="W9" s="10"/>
      <c r="X9" s="8"/>
    </row>
    <row r="10" spans="1:24" x14ac:dyDescent="0.2">
      <c r="A10" s="29">
        <v>3</v>
      </c>
      <c r="B10" s="12">
        <v>45177</v>
      </c>
      <c r="C10" s="11">
        <v>482</v>
      </c>
      <c r="D10" s="17" t="s">
        <v>29</v>
      </c>
      <c r="E10" s="17" t="s">
        <v>32</v>
      </c>
      <c r="F10" s="18">
        <v>5.8</v>
      </c>
      <c r="G10" s="15" t="s">
        <v>30</v>
      </c>
      <c r="H10" s="19">
        <v>928</v>
      </c>
      <c r="I10" s="50">
        <v>1786.25</v>
      </c>
      <c r="J10" s="50"/>
      <c r="K10" s="50"/>
      <c r="L10" s="50"/>
      <c r="M10" s="50"/>
      <c r="N10" s="50"/>
      <c r="O10" s="45">
        <f t="shared" si="0"/>
        <v>1786.25</v>
      </c>
      <c r="P10" s="8"/>
      <c r="Q10" s="8"/>
      <c r="R10" s="9"/>
      <c r="S10" s="10"/>
      <c r="T10" s="10"/>
      <c r="U10" s="8"/>
      <c r="V10" s="8"/>
      <c r="W10" s="10"/>
      <c r="X10" s="8"/>
    </row>
    <row r="11" spans="1:24" x14ac:dyDescent="0.2">
      <c r="A11" s="29">
        <v>4</v>
      </c>
      <c r="B11" s="12">
        <v>45266</v>
      </c>
      <c r="C11" s="11">
        <v>607</v>
      </c>
      <c r="D11" s="11" t="s">
        <v>29</v>
      </c>
      <c r="E11" s="11" t="s">
        <v>31</v>
      </c>
      <c r="F11" s="18">
        <v>7.9</v>
      </c>
      <c r="G11" s="15" t="s">
        <v>30</v>
      </c>
      <c r="H11" s="19">
        <v>928</v>
      </c>
      <c r="I11" s="50">
        <v>2219.5</v>
      </c>
      <c r="J11" s="50"/>
      <c r="K11" s="50"/>
      <c r="L11" s="50"/>
      <c r="M11" s="50"/>
      <c r="N11" s="50"/>
      <c r="O11" s="45">
        <f t="shared" si="0"/>
        <v>2219.5</v>
      </c>
      <c r="P11" s="8"/>
      <c r="Q11" s="8"/>
      <c r="R11" s="9"/>
      <c r="S11" s="10"/>
      <c r="T11" s="10"/>
      <c r="U11" s="8"/>
      <c r="V11" s="8"/>
      <c r="W11" s="10"/>
      <c r="X11" s="8"/>
    </row>
    <row r="12" spans="1:24" x14ac:dyDescent="0.2">
      <c r="A12" s="29">
        <v>5</v>
      </c>
      <c r="B12" s="12">
        <v>45293</v>
      </c>
      <c r="C12" s="11">
        <v>648</v>
      </c>
      <c r="D12" s="11" t="s">
        <v>29</v>
      </c>
      <c r="E12" s="20" t="s">
        <v>32</v>
      </c>
      <c r="F12" s="21">
        <v>0.3</v>
      </c>
      <c r="G12" s="15">
        <v>295</v>
      </c>
      <c r="H12" s="19">
        <v>928</v>
      </c>
      <c r="I12" s="50">
        <v>88.5</v>
      </c>
      <c r="J12" s="50"/>
      <c r="K12" s="50"/>
      <c r="L12" s="50"/>
      <c r="M12" s="50"/>
      <c r="N12" s="50"/>
      <c r="O12" s="45">
        <f t="shared" si="0"/>
        <v>88.5</v>
      </c>
      <c r="P12" s="8"/>
      <c r="Q12" s="8"/>
      <c r="R12" s="9"/>
      <c r="S12" s="10"/>
      <c r="T12" s="10"/>
      <c r="U12" s="8"/>
      <c r="V12" s="8"/>
      <c r="W12" s="10"/>
      <c r="X12" s="8"/>
    </row>
    <row r="13" spans="1:24" x14ac:dyDescent="0.2">
      <c r="A13" s="29">
        <v>6</v>
      </c>
      <c r="B13" s="12">
        <v>45296</v>
      </c>
      <c r="C13" s="11">
        <v>651</v>
      </c>
      <c r="D13" s="11" t="s">
        <v>29</v>
      </c>
      <c r="E13" s="20" t="s">
        <v>32</v>
      </c>
      <c r="F13" s="21">
        <v>0.2</v>
      </c>
      <c r="G13" s="15">
        <v>295</v>
      </c>
      <c r="H13" s="19">
        <v>928</v>
      </c>
      <c r="I13" s="50">
        <v>59</v>
      </c>
      <c r="J13" s="50"/>
      <c r="K13" s="50"/>
      <c r="L13" s="50"/>
      <c r="M13" s="50"/>
      <c r="N13" s="50"/>
      <c r="O13" s="45">
        <f t="shared" si="0"/>
        <v>59</v>
      </c>
      <c r="P13" s="8"/>
      <c r="Q13" s="8"/>
      <c r="R13" s="9"/>
      <c r="S13" s="10"/>
      <c r="T13" s="10"/>
      <c r="U13" s="8"/>
      <c r="V13" s="8"/>
      <c r="W13" s="10"/>
      <c r="X13" s="8"/>
    </row>
    <row r="14" spans="1:24" ht="25.5" x14ac:dyDescent="0.2">
      <c r="A14" s="29">
        <v>7</v>
      </c>
      <c r="B14" s="22">
        <v>45328</v>
      </c>
      <c r="C14" s="13">
        <v>692</v>
      </c>
      <c r="D14" s="13" t="s">
        <v>29</v>
      </c>
      <c r="E14" s="23" t="s">
        <v>37</v>
      </c>
      <c r="F14" s="24">
        <v>0.7</v>
      </c>
      <c r="G14" s="25" t="s">
        <v>33</v>
      </c>
      <c r="H14" s="16">
        <v>928</v>
      </c>
      <c r="I14" s="51">
        <v>200</v>
      </c>
      <c r="J14" s="51"/>
      <c r="K14" s="51"/>
      <c r="L14" s="51"/>
      <c r="M14" s="51"/>
      <c r="N14" s="51"/>
      <c r="O14" s="45">
        <f t="shared" si="0"/>
        <v>200</v>
      </c>
      <c r="P14" s="8"/>
      <c r="Q14" s="8"/>
      <c r="R14" s="9"/>
      <c r="S14" s="10"/>
      <c r="T14" s="10"/>
      <c r="U14" s="8"/>
      <c r="V14" s="8"/>
      <c r="W14" s="10"/>
      <c r="X14" s="8"/>
    </row>
    <row r="15" spans="1:24" x14ac:dyDescent="0.2">
      <c r="A15" s="29">
        <v>8</v>
      </c>
      <c r="B15" s="12">
        <v>45356</v>
      </c>
      <c r="C15" s="11">
        <v>731</v>
      </c>
      <c r="D15" s="11" t="s">
        <v>29</v>
      </c>
      <c r="E15" s="13" t="s">
        <v>35</v>
      </c>
      <c r="F15" s="14">
        <v>0.1</v>
      </c>
      <c r="G15" s="15">
        <v>290</v>
      </c>
      <c r="H15" s="16">
        <v>928</v>
      </c>
      <c r="I15" s="50">
        <v>29</v>
      </c>
      <c r="J15" s="50"/>
      <c r="K15" s="50"/>
      <c r="L15" s="50"/>
      <c r="M15" s="50"/>
      <c r="O15" s="45">
        <f t="shared" si="0"/>
        <v>29</v>
      </c>
      <c r="P15" s="8"/>
      <c r="Q15" s="8"/>
      <c r="R15" s="9"/>
      <c r="S15" s="10"/>
      <c r="T15" s="10"/>
      <c r="U15" s="8"/>
      <c r="V15" s="8"/>
      <c r="W15" s="10"/>
      <c r="X15" s="8"/>
    </row>
    <row r="16" spans="1:24" x14ac:dyDescent="0.2">
      <c r="A16" s="29">
        <v>9</v>
      </c>
      <c r="B16" s="12">
        <v>45505</v>
      </c>
      <c r="C16" s="11">
        <v>240713</v>
      </c>
      <c r="D16" s="11" t="s">
        <v>34</v>
      </c>
      <c r="E16" s="20" t="s">
        <v>36</v>
      </c>
      <c r="F16" s="21">
        <v>14</v>
      </c>
      <c r="G16" s="15">
        <v>230</v>
      </c>
      <c r="H16" s="19">
        <v>182.33</v>
      </c>
      <c r="I16" s="50"/>
      <c r="J16" s="50">
        <v>3220</v>
      </c>
      <c r="K16" s="50"/>
      <c r="L16" s="50"/>
      <c r="M16" s="50"/>
      <c r="N16" s="50"/>
      <c r="O16" s="45">
        <f t="shared" si="0"/>
        <v>3220</v>
      </c>
      <c r="P16" s="8"/>
      <c r="Q16" s="8"/>
      <c r="R16" s="9"/>
      <c r="S16" s="10"/>
      <c r="T16" s="10"/>
      <c r="U16" s="8"/>
      <c r="V16" s="8"/>
      <c r="W16" s="10"/>
      <c r="X16" s="8"/>
    </row>
    <row r="17" spans="1:24" x14ac:dyDescent="0.2">
      <c r="A17" s="29">
        <v>10</v>
      </c>
      <c r="B17" s="12">
        <v>45505</v>
      </c>
      <c r="C17" s="11">
        <v>240713</v>
      </c>
      <c r="D17" s="11" t="s">
        <v>34</v>
      </c>
      <c r="E17" s="20" t="s">
        <v>55</v>
      </c>
      <c r="F17" s="21">
        <v>250</v>
      </c>
      <c r="G17" s="15">
        <v>0.67</v>
      </c>
      <c r="H17" s="19">
        <v>182.33</v>
      </c>
      <c r="I17" s="50"/>
      <c r="J17" s="50">
        <v>167.5</v>
      </c>
      <c r="K17" s="50"/>
      <c r="L17" s="50"/>
      <c r="M17" s="50"/>
      <c r="N17" s="50"/>
      <c r="O17" s="45">
        <f t="shared" si="0"/>
        <v>167.5</v>
      </c>
      <c r="P17" s="8"/>
      <c r="Q17" s="8"/>
      <c r="R17" s="9"/>
      <c r="S17" s="10"/>
      <c r="T17" s="10"/>
      <c r="U17" s="8"/>
      <c r="V17" s="8"/>
      <c r="W17" s="10"/>
      <c r="X17" s="8"/>
    </row>
    <row r="18" spans="1:24" x14ac:dyDescent="0.2">
      <c r="A18" s="29">
        <v>11</v>
      </c>
      <c r="B18" s="12">
        <v>45511</v>
      </c>
      <c r="C18" s="11">
        <v>971</v>
      </c>
      <c r="D18" s="11" t="s">
        <v>29</v>
      </c>
      <c r="E18" s="20" t="s">
        <v>32</v>
      </c>
      <c r="F18" s="21">
        <v>1</v>
      </c>
      <c r="G18" s="15" t="s">
        <v>33</v>
      </c>
      <c r="H18" s="19">
        <v>928</v>
      </c>
      <c r="I18" s="50">
        <v>284</v>
      </c>
      <c r="J18" s="50"/>
      <c r="K18" s="50"/>
      <c r="L18" s="50"/>
      <c r="M18" s="50"/>
      <c r="N18" s="50"/>
      <c r="O18" s="45">
        <f t="shared" si="0"/>
        <v>284</v>
      </c>
      <c r="P18" s="8"/>
      <c r="Q18" s="8"/>
      <c r="R18" s="9"/>
      <c r="S18" s="10"/>
      <c r="T18" s="10"/>
      <c r="U18" s="8"/>
      <c r="V18" s="8"/>
      <c r="W18" s="10"/>
      <c r="X18" s="8"/>
    </row>
    <row r="19" spans="1:24" x14ac:dyDescent="0.2">
      <c r="A19" s="29">
        <v>12</v>
      </c>
      <c r="B19" s="22">
        <v>45536</v>
      </c>
      <c r="C19" s="13">
        <v>240812</v>
      </c>
      <c r="D19" s="13" t="s">
        <v>34</v>
      </c>
      <c r="E19" s="20" t="s">
        <v>36</v>
      </c>
      <c r="F19" s="24">
        <v>11</v>
      </c>
      <c r="G19" s="25">
        <v>230</v>
      </c>
      <c r="H19" s="16">
        <v>182.33</v>
      </c>
      <c r="I19" s="51"/>
      <c r="J19" s="51">
        <v>2530</v>
      </c>
      <c r="K19" s="51"/>
      <c r="L19" s="51"/>
      <c r="M19" s="51"/>
      <c r="N19" s="50"/>
      <c r="O19" s="45">
        <f t="shared" si="0"/>
        <v>2530</v>
      </c>
      <c r="P19" s="8"/>
      <c r="Q19" s="8"/>
      <c r="R19" s="9"/>
      <c r="S19" s="10"/>
      <c r="T19" s="10"/>
      <c r="U19" s="8"/>
      <c r="V19" s="8"/>
      <c r="W19" s="10"/>
      <c r="X19" s="8"/>
    </row>
    <row r="20" spans="1:24" x14ac:dyDescent="0.2">
      <c r="A20" s="29">
        <v>13</v>
      </c>
      <c r="B20" s="12">
        <v>45566</v>
      </c>
      <c r="C20" s="11">
        <v>240915</v>
      </c>
      <c r="D20" s="11" t="s">
        <v>34</v>
      </c>
      <c r="E20" s="20" t="s">
        <v>36</v>
      </c>
      <c r="F20" s="14">
        <v>12</v>
      </c>
      <c r="G20" s="15">
        <v>230</v>
      </c>
      <c r="H20" s="16">
        <v>182.33</v>
      </c>
      <c r="I20" s="50"/>
      <c r="J20" s="50">
        <v>2760</v>
      </c>
      <c r="K20" s="50"/>
      <c r="L20" s="50"/>
      <c r="M20" s="50"/>
      <c r="O20" s="45">
        <f t="shared" si="0"/>
        <v>2760</v>
      </c>
      <c r="P20" s="8"/>
      <c r="Q20" s="8"/>
      <c r="R20" s="9"/>
      <c r="S20" s="10"/>
      <c r="T20" s="10"/>
      <c r="U20" s="8"/>
      <c r="V20" s="8"/>
      <c r="W20" s="10"/>
      <c r="X20" s="8"/>
    </row>
    <row r="21" spans="1:24" x14ac:dyDescent="0.2">
      <c r="A21" s="29">
        <v>14</v>
      </c>
      <c r="B21" s="12">
        <v>45566</v>
      </c>
      <c r="C21" s="11" t="s">
        <v>50</v>
      </c>
      <c r="D21" s="11" t="s">
        <v>38</v>
      </c>
      <c r="E21" s="13" t="s">
        <v>39</v>
      </c>
      <c r="F21" s="14">
        <v>5</v>
      </c>
      <c r="G21" s="15">
        <v>175</v>
      </c>
      <c r="H21" s="16">
        <v>182.33</v>
      </c>
      <c r="I21" s="50"/>
      <c r="J21" s="50">
        <v>875</v>
      </c>
      <c r="K21" s="50"/>
      <c r="L21" s="50"/>
      <c r="M21" s="50"/>
      <c r="O21" s="45">
        <f t="shared" si="0"/>
        <v>875</v>
      </c>
      <c r="P21" s="8"/>
      <c r="Q21" s="8"/>
      <c r="R21" s="9"/>
      <c r="S21" s="10"/>
      <c r="T21" s="10"/>
      <c r="U21" s="8"/>
      <c r="V21" s="8"/>
      <c r="W21" s="10"/>
      <c r="X21" s="8"/>
    </row>
    <row r="22" spans="1:24" x14ac:dyDescent="0.2">
      <c r="A22" s="29">
        <v>15</v>
      </c>
      <c r="B22" s="12">
        <v>45597</v>
      </c>
      <c r="C22" s="11" t="s">
        <v>51</v>
      </c>
      <c r="D22" s="11" t="s">
        <v>38</v>
      </c>
      <c r="E22" s="23" t="s">
        <v>39</v>
      </c>
      <c r="F22" s="24">
        <v>44</v>
      </c>
      <c r="G22" s="15">
        <v>175</v>
      </c>
      <c r="H22" s="16">
        <v>182.33</v>
      </c>
      <c r="I22" s="50"/>
      <c r="J22" s="51">
        <v>7700</v>
      </c>
      <c r="K22" s="51"/>
      <c r="L22" s="50"/>
      <c r="M22" s="50"/>
      <c r="O22" s="45">
        <f t="shared" si="0"/>
        <v>7700</v>
      </c>
      <c r="P22" s="8"/>
      <c r="Q22" s="8"/>
      <c r="R22" s="9"/>
      <c r="S22" s="10"/>
      <c r="T22" s="10"/>
      <c r="U22" s="8"/>
      <c r="V22" s="8"/>
      <c r="W22" s="10"/>
      <c r="X22" s="8"/>
    </row>
    <row r="23" spans="1:24" x14ac:dyDescent="0.2">
      <c r="A23" s="29">
        <v>16</v>
      </c>
      <c r="B23" s="12">
        <v>45601</v>
      </c>
      <c r="C23" s="11">
        <v>1130</v>
      </c>
      <c r="D23" s="11" t="s">
        <v>29</v>
      </c>
      <c r="E23" s="23" t="s">
        <v>40</v>
      </c>
      <c r="F23" s="24">
        <v>0.2</v>
      </c>
      <c r="G23" s="15">
        <v>290</v>
      </c>
      <c r="H23" s="16">
        <v>182.33</v>
      </c>
      <c r="I23" s="50">
        <v>58</v>
      </c>
      <c r="J23" s="51"/>
      <c r="K23" s="51"/>
      <c r="L23" s="50"/>
      <c r="M23" s="50"/>
      <c r="O23" s="45">
        <f t="shared" si="0"/>
        <v>58</v>
      </c>
      <c r="P23" s="8"/>
      <c r="Q23" s="8"/>
      <c r="R23" s="9"/>
      <c r="S23" s="10"/>
      <c r="T23" s="10"/>
      <c r="U23" s="8"/>
      <c r="V23" s="8"/>
      <c r="W23" s="10"/>
      <c r="X23" s="8"/>
    </row>
    <row r="24" spans="1:24" x14ac:dyDescent="0.2">
      <c r="A24" s="29">
        <v>17</v>
      </c>
      <c r="B24" s="12">
        <v>45627</v>
      </c>
      <c r="C24" s="11">
        <v>241113</v>
      </c>
      <c r="D24" s="11" t="s">
        <v>34</v>
      </c>
      <c r="E24" s="20" t="s">
        <v>36</v>
      </c>
      <c r="F24" s="21">
        <v>11.5</v>
      </c>
      <c r="G24" s="15">
        <v>230</v>
      </c>
      <c r="H24" s="19">
        <v>182.33</v>
      </c>
      <c r="I24" s="50"/>
      <c r="J24" s="50">
        <v>2645</v>
      </c>
      <c r="K24" s="50"/>
      <c r="L24" s="50"/>
      <c r="M24" s="50"/>
      <c r="N24" s="50"/>
      <c r="O24" s="45">
        <f t="shared" si="0"/>
        <v>2645</v>
      </c>
      <c r="P24" s="8"/>
      <c r="Q24" s="8"/>
      <c r="R24" s="9"/>
      <c r="S24" s="10"/>
      <c r="T24" s="10"/>
      <c r="U24" s="8"/>
      <c r="V24" s="8"/>
      <c r="W24" s="10"/>
      <c r="X24" s="8"/>
    </row>
    <row r="25" spans="1:24" x14ac:dyDescent="0.2">
      <c r="A25" s="29">
        <v>18</v>
      </c>
      <c r="B25" s="12">
        <v>45627</v>
      </c>
      <c r="C25" s="11" t="s">
        <v>52</v>
      </c>
      <c r="D25" s="11" t="s">
        <v>38</v>
      </c>
      <c r="E25" s="20" t="s">
        <v>39</v>
      </c>
      <c r="F25" s="21">
        <v>8</v>
      </c>
      <c r="G25" s="15">
        <v>175</v>
      </c>
      <c r="H25" s="19">
        <v>182.33</v>
      </c>
      <c r="I25" s="50"/>
      <c r="J25" s="50">
        <v>1400</v>
      </c>
      <c r="K25" s="50"/>
      <c r="L25" s="50"/>
      <c r="M25" s="50"/>
      <c r="N25" s="50"/>
      <c r="O25" s="45">
        <f t="shared" si="0"/>
        <v>1400</v>
      </c>
      <c r="P25" s="8"/>
      <c r="Q25" s="8"/>
      <c r="R25" s="9"/>
      <c r="S25" s="10"/>
      <c r="T25" s="10"/>
      <c r="U25" s="8"/>
      <c r="V25" s="8"/>
      <c r="W25" s="10"/>
      <c r="X25" s="8"/>
    </row>
    <row r="26" spans="1:24" ht="25.5" x14ac:dyDescent="0.2">
      <c r="A26" s="29">
        <v>19</v>
      </c>
      <c r="B26" s="22">
        <v>45631</v>
      </c>
      <c r="C26" s="13">
        <v>1180</v>
      </c>
      <c r="D26" s="13" t="s">
        <v>29</v>
      </c>
      <c r="E26" s="23" t="s">
        <v>41</v>
      </c>
      <c r="F26" s="24">
        <v>2.2999999999999998</v>
      </c>
      <c r="G26" s="25" t="s">
        <v>42</v>
      </c>
      <c r="H26" s="16">
        <v>182.33</v>
      </c>
      <c r="I26" s="51">
        <v>642</v>
      </c>
      <c r="J26" s="51"/>
      <c r="K26" s="51"/>
      <c r="L26" s="51"/>
      <c r="M26" s="51"/>
      <c r="N26" s="51"/>
      <c r="O26" s="45">
        <f t="shared" si="0"/>
        <v>642</v>
      </c>
      <c r="P26" s="8"/>
      <c r="Q26" s="8"/>
      <c r="R26" s="9"/>
      <c r="S26" s="10"/>
      <c r="T26" s="10"/>
      <c r="U26" s="8"/>
      <c r="V26" s="8"/>
      <c r="W26" s="10"/>
      <c r="X26" s="8"/>
    </row>
    <row r="27" spans="1:24" x14ac:dyDescent="0.2">
      <c r="A27" s="29">
        <v>20</v>
      </c>
      <c r="B27" s="12">
        <v>45658</v>
      </c>
      <c r="C27" s="11">
        <v>241210</v>
      </c>
      <c r="D27" s="11" t="s">
        <v>34</v>
      </c>
      <c r="E27" s="20" t="s">
        <v>36</v>
      </c>
      <c r="F27" s="21">
        <v>19</v>
      </c>
      <c r="G27" s="15">
        <v>230</v>
      </c>
      <c r="H27" s="19">
        <v>182.33</v>
      </c>
      <c r="I27" s="50"/>
      <c r="J27" s="50">
        <v>4370</v>
      </c>
      <c r="K27" s="50"/>
      <c r="L27" s="50"/>
      <c r="M27" s="50"/>
      <c r="N27" s="50"/>
      <c r="O27" s="45">
        <f t="shared" si="0"/>
        <v>4370</v>
      </c>
      <c r="P27" s="8"/>
      <c r="Q27" s="8"/>
      <c r="R27" s="9"/>
      <c r="S27" s="10"/>
      <c r="T27" s="10"/>
      <c r="U27" s="8"/>
      <c r="V27" s="8"/>
      <c r="W27" s="10"/>
      <c r="X27" s="8"/>
    </row>
    <row r="28" spans="1:24" x14ac:dyDescent="0.2">
      <c r="A28" s="29">
        <v>21</v>
      </c>
      <c r="B28" s="12">
        <v>45658</v>
      </c>
      <c r="C28" s="11">
        <v>241210</v>
      </c>
      <c r="D28" s="11" t="s">
        <v>34</v>
      </c>
      <c r="E28" s="20" t="s">
        <v>55</v>
      </c>
      <c r="F28" s="21">
        <v>308</v>
      </c>
      <c r="G28" s="15">
        <v>0.67</v>
      </c>
      <c r="H28" s="19">
        <v>182.33</v>
      </c>
      <c r="I28" s="50"/>
      <c r="J28" s="50">
        <v>206.36</v>
      </c>
      <c r="K28" s="50"/>
      <c r="L28" s="50"/>
      <c r="M28" s="50"/>
      <c r="N28" s="50"/>
      <c r="O28" s="45">
        <f t="shared" si="0"/>
        <v>206.36</v>
      </c>
      <c r="P28" s="8"/>
      <c r="Q28" s="8"/>
      <c r="R28" s="9"/>
      <c r="S28" s="10"/>
      <c r="T28" s="10"/>
      <c r="U28" s="8"/>
      <c r="V28" s="8"/>
      <c r="W28" s="10"/>
      <c r="X28" s="8"/>
    </row>
    <row r="29" spans="1:24" x14ac:dyDescent="0.2">
      <c r="A29" s="29">
        <v>22</v>
      </c>
      <c r="B29" s="12">
        <v>45658</v>
      </c>
      <c r="C29" s="11" t="s">
        <v>53</v>
      </c>
      <c r="D29" s="11" t="s">
        <v>38</v>
      </c>
      <c r="E29" s="20" t="s">
        <v>39</v>
      </c>
      <c r="F29" s="21">
        <v>30.72</v>
      </c>
      <c r="G29" s="15">
        <v>175</v>
      </c>
      <c r="H29" s="19">
        <v>182.33</v>
      </c>
      <c r="I29" s="50"/>
      <c r="J29" s="50">
        <v>5375</v>
      </c>
      <c r="K29" s="50"/>
      <c r="L29" s="50"/>
      <c r="M29" s="50"/>
      <c r="N29" s="50"/>
      <c r="O29" s="45">
        <f t="shared" si="0"/>
        <v>5375</v>
      </c>
      <c r="P29" s="8"/>
      <c r="Q29" s="8"/>
      <c r="R29" s="9"/>
      <c r="S29" s="10"/>
      <c r="T29" s="10"/>
      <c r="U29" s="8"/>
      <c r="V29" s="8"/>
      <c r="W29" s="10"/>
      <c r="X29" s="8"/>
    </row>
    <row r="30" spans="1:24" x14ac:dyDescent="0.2">
      <c r="A30" s="29">
        <v>23</v>
      </c>
      <c r="B30" s="22">
        <v>45661</v>
      </c>
      <c r="C30" s="13">
        <v>1235</v>
      </c>
      <c r="D30" s="13" t="s">
        <v>29</v>
      </c>
      <c r="E30" s="23" t="s">
        <v>32</v>
      </c>
      <c r="F30" s="24">
        <v>15.2</v>
      </c>
      <c r="G30" s="25" t="s">
        <v>42</v>
      </c>
      <c r="H30" s="16">
        <v>182.33</v>
      </c>
      <c r="I30" s="51">
        <v>4280.5</v>
      </c>
      <c r="J30" s="51"/>
      <c r="K30" s="51"/>
      <c r="L30" s="51"/>
      <c r="M30" s="51"/>
      <c r="N30" s="50"/>
      <c r="O30" s="45">
        <f t="shared" si="0"/>
        <v>4280.5</v>
      </c>
      <c r="P30" s="8"/>
      <c r="Q30" s="8"/>
      <c r="R30" s="9"/>
      <c r="S30" s="10"/>
      <c r="T30" s="10"/>
      <c r="U30" s="8"/>
      <c r="V30" s="8"/>
      <c r="W30" s="10"/>
      <c r="X30" s="8"/>
    </row>
    <row r="31" spans="1:24" x14ac:dyDescent="0.2">
      <c r="A31" s="29">
        <v>24</v>
      </c>
      <c r="B31" s="12">
        <v>45661</v>
      </c>
      <c r="C31" s="11">
        <v>1235</v>
      </c>
      <c r="D31" s="11" t="s">
        <v>29</v>
      </c>
      <c r="E31" s="20" t="s">
        <v>55</v>
      </c>
      <c r="F31" s="21">
        <v>128</v>
      </c>
      <c r="G31" s="15">
        <v>0.67</v>
      </c>
      <c r="H31" s="19">
        <v>182.33</v>
      </c>
      <c r="I31" s="50">
        <v>85.76</v>
      </c>
      <c r="J31" s="50"/>
      <c r="K31" s="50"/>
      <c r="L31" s="50"/>
      <c r="M31" s="50"/>
      <c r="N31" s="50"/>
      <c r="O31" s="45">
        <f t="shared" si="0"/>
        <v>85.76</v>
      </c>
      <c r="P31" s="8"/>
      <c r="Q31" s="8"/>
      <c r="R31" s="9"/>
      <c r="S31" s="10"/>
      <c r="T31" s="10"/>
      <c r="U31" s="8"/>
      <c r="V31" s="8"/>
      <c r="W31" s="10"/>
      <c r="X31" s="8"/>
    </row>
    <row r="32" spans="1:24" x14ac:dyDescent="0.2">
      <c r="A32" s="29">
        <v>25</v>
      </c>
      <c r="B32" s="12">
        <v>45689</v>
      </c>
      <c r="C32" s="11">
        <v>250115</v>
      </c>
      <c r="D32" s="11" t="s">
        <v>34</v>
      </c>
      <c r="E32" s="20" t="s">
        <v>36</v>
      </c>
      <c r="F32" s="21">
        <v>7.5</v>
      </c>
      <c r="G32" s="15">
        <v>230</v>
      </c>
      <c r="H32" s="19">
        <v>182.33</v>
      </c>
      <c r="I32" s="50"/>
      <c r="J32" s="50">
        <v>1725</v>
      </c>
      <c r="K32" s="50"/>
      <c r="L32" s="50"/>
      <c r="M32" s="50"/>
      <c r="N32" s="50"/>
      <c r="O32" s="45">
        <f t="shared" si="0"/>
        <v>1725</v>
      </c>
      <c r="P32" s="8"/>
      <c r="Q32" s="8"/>
      <c r="R32" s="9"/>
      <c r="S32" s="10"/>
      <c r="T32" s="10"/>
      <c r="U32" s="8"/>
      <c r="V32" s="8"/>
      <c r="W32" s="10"/>
      <c r="X32" s="8"/>
    </row>
    <row r="33" spans="1:24" ht="38.25" x14ac:dyDescent="0.2">
      <c r="A33" s="29">
        <v>26</v>
      </c>
      <c r="B33" s="22">
        <v>45691</v>
      </c>
      <c r="C33" s="13">
        <v>25045</v>
      </c>
      <c r="D33" s="13" t="s">
        <v>43</v>
      </c>
      <c r="E33" s="23" t="s">
        <v>44</v>
      </c>
      <c r="F33" s="24">
        <v>1088</v>
      </c>
      <c r="G33" s="25" t="s">
        <v>45</v>
      </c>
      <c r="H33" s="16">
        <v>182.33</v>
      </c>
      <c r="I33" s="51"/>
      <c r="J33" s="51"/>
      <c r="K33" s="51">
        <v>783.36</v>
      </c>
      <c r="L33" s="51"/>
      <c r="M33" s="51"/>
      <c r="N33" s="51"/>
      <c r="O33" s="45">
        <f t="shared" si="0"/>
        <v>783.36</v>
      </c>
      <c r="P33" s="8"/>
      <c r="Q33" s="8"/>
      <c r="R33" s="9"/>
      <c r="S33" s="10"/>
      <c r="T33" s="10"/>
      <c r="U33" s="8"/>
      <c r="V33" s="8"/>
      <c r="W33" s="10"/>
      <c r="X33" s="8"/>
    </row>
    <row r="34" spans="1:24" x14ac:dyDescent="0.2">
      <c r="A34" s="29">
        <v>27</v>
      </c>
      <c r="B34" s="12">
        <v>45693</v>
      </c>
      <c r="C34" s="11">
        <v>1284</v>
      </c>
      <c r="D34" s="11" t="s">
        <v>29</v>
      </c>
      <c r="E34" s="20" t="s">
        <v>46</v>
      </c>
      <c r="F34" s="21">
        <v>20.7</v>
      </c>
      <c r="G34" s="15" t="s">
        <v>42</v>
      </c>
      <c r="H34" s="19">
        <v>182.33</v>
      </c>
      <c r="I34" s="50">
        <v>5650.5</v>
      </c>
      <c r="J34" s="50"/>
      <c r="K34" s="50"/>
      <c r="L34" s="50"/>
      <c r="M34" s="50"/>
      <c r="N34" s="50"/>
      <c r="O34" s="45">
        <f>SUM(I34:N34)</f>
        <v>5650.5</v>
      </c>
      <c r="P34" s="8"/>
      <c r="Q34" s="8"/>
      <c r="R34" s="9"/>
      <c r="S34" s="10"/>
      <c r="T34" s="10"/>
      <c r="U34" s="8"/>
      <c r="V34" s="8"/>
      <c r="W34" s="10"/>
      <c r="X34" s="8"/>
    </row>
    <row r="35" spans="1:24" x14ac:dyDescent="0.2">
      <c r="A35" s="29">
        <v>28</v>
      </c>
      <c r="B35" s="12">
        <v>45716</v>
      </c>
      <c r="C35" s="11"/>
      <c r="D35" s="11"/>
      <c r="E35" s="20" t="s">
        <v>49</v>
      </c>
      <c r="F35" s="21">
        <v>10.25</v>
      </c>
      <c r="G35" s="15">
        <f>K35/F35</f>
        <v>93.872195121951222</v>
      </c>
      <c r="H35" s="19">
        <v>182.33</v>
      </c>
      <c r="I35" s="50"/>
      <c r="J35" s="50"/>
      <c r="K35" s="50">
        <v>962.19</v>
      </c>
      <c r="L35" s="50"/>
      <c r="M35" s="50"/>
      <c r="N35" s="50"/>
      <c r="O35" s="45">
        <f t="shared" si="0"/>
        <v>962.19</v>
      </c>
      <c r="P35" s="8"/>
      <c r="Q35" s="8"/>
      <c r="R35" s="9"/>
      <c r="S35" s="10"/>
      <c r="T35" s="10"/>
      <c r="U35" s="8"/>
      <c r="V35" s="8"/>
      <c r="W35" s="10"/>
      <c r="X35" s="8"/>
    </row>
    <row r="36" spans="1:24" ht="25.5" x14ac:dyDescent="0.2">
      <c r="A36" s="29">
        <v>29</v>
      </c>
      <c r="B36" s="12">
        <v>45717</v>
      </c>
      <c r="C36" s="11">
        <v>250209</v>
      </c>
      <c r="D36" s="11" t="s">
        <v>34</v>
      </c>
      <c r="E36" s="20" t="s">
        <v>54</v>
      </c>
      <c r="F36" s="21">
        <v>7.5</v>
      </c>
      <c r="G36" s="15">
        <v>230</v>
      </c>
      <c r="H36" s="19">
        <v>182.33</v>
      </c>
      <c r="I36" s="50"/>
      <c r="J36" s="50">
        <v>1725</v>
      </c>
      <c r="K36" s="50"/>
      <c r="L36" s="50"/>
      <c r="M36" s="50"/>
      <c r="N36" s="50"/>
      <c r="O36" s="45">
        <f t="shared" si="0"/>
        <v>1725</v>
      </c>
      <c r="P36" s="8"/>
      <c r="Q36" s="8"/>
      <c r="R36" s="9"/>
      <c r="S36" s="10"/>
      <c r="T36" s="10"/>
      <c r="U36" s="8"/>
      <c r="V36" s="8"/>
      <c r="W36" s="10"/>
      <c r="X36" s="8"/>
    </row>
    <row r="37" spans="1:24" x14ac:dyDescent="0.2">
      <c r="A37" s="29">
        <v>30</v>
      </c>
      <c r="B37" s="12">
        <v>45717</v>
      </c>
      <c r="C37" s="11">
        <v>250209</v>
      </c>
      <c r="D37" s="11" t="s">
        <v>34</v>
      </c>
      <c r="E37" s="20" t="s">
        <v>55</v>
      </c>
      <c r="F37" s="21">
        <v>104</v>
      </c>
      <c r="G37" s="15">
        <v>0.7</v>
      </c>
      <c r="H37" s="19">
        <v>182.33</v>
      </c>
      <c r="I37" s="50"/>
      <c r="J37" s="50">
        <v>72.8</v>
      </c>
      <c r="K37" s="50"/>
      <c r="L37" s="50"/>
      <c r="M37" s="50"/>
      <c r="N37" s="50"/>
      <c r="O37" s="45">
        <f t="shared" si="0"/>
        <v>72.8</v>
      </c>
      <c r="P37" s="8"/>
      <c r="Q37" s="8"/>
      <c r="R37" s="9"/>
      <c r="S37" s="10"/>
      <c r="T37" s="10"/>
      <c r="U37" s="8"/>
      <c r="V37" s="8"/>
      <c r="W37" s="10"/>
      <c r="X37" s="8"/>
    </row>
    <row r="38" spans="1:24" ht="25.5" x14ac:dyDescent="0.2">
      <c r="A38" s="29">
        <v>31</v>
      </c>
      <c r="B38" s="12">
        <v>45720</v>
      </c>
      <c r="C38" s="11">
        <v>1334</v>
      </c>
      <c r="D38" s="11" t="s">
        <v>29</v>
      </c>
      <c r="E38" s="20" t="s">
        <v>57</v>
      </c>
      <c r="F38" s="21">
        <v>28.8</v>
      </c>
      <c r="G38" s="15" t="s">
        <v>42</v>
      </c>
      <c r="H38" s="19">
        <v>182.33</v>
      </c>
      <c r="I38" s="50">
        <v>8246.7999999999993</v>
      </c>
      <c r="J38" s="50"/>
      <c r="K38" s="50"/>
      <c r="L38" s="50"/>
      <c r="M38" s="50"/>
      <c r="N38" s="50"/>
      <c r="O38" s="45">
        <f>SUM(I38:N38)</f>
        <v>8246.7999999999993</v>
      </c>
      <c r="P38" s="8"/>
      <c r="Q38" s="8"/>
      <c r="R38" s="9"/>
      <c r="S38" s="10"/>
      <c r="T38" s="10"/>
      <c r="U38" s="8"/>
      <c r="V38" s="8"/>
      <c r="W38" s="10"/>
      <c r="X38" s="8"/>
    </row>
    <row r="39" spans="1:24" x14ac:dyDescent="0.2">
      <c r="A39" s="29">
        <v>32</v>
      </c>
      <c r="B39" s="12">
        <v>45747</v>
      </c>
      <c r="C39" s="11"/>
      <c r="D39" s="11"/>
      <c r="E39" s="20" t="s">
        <v>49</v>
      </c>
      <c r="F39" s="21">
        <v>5.25</v>
      </c>
      <c r="G39" s="15">
        <f>K39/F39</f>
        <v>85.180952380952377</v>
      </c>
      <c r="H39" s="19">
        <v>182.33</v>
      </c>
      <c r="I39" s="50"/>
      <c r="J39" s="50"/>
      <c r="K39" s="50">
        <v>447.2</v>
      </c>
      <c r="L39" s="50"/>
      <c r="M39" s="50"/>
      <c r="N39" s="50"/>
      <c r="O39" s="45">
        <f t="shared" ref="O39" si="1">SUM(I39:N39)</f>
        <v>447.2</v>
      </c>
      <c r="P39" s="8"/>
      <c r="Q39" s="8"/>
      <c r="R39" s="9"/>
      <c r="S39" s="10"/>
      <c r="T39" s="10"/>
      <c r="U39" s="8"/>
      <c r="V39" s="8"/>
      <c r="W39" s="10"/>
      <c r="X39" s="8"/>
    </row>
    <row r="40" spans="1:24" x14ac:dyDescent="0.2">
      <c r="A40" s="29">
        <v>33</v>
      </c>
      <c r="B40" s="12">
        <v>45748</v>
      </c>
      <c r="C40" s="11">
        <v>40125</v>
      </c>
      <c r="D40" s="11" t="s">
        <v>38</v>
      </c>
      <c r="E40" s="20" t="s">
        <v>58</v>
      </c>
      <c r="F40" s="21"/>
      <c r="G40" s="15"/>
      <c r="H40" s="19">
        <v>182.33</v>
      </c>
      <c r="I40" s="50"/>
      <c r="J40" s="50">
        <v>350</v>
      </c>
      <c r="K40" s="50"/>
      <c r="L40" s="50"/>
      <c r="M40" s="50"/>
      <c r="N40" s="50"/>
      <c r="O40" s="45"/>
      <c r="P40" s="8"/>
      <c r="Q40" s="8"/>
      <c r="R40" s="9"/>
      <c r="S40" s="10"/>
      <c r="T40" s="10"/>
      <c r="U40" s="8"/>
      <c r="V40" s="8"/>
      <c r="W40" s="10"/>
      <c r="X40" s="8"/>
    </row>
    <row r="41" spans="1:24" x14ac:dyDescent="0.2">
      <c r="A41" s="29">
        <v>34</v>
      </c>
      <c r="B41" s="12">
        <v>45748</v>
      </c>
      <c r="C41" s="11">
        <v>250310</v>
      </c>
      <c r="D41" s="11" t="s">
        <v>34</v>
      </c>
      <c r="E41" s="20" t="s">
        <v>58</v>
      </c>
      <c r="F41" s="21"/>
      <c r="G41" s="15"/>
      <c r="H41" s="19">
        <v>182.33</v>
      </c>
      <c r="I41" s="50"/>
      <c r="J41" s="50">
        <v>2185</v>
      </c>
      <c r="K41" s="50"/>
      <c r="L41" s="50"/>
      <c r="M41" s="50"/>
      <c r="N41" s="50"/>
      <c r="O41" s="45"/>
      <c r="P41" s="8"/>
      <c r="Q41" s="8"/>
      <c r="R41" s="9"/>
      <c r="S41" s="10"/>
      <c r="T41" s="10"/>
      <c r="U41" s="8"/>
      <c r="V41" s="8"/>
      <c r="W41" s="10"/>
      <c r="X41" s="8"/>
    </row>
    <row r="42" spans="1:24" x14ac:dyDescent="0.2">
      <c r="A42" s="29">
        <v>35</v>
      </c>
      <c r="B42" s="12">
        <v>45748</v>
      </c>
      <c r="C42" s="11">
        <v>1397</v>
      </c>
      <c r="D42" s="11" t="s">
        <v>29</v>
      </c>
      <c r="E42" s="20" t="s">
        <v>58</v>
      </c>
      <c r="F42" s="21"/>
      <c r="G42" s="15"/>
      <c r="H42" s="19">
        <v>182.33</v>
      </c>
      <c r="I42" s="50">
        <v>8059.5</v>
      </c>
      <c r="J42" s="50"/>
      <c r="K42" s="50"/>
      <c r="L42" s="50"/>
      <c r="M42" s="50"/>
      <c r="N42" s="50"/>
      <c r="O42" s="45"/>
      <c r="P42" s="8"/>
      <c r="Q42" s="8"/>
      <c r="R42" s="9"/>
      <c r="S42" s="10"/>
      <c r="T42" s="10"/>
      <c r="U42" s="8"/>
      <c r="V42" s="8"/>
      <c r="W42" s="10"/>
      <c r="X42" s="8"/>
    </row>
    <row r="43" spans="1:24" x14ac:dyDescent="0.2">
      <c r="A43" s="29">
        <v>36</v>
      </c>
      <c r="B43" s="12">
        <v>45777</v>
      </c>
      <c r="C43" s="11"/>
      <c r="D43" s="11"/>
      <c r="E43" s="20" t="s">
        <v>49</v>
      </c>
      <c r="F43" s="21">
        <v>2.5</v>
      </c>
      <c r="G43" s="15">
        <f>K43/F43</f>
        <v>94.76</v>
      </c>
      <c r="H43" s="19">
        <v>182.33</v>
      </c>
      <c r="I43" s="50"/>
      <c r="J43" s="50"/>
      <c r="K43" s="50">
        <v>236.9</v>
      </c>
      <c r="L43" s="50"/>
      <c r="M43" s="50"/>
      <c r="N43" s="50"/>
      <c r="O43" s="45"/>
      <c r="P43" s="8"/>
      <c r="Q43" s="8"/>
      <c r="R43" s="9"/>
      <c r="S43" s="10"/>
      <c r="T43" s="10"/>
      <c r="U43" s="8"/>
      <c r="V43" s="8"/>
      <c r="W43" s="10"/>
      <c r="X43" s="8"/>
    </row>
    <row r="44" spans="1:24" x14ac:dyDescent="0.2">
      <c r="A44" s="29">
        <v>37</v>
      </c>
      <c r="B44" s="12"/>
      <c r="C44" s="11"/>
      <c r="D44" s="11" t="s">
        <v>29</v>
      </c>
      <c r="E44" s="20"/>
      <c r="F44" s="21"/>
      <c r="G44" s="15"/>
      <c r="H44" s="19"/>
      <c r="I44" s="50"/>
      <c r="J44" s="50"/>
      <c r="K44" s="50"/>
      <c r="L44" s="50">
        <f>115000-I47</f>
        <v>83310.69</v>
      </c>
      <c r="M44" s="50"/>
      <c r="N44" s="50"/>
      <c r="O44" s="45">
        <f t="shared" si="0"/>
        <v>83310.69</v>
      </c>
      <c r="P44" s="8"/>
      <c r="Q44" s="8"/>
      <c r="R44" s="9"/>
      <c r="S44" s="10"/>
      <c r="T44" s="10"/>
      <c r="U44" s="8"/>
      <c r="V44" s="8"/>
      <c r="W44" s="10"/>
      <c r="X44" s="8"/>
    </row>
    <row r="45" spans="1:24" x14ac:dyDescent="0.2">
      <c r="A45" s="29">
        <v>38</v>
      </c>
      <c r="B45" s="12"/>
      <c r="C45" s="11"/>
      <c r="D45" s="11" t="s">
        <v>34</v>
      </c>
      <c r="E45" s="20"/>
      <c r="F45" s="21"/>
      <c r="G45" s="15"/>
      <c r="H45" s="19"/>
      <c r="I45" s="50"/>
      <c r="J45" s="50"/>
      <c r="K45" s="50"/>
      <c r="M45" s="50">
        <f>45000-J47</f>
        <v>5274.3499999999985</v>
      </c>
      <c r="N45" s="50"/>
      <c r="O45" s="45">
        <f t="shared" si="0"/>
        <v>5274.3499999999985</v>
      </c>
      <c r="P45" s="8"/>
      <c r="Q45" s="8"/>
      <c r="R45" s="9"/>
      <c r="S45" s="10"/>
      <c r="T45" s="10"/>
      <c r="U45" s="8"/>
      <c r="V45" s="8"/>
      <c r="W45" s="10"/>
      <c r="X45" s="8"/>
    </row>
    <row r="46" spans="1:24" x14ac:dyDescent="0.2">
      <c r="A46" s="29">
        <v>39</v>
      </c>
      <c r="B46" s="30"/>
      <c r="C46" s="31"/>
      <c r="D46" s="31"/>
      <c r="E46" s="32" t="s">
        <v>49</v>
      </c>
      <c r="F46" s="33">
        <v>6</v>
      </c>
      <c r="G46" s="34">
        <v>90</v>
      </c>
      <c r="H46" s="35">
        <v>182.33</v>
      </c>
      <c r="I46" s="52"/>
      <c r="J46" s="52"/>
      <c r="K46" s="52"/>
      <c r="L46" s="52"/>
      <c r="M46" s="52"/>
      <c r="N46" s="52">
        <f>F46*G46</f>
        <v>540</v>
      </c>
      <c r="O46" s="45">
        <f t="shared" si="0"/>
        <v>540</v>
      </c>
      <c r="P46" s="8"/>
      <c r="Q46" s="8"/>
      <c r="R46" s="9"/>
      <c r="S46" s="10"/>
      <c r="T46" s="10"/>
      <c r="U46" s="8"/>
      <c r="V46" s="8"/>
      <c r="W46" s="10"/>
      <c r="X46" s="8"/>
    </row>
    <row r="47" spans="1:24" s="37" customFormat="1" x14ac:dyDescent="0.2">
      <c r="A47" s="27"/>
      <c r="B47" s="27" t="s">
        <v>47</v>
      </c>
      <c r="C47" s="27"/>
      <c r="D47" s="27"/>
      <c r="E47" s="36"/>
      <c r="F47" s="36"/>
      <c r="H47" s="38"/>
      <c r="I47" s="46">
        <f>SUM(I8:I46)</f>
        <v>31689.309999999998</v>
      </c>
      <c r="J47" s="46">
        <f>SUM(J8:J46)</f>
        <v>39725.65</v>
      </c>
      <c r="K47" s="46">
        <f>SUM(K8:K46)</f>
        <v>2429.65</v>
      </c>
      <c r="L47" s="46">
        <f>SUM(L8:L46)</f>
        <v>83310.69</v>
      </c>
      <c r="M47" s="46">
        <f>SUM(M8:M46)</f>
        <v>5274.3499999999985</v>
      </c>
      <c r="N47" s="46">
        <f>SUM(N8:N46)</f>
        <v>540</v>
      </c>
      <c r="O47" s="54">
        <f>SUM(O8:O46)</f>
        <v>152138.25000000003</v>
      </c>
      <c r="P47" s="39"/>
      <c r="Q47" s="40"/>
      <c r="R47" s="41"/>
      <c r="S47" s="42"/>
      <c r="T47" s="42"/>
      <c r="U47" s="40"/>
      <c r="V47" s="40"/>
      <c r="W47" s="42"/>
      <c r="X47" s="40"/>
    </row>
    <row r="48" spans="1:24" x14ac:dyDescent="0.2">
      <c r="A48" s="11"/>
      <c r="B48" s="11"/>
      <c r="C48" s="11"/>
      <c r="D48" s="11"/>
      <c r="E48" s="13"/>
      <c r="F48" s="13"/>
      <c r="H48" s="26"/>
      <c r="I48" s="47"/>
      <c r="J48" s="53"/>
      <c r="K48" s="53"/>
      <c r="L48" s="53"/>
      <c r="M48" s="53"/>
      <c r="N48" s="47"/>
      <c r="O48" s="47"/>
      <c r="P48" s="10"/>
    </row>
  </sheetData>
  <mergeCells count="11">
    <mergeCell ref="A5:A6"/>
    <mergeCell ref="O5:O6"/>
    <mergeCell ref="F5:F6"/>
    <mergeCell ref="I5:K5"/>
    <mergeCell ref="L5:N5"/>
    <mergeCell ref="B5:B6"/>
    <mergeCell ref="C5:C6"/>
    <mergeCell ref="D5:D6"/>
    <mergeCell ref="G5:G6"/>
    <mergeCell ref="E5:E6"/>
    <mergeCell ref="H5:H6"/>
  </mergeCells>
  <pageMargins left="0.75" right="0.75" top="1" bottom="1" header="0.5" footer="0.5"/>
  <pageSetup paperSize="5" scale="58" orientation="landscape" r:id="rId1"/>
  <headerFooter alignWithMargins="0"/>
  <ignoredErrors>
    <ignoredError sqref="O44:O46 O8:O33 O34:O37 O38:O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listItem</vt:lpstr>
      <vt:lpstr>listItem</vt:lpstr>
      <vt:lpstr>listItem!Print_Area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Baldwin</dc:creator>
  <cp:lastModifiedBy>Carrie Bessinger</cp:lastModifiedBy>
  <cp:lastPrinted>2021-12-17T18:01:37Z</cp:lastPrinted>
  <dcterms:created xsi:type="dcterms:W3CDTF">2021-12-17T16:12:13Z</dcterms:created>
  <dcterms:modified xsi:type="dcterms:W3CDTF">2025-06-23T14:10:09Z</dcterms:modified>
</cp:coreProperties>
</file>