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SC\Rate Case 2024-00402\AG1\Medical Invoices\"/>
    </mc:Choice>
  </mc:AlternateContent>
  <xr:revisionPtr revIDLastSave="0" documentId="13_ncr:1_{B4BBEFBC-6DEE-425A-9831-31D5578E12CF}" xr6:coauthVersionLast="47" xr6:coauthVersionMax="47" xr10:uidLastSave="{00000000-0000-0000-0000-000000000000}"/>
  <bookViews>
    <workbookView xWindow="-28920" yWindow="-120" windowWidth="29040" windowHeight="15720" activeTab="1" xr2:uid="{A7F76BE4-736D-4BC8-9DAF-D99389C8DFCC}"/>
  </bookViews>
  <sheets>
    <sheet name="Dental" sheetId="1" r:id="rId1"/>
    <sheet name="Medic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3" l="1"/>
  <c r="D34" i="3"/>
  <c r="E34" i="3"/>
  <c r="F34" i="3"/>
  <c r="G34" i="3"/>
  <c r="O5" i="3"/>
  <c r="O6" i="3"/>
  <c r="O7" i="3"/>
  <c r="O8" i="3"/>
  <c r="O9" i="3"/>
  <c r="O10" i="3"/>
  <c r="O11" i="3"/>
  <c r="O12" i="3"/>
  <c r="O13" i="3"/>
  <c r="O14" i="3"/>
  <c r="O15" i="3"/>
  <c r="C34" i="3"/>
  <c r="B34" i="3"/>
  <c r="G33" i="3"/>
  <c r="G32" i="3"/>
  <c r="G31" i="3"/>
  <c r="G30" i="3"/>
  <c r="G29" i="3"/>
  <c r="G28" i="3"/>
  <c r="G27" i="3"/>
  <c r="G26" i="3"/>
  <c r="G25" i="3"/>
  <c r="G24" i="3"/>
  <c r="G23" i="3"/>
  <c r="G22" i="3"/>
  <c r="L16" i="3"/>
  <c r="O4" i="3"/>
  <c r="C16" i="3"/>
  <c r="B16" i="3"/>
  <c r="K16" i="3"/>
  <c r="J16" i="3"/>
  <c r="I16" i="3"/>
  <c r="E16" i="3"/>
  <c r="D16" i="3"/>
  <c r="F15" i="3"/>
  <c r="F14" i="3"/>
  <c r="F13" i="3"/>
  <c r="F12" i="3"/>
  <c r="F11" i="3"/>
  <c r="F10" i="3"/>
  <c r="F9" i="3"/>
  <c r="F8" i="3"/>
  <c r="F7" i="3"/>
  <c r="F6" i="3"/>
  <c r="F5" i="3"/>
  <c r="F4" i="3"/>
  <c r="O16" i="3" l="1"/>
  <c r="F16" i="3"/>
  <c r="J29" i="3" l="1"/>
  <c r="B15" i="1" l="1"/>
</calcChain>
</file>

<file path=xl/sharedStrings.xml><?xml version="1.0" encoding="utf-8"?>
<sst xmlns="http://schemas.openxmlformats.org/spreadsheetml/2006/main" count="37" uniqueCount="25">
  <si>
    <t>Dental Premiums</t>
  </si>
  <si>
    <t>Ameriben Premiums</t>
  </si>
  <si>
    <t>Ameriben Misc</t>
  </si>
  <si>
    <t>Ameriben Total</t>
  </si>
  <si>
    <t>Schedule 1.16 Total</t>
  </si>
  <si>
    <t>Total</t>
  </si>
  <si>
    <t>Former Director/Spouse</t>
  </si>
  <si>
    <t>Spouse Only-Full Pay</t>
  </si>
  <si>
    <t>Spouse Portion</t>
  </si>
  <si>
    <t>PPO</t>
  </si>
  <si>
    <t>HDHP</t>
  </si>
  <si>
    <t>EKPC Invoice Breakdown</t>
  </si>
  <si>
    <t>EKPC Invoice Summary</t>
  </si>
  <si>
    <t>Ameriben Invoice Breakdown</t>
  </si>
  <si>
    <t>Ameriben Invoice Summary</t>
  </si>
  <si>
    <t>GL 228.3</t>
  </si>
  <si>
    <t>GL 186.06</t>
  </si>
  <si>
    <t>GL 143.05</t>
  </si>
  <si>
    <t>GL 143.99</t>
  </si>
  <si>
    <t>Schedule 1.16 Total  Medical</t>
  </si>
  <si>
    <t>GL 930.21</t>
  </si>
  <si>
    <t>Humana Invoice Breakdown</t>
  </si>
  <si>
    <t>Medical Invoice Totals</t>
  </si>
  <si>
    <t>Schedule 1.16 Medical Total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</si>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</sst>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9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17" fontId="0" fillId="0" borderId="0" xfId="0" applyNumberFormat="1"/>
    <xf numFmtId="44" fontId="0" fillId="0" borderId="0" xfId="1" applyFont="1"/>
    <xf numFmtId="164" fontId="0" fillId="0" borderId="0" xfId="1" applyNumberFormat="1" applyFont="1"/>
    <xf numFmtId="44" fontId="0" fillId="0" borderId="0" xfId="0" applyNumberFormat="1"/>
    <xf numFmtId="0" fontId="0" fillId="0" borderId="0" xfId="0" applyAlignment="1">
      <alignment horizontal="center"/>
    </xf>
    <xf numFmtId="169" fontId="0" fillId="0" borderId="0" xfId="2" applyNumberFormat="1" applyFont="1"/>
    <xf numFmtId="0" fontId="0" fillId="0" borderId="0" xfId="0" applyBorder="1"/>
    <xf numFmtId="43" fontId="0" fillId="0" borderId="2" xfId="2" applyFont="1" applyBorder="1"/>
    <xf numFmtId="43" fontId="0" fillId="0" borderId="0" xfId="2" applyFont="1" applyBorder="1"/>
    <xf numFmtId="43" fontId="0" fillId="0" borderId="4" xfId="2" applyFon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3" fontId="0" fillId="0" borderId="0" xfId="2" applyNumberFormat="1" applyFont="1" applyBorder="1"/>
    <xf numFmtId="43" fontId="0" fillId="0" borderId="4" xfId="2" applyNumberFormat="1" applyFont="1" applyBorder="1"/>
    <xf numFmtId="43" fontId="0" fillId="0" borderId="6" xfId="2" applyFont="1" applyBorder="1"/>
    <xf numFmtId="43" fontId="0" fillId="0" borderId="7" xfId="2" applyFont="1" applyBorder="1"/>
    <xf numFmtId="43" fontId="0" fillId="0" borderId="8" xfId="2" applyNumberFormat="1" applyFont="1" applyBorder="1"/>
    <xf numFmtId="43" fontId="0" fillId="0" borderId="7" xfId="2" applyNumberFormat="1" applyFont="1" applyBorder="1"/>
    <xf numFmtId="0" fontId="0" fillId="0" borderId="1" xfId="0" applyBorder="1" applyAlignment="1">
      <alignment horizontal="center"/>
    </xf>
    <xf numFmtId="43" fontId="0" fillId="0" borderId="8" xfId="2" applyFont="1" applyBorder="1"/>
    <xf numFmtId="169" fontId="0" fillId="0" borderId="0" xfId="2" applyNumberFormat="1" applyFont="1" applyBorder="1"/>
    <xf numFmtId="0" fontId="0" fillId="0" borderId="0" xfId="0" applyBorder="1" applyAlignment="1">
      <alignment horizontal="center"/>
    </xf>
    <xf numFmtId="169" fontId="0" fillId="0" borderId="2" xfId="2" applyNumberFormat="1" applyFont="1" applyBorder="1"/>
    <xf numFmtId="169" fontId="0" fillId="0" borderId="4" xfId="2" applyNumberFormat="1" applyFont="1" applyBorder="1"/>
    <xf numFmtId="169" fontId="0" fillId="0" borderId="6" xfId="2" applyNumberFormat="1" applyFont="1" applyFill="1" applyBorder="1"/>
    <xf numFmtId="169" fontId="0" fillId="0" borderId="8" xfId="2" applyNumberFormat="1" applyFont="1" applyFill="1" applyBorder="1"/>
    <xf numFmtId="169" fontId="0" fillId="0" borderId="8" xfId="2" applyNumberFormat="1" applyFont="1" applyBorder="1"/>
    <xf numFmtId="169" fontId="0" fillId="0" borderId="7" xfId="2" applyNumberFormat="1" applyFont="1" applyBorder="1"/>
    <xf numFmtId="0" fontId="0" fillId="0" borderId="0" xfId="0" applyBorder="1" applyAlignment="1"/>
    <xf numFmtId="43" fontId="0" fillId="0" borderId="2" xfId="0" applyNumberFormat="1" applyBorder="1" applyAlignment="1"/>
    <xf numFmtId="43" fontId="0" fillId="0" borderId="0" xfId="0" applyNumberFormat="1" applyBorder="1" applyAlignment="1"/>
    <xf numFmtId="0" fontId="0" fillId="0" borderId="4" xfId="0" applyBorder="1" applyAlignme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0" xfId="1" applyFont="1" applyBorder="1" applyAlignment="1">
      <alignment horizontal="center"/>
    </xf>
    <xf numFmtId="169" fontId="0" fillId="0" borderId="0" xfId="0" applyNumberFormat="1"/>
    <xf numFmtId="43" fontId="2" fillId="0" borderId="0" xfId="2" applyNumberFormat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0F8C6-A2B9-4FF3-90FF-9187244DA3F6}">
  <dimension ref="A2:H29"/>
  <sheetViews>
    <sheetView workbookViewId="0">
      <selection activeCell="E30" sqref="E30"/>
    </sheetView>
  </sheetViews>
  <sheetFormatPr defaultRowHeight="15" x14ac:dyDescent="0.25"/>
  <cols>
    <col min="1" max="1" width="18.140625" bestFit="1" customWidth="1"/>
    <col min="2" max="2" width="17.85546875" style="3" bestFit="1" customWidth="1"/>
    <col min="7" max="7" width="15.140625" bestFit="1" customWidth="1"/>
    <col min="8" max="8" width="12.5703125" bestFit="1" customWidth="1"/>
  </cols>
  <sheetData>
    <row r="2" spans="1:2" x14ac:dyDescent="0.25">
      <c r="B2" s="3" t="s">
        <v>0</v>
      </c>
    </row>
    <row r="3" spans="1:2" x14ac:dyDescent="0.25">
      <c r="A3" s="1">
        <v>45078</v>
      </c>
      <c r="B3" s="3">
        <v>10182.83</v>
      </c>
    </row>
    <row r="4" spans="1:2" x14ac:dyDescent="0.25">
      <c r="A4" s="1">
        <v>45108</v>
      </c>
      <c r="B4" s="3">
        <v>10301.379999999999</v>
      </c>
    </row>
    <row r="5" spans="1:2" x14ac:dyDescent="0.25">
      <c r="A5" s="1">
        <v>45139</v>
      </c>
      <c r="B5" s="3">
        <v>10354.61</v>
      </c>
    </row>
    <row r="6" spans="1:2" x14ac:dyDescent="0.25">
      <c r="A6" s="1">
        <v>45170</v>
      </c>
      <c r="B6" s="3">
        <v>10081.370000000001</v>
      </c>
    </row>
    <row r="7" spans="1:2" x14ac:dyDescent="0.25">
      <c r="A7" s="1">
        <v>45200</v>
      </c>
      <c r="B7" s="3">
        <v>10128.51</v>
      </c>
    </row>
    <row r="8" spans="1:2" x14ac:dyDescent="0.25">
      <c r="A8" s="1">
        <v>45231</v>
      </c>
      <c r="B8" s="3">
        <v>10086.530000000001</v>
      </c>
    </row>
    <row r="9" spans="1:2" x14ac:dyDescent="0.25">
      <c r="A9" s="1">
        <v>45261</v>
      </c>
      <c r="B9" s="3">
        <v>9980.93</v>
      </c>
    </row>
    <row r="10" spans="1:2" x14ac:dyDescent="0.25">
      <c r="A10" s="1">
        <v>45292</v>
      </c>
      <c r="B10" s="3">
        <v>11024.23</v>
      </c>
    </row>
    <row r="11" spans="1:2" x14ac:dyDescent="0.25">
      <c r="A11" s="1">
        <v>45323</v>
      </c>
      <c r="B11" s="3">
        <v>10549.55</v>
      </c>
    </row>
    <row r="12" spans="1:2" x14ac:dyDescent="0.25">
      <c r="A12" s="1">
        <v>45352</v>
      </c>
      <c r="B12" s="3">
        <v>10750.09</v>
      </c>
    </row>
    <row r="13" spans="1:2" x14ac:dyDescent="0.25">
      <c r="A13" s="1">
        <v>45383</v>
      </c>
      <c r="B13" s="3">
        <v>10835.18</v>
      </c>
    </row>
    <row r="14" spans="1:2" x14ac:dyDescent="0.25">
      <c r="A14" s="1">
        <v>45413</v>
      </c>
      <c r="B14" s="3">
        <v>10913.53</v>
      </c>
    </row>
    <row r="15" spans="1:2" x14ac:dyDescent="0.25">
      <c r="A15" t="s">
        <v>5</v>
      </c>
      <c r="B15" s="3">
        <f>SUM(B3:B14)</f>
        <v>125188.73999999999</v>
      </c>
    </row>
    <row r="17" spans="1:8" x14ac:dyDescent="0.25">
      <c r="A17" t="s">
        <v>4</v>
      </c>
      <c r="B17" s="3">
        <v>125189</v>
      </c>
      <c r="H17" s="2"/>
    </row>
    <row r="19" spans="1:8" x14ac:dyDescent="0.25">
      <c r="H19" s="2"/>
    </row>
    <row r="20" spans="1:8" x14ac:dyDescent="0.25">
      <c r="H20" s="2"/>
    </row>
    <row r="21" spans="1:8" x14ac:dyDescent="0.25">
      <c r="H21" s="2"/>
    </row>
    <row r="22" spans="1:8" x14ac:dyDescent="0.25">
      <c r="H22" s="2"/>
    </row>
    <row r="24" spans="1:8" x14ac:dyDescent="0.25">
      <c r="H24" s="2"/>
    </row>
    <row r="25" spans="1:8" x14ac:dyDescent="0.25">
      <c r="H25" s="4"/>
    </row>
    <row r="26" spans="1:8" x14ac:dyDescent="0.25">
      <c r="H26" s="4"/>
    </row>
    <row r="28" spans="1:8" x14ac:dyDescent="0.25">
      <c r="H28" s="4"/>
    </row>
    <row r="29" spans="1:8" x14ac:dyDescent="0.25">
      <c r="H29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AF359-13DF-4A7B-8166-50F715F51967}">
  <dimension ref="A2:Y34"/>
  <sheetViews>
    <sheetView tabSelected="1" workbookViewId="0">
      <selection activeCell="K27" sqref="K27"/>
    </sheetView>
  </sheetViews>
  <sheetFormatPr defaultRowHeight="15" x14ac:dyDescent="0.25"/>
  <cols>
    <col min="1" max="1" width="7.28515625" bestFit="1" customWidth="1"/>
    <col min="2" max="2" width="15.85546875" bestFit="1" customWidth="1"/>
    <col min="3" max="3" width="11.5703125" bestFit="1" customWidth="1"/>
    <col min="4" max="4" width="21.140625" style="2" bestFit="1" customWidth="1"/>
    <col min="5" max="6" width="22.28515625" bestFit="1" customWidth="1"/>
    <col min="7" max="7" width="9" bestFit="1" customWidth="1"/>
    <col min="8" max="8" width="11.5703125" bestFit="1" customWidth="1"/>
    <col min="9" max="9" width="25.85546875" bestFit="1" customWidth="1"/>
    <col min="10" max="10" width="13.28515625" bestFit="1" customWidth="1"/>
    <col min="11" max="14" width="11.5703125" bestFit="1" customWidth="1"/>
    <col min="15" max="15" width="13.28515625" bestFit="1" customWidth="1"/>
    <col min="16" max="16" width="15.85546875" bestFit="1" customWidth="1"/>
    <col min="17" max="17" width="9" bestFit="1" customWidth="1"/>
    <col min="18" max="18" width="21.140625" bestFit="1" customWidth="1"/>
    <col min="19" max="20" width="22.28515625" bestFit="1" customWidth="1"/>
    <col min="21" max="21" width="9" style="7" bestFit="1" customWidth="1"/>
    <col min="22" max="23" width="2.85546875" customWidth="1"/>
    <col min="24" max="24" width="26.28515625" bestFit="1" customWidth="1"/>
  </cols>
  <sheetData>
    <row r="2" spans="1:25" x14ac:dyDescent="0.25">
      <c r="B2" s="11" t="s">
        <v>13</v>
      </c>
      <c r="C2" s="12"/>
      <c r="D2" s="13" t="s">
        <v>14</v>
      </c>
      <c r="E2" s="13"/>
      <c r="F2" s="14"/>
      <c r="G2" s="37"/>
      <c r="I2" s="11" t="s">
        <v>11</v>
      </c>
      <c r="J2" s="21"/>
      <c r="K2" s="21"/>
      <c r="L2" s="21"/>
      <c r="M2" s="11" t="s">
        <v>12</v>
      </c>
      <c r="N2" s="21"/>
      <c r="O2" s="12"/>
      <c r="U2"/>
      <c r="V2" s="7"/>
      <c r="Y2" t="s">
        <v>19</v>
      </c>
    </row>
    <row r="3" spans="1:25" s="5" customFormat="1" x14ac:dyDescent="0.25">
      <c r="B3" s="35" t="s">
        <v>15</v>
      </c>
      <c r="C3" s="36" t="s">
        <v>16</v>
      </c>
      <c r="D3" s="37" t="s">
        <v>1</v>
      </c>
      <c r="E3" s="24" t="s">
        <v>2</v>
      </c>
      <c r="F3" s="36" t="s">
        <v>3</v>
      </c>
      <c r="G3" s="24"/>
      <c r="I3" s="35" t="s">
        <v>15</v>
      </c>
      <c r="J3" s="24" t="s">
        <v>16</v>
      </c>
      <c r="K3" s="24" t="s">
        <v>17</v>
      </c>
      <c r="L3" s="24" t="s">
        <v>18</v>
      </c>
      <c r="M3" s="35" t="s">
        <v>9</v>
      </c>
      <c r="N3" s="24" t="s">
        <v>10</v>
      </c>
      <c r="O3" s="36" t="s">
        <v>5</v>
      </c>
      <c r="V3" s="24"/>
    </row>
    <row r="4" spans="1:25" x14ac:dyDescent="0.25">
      <c r="A4" s="1">
        <v>45078</v>
      </c>
      <c r="B4" s="8">
        <v>8377.5300000000007</v>
      </c>
      <c r="C4" s="10">
        <v>24723.93</v>
      </c>
      <c r="D4" s="15">
        <v>33101.46</v>
      </c>
      <c r="E4" s="15">
        <v>29.41</v>
      </c>
      <c r="F4" s="16">
        <f>SUM(D4:E4)</f>
        <v>33130.870000000003</v>
      </c>
      <c r="G4" s="15"/>
      <c r="H4" s="1">
        <v>45078</v>
      </c>
      <c r="I4" s="8">
        <v>25040.12</v>
      </c>
      <c r="J4" s="9">
        <v>86789.73</v>
      </c>
      <c r="K4" s="9">
        <v>45876.86</v>
      </c>
      <c r="L4" s="9">
        <v>11498.9</v>
      </c>
      <c r="M4" s="8">
        <v>130108.78</v>
      </c>
      <c r="N4" s="9">
        <v>39096.83</v>
      </c>
      <c r="O4" s="10">
        <f>SUM(M4:N4)</f>
        <v>169205.61</v>
      </c>
      <c r="U4"/>
      <c r="V4" s="7"/>
    </row>
    <row r="5" spans="1:25" x14ac:dyDescent="0.25">
      <c r="A5" s="1">
        <v>45108</v>
      </c>
      <c r="B5" s="8">
        <v>8173.2</v>
      </c>
      <c r="C5" s="10">
        <v>25949.91</v>
      </c>
      <c r="D5" s="15">
        <v>34123.11</v>
      </c>
      <c r="E5" s="15">
        <v>29.41</v>
      </c>
      <c r="F5" s="16">
        <f>SUM(D5:E5)</f>
        <v>34152.520000000004</v>
      </c>
      <c r="G5" s="15"/>
      <c r="H5" s="1">
        <v>45108</v>
      </c>
      <c r="I5" s="8">
        <v>24060.39</v>
      </c>
      <c r="J5" s="9">
        <v>91915.09</v>
      </c>
      <c r="K5" s="9">
        <v>48375.96</v>
      </c>
      <c r="L5" s="9">
        <v>11105.52</v>
      </c>
      <c r="M5" s="8">
        <v>137379.85999999999</v>
      </c>
      <c r="N5" s="9">
        <v>38077.1</v>
      </c>
      <c r="O5" s="10">
        <f t="shared" ref="O5:O15" si="0">SUM(M5:N5)</f>
        <v>175456.96</v>
      </c>
      <c r="U5"/>
      <c r="V5" s="7"/>
    </row>
    <row r="6" spans="1:25" x14ac:dyDescent="0.25">
      <c r="A6" s="1">
        <v>45139</v>
      </c>
      <c r="B6" s="8">
        <v>8377.5300000000007</v>
      </c>
      <c r="C6" s="10">
        <v>24928.26</v>
      </c>
      <c r="D6" s="15">
        <v>33305.79</v>
      </c>
      <c r="E6" s="15">
        <v>29.41</v>
      </c>
      <c r="F6" s="16">
        <f>SUM(D6:E6)</f>
        <v>33335.200000000004</v>
      </c>
      <c r="G6" s="15"/>
      <c r="H6" s="1">
        <v>45139</v>
      </c>
      <c r="I6" s="8">
        <v>22221.33</v>
      </c>
      <c r="J6" s="9">
        <v>87644.75</v>
      </c>
      <c r="K6" s="9">
        <v>46216.959999999999</v>
      </c>
      <c r="L6" s="9">
        <v>10353.18</v>
      </c>
      <c r="M6" s="8">
        <v>128359.12</v>
      </c>
      <c r="N6" s="9">
        <v>38077.1</v>
      </c>
      <c r="O6" s="10">
        <f t="shared" si="0"/>
        <v>166436.22</v>
      </c>
      <c r="U6"/>
      <c r="V6" s="7"/>
    </row>
    <row r="7" spans="1:25" x14ac:dyDescent="0.25">
      <c r="A7" s="1">
        <v>45170</v>
      </c>
      <c r="B7" s="8">
        <v>8377.5300000000007</v>
      </c>
      <c r="C7" s="10">
        <v>24723.93</v>
      </c>
      <c r="D7" s="15">
        <v>33101.46</v>
      </c>
      <c r="E7" s="15">
        <v>29.41</v>
      </c>
      <c r="F7" s="16">
        <f>SUM(D7:E7)</f>
        <v>33130.870000000003</v>
      </c>
      <c r="G7" s="15"/>
      <c r="H7" s="1">
        <v>45170</v>
      </c>
      <c r="I7" s="8">
        <v>22904.93</v>
      </c>
      <c r="J7" s="9">
        <v>82902.7</v>
      </c>
      <c r="K7" s="9">
        <v>43881.7</v>
      </c>
      <c r="L7" s="9">
        <v>10592.38</v>
      </c>
      <c r="M7" s="8">
        <v>122204.61</v>
      </c>
      <c r="N7" s="9">
        <v>38077.1</v>
      </c>
      <c r="O7" s="10">
        <f t="shared" si="0"/>
        <v>160281.71</v>
      </c>
      <c r="U7"/>
      <c r="V7" s="7"/>
    </row>
    <row r="8" spans="1:25" x14ac:dyDescent="0.25">
      <c r="A8" s="1">
        <v>45200</v>
      </c>
      <c r="B8" s="8">
        <v>7968.87</v>
      </c>
      <c r="C8" s="10">
        <v>24110.94</v>
      </c>
      <c r="D8" s="15">
        <v>32079.81</v>
      </c>
      <c r="E8" s="15">
        <v>29.41</v>
      </c>
      <c r="F8" s="16">
        <f>SUM(D8:E8)</f>
        <v>32109.22</v>
      </c>
      <c r="G8" s="15"/>
      <c r="H8" s="1">
        <v>45200</v>
      </c>
      <c r="I8" s="8">
        <v>22904.93</v>
      </c>
      <c r="J8" s="9">
        <v>84426.03</v>
      </c>
      <c r="K8" s="9">
        <v>44499.42</v>
      </c>
      <c r="L8" s="9">
        <v>10592.38</v>
      </c>
      <c r="M8" s="8">
        <v>124345.66</v>
      </c>
      <c r="N8" s="9">
        <v>38077.1</v>
      </c>
      <c r="O8" s="10">
        <f t="shared" si="0"/>
        <v>162422.76</v>
      </c>
      <c r="U8"/>
      <c r="V8" s="7"/>
    </row>
    <row r="9" spans="1:25" x14ac:dyDescent="0.25">
      <c r="A9" s="1">
        <v>45231</v>
      </c>
      <c r="B9" s="8">
        <v>8340</v>
      </c>
      <c r="C9" s="10">
        <v>25228.5</v>
      </c>
      <c r="D9" s="39">
        <v>33568.5</v>
      </c>
      <c r="E9" s="15">
        <v>29.41</v>
      </c>
      <c r="F9" s="16">
        <f>SUM(D9:E9)</f>
        <v>33597.910000000003</v>
      </c>
      <c r="G9" s="15"/>
      <c r="H9" s="1">
        <v>45231</v>
      </c>
      <c r="I9" s="8">
        <v>20580.009999999998</v>
      </c>
      <c r="J9" s="9">
        <v>82605.05</v>
      </c>
      <c r="K9" s="9">
        <v>43307.96</v>
      </c>
      <c r="L9" s="9">
        <v>9556.26</v>
      </c>
      <c r="M9" s="8">
        <v>119115.49</v>
      </c>
      <c r="N9" s="9">
        <v>36933.79</v>
      </c>
      <c r="O9" s="10">
        <f t="shared" si="0"/>
        <v>156049.28</v>
      </c>
      <c r="U9"/>
      <c r="V9" s="7"/>
    </row>
    <row r="10" spans="1:25" x14ac:dyDescent="0.25">
      <c r="A10" s="1">
        <v>45261</v>
      </c>
      <c r="B10" s="8">
        <v>7506</v>
      </c>
      <c r="C10" s="10">
        <v>25232.67</v>
      </c>
      <c r="D10" s="15">
        <v>32738.67</v>
      </c>
      <c r="E10" s="15">
        <v>29.41</v>
      </c>
      <c r="F10" s="16">
        <f>SUM(D10:E10)</f>
        <v>32768.080000000002</v>
      </c>
      <c r="G10" s="15"/>
      <c r="H10" s="1">
        <v>45261</v>
      </c>
      <c r="I10" s="8">
        <v>21358.560000000001</v>
      </c>
      <c r="J10" s="9">
        <v>86042.89</v>
      </c>
      <c r="K10" s="9">
        <v>45233.4</v>
      </c>
      <c r="L10" s="9">
        <v>9936.9599999999991</v>
      </c>
      <c r="M10" s="8">
        <v>123235.62</v>
      </c>
      <c r="N10" s="9">
        <v>39336.19</v>
      </c>
      <c r="O10" s="10">
        <f t="shared" si="0"/>
        <v>162571.81</v>
      </c>
      <c r="U10"/>
      <c r="V10" s="7"/>
    </row>
    <row r="11" spans="1:25" x14ac:dyDescent="0.25">
      <c r="A11" s="1">
        <v>45292</v>
      </c>
      <c r="B11" s="8">
        <v>8675.25</v>
      </c>
      <c r="C11" s="10">
        <v>26879.25</v>
      </c>
      <c r="D11" s="15">
        <v>35554.5</v>
      </c>
      <c r="E11" s="15">
        <v>29.41</v>
      </c>
      <c r="F11" s="16">
        <f>SUM(D11:E11)</f>
        <v>35583.910000000003</v>
      </c>
      <c r="G11" s="15"/>
      <c r="H11" s="1">
        <v>45292</v>
      </c>
      <c r="I11" s="8">
        <v>24073.58</v>
      </c>
      <c r="J11" s="9">
        <v>89839.07</v>
      </c>
      <c r="K11" s="9">
        <v>46120.92</v>
      </c>
      <c r="L11" s="9">
        <v>11009.22</v>
      </c>
      <c r="M11" s="8">
        <v>127708.76</v>
      </c>
      <c r="N11" s="9">
        <v>43334.03</v>
      </c>
      <c r="O11" s="10">
        <f t="shared" si="0"/>
        <v>171042.78999999998</v>
      </c>
      <c r="U11"/>
      <c r="V11" s="7"/>
    </row>
    <row r="12" spans="1:25" x14ac:dyDescent="0.25">
      <c r="A12" s="1">
        <v>45323</v>
      </c>
      <c r="B12" s="8">
        <v>8258.25</v>
      </c>
      <c r="C12" s="10">
        <v>26045.25</v>
      </c>
      <c r="D12" s="15">
        <v>34303.5</v>
      </c>
      <c r="E12" s="15">
        <v>29.41</v>
      </c>
      <c r="F12" s="16">
        <f>SUM(D12:E12)</f>
        <v>34332.910000000003</v>
      </c>
      <c r="G12" s="15"/>
      <c r="H12" s="1">
        <v>45323</v>
      </c>
      <c r="I12" s="8">
        <v>24073.58</v>
      </c>
      <c r="J12" s="9">
        <v>90595.41</v>
      </c>
      <c r="K12" s="9">
        <v>46760.84</v>
      </c>
      <c r="L12" s="9">
        <v>11009.22</v>
      </c>
      <c r="M12" s="8">
        <v>129105.02</v>
      </c>
      <c r="N12" s="9">
        <v>43334.03</v>
      </c>
      <c r="O12" s="10">
        <f t="shared" si="0"/>
        <v>172439.05</v>
      </c>
      <c r="U12"/>
      <c r="V12" s="7"/>
    </row>
    <row r="13" spans="1:25" x14ac:dyDescent="0.25">
      <c r="A13" s="1">
        <v>45352</v>
      </c>
      <c r="B13" s="8">
        <v>8053.92</v>
      </c>
      <c r="C13" s="10">
        <v>25621.75</v>
      </c>
      <c r="D13" s="15">
        <v>33675.67</v>
      </c>
      <c r="E13" s="15">
        <v>29.41</v>
      </c>
      <c r="F13" s="16">
        <f>SUM(D13:E13)</f>
        <v>33705.08</v>
      </c>
      <c r="G13" s="15"/>
      <c r="H13" s="1">
        <v>45352</v>
      </c>
      <c r="I13" s="8">
        <v>25341.49</v>
      </c>
      <c r="J13" s="9">
        <v>89455.79</v>
      </c>
      <c r="K13" s="9">
        <v>46218.12</v>
      </c>
      <c r="L13" s="9">
        <v>11601.86</v>
      </c>
      <c r="M13" s="8">
        <v>129982.99</v>
      </c>
      <c r="N13" s="9">
        <v>42634.27</v>
      </c>
      <c r="O13" s="10">
        <f t="shared" si="0"/>
        <v>172617.26</v>
      </c>
      <c r="U13"/>
      <c r="V13" s="7"/>
    </row>
    <row r="14" spans="1:25" x14ac:dyDescent="0.25">
      <c r="A14" s="1">
        <v>45383</v>
      </c>
      <c r="B14" s="8">
        <v>8681.75</v>
      </c>
      <c r="C14" s="10">
        <v>26045.25</v>
      </c>
      <c r="D14" s="15">
        <v>34727</v>
      </c>
      <c r="E14" s="15">
        <v>29.41</v>
      </c>
      <c r="F14" s="16">
        <f>SUM(D14:E14)</f>
        <v>34756.410000000003</v>
      </c>
      <c r="G14" s="15"/>
      <c r="H14" s="1">
        <v>45383</v>
      </c>
      <c r="I14" s="8">
        <v>25752.65</v>
      </c>
      <c r="J14" s="9">
        <v>89654.52</v>
      </c>
      <c r="K14" s="9">
        <v>46324.32</v>
      </c>
      <c r="L14" s="9">
        <v>11746.34</v>
      </c>
      <c r="M14" s="8">
        <v>129596.31</v>
      </c>
      <c r="N14" s="9">
        <v>43881.52</v>
      </c>
      <c r="O14" s="10">
        <f t="shared" si="0"/>
        <v>173477.83</v>
      </c>
      <c r="U14"/>
      <c r="V14" s="7"/>
    </row>
    <row r="15" spans="1:25" x14ac:dyDescent="0.25">
      <c r="A15" s="1">
        <v>45413</v>
      </c>
      <c r="B15" s="8">
        <v>7834.75</v>
      </c>
      <c r="C15" s="10">
        <v>26045.25</v>
      </c>
      <c r="D15" s="15">
        <v>33880</v>
      </c>
      <c r="E15" s="15">
        <v>29.41</v>
      </c>
      <c r="F15" s="16">
        <f>SUM(D15:E15)</f>
        <v>33909.410000000003</v>
      </c>
      <c r="G15" s="15"/>
      <c r="H15" s="1">
        <v>45413</v>
      </c>
      <c r="I15" s="8">
        <v>22092.31</v>
      </c>
      <c r="J15" s="9">
        <v>91746.83</v>
      </c>
      <c r="K15" s="9">
        <v>47409.8</v>
      </c>
      <c r="L15" s="9">
        <v>10276.64</v>
      </c>
      <c r="M15" s="8">
        <v>127644.06</v>
      </c>
      <c r="N15" s="9">
        <v>43881.52</v>
      </c>
      <c r="O15" s="10">
        <f t="shared" si="0"/>
        <v>171525.58</v>
      </c>
      <c r="U15"/>
      <c r="V15" s="7"/>
    </row>
    <row r="16" spans="1:25" x14ac:dyDescent="0.25">
      <c r="A16" t="s">
        <v>5</v>
      </c>
      <c r="B16" s="17">
        <f>SUM(B4:B15)</f>
        <v>98624.58</v>
      </c>
      <c r="C16" s="18">
        <f>SUM(C4:C15)</f>
        <v>305534.89</v>
      </c>
      <c r="D16" s="19">
        <f>SUM(D4:D15)</f>
        <v>404159.47</v>
      </c>
      <c r="E16" s="19">
        <f>SUM(E4:E15)</f>
        <v>352.92000000000007</v>
      </c>
      <c r="F16" s="20">
        <f>SUM(F4:F15)</f>
        <v>404512.39000000013</v>
      </c>
      <c r="G16" s="15"/>
      <c r="H16" t="s">
        <v>5</v>
      </c>
      <c r="I16" s="17">
        <f>SUM(I4:I15)</f>
        <v>280403.88</v>
      </c>
      <c r="J16" s="22">
        <f>SUM(J4:J15)</f>
        <v>1053617.8600000001</v>
      </c>
      <c r="K16" s="22">
        <f>SUM(K4:K15)</f>
        <v>550226.26</v>
      </c>
      <c r="L16" s="22">
        <f>SUM(L4:L15)</f>
        <v>129278.85999999999</v>
      </c>
      <c r="M16" s="17"/>
      <c r="N16" s="22"/>
      <c r="O16" s="18">
        <f>SUM(O4:O15)</f>
        <v>2013526.86</v>
      </c>
      <c r="U16"/>
      <c r="V16" s="7"/>
    </row>
    <row r="17" spans="1:21" x14ac:dyDescent="0.25">
      <c r="D17" s="6"/>
      <c r="E17" s="6"/>
      <c r="F17" s="6"/>
    </row>
    <row r="18" spans="1:21" x14ac:dyDescent="0.25">
      <c r="E18" s="6"/>
      <c r="F18" s="6"/>
    </row>
    <row r="19" spans="1:21" x14ac:dyDescent="0.25">
      <c r="B19" s="11" t="s">
        <v>21</v>
      </c>
      <c r="C19" s="21"/>
      <c r="D19" s="21"/>
      <c r="E19" s="21"/>
      <c r="F19" s="21"/>
      <c r="G19" s="12"/>
    </row>
    <row r="20" spans="1:21" x14ac:dyDescent="0.25">
      <c r="B20" s="32" t="s">
        <v>8</v>
      </c>
      <c r="C20" s="31"/>
      <c r="D20" s="33" t="s">
        <v>7</v>
      </c>
      <c r="E20" s="31" t="s">
        <v>6</v>
      </c>
      <c r="F20" s="31" t="s">
        <v>6</v>
      </c>
      <c r="G20" s="34"/>
    </row>
    <row r="21" spans="1:21" s="5" customFormat="1" x14ac:dyDescent="0.25">
      <c r="B21" s="35" t="s">
        <v>18</v>
      </c>
      <c r="C21" s="24" t="s">
        <v>15</v>
      </c>
      <c r="D21" s="24" t="s">
        <v>18</v>
      </c>
      <c r="E21" s="24" t="s">
        <v>18</v>
      </c>
      <c r="F21" s="24" t="s">
        <v>20</v>
      </c>
      <c r="G21" s="36" t="s">
        <v>5</v>
      </c>
      <c r="U21" s="24"/>
    </row>
    <row r="22" spans="1:21" x14ac:dyDescent="0.25">
      <c r="A22" s="1">
        <v>45078</v>
      </c>
      <c r="B22" s="25">
        <v>7915.27</v>
      </c>
      <c r="C22" s="23">
        <v>26967.85</v>
      </c>
      <c r="D22" s="23">
        <v>2625.4</v>
      </c>
      <c r="E22" s="23">
        <v>96</v>
      </c>
      <c r="F22" s="23">
        <v>429.08</v>
      </c>
      <c r="G22" s="26">
        <f>SUM(B22:F22)</f>
        <v>38033.599999999999</v>
      </c>
    </row>
    <row r="23" spans="1:21" x14ac:dyDescent="0.25">
      <c r="A23" s="1">
        <v>45108</v>
      </c>
      <c r="B23" s="25">
        <v>7692.87</v>
      </c>
      <c r="C23" s="23">
        <v>26402.63</v>
      </c>
      <c r="D23" s="23">
        <v>2625.4</v>
      </c>
      <c r="E23" s="23">
        <v>96</v>
      </c>
      <c r="F23" s="23">
        <v>429.08</v>
      </c>
      <c r="G23" s="26">
        <f>SUM(B23:F23)</f>
        <v>37245.980000000003</v>
      </c>
    </row>
    <row r="24" spans="1:21" x14ac:dyDescent="0.25">
      <c r="A24" s="1">
        <v>45139</v>
      </c>
      <c r="B24" s="25">
        <v>7692.87</v>
      </c>
      <c r="C24" s="23">
        <v>26402.63</v>
      </c>
      <c r="D24" s="23">
        <v>2625.4</v>
      </c>
      <c r="E24" s="23">
        <v>96</v>
      </c>
      <c r="F24" s="23">
        <v>429.08</v>
      </c>
      <c r="G24" s="26">
        <f>SUM(B24:F24)</f>
        <v>37245.980000000003</v>
      </c>
    </row>
    <row r="25" spans="1:21" x14ac:dyDescent="0.25">
      <c r="A25" s="1">
        <v>45170</v>
      </c>
      <c r="B25" s="25">
        <v>7692.87</v>
      </c>
      <c r="C25" s="23">
        <v>25615.01</v>
      </c>
      <c r="D25" s="23">
        <v>2625.4</v>
      </c>
      <c r="E25" s="23">
        <v>96</v>
      </c>
      <c r="F25" s="23">
        <v>429.08</v>
      </c>
      <c r="G25" s="26">
        <f>SUM(B25:F25)</f>
        <v>36458.36</v>
      </c>
      <c r="I25" t="s">
        <v>22</v>
      </c>
      <c r="J25" s="38">
        <f>+G34+F16+O16</f>
        <v>2920171.1900000004</v>
      </c>
    </row>
    <row r="26" spans="1:21" x14ac:dyDescent="0.25">
      <c r="A26" s="1">
        <v>45200</v>
      </c>
      <c r="B26" s="25">
        <v>7692.87</v>
      </c>
      <c r="C26" s="23">
        <v>25615.01</v>
      </c>
      <c r="D26" s="23">
        <v>2625.4</v>
      </c>
      <c r="E26" s="23">
        <v>96</v>
      </c>
      <c r="F26" s="23">
        <v>429.08</v>
      </c>
      <c r="G26" s="26">
        <f>SUM(B26:F26)</f>
        <v>36458.36</v>
      </c>
      <c r="J26" s="38"/>
    </row>
    <row r="27" spans="1:21" x14ac:dyDescent="0.25">
      <c r="A27" s="1">
        <v>45231</v>
      </c>
      <c r="B27" s="25">
        <v>7725.74</v>
      </c>
      <c r="C27" s="23">
        <v>33575.919999999998</v>
      </c>
      <c r="D27" s="23">
        <v>3283.1</v>
      </c>
      <c r="E27" s="23">
        <v>96</v>
      </c>
      <c r="F27" s="23">
        <v>560.62</v>
      </c>
      <c r="G27" s="26">
        <f>SUM(B27:F27)</f>
        <v>45241.38</v>
      </c>
      <c r="I27" t="s">
        <v>23</v>
      </c>
      <c r="J27" s="6">
        <v>2920170.9400000004</v>
      </c>
    </row>
    <row r="28" spans="1:21" x14ac:dyDescent="0.25">
      <c r="A28" s="1">
        <v>45261</v>
      </c>
      <c r="B28" s="25">
        <v>7725.74</v>
      </c>
      <c r="C28" s="23">
        <v>33904.230000000003</v>
      </c>
      <c r="D28" s="23">
        <v>3283.1</v>
      </c>
      <c r="E28" s="23">
        <v>96</v>
      </c>
      <c r="F28" s="23">
        <v>560.62</v>
      </c>
      <c r="G28" s="26">
        <f>SUM(B28:F28)</f>
        <v>45569.69</v>
      </c>
      <c r="J28" s="38"/>
    </row>
    <row r="29" spans="1:21" x14ac:dyDescent="0.25">
      <c r="A29" s="1">
        <v>45292</v>
      </c>
      <c r="B29" s="25">
        <v>7725.74</v>
      </c>
      <c r="C29" s="23">
        <v>34232.54</v>
      </c>
      <c r="D29" s="23">
        <v>3283.1</v>
      </c>
      <c r="E29" s="23">
        <v>96</v>
      </c>
      <c r="F29" s="23">
        <v>560.62</v>
      </c>
      <c r="G29" s="26">
        <f>SUM(B29:F29)</f>
        <v>45898</v>
      </c>
      <c r="I29" t="s">
        <v>24</v>
      </c>
      <c r="J29" s="38">
        <f>J27-J25</f>
        <v>-0.25</v>
      </c>
    </row>
    <row r="30" spans="1:21" x14ac:dyDescent="0.25">
      <c r="A30" s="1">
        <v>45323</v>
      </c>
      <c r="B30" s="25">
        <v>7948.14</v>
      </c>
      <c r="C30" s="23">
        <v>33353.519999999997</v>
      </c>
      <c r="D30" s="23">
        <v>3283.1</v>
      </c>
      <c r="E30" s="23">
        <v>96</v>
      </c>
      <c r="F30" s="23">
        <v>560.62</v>
      </c>
      <c r="G30" s="26">
        <f>SUM(B30:F30)</f>
        <v>45241.38</v>
      </c>
    </row>
    <row r="31" spans="1:21" x14ac:dyDescent="0.25">
      <c r="A31" s="1">
        <v>45352</v>
      </c>
      <c r="B31" s="25">
        <v>7280.94</v>
      </c>
      <c r="C31" s="23">
        <v>33692.410000000003</v>
      </c>
      <c r="D31" s="23">
        <v>2954.79</v>
      </c>
      <c r="E31" s="23">
        <v>96</v>
      </c>
      <c r="F31" s="23">
        <v>560.62</v>
      </c>
      <c r="G31" s="26">
        <f>SUM(B31:F31)</f>
        <v>44584.760000000009</v>
      </c>
    </row>
    <row r="32" spans="1:21" x14ac:dyDescent="0.25">
      <c r="A32" s="1">
        <v>45383</v>
      </c>
      <c r="B32" s="25">
        <v>7503.34</v>
      </c>
      <c r="C32" s="23">
        <v>33798.32</v>
      </c>
      <c r="D32" s="23">
        <v>3283.1</v>
      </c>
      <c r="E32" s="23">
        <v>96</v>
      </c>
      <c r="F32" s="23">
        <v>560.62</v>
      </c>
      <c r="G32" s="26">
        <f>SUM(B32:F32)</f>
        <v>45241.380000000005</v>
      </c>
    </row>
    <row r="33" spans="1:7" x14ac:dyDescent="0.25">
      <c r="A33" s="1">
        <v>45413</v>
      </c>
      <c r="B33" s="25">
        <v>7503.34</v>
      </c>
      <c r="C33" s="23">
        <v>33470.01</v>
      </c>
      <c r="D33" s="23">
        <v>3283.1</v>
      </c>
      <c r="E33" s="23">
        <v>96</v>
      </c>
      <c r="F33" s="23">
        <v>560.62</v>
      </c>
      <c r="G33" s="26">
        <f>SUM(B33:F33)</f>
        <v>44913.070000000007</v>
      </c>
    </row>
    <row r="34" spans="1:7" x14ac:dyDescent="0.25">
      <c r="A34" t="s">
        <v>5</v>
      </c>
      <c r="B34" s="27">
        <f>SUM(B22:B33)</f>
        <v>92099.73</v>
      </c>
      <c r="C34" s="28">
        <f>SUM(C22:C33)</f>
        <v>367030.08</v>
      </c>
      <c r="D34" s="28">
        <f>SUM(D22:D33)</f>
        <v>35780.389999999992</v>
      </c>
      <c r="E34" s="29">
        <f>SUM(E22:E33)</f>
        <v>1152</v>
      </c>
      <c r="F34" s="29">
        <f>SUM(F22:F33)</f>
        <v>6069.74</v>
      </c>
      <c r="G34" s="30">
        <f>SUM(G22:G33)</f>
        <v>502131.94</v>
      </c>
    </row>
  </sheetData>
  <mergeCells count="5">
    <mergeCell ref="I2:L2"/>
    <mergeCell ref="M2:O2"/>
    <mergeCell ref="D2:F2"/>
    <mergeCell ref="B2:C2"/>
    <mergeCell ref="B19:G19"/>
  </mergeCells>
  <pageMargins left="0.7" right="0.7" top="0.75" bottom="0.75" header="0.3" footer="0.3"/>
  <ignoredErrors>
    <ignoredError sqref="O4:O15 F4:F15 G22:G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Dental</vt:lpstr>
      <vt:lpstr>Medical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2025-04-05T21:58:04Z</dcterms:created>
  <dcterms:modified xsi:type="dcterms:W3CDTF">2025-04-06T21:49:01Z</dcterms:modified>
</cp:coreProperties>
</file>