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ower Supply Operations\DevinS\Projects\053 - 10MAR25 - Coal Revenue 2014-2025\"/>
    </mc:Choice>
  </mc:AlternateContent>
  <xr:revisionPtr revIDLastSave="0" documentId="13_ncr:1_{D57980D3-E912-454E-A5CC-185A08CB3B28}" xr6:coauthVersionLast="47" xr6:coauthVersionMax="47" xr10:uidLastSave="{00000000-0000-0000-0000-000000000000}"/>
  <bookViews>
    <workbookView xWindow="-120" yWindow="-120" windowWidth="29040" windowHeight="15720" xr2:uid="{0B5EA493-C257-40E7-8F00-AC84FBA549DF}"/>
  </bookViews>
  <sheets>
    <sheet name="Cooper Station" sheetId="1" r:id="rId1"/>
    <sheet name="Spurlock Sta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1" l="1"/>
  <c r="M9" i="1"/>
  <c r="M8" i="1"/>
  <c r="M7" i="1"/>
  <c r="M6" i="1"/>
  <c r="G15" i="1"/>
  <c r="H15" i="1" s="1"/>
  <c r="D15" i="1"/>
  <c r="G14" i="1"/>
  <c r="H14" i="1" s="1"/>
  <c r="D14" i="1"/>
  <c r="G13" i="1"/>
  <c r="H13" i="1" s="1"/>
  <c r="D13" i="1"/>
  <c r="G12" i="1"/>
  <c r="H12" i="1" s="1"/>
  <c r="D12" i="1"/>
  <c r="G11" i="1"/>
  <c r="H11" i="1" s="1"/>
  <c r="D11" i="1"/>
  <c r="G10" i="1"/>
  <c r="H10" i="1" s="1"/>
  <c r="D10" i="1"/>
  <c r="G9" i="1"/>
  <c r="H9" i="1" s="1"/>
  <c r="D9" i="1"/>
  <c r="G8" i="1"/>
  <c r="H8" i="1" s="1"/>
  <c r="D8" i="1"/>
  <c r="G7" i="1"/>
  <c r="H7" i="1" s="1"/>
  <c r="D7" i="1"/>
  <c r="G6" i="1"/>
  <c r="H6" i="1" s="1"/>
  <c r="D6" i="1"/>
  <c r="G5" i="1"/>
  <c r="H5" i="1" s="1"/>
  <c r="D5" i="1"/>
  <c r="G6" i="2"/>
  <c r="G7" i="2"/>
  <c r="G8" i="2"/>
  <c r="G9" i="2"/>
  <c r="G10" i="2"/>
  <c r="G11" i="2"/>
  <c r="G12" i="2"/>
  <c r="G13" i="2"/>
  <c r="G14" i="2"/>
  <c r="H14" i="2"/>
  <c r="G15" i="2"/>
  <c r="D6" i="2"/>
  <c r="D7" i="2"/>
  <c r="D8" i="2"/>
  <c r="D9" i="2"/>
  <c r="D10" i="2"/>
  <c r="D11" i="2"/>
  <c r="D12" i="2"/>
  <c r="D13" i="2"/>
  <c r="D14" i="2"/>
  <c r="D15" i="2"/>
  <c r="G5" i="2"/>
  <c r="D5" i="2"/>
  <c r="H5" i="2" s="1"/>
  <c r="A6" i="2"/>
  <c r="A7" i="2" s="1"/>
  <c r="A8" i="2" s="1"/>
  <c r="A9" i="2" s="1"/>
  <c r="A10" i="2" s="1"/>
  <c r="A11" i="2" s="1"/>
  <c r="A12" i="2" s="1"/>
  <c r="A13" i="2" s="1"/>
  <c r="A14" i="2" s="1"/>
  <c r="A15" i="2" s="1"/>
  <c r="A7" i="1"/>
  <c r="A8" i="1"/>
  <c r="A9" i="1" s="1"/>
  <c r="A10" i="1" s="1"/>
  <c r="A11" i="1" s="1"/>
  <c r="A12" i="1" s="1"/>
  <c r="A13" i="1" s="1"/>
  <c r="A14" i="1" s="1"/>
  <c r="A15" i="1" s="1"/>
  <c r="A6" i="1"/>
  <c r="M14" i="1" l="1"/>
  <c r="M15" i="1"/>
  <c r="M13" i="1"/>
  <c r="M12" i="1"/>
  <c r="M11" i="1"/>
  <c r="M5" i="1"/>
  <c r="M6" i="2"/>
  <c r="M5" i="2"/>
  <c r="M15" i="2"/>
  <c r="M13" i="2"/>
  <c r="M12" i="2"/>
  <c r="M11" i="2"/>
  <c r="M10" i="2"/>
  <c r="M9" i="2"/>
  <c r="M8" i="2"/>
  <c r="M7" i="2"/>
  <c r="M14" i="2"/>
  <c r="H11" i="2"/>
  <c r="H10" i="2"/>
  <c r="H9" i="2"/>
  <c r="H8" i="2"/>
  <c r="H6" i="2"/>
  <c r="H15" i="2"/>
  <c r="H13" i="2"/>
  <c r="H12" i="2"/>
  <c r="H7" i="2"/>
</calcChain>
</file>

<file path=xl/sharedStrings.xml><?xml version="1.0" encoding="utf-8"?>
<sst xmlns="http://schemas.openxmlformats.org/spreadsheetml/2006/main" count="30" uniqueCount="16">
  <si>
    <t>Cooper Station</t>
  </si>
  <si>
    <t>Expenses</t>
  </si>
  <si>
    <t>Operation</t>
  </si>
  <si>
    <t>Maintenance</t>
  </si>
  <si>
    <t>Total Production</t>
  </si>
  <si>
    <t>Depreciation</t>
  </si>
  <si>
    <t>Interest</t>
  </si>
  <si>
    <t>Total Fixed Cost</t>
  </si>
  <si>
    <t>Total Power Cost</t>
  </si>
  <si>
    <t>Revenues from PJM</t>
  </si>
  <si>
    <t>Spurlock Station</t>
  </si>
  <si>
    <t>Energy</t>
  </si>
  <si>
    <t>Capacity</t>
  </si>
  <si>
    <t>Ancilliary</t>
  </si>
  <si>
    <t>Total</t>
  </si>
  <si>
    <t>2024 expense data is Preliminary and has not yet been audited.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</si>
</sst>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1" applyNumberFormat="1" applyFont="1"/>
    <xf numFmtId="164" fontId="2" fillId="0" borderId="0" xfId="1" applyNumberFormat="1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indent="1"/>
    </xf>
    <xf numFmtId="164" fontId="5" fillId="0" borderId="0" xfId="1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37E0B-C58C-4366-9D44-B1DFCD1336DA}">
  <dimension ref="A1:T18"/>
  <sheetViews>
    <sheetView tabSelected="1" workbookViewId="0">
      <selection activeCell="F21" sqref="F21"/>
    </sheetView>
  </sheetViews>
  <sheetFormatPr defaultRowHeight="15" x14ac:dyDescent="0.25"/>
  <cols>
    <col min="2" max="2" width="14.28515625" bestFit="1" customWidth="1"/>
    <col min="3" max="3" width="14.140625" customWidth="1"/>
    <col min="4" max="4" width="17.140625" customWidth="1"/>
    <col min="5" max="5" width="13.5703125" customWidth="1"/>
    <col min="6" max="6" width="11.5703125" bestFit="1" customWidth="1"/>
    <col min="7" max="7" width="17.140625" customWidth="1"/>
    <col min="8" max="8" width="18.42578125" customWidth="1"/>
    <col min="10" max="10" width="16.140625" customWidth="1"/>
    <col min="11" max="12" width="15.28515625" customWidth="1"/>
    <col min="13" max="13" width="15.140625" customWidth="1"/>
  </cols>
  <sheetData>
    <row r="1" spans="1:20" ht="23.25" x14ac:dyDescent="0.35"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6"/>
      <c r="O1" s="6"/>
      <c r="P1" s="6"/>
      <c r="Q1" s="6"/>
      <c r="R1" s="6"/>
      <c r="S1" s="6"/>
      <c r="T1" s="6"/>
    </row>
    <row r="2" spans="1:20" ht="21" x14ac:dyDescent="0.35">
      <c r="B2" s="7" t="s">
        <v>1</v>
      </c>
      <c r="C2" s="7"/>
      <c r="D2" s="7"/>
      <c r="E2" s="7"/>
      <c r="F2" s="7"/>
      <c r="G2" s="7"/>
      <c r="H2" s="7"/>
      <c r="J2" s="7" t="s">
        <v>9</v>
      </c>
      <c r="K2" s="7"/>
      <c r="L2" s="7"/>
      <c r="M2" s="7"/>
    </row>
    <row r="4" spans="1:20" x14ac:dyDescent="0.25"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J4" s="5" t="s">
        <v>11</v>
      </c>
      <c r="K4" s="5" t="s">
        <v>13</v>
      </c>
      <c r="L4" s="3" t="s">
        <v>12</v>
      </c>
      <c r="M4" s="5" t="s">
        <v>14</v>
      </c>
    </row>
    <row r="5" spans="1:20" x14ac:dyDescent="0.25">
      <c r="A5">
        <v>2014</v>
      </c>
      <c r="B5" s="1">
        <v>45810566</v>
      </c>
      <c r="C5" s="1">
        <v>9815579</v>
      </c>
      <c r="D5" s="1">
        <f>B5+C5</f>
        <v>55626145</v>
      </c>
      <c r="E5" s="1">
        <v>15392869</v>
      </c>
      <c r="F5" s="1">
        <v>11425014</v>
      </c>
      <c r="G5" s="1">
        <f>E5+F5</f>
        <v>26817883</v>
      </c>
      <c r="H5" s="1">
        <f>G5+D5</f>
        <v>82444028</v>
      </c>
      <c r="J5" s="1">
        <v>17496508.59</v>
      </c>
      <c r="K5" s="1">
        <v>229838.83000000002</v>
      </c>
      <c r="L5" s="1">
        <v>0</v>
      </c>
      <c r="M5" s="1">
        <f>SUM(J5:L5)</f>
        <v>17726347.419999998</v>
      </c>
    </row>
    <row r="6" spans="1:20" x14ac:dyDescent="0.25">
      <c r="A6">
        <f>A5+1</f>
        <v>2015</v>
      </c>
      <c r="B6" s="1">
        <v>35937488</v>
      </c>
      <c r="C6" s="1">
        <v>8596144</v>
      </c>
      <c r="D6" s="1">
        <f t="shared" ref="D6:D15" si="0">B6+C6</f>
        <v>44533632</v>
      </c>
      <c r="E6" s="1">
        <v>15553468</v>
      </c>
      <c r="F6" s="1">
        <v>11193112</v>
      </c>
      <c r="G6" s="1">
        <f t="shared" ref="G6:G15" si="1">E6+F6</f>
        <v>26746580</v>
      </c>
      <c r="H6" s="1">
        <f t="shared" ref="H6:H15" si="2">G6+D6</f>
        <v>71280212</v>
      </c>
      <c r="J6" s="1">
        <v>28738627.840000007</v>
      </c>
      <c r="K6" s="1">
        <v>531243.14</v>
      </c>
      <c r="L6" s="1">
        <v>0</v>
      </c>
      <c r="M6" s="1">
        <f t="shared" ref="M6:M15" si="3">SUM(J6:L6)</f>
        <v>29269870.980000008</v>
      </c>
    </row>
    <row r="7" spans="1:20" x14ac:dyDescent="0.25">
      <c r="A7">
        <f t="shared" ref="A7:A15" si="4">A6+1</f>
        <v>2016</v>
      </c>
      <c r="B7" s="1">
        <v>33314701</v>
      </c>
      <c r="C7" s="1">
        <v>8332591</v>
      </c>
      <c r="D7" s="1">
        <f t="shared" si="0"/>
        <v>41647292</v>
      </c>
      <c r="E7" s="1">
        <v>16693319</v>
      </c>
      <c r="F7" s="1">
        <v>11232672</v>
      </c>
      <c r="G7" s="1">
        <f t="shared" si="1"/>
        <v>27925991</v>
      </c>
      <c r="H7" s="1">
        <f t="shared" si="2"/>
        <v>69573283</v>
      </c>
      <c r="J7" s="1">
        <v>19925776.079999998</v>
      </c>
      <c r="K7" s="1">
        <v>36564.71</v>
      </c>
      <c r="L7" s="1">
        <v>8996766.496666668</v>
      </c>
      <c r="M7" s="1">
        <f t="shared" si="3"/>
        <v>28959107.286666669</v>
      </c>
    </row>
    <row r="8" spans="1:20" x14ac:dyDescent="0.25">
      <c r="A8">
        <f t="shared" si="4"/>
        <v>2017</v>
      </c>
      <c r="B8" s="1">
        <v>24814144</v>
      </c>
      <c r="C8" s="1">
        <v>10116265</v>
      </c>
      <c r="D8" s="1">
        <f t="shared" si="0"/>
        <v>34930409</v>
      </c>
      <c r="E8" s="1">
        <v>16997206</v>
      </c>
      <c r="F8" s="1">
        <v>11468597</v>
      </c>
      <c r="G8" s="1">
        <f t="shared" si="1"/>
        <v>28465803</v>
      </c>
      <c r="H8" s="1">
        <f t="shared" si="2"/>
        <v>63396212</v>
      </c>
      <c r="J8" s="1">
        <v>15839903.509999998</v>
      </c>
      <c r="K8" s="1">
        <v>6197.76</v>
      </c>
      <c r="L8" s="1">
        <v>16801925.158333335</v>
      </c>
      <c r="M8" s="1">
        <f t="shared" si="3"/>
        <v>32648026.428333335</v>
      </c>
    </row>
    <row r="9" spans="1:20" x14ac:dyDescent="0.25">
      <c r="A9">
        <f t="shared" si="4"/>
        <v>2018</v>
      </c>
      <c r="B9" s="1">
        <v>29148313</v>
      </c>
      <c r="C9" s="1">
        <v>10886355</v>
      </c>
      <c r="D9" s="1">
        <f t="shared" si="0"/>
        <v>40034668</v>
      </c>
      <c r="E9" s="1">
        <v>17028651</v>
      </c>
      <c r="F9" s="1">
        <v>11538472</v>
      </c>
      <c r="G9" s="1">
        <f t="shared" si="1"/>
        <v>28567123</v>
      </c>
      <c r="H9" s="1">
        <f t="shared" si="2"/>
        <v>68601791</v>
      </c>
      <c r="J9" s="1">
        <v>24698996.160482991</v>
      </c>
      <c r="K9" s="1">
        <v>40450.789999999994</v>
      </c>
      <c r="L9" s="1">
        <v>18588402.267500002</v>
      </c>
      <c r="M9" s="1">
        <f t="shared" si="3"/>
        <v>43327849.217982993</v>
      </c>
    </row>
    <row r="10" spans="1:20" x14ac:dyDescent="0.25">
      <c r="A10">
        <f t="shared" si="4"/>
        <v>2019</v>
      </c>
      <c r="B10" s="1">
        <v>18349118</v>
      </c>
      <c r="C10" s="1">
        <v>8103271</v>
      </c>
      <c r="D10" s="1">
        <f t="shared" si="0"/>
        <v>26452389</v>
      </c>
      <c r="E10" s="1">
        <v>17169819</v>
      </c>
      <c r="F10" s="1">
        <v>11327238</v>
      </c>
      <c r="G10" s="1">
        <f t="shared" si="1"/>
        <v>28497057</v>
      </c>
      <c r="H10" s="1">
        <f t="shared" si="2"/>
        <v>54949446</v>
      </c>
      <c r="J10" s="1">
        <v>5573188.176039</v>
      </c>
      <c r="K10" s="1">
        <v>10976.36</v>
      </c>
      <c r="L10" s="1">
        <v>14991021.610416668</v>
      </c>
      <c r="M10" s="1">
        <f t="shared" si="3"/>
        <v>20575186.146455668</v>
      </c>
    </row>
    <row r="11" spans="1:20" x14ac:dyDescent="0.25">
      <c r="A11">
        <f t="shared" si="4"/>
        <v>2020</v>
      </c>
      <c r="B11" s="1">
        <v>14205767</v>
      </c>
      <c r="C11" s="1">
        <v>4777197</v>
      </c>
      <c r="D11" s="1">
        <f t="shared" si="0"/>
        <v>18982964</v>
      </c>
      <c r="E11" s="1">
        <v>17243278</v>
      </c>
      <c r="F11" s="1">
        <v>11026845</v>
      </c>
      <c r="G11" s="1">
        <f t="shared" si="1"/>
        <v>28270123</v>
      </c>
      <c r="H11" s="1">
        <f t="shared" si="2"/>
        <v>47253087</v>
      </c>
      <c r="J11" s="1">
        <v>4163116.454295001</v>
      </c>
      <c r="K11" s="1">
        <v>2020.059999999994</v>
      </c>
      <c r="L11" s="1">
        <v>10401954.842083335</v>
      </c>
      <c r="M11" s="1">
        <f t="shared" si="3"/>
        <v>14567091.356378336</v>
      </c>
    </row>
    <row r="12" spans="1:20" x14ac:dyDescent="0.25">
      <c r="A12">
        <f t="shared" si="4"/>
        <v>2021</v>
      </c>
      <c r="B12" s="1">
        <v>29919582</v>
      </c>
      <c r="C12" s="1">
        <v>11041529</v>
      </c>
      <c r="D12" s="1">
        <f t="shared" si="0"/>
        <v>40961111</v>
      </c>
      <c r="E12" s="1">
        <v>17919272</v>
      </c>
      <c r="F12" s="1">
        <v>8698539</v>
      </c>
      <c r="G12" s="1">
        <f t="shared" si="1"/>
        <v>26617811</v>
      </c>
      <c r="H12" s="1">
        <f t="shared" si="2"/>
        <v>67578922</v>
      </c>
      <c r="J12" s="1">
        <v>21096954.788273998</v>
      </c>
      <c r="K12" s="1">
        <v>-12727.579999999998</v>
      </c>
      <c r="L12" s="1">
        <v>13736717.208333334</v>
      </c>
      <c r="M12" s="1">
        <f t="shared" si="3"/>
        <v>34820944.416607335</v>
      </c>
    </row>
    <row r="13" spans="1:20" x14ac:dyDescent="0.25">
      <c r="A13">
        <f t="shared" si="4"/>
        <v>2022</v>
      </c>
      <c r="B13" s="1">
        <v>42693999</v>
      </c>
      <c r="C13" s="1">
        <v>17777029</v>
      </c>
      <c r="D13" s="1">
        <f t="shared" si="0"/>
        <v>60471028</v>
      </c>
      <c r="E13" s="1">
        <v>19968994</v>
      </c>
      <c r="F13" s="1">
        <v>8970086</v>
      </c>
      <c r="G13" s="1">
        <f t="shared" si="1"/>
        <v>28939080</v>
      </c>
      <c r="H13" s="1">
        <f t="shared" si="2"/>
        <v>89410108</v>
      </c>
      <c r="J13" s="1">
        <v>47449283.340032011</v>
      </c>
      <c r="K13" s="1">
        <v>10078.509999999998</v>
      </c>
      <c r="L13" s="1">
        <v>10567740.0625</v>
      </c>
      <c r="M13" s="1">
        <f t="shared" si="3"/>
        <v>58027101.912532009</v>
      </c>
    </row>
    <row r="14" spans="1:20" x14ac:dyDescent="0.25">
      <c r="A14">
        <f t="shared" si="4"/>
        <v>2023</v>
      </c>
      <c r="B14" s="1">
        <v>47121563</v>
      </c>
      <c r="C14" s="1">
        <v>8116887</v>
      </c>
      <c r="D14" s="1">
        <f t="shared" si="0"/>
        <v>55238450</v>
      </c>
      <c r="E14" s="1">
        <v>19980337</v>
      </c>
      <c r="F14" s="1">
        <v>10423759</v>
      </c>
      <c r="G14" s="1">
        <f t="shared" si="1"/>
        <v>30404096</v>
      </c>
      <c r="H14" s="1">
        <f t="shared" si="2"/>
        <v>85642546</v>
      </c>
      <c r="J14" s="1">
        <v>16042717.208923001</v>
      </c>
      <c r="K14" s="1">
        <v>25343.869999999959</v>
      </c>
      <c r="L14" s="1">
        <v>4927259.4901666669</v>
      </c>
      <c r="M14" s="1">
        <f t="shared" si="3"/>
        <v>20995320.569089666</v>
      </c>
    </row>
    <row r="15" spans="1:20" x14ac:dyDescent="0.25">
      <c r="A15">
        <f t="shared" si="4"/>
        <v>2024</v>
      </c>
      <c r="B15" s="1">
        <v>43114015</v>
      </c>
      <c r="C15" s="1">
        <v>10650754</v>
      </c>
      <c r="D15" s="1">
        <f t="shared" si="0"/>
        <v>53764769</v>
      </c>
      <c r="E15" s="1">
        <v>20043408</v>
      </c>
      <c r="F15" s="1">
        <v>9950920</v>
      </c>
      <c r="G15" s="1">
        <f t="shared" si="1"/>
        <v>29994328</v>
      </c>
      <c r="H15" s="1">
        <f t="shared" si="2"/>
        <v>83759097</v>
      </c>
      <c r="J15" s="1">
        <v>19406264.898319013</v>
      </c>
      <c r="K15" s="1">
        <v>112902.69000000005</v>
      </c>
      <c r="L15" s="1">
        <v>2050464.1500000004</v>
      </c>
      <c r="M15" s="1">
        <f t="shared" si="3"/>
        <v>21569631.738319017</v>
      </c>
    </row>
    <row r="16" spans="1:20" x14ac:dyDescent="0.25">
      <c r="B16" s="1"/>
      <c r="C16" s="1"/>
      <c r="D16" s="1"/>
      <c r="E16" s="1"/>
      <c r="F16" s="1"/>
      <c r="G16" s="1"/>
      <c r="H16" s="1"/>
      <c r="J16" s="1"/>
      <c r="K16" s="1"/>
      <c r="L16" s="1"/>
      <c r="M16" s="1"/>
    </row>
    <row r="17" spans="2:13" x14ac:dyDescent="0.25">
      <c r="B17" s="2" t="s">
        <v>15</v>
      </c>
      <c r="C17" s="1"/>
      <c r="D17" s="1"/>
      <c r="E17" s="1"/>
      <c r="F17" s="1"/>
      <c r="G17" s="1"/>
      <c r="H17" s="1"/>
      <c r="J17" s="1"/>
      <c r="K17" s="1"/>
      <c r="L17" s="1"/>
      <c r="M17" s="1"/>
    </row>
    <row r="18" spans="2:13" x14ac:dyDescent="0.25">
      <c r="B18" s="1"/>
      <c r="C18" s="1"/>
      <c r="D18" s="1"/>
      <c r="E18" s="1"/>
      <c r="F18" s="1"/>
      <c r="G18" s="1"/>
      <c r="H18" s="1"/>
    </row>
  </sheetData>
  <mergeCells count="3">
    <mergeCell ref="B2:H2"/>
    <mergeCell ref="J2:M2"/>
    <mergeCell ref="B1:M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A089C-9249-49F6-950C-E8AC435A3E4A}">
  <dimension ref="A1:T18"/>
  <sheetViews>
    <sheetView workbookViewId="0">
      <selection activeCell="L8" sqref="L8"/>
    </sheetView>
  </sheetViews>
  <sheetFormatPr defaultRowHeight="15" x14ac:dyDescent="0.25"/>
  <cols>
    <col min="2" max="2" width="14.5703125" bestFit="1" customWidth="1"/>
    <col min="3" max="3" width="13.42578125" bestFit="1" customWidth="1"/>
    <col min="4" max="4" width="16" bestFit="1" customWidth="1"/>
    <col min="5" max="5" width="14.28515625" bestFit="1" customWidth="1"/>
    <col min="6" max="6" width="12.5703125" customWidth="1"/>
    <col min="7" max="7" width="15.28515625" bestFit="1" customWidth="1"/>
    <col min="8" max="8" width="17.7109375" customWidth="1"/>
    <col min="10" max="10" width="12.7109375" customWidth="1"/>
    <col min="11" max="11" width="13.140625" customWidth="1"/>
    <col min="12" max="12" width="14.42578125" customWidth="1"/>
    <col min="13" max="13" width="15.42578125" customWidth="1"/>
  </cols>
  <sheetData>
    <row r="1" spans="1:20" ht="23.25" x14ac:dyDescent="0.35">
      <c r="B1" s="8" t="s">
        <v>10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6"/>
      <c r="O1" s="6"/>
      <c r="P1" s="6"/>
      <c r="Q1" s="6"/>
      <c r="R1" s="6"/>
      <c r="S1" s="6"/>
      <c r="T1" s="6"/>
    </row>
    <row r="2" spans="1:20" ht="21" x14ac:dyDescent="0.35">
      <c r="B2" s="7" t="s">
        <v>1</v>
      </c>
      <c r="C2" s="7"/>
      <c r="D2" s="7"/>
      <c r="E2" s="7"/>
      <c r="F2" s="7"/>
      <c r="G2" s="7"/>
      <c r="H2" s="7"/>
      <c r="J2" s="7" t="s">
        <v>9</v>
      </c>
      <c r="K2" s="7"/>
      <c r="L2" s="7"/>
      <c r="M2" s="7"/>
    </row>
    <row r="4" spans="1:20" x14ac:dyDescent="0.25"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J4" s="5" t="s">
        <v>11</v>
      </c>
      <c r="K4" s="5" t="s">
        <v>13</v>
      </c>
      <c r="L4" s="3" t="s">
        <v>12</v>
      </c>
      <c r="M4" s="5" t="s">
        <v>14</v>
      </c>
    </row>
    <row r="5" spans="1:20" x14ac:dyDescent="0.25">
      <c r="A5">
        <v>2014</v>
      </c>
      <c r="B5" s="1">
        <v>272892967</v>
      </c>
      <c r="C5" s="1">
        <v>56514050</v>
      </c>
      <c r="D5" s="1">
        <f>B5+C5</f>
        <v>329407017</v>
      </c>
      <c r="E5" s="1">
        <v>45861774</v>
      </c>
      <c r="F5" s="1">
        <v>62923643</v>
      </c>
      <c r="G5" s="1">
        <f>E5+F5</f>
        <v>108785417</v>
      </c>
      <c r="H5" s="1">
        <f>G5+D5</f>
        <v>438192434</v>
      </c>
      <c r="J5" s="1">
        <v>161244802.31</v>
      </c>
      <c r="K5" s="1">
        <v>1098919.1299999999</v>
      </c>
      <c r="L5" s="1">
        <v>0</v>
      </c>
      <c r="M5" s="1">
        <f>SUM(J5:L5)</f>
        <v>162343721.44</v>
      </c>
    </row>
    <row r="6" spans="1:20" x14ac:dyDescent="0.25">
      <c r="A6">
        <f>A5+1</f>
        <v>2015</v>
      </c>
      <c r="B6" s="1">
        <v>230126099</v>
      </c>
      <c r="C6" s="1">
        <v>59836553</v>
      </c>
      <c r="D6" s="1">
        <f t="shared" ref="D6:D15" si="0">B6+C6</f>
        <v>289962652</v>
      </c>
      <c r="E6" s="1">
        <v>46479563</v>
      </c>
      <c r="F6" s="1">
        <v>60630205</v>
      </c>
      <c r="G6" s="1">
        <f t="shared" ref="G6:G15" si="1">E6+F6</f>
        <v>107109768</v>
      </c>
      <c r="H6" s="1">
        <f t="shared" ref="H6:H15" si="2">G6+D6</f>
        <v>397072420</v>
      </c>
      <c r="J6" s="1">
        <v>230438499.12999997</v>
      </c>
      <c r="K6" s="1">
        <v>2325311.9100000006</v>
      </c>
      <c r="L6" s="1">
        <v>0</v>
      </c>
      <c r="M6" s="1">
        <f t="shared" ref="M6:M15" si="3">SUM(J6:L6)</f>
        <v>232763811.03999996</v>
      </c>
    </row>
    <row r="7" spans="1:20" x14ac:dyDescent="0.25">
      <c r="A7">
        <f t="shared" ref="A7:A15" si="4">A6+1</f>
        <v>2016</v>
      </c>
      <c r="B7" s="1">
        <v>262581707</v>
      </c>
      <c r="C7" s="1">
        <v>53165231</v>
      </c>
      <c r="D7" s="1">
        <f t="shared" si="0"/>
        <v>315746938</v>
      </c>
      <c r="E7" s="1">
        <v>46941300</v>
      </c>
      <c r="F7" s="1">
        <v>58505002</v>
      </c>
      <c r="G7" s="1">
        <f t="shared" si="1"/>
        <v>105446302</v>
      </c>
      <c r="H7" s="1">
        <f t="shared" si="2"/>
        <v>421193240</v>
      </c>
      <c r="J7" s="1">
        <v>230719865.37999991</v>
      </c>
      <c r="K7" s="1">
        <v>936897.19000000006</v>
      </c>
      <c r="L7" s="1">
        <v>36650379.330833338</v>
      </c>
      <c r="M7" s="1">
        <f t="shared" si="3"/>
        <v>268307141.90083325</v>
      </c>
    </row>
    <row r="8" spans="1:20" x14ac:dyDescent="0.25">
      <c r="A8">
        <f t="shared" si="4"/>
        <v>2017</v>
      </c>
      <c r="B8" s="1">
        <v>199624706</v>
      </c>
      <c r="C8" s="1">
        <v>65713991</v>
      </c>
      <c r="D8" s="1">
        <f t="shared" si="0"/>
        <v>265338697</v>
      </c>
      <c r="E8" s="1">
        <v>47938112</v>
      </c>
      <c r="F8" s="1">
        <v>60783558</v>
      </c>
      <c r="G8" s="1">
        <f t="shared" si="1"/>
        <v>108721670</v>
      </c>
      <c r="H8" s="1">
        <f t="shared" si="2"/>
        <v>374060367</v>
      </c>
      <c r="J8" s="1">
        <v>190359053.52000004</v>
      </c>
      <c r="K8" s="1">
        <v>576057.27</v>
      </c>
      <c r="L8" s="1">
        <v>67326478.629166663</v>
      </c>
      <c r="M8" s="1">
        <f t="shared" si="3"/>
        <v>258261589.41916671</v>
      </c>
    </row>
    <row r="9" spans="1:20" x14ac:dyDescent="0.25">
      <c r="A9">
        <f t="shared" si="4"/>
        <v>2018</v>
      </c>
      <c r="B9" s="1">
        <v>213660389</v>
      </c>
      <c r="C9" s="1">
        <v>63134206</v>
      </c>
      <c r="D9" s="1">
        <f t="shared" si="0"/>
        <v>276794595</v>
      </c>
      <c r="E9" s="1">
        <v>48196613</v>
      </c>
      <c r="F9" s="1">
        <v>61153897</v>
      </c>
      <c r="G9" s="1">
        <f t="shared" si="1"/>
        <v>109350510</v>
      </c>
      <c r="H9" s="1">
        <f t="shared" si="2"/>
        <v>386145105</v>
      </c>
      <c r="J9" s="1">
        <v>272603480.60003895</v>
      </c>
      <c r="K9" s="1">
        <v>3526336.67</v>
      </c>
      <c r="L9" s="1">
        <v>74257895.576250002</v>
      </c>
      <c r="M9" s="1">
        <f t="shared" si="3"/>
        <v>350387712.84628898</v>
      </c>
    </row>
    <row r="10" spans="1:20" x14ac:dyDescent="0.25">
      <c r="A10">
        <f t="shared" si="4"/>
        <v>2019</v>
      </c>
      <c r="B10" s="1">
        <v>181796064</v>
      </c>
      <c r="C10" s="1">
        <v>69047848</v>
      </c>
      <c r="D10" s="1">
        <f t="shared" si="0"/>
        <v>250843912</v>
      </c>
      <c r="E10" s="1">
        <v>47822043</v>
      </c>
      <c r="F10" s="1">
        <v>59460596</v>
      </c>
      <c r="G10" s="1">
        <f t="shared" si="1"/>
        <v>107282639</v>
      </c>
      <c r="H10" s="1">
        <f t="shared" si="2"/>
        <v>358126551</v>
      </c>
      <c r="J10" s="1">
        <v>166427497.39778602</v>
      </c>
      <c r="K10" s="1">
        <v>1216606.1000000001</v>
      </c>
      <c r="L10" s="1">
        <v>59680855.931666672</v>
      </c>
      <c r="M10" s="1">
        <f t="shared" si="3"/>
        <v>227324959.42945269</v>
      </c>
    </row>
    <row r="11" spans="1:20" x14ac:dyDescent="0.25">
      <c r="A11">
        <f t="shared" si="4"/>
        <v>2020</v>
      </c>
      <c r="B11" s="1">
        <v>204771093</v>
      </c>
      <c r="C11" s="1">
        <v>62552110</v>
      </c>
      <c r="D11" s="1">
        <f t="shared" si="0"/>
        <v>267323203</v>
      </c>
      <c r="E11" s="1">
        <v>49692218</v>
      </c>
      <c r="F11" s="1">
        <v>52184717</v>
      </c>
      <c r="G11" s="1">
        <f t="shared" si="1"/>
        <v>101876935</v>
      </c>
      <c r="H11" s="1">
        <f t="shared" si="2"/>
        <v>369200138</v>
      </c>
      <c r="J11" s="1">
        <v>158375015.72458395</v>
      </c>
      <c r="K11" s="1">
        <v>1494609.45</v>
      </c>
      <c r="L11" s="1">
        <v>41043070.745833337</v>
      </c>
      <c r="M11" s="1">
        <f t="shared" si="3"/>
        <v>200912695.92041728</v>
      </c>
    </row>
    <row r="12" spans="1:20" x14ac:dyDescent="0.25">
      <c r="A12">
        <f t="shared" si="4"/>
        <v>2021</v>
      </c>
      <c r="B12" s="1">
        <v>229313297</v>
      </c>
      <c r="C12" s="1">
        <v>69151832</v>
      </c>
      <c r="D12" s="1">
        <f t="shared" si="0"/>
        <v>298465129</v>
      </c>
      <c r="E12" s="1">
        <v>59434687</v>
      </c>
      <c r="F12" s="1">
        <v>44871520</v>
      </c>
      <c r="G12" s="1">
        <f t="shared" si="1"/>
        <v>104306207</v>
      </c>
      <c r="H12" s="1">
        <f t="shared" si="2"/>
        <v>402771336</v>
      </c>
      <c r="J12" s="1">
        <v>313076058.19740891</v>
      </c>
      <c r="K12" s="1">
        <v>2008267.9099999992</v>
      </c>
      <c r="L12" s="1">
        <v>54348367.292083338</v>
      </c>
      <c r="M12" s="1">
        <f t="shared" si="3"/>
        <v>369432693.39949226</v>
      </c>
    </row>
    <row r="13" spans="1:20" x14ac:dyDescent="0.25">
      <c r="A13">
        <f t="shared" si="4"/>
        <v>2022</v>
      </c>
      <c r="B13" s="1">
        <v>307895060</v>
      </c>
      <c r="C13" s="1">
        <v>67480199</v>
      </c>
      <c r="D13" s="1">
        <f t="shared" si="0"/>
        <v>375375259</v>
      </c>
      <c r="E13" s="1">
        <v>74203723</v>
      </c>
      <c r="F13" s="1">
        <v>47755585</v>
      </c>
      <c r="G13" s="1">
        <f t="shared" si="1"/>
        <v>121959308</v>
      </c>
      <c r="H13" s="1">
        <f t="shared" si="2"/>
        <v>497334567</v>
      </c>
      <c r="J13" s="1">
        <v>620343874.45283103</v>
      </c>
      <c r="K13" s="1">
        <v>7288427.4099999964</v>
      </c>
      <c r="L13" s="1">
        <v>41871068.987499997</v>
      </c>
      <c r="M13" s="1">
        <f t="shared" si="3"/>
        <v>669503370.85033095</v>
      </c>
    </row>
    <row r="14" spans="1:20" x14ac:dyDescent="0.25">
      <c r="A14">
        <f t="shared" si="4"/>
        <v>2023</v>
      </c>
      <c r="B14" s="1">
        <v>352597460</v>
      </c>
      <c r="C14" s="1">
        <v>88380108</v>
      </c>
      <c r="D14" s="1">
        <f t="shared" si="0"/>
        <v>440977568</v>
      </c>
      <c r="E14" s="1">
        <v>75693150</v>
      </c>
      <c r="F14" s="1">
        <v>56617969</v>
      </c>
      <c r="G14" s="1">
        <f t="shared" si="1"/>
        <v>132311119</v>
      </c>
      <c r="H14" s="1">
        <f t="shared" si="2"/>
        <v>573288687</v>
      </c>
      <c r="J14" s="1">
        <v>239105885.90117601</v>
      </c>
      <c r="K14" s="1">
        <v>2524656.9699999914</v>
      </c>
      <c r="L14" s="1">
        <v>19459161.146166667</v>
      </c>
      <c r="M14" s="1">
        <f t="shared" si="3"/>
        <v>261089704.01734269</v>
      </c>
    </row>
    <row r="15" spans="1:20" x14ac:dyDescent="0.25">
      <c r="A15">
        <f t="shared" si="4"/>
        <v>2024</v>
      </c>
      <c r="B15" s="1">
        <v>338057017</v>
      </c>
      <c r="C15" s="1">
        <v>69505876</v>
      </c>
      <c r="D15" s="1">
        <f t="shared" si="0"/>
        <v>407562893</v>
      </c>
      <c r="E15" s="1">
        <v>75419865</v>
      </c>
      <c r="F15" s="1">
        <v>56696214</v>
      </c>
      <c r="G15" s="1">
        <f t="shared" si="1"/>
        <v>132116079</v>
      </c>
      <c r="H15" s="1">
        <f t="shared" si="2"/>
        <v>539678972</v>
      </c>
      <c r="J15" s="1">
        <v>247871200.31899697</v>
      </c>
      <c r="K15" s="1">
        <v>2862944.2100000056</v>
      </c>
      <c r="L15" s="1">
        <v>8078089.8450000007</v>
      </c>
      <c r="M15" s="1">
        <f t="shared" si="3"/>
        <v>258812234.37399697</v>
      </c>
    </row>
    <row r="16" spans="1:20" x14ac:dyDescent="0.25">
      <c r="B16" s="1"/>
      <c r="C16" s="1"/>
      <c r="D16" s="1"/>
      <c r="E16" s="1"/>
      <c r="F16" s="1"/>
      <c r="G16" s="1"/>
      <c r="H16" s="1"/>
      <c r="J16" s="1"/>
      <c r="K16" s="1"/>
      <c r="L16" s="1"/>
      <c r="M16" s="1"/>
    </row>
    <row r="17" spans="2:13" x14ac:dyDescent="0.25">
      <c r="B17" s="2" t="s">
        <v>15</v>
      </c>
      <c r="C17" s="1"/>
      <c r="D17" s="1"/>
      <c r="E17" s="1"/>
      <c r="F17" s="1"/>
      <c r="G17" s="1"/>
      <c r="H17" s="1"/>
      <c r="J17" s="1"/>
      <c r="K17" s="1"/>
      <c r="L17" s="1"/>
      <c r="M17" s="1"/>
    </row>
    <row r="18" spans="2:13" x14ac:dyDescent="0.25">
      <c r="B18" s="1"/>
      <c r="C18" s="1"/>
      <c r="D18" s="1"/>
      <c r="E18" s="1"/>
      <c r="F18" s="1"/>
      <c r="G18" s="1"/>
      <c r="H18" s="1"/>
    </row>
  </sheetData>
  <mergeCells count="3">
    <mergeCell ref="B2:H2"/>
    <mergeCell ref="J2:M2"/>
    <mergeCell ref="B1:M1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F1761B99A93040A03A8E42C6E42200" ma:contentTypeVersion="15" ma:contentTypeDescription="Create a new document." ma:contentTypeScope="" ma:versionID="12d984e2e19a0416eb02b3b4089540a6">
  <xsd:schema xmlns:xsd="http://www.w3.org/2001/XMLSchema" xmlns:xs="http://www.w3.org/2001/XMLSchema" xmlns:p="http://schemas.microsoft.com/office/2006/metadata/properties" xmlns:ns2="ae06fcea-541a-49e3-952a-5eaf56d381f3" xmlns:ns3="daea435f-7073-4c60-9060-e78a3a9f8d50" targetNamespace="http://schemas.microsoft.com/office/2006/metadata/properties" ma:root="true" ma:fieldsID="43e33127b70147d6066330453206ea1b" ns2:_="" ns3:_="">
    <xsd:import namespace="ae06fcea-541a-49e3-952a-5eaf56d381f3"/>
    <xsd:import namespace="daea435f-7073-4c60-9060-e78a3a9f8d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6fcea-541a-49e3-952a-5eaf56d381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2f345f3-6a94-45cd-9be3-ab551ccca9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Comment" ma:index="22" nillable="true" ma:displayName="Comment" ma:internalName="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a435f-7073-4c60-9060-e78a3a9f8d5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c3f6179-9671-476d-b47b-6bb1899845eb}" ma:internalName="TaxCatchAll" ma:showField="CatchAllData" ma:web="daea435f-7073-4c60-9060-e78a3a9f8d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aea435f-7073-4c60-9060-e78a3a9f8d50" xsi:nil="true"/>
    <Comment xmlns="ae06fcea-541a-49e3-952a-5eaf56d381f3" xsi:nil="true"/>
    <lcf76f155ced4ddcb4097134ff3c332f xmlns="ae06fcea-541a-49e3-952a-5eaf56d381f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6636787-9839-4656-9BCF-BF68A9D4A89A}"/>
</file>

<file path=customXml/itemProps2.xml><?xml version="1.0" encoding="utf-8"?>
<ds:datastoreItem xmlns:ds="http://schemas.openxmlformats.org/officeDocument/2006/customXml" ds:itemID="{A7E0CD53-4105-4B6B-B478-9F2954EC692B}"/>
</file>

<file path=customXml/itemProps3.xml><?xml version="1.0" encoding="utf-8"?>
<ds:datastoreItem xmlns:ds="http://schemas.openxmlformats.org/officeDocument/2006/customXml" ds:itemID="{CEA0E005-3B83-4722-ADB9-1E943799A7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Cooper Station</vt:lpstr>
      <vt:lpstr>Spurlock Station</vt:lpstr>
    </vt:vector>
  </TitlesOfParts>
  <Company>EKPC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Tucker</dc:creator>
  <cp:lastModifiedBy>Devin Sparks</cp:lastModifiedBy>
  <dcterms:created xsi:type="dcterms:W3CDTF">2025-03-10T13:44:34Z</dcterms:created>
  <dcterms:modified xsi:type="dcterms:W3CDTF">2025-03-10T20:06:24Z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0x0101002BF1761B99A93040A03A8E42C6E42200</vt:lpwstr>
  </property>
</Properties>
</file>