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xl/externalLinks/externalLink1.xml" ContentType="application/vnd.openxmlformats-officedocument.spreadsheetml.externalLink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M:\a Power Supply\PSC\New Gen\DR1\"/>
    </mc:Choice>
  </mc:AlternateContent>
  <bookViews>
    <workbookView xWindow="0" yWindow="0" windowWidth="28770" windowHeight="11490"/>
  </bookViews>
  <sheets>
    <sheet name="ELCC" sheetId="1" r:id="rId1"/>
  </sheets>
  <externalReferences>
    <externalReference r:id="rId2"/>
  </externalReference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YEAR">[1]AC2007!$E$9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0" i="1" l="1"/>
  <c r="G29" i="1"/>
  <c r="D29" i="1"/>
  <c r="G28" i="1"/>
  <c r="D28" i="1"/>
  <c r="G27" i="1"/>
  <c r="D27" i="1"/>
  <c r="G26" i="1"/>
  <c r="D26" i="1"/>
  <c r="G25" i="1"/>
  <c r="D25" i="1"/>
  <c r="G24" i="1"/>
  <c r="D24" i="1"/>
  <c r="G23" i="1"/>
  <c r="D23" i="1"/>
  <c r="G22" i="1"/>
  <c r="D22" i="1"/>
  <c r="G21" i="1"/>
  <c r="D21" i="1"/>
  <c r="G20" i="1"/>
  <c r="D20" i="1"/>
  <c r="G19" i="1"/>
  <c r="D19" i="1"/>
  <c r="G18" i="1"/>
  <c r="D18" i="1"/>
  <c r="G17" i="1"/>
  <c r="D17" i="1"/>
  <c r="G16" i="1"/>
  <c r="D16" i="1"/>
  <c r="G15" i="1"/>
  <c r="D15" i="1"/>
  <c r="G14" i="1"/>
  <c r="D14" i="1"/>
  <c r="G13" i="1"/>
  <c r="D13" i="1"/>
  <c r="G12" i="1"/>
  <c r="D12" i="1"/>
  <c r="G11" i="1"/>
  <c r="D11" i="1"/>
  <c r="G10" i="1"/>
  <c r="D10" i="1"/>
  <c r="G9" i="1"/>
  <c r="D9" i="1"/>
  <c r="G8" i="1"/>
  <c r="D8" i="1"/>
  <c r="G7" i="1"/>
  <c r="D7" i="1"/>
  <c r="G6" i="1"/>
  <c r="D6" i="1"/>
  <c r="G5" i="1"/>
  <c r="D5" i="1"/>
  <c r="G4" i="1"/>
  <c r="D4" i="1"/>
  <c r="G3" i="1"/>
  <c r="D3" i="1"/>
  <c r="D30" i="1" l="1"/>
  <c r="G30" i="1"/>
</calcChain>
</file>

<file path=xl/sharedStrings.xml><?xml version="1.0" encoding="utf-8"?>
<sst xmlns="http://schemas.openxmlformats.org/spreadsheetml/2006/main" count="36" uniqueCount="35">
  <si>
    <t>24/25 BRA Strategy</t>
  </si>
  <si>
    <t>25/26 ELCC</t>
  </si>
  <si>
    <t xml:space="preserve">Unit </t>
  </si>
  <si>
    <t>ICAP</t>
  </si>
  <si>
    <t>eFORd</t>
  </si>
  <si>
    <t>UCAP MW</t>
  </si>
  <si>
    <t>ClassRating</t>
  </si>
  <si>
    <t>Performance Adjustment</t>
  </si>
  <si>
    <t>Spurlock 1</t>
  </si>
  <si>
    <t>Spurlock 2</t>
  </si>
  <si>
    <t>Spurlock 3</t>
  </si>
  <si>
    <t>Spurlock 4</t>
  </si>
  <si>
    <t>Cooper 1</t>
  </si>
  <si>
    <t>Cooper 2</t>
  </si>
  <si>
    <t>Smith 1</t>
  </si>
  <si>
    <t>Smith 2</t>
  </si>
  <si>
    <t>Smith 3</t>
  </si>
  <si>
    <t>Smith 4</t>
  </si>
  <si>
    <t>Smith 5</t>
  </si>
  <si>
    <t>Smith 6</t>
  </si>
  <si>
    <t>Smith 7</t>
  </si>
  <si>
    <t>Smith 9</t>
  </si>
  <si>
    <t>Smith 10</t>
  </si>
  <si>
    <t>Bluegrass 1</t>
  </si>
  <si>
    <t>Bluegrass 2</t>
  </si>
  <si>
    <t>Bluegrass 3</t>
  </si>
  <si>
    <t xml:space="preserve">Laurel </t>
  </si>
  <si>
    <t>Barkley</t>
  </si>
  <si>
    <t>Center Hill</t>
  </si>
  <si>
    <t>Cheatham</t>
  </si>
  <si>
    <t>Cordell Hull</t>
  </si>
  <si>
    <t>Dale Hollow</t>
  </si>
  <si>
    <t>JP Priest</t>
  </si>
  <si>
    <t>Old Hickory</t>
  </si>
  <si>
    <t>Wolf Creek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</si>
</sst>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0.0%"/>
    <numFmt numFmtId="165" formatCode="_(* #,##0_);_(* \(#,##0\);_(* &quot;-&quot;??_);_(@_)"/>
  </numFmts>
  <fonts count="3">
    <font>
      <sz val="12"/>
      <name val="Arial"/>
    </font>
    <font>
      <sz val="12"/>
      <name val="Arial"/>
      <family val="2"/>
    </font>
    <font>
      <sz val="10"/>
      <name val="IBM Plex Sans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7">
    <xf numFmtId="0" fontId="0" fillId="0" borderId="0" xfId="0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wrapText="1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1" fillId="0" borderId="0" xfId="0" applyFont="1" applyAlignment="1">
      <alignment wrapText="1"/>
    </xf>
    <xf numFmtId="0" fontId="1" fillId="0" borderId="5" xfId="0" applyFont="1" applyBorder="1" applyAlignment="1">
      <alignment wrapText="1"/>
    </xf>
    <xf numFmtId="0" fontId="0" fillId="0" borderId="1" xfId="0" applyBorder="1"/>
    <xf numFmtId="164" fontId="0" fillId="0" borderId="2" xfId="2" applyNumberFormat="1" applyFont="1" applyBorder="1"/>
    <xf numFmtId="165" fontId="0" fillId="0" borderId="3" xfId="1" applyNumberFormat="1" applyFont="1" applyBorder="1"/>
    <xf numFmtId="0" fontId="0" fillId="0" borderId="1" xfId="0" applyBorder="1" applyAlignment="1">
      <alignment horizontal="right"/>
    </xf>
    <xf numFmtId="0" fontId="0" fillId="0" borderId="2" xfId="0" applyBorder="1" applyAlignment="1">
      <alignment horizontal="right"/>
    </xf>
    <xf numFmtId="165" fontId="0" fillId="0" borderId="3" xfId="1" applyNumberFormat="1" applyFont="1" applyBorder="1" applyAlignment="1">
      <alignment horizontal="right"/>
    </xf>
    <xf numFmtId="0" fontId="0" fillId="0" borderId="4" xfId="0" applyBorder="1"/>
    <xf numFmtId="164" fontId="0" fillId="0" borderId="0" xfId="2" applyNumberFormat="1" applyFont="1" applyBorder="1"/>
    <xf numFmtId="165" fontId="0" fillId="0" borderId="5" xfId="1" applyNumberFormat="1" applyFont="1" applyBorder="1"/>
    <xf numFmtId="0" fontId="0" fillId="0" borderId="4" xfId="0" applyBorder="1" applyAlignment="1">
      <alignment horizontal="right"/>
    </xf>
    <xf numFmtId="0" fontId="0" fillId="0" borderId="0" xfId="0" applyBorder="1" applyAlignment="1">
      <alignment horizontal="right"/>
    </xf>
    <xf numFmtId="165" fontId="0" fillId="0" borderId="5" xfId="1" applyNumberFormat="1" applyFont="1" applyBorder="1" applyAlignment="1">
      <alignment horizontal="right"/>
    </xf>
    <xf numFmtId="0" fontId="0" fillId="0" borderId="6" xfId="0" applyBorder="1"/>
    <xf numFmtId="164" fontId="0" fillId="0" borderId="7" xfId="2" applyNumberFormat="1" applyFont="1" applyBorder="1"/>
    <xf numFmtId="165" fontId="0" fillId="0" borderId="8" xfId="1" applyNumberFormat="1" applyFont="1" applyBorder="1"/>
    <xf numFmtId="0" fontId="0" fillId="0" borderId="6" xfId="0" applyBorder="1" applyAlignment="1">
      <alignment horizontal="right"/>
    </xf>
    <xf numFmtId="0" fontId="0" fillId="0" borderId="7" xfId="0" applyBorder="1" applyAlignment="1">
      <alignment horizontal="right"/>
    </xf>
    <xf numFmtId="165" fontId="0" fillId="0" borderId="8" xfId="1" applyNumberFormat="1" applyFont="1" applyBorder="1" applyAlignment="1">
      <alignment horizontal="right"/>
    </xf>
    <xf numFmtId="43" fontId="0" fillId="0" borderId="0" xfId="0" applyNumberFormat="1"/>
    <xf numFmtId="0" fontId="2" fillId="0" borderId="0" xfId="0" applyFont="1" applyBorder="1"/>
    <xf numFmtId="43" fontId="2" fillId="0" borderId="0" xfId="0" applyNumberFormat="1" applyFont="1" applyBorder="1"/>
    <xf numFmtId="0" fontId="0" fillId="0" borderId="4" xfId="0" applyBorder="1" applyAlignment="1">
      <alignment horizontal="right" vertical="center"/>
    </xf>
    <xf numFmtId="0" fontId="0" fillId="0" borderId="0" xfId="0" applyBorder="1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0" fillId="0" borderId="7" xfId="0" applyBorder="1" applyAlignment="1">
      <alignment horizontal="right" vertical="center"/>
    </xf>
    <xf numFmtId="165" fontId="0" fillId="0" borderId="0" xfId="1" applyNumberFormat="1" applyFont="1"/>
    <xf numFmtId="165" fontId="0" fillId="0" borderId="0" xfId="0" applyNumberFormat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ferwil\Desktop\preAC201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 Assumptions"/>
      <sheetName val="AC2007"/>
      <sheetName val="AVDCST"/>
      <sheetName val="MACRO1"/>
      <sheetName val="BaseExpPlan"/>
      <sheetName val="Summary"/>
    </sheetNames>
    <sheetDataSet>
      <sheetData sheetId="0"/>
      <sheetData sheetId="1">
        <row r="9">
          <cell r="E9">
            <v>2010</v>
          </cell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</sheetPr>
  <dimension ref="A1:R30"/>
  <sheetViews>
    <sheetView tabSelected="1" workbookViewId="0">
      <selection activeCell="H14" sqref="H14"/>
    </sheetView>
  </sheetViews>
  <sheetFormatPr defaultRowHeight="15"/>
  <cols>
    <col min="1" max="1" width="10.44140625" bestFit="1" customWidth="1"/>
    <col min="2" max="2" width="5.21875" bestFit="1" customWidth="1"/>
    <col min="3" max="3" width="6.77734375" bestFit="1" customWidth="1"/>
    <col min="4" max="4" width="9.21875" bestFit="1" customWidth="1"/>
    <col min="5" max="5" width="12.33203125" customWidth="1"/>
    <col min="6" max="6" width="11.21875" bestFit="1" customWidth="1"/>
    <col min="7" max="7" width="9.109375" customWidth="1"/>
  </cols>
  <sheetData>
    <row r="1" spans="1:18">
      <c r="B1" s="1" t="s">
        <v>0</v>
      </c>
      <c r="C1" s="2"/>
      <c r="D1" s="3"/>
      <c r="E1" s="4" t="s">
        <v>1</v>
      </c>
      <c r="F1" s="2"/>
      <c r="G1" s="3"/>
    </row>
    <row r="2" spans="1:18" ht="30">
      <c r="A2" s="5" t="s">
        <v>2</v>
      </c>
      <c r="B2" s="6" t="s">
        <v>3</v>
      </c>
      <c r="C2" s="5" t="s">
        <v>4</v>
      </c>
      <c r="D2" s="7" t="s">
        <v>5</v>
      </c>
      <c r="E2" s="6" t="s">
        <v>6</v>
      </c>
      <c r="F2" s="8" t="s">
        <v>7</v>
      </c>
      <c r="G2" s="9" t="s">
        <v>5</v>
      </c>
    </row>
    <row r="3" spans="1:18">
      <c r="A3" s="10" t="s">
        <v>8</v>
      </c>
      <c r="B3" s="10">
        <v>300</v>
      </c>
      <c r="C3" s="11">
        <v>2.3970000000000002E-2</v>
      </c>
      <c r="D3" s="12">
        <f>B3*(1-C3)</f>
        <v>292.80899999999997</v>
      </c>
      <c r="E3" s="13">
        <v>0.84</v>
      </c>
      <c r="F3" s="14">
        <v>1.06</v>
      </c>
      <c r="G3" s="15">
        <f>B3*E3*F3</f>
        <v>267.12</v>
      </c>
    </row>
    <row r="4" spans="1:18">
      <c r="A4" s="16" t="s">
        <v>9</v>
      </c>
      <c r="B4" s="16">
        <v>510</v>
      </c>
      <c r="C4" s="17">
        <v>0.03</v>
      </c>
      <c r="D4" s="18">
        <f t="shared" ref="D4:D29" si="0">B4*(1-C4)</f>
        <v>494.7</v>
      </c>
      <c r="E4" s="19">
        <v>0.84</v>
      </c>
      <c r="F4" s="20">
        <v>1.06</v>
      </c>
      <c r="G4" s="21">
        <f t="shared" ref="G4:G29" si="1">B4*E4*F4</f>
        <v>454.10399999999998</v>
      </c>
    </row>
    <row r="5" spans="1:18">
      <c r="A5" s="16" t="s">
        <v>10</v>
      </c>
      <c r="B5" s="16">
        <v>268</v>
      </c>
      <c r="C5" s="17">
        <v>1.3440000000000001E-2</v>
      </c>
      <c r="D5" s="18">
        <f t="shared" si="0"/>
        <v>264.39807999999999</v>
      </c>
      <c r="E5" s="19">
        <v>0.84</v>
      </c>
      <c r="F5" s="20">
        <v>1.07</v>
      </c>
      <c r="G5" s="21">
        <f t="shared" si="1"/>
        <v>240.87840000000003</v>
      </c>
    </row>
    <row r="6" spans="1:18">
      <c r="A6" s="22" t="s">
        <v>11</v>
      </c>
      <c r="B6" s="22">
        <v>268</v>
      </c>
      <c r="C6" s="23">
        <v>0.03</v>
      </c>
      <c r="D6" s="24">
        <f t="shared" si="0"/>
        <v>259.95999999999998</v>
      </c>
      <c r="E6" s="25">
        <v>0.84</v>
      </c>
      <c r="F6" s="26">
        <v>1.07</v>
      </c>
      <c r="G6" s="27">
        <f t="shared" si="1"/>
        <v>240.87840000000003</v>
      </c>
    </row>
    <row r="7" spans="1:18">
      <c r="A7" s="10" t="s">
        <v>12</v>
      </c>
      <c r="B7" s="10">
        <v>116</v>
      </c>
      <c r="C7" s="11">
        <v>0.03</v>
      </c>
      <c r="D7" s="12">
        <f t="shared" si="0"/>
        <v>112.52</v>
      </c>
      <c r="E7" s="13">
        <v>0.84</v>
      </c>
      <c r="F7" s="14">
        <v>1.0900000000000001</v>
      </c>
      <c r="G7" s="15">
        <f t="shared" si="1"/>
        <v>106.20960000000001</v>
      </c>
    </row>
    <row r="8" spans="1:18">
      <c r="A8" s="22" t="s">
        <v>13</v>
      </c>
      <c r="B8" s="22">
        <v>225</v>
      </c>
      <c r="C8" s="23">
        <v>2.01E-2</v>
      </c>
      <c r="D8" s="24">
        <f t="shared" si="0"/>
        <v>220.47749999999999</v>
      </c>
      <c r="E8" s="25">
        <v>0.84</v>
      </c>
      <c r="F8" s="26">
        <v>1.08</v>
      </c>
      <c r="G8" s="27">
        <f t="shared" si="1"/>
        <v>204.12</v>
      </c>
    </row>
    <row r="9" spans="1:18">
      <c r="A9" s="10" t="s">
        <v>14</v>
      </c>
      <c r="B9" s="10">
        <v>110</v>
      </c>
      <c r="C9" s="11">
        <v>1.125E-2</v>
      </c>
      <c r="D9" s="12">
        <f t="shared" si="0"/>
        <v>108.7625</v>
      </c>
      <c r="E9" s="13">
        <v>0.79</v>
      </c>
      <c r="F9" s="14">
        <v>0.88</v>
      </c>
      <c r="G9" s="15">
        <f t="shared" si="1"/>
        <v>76.472000000000008</v>
      </c>
      <c r="I9" s="28"/>
      <c r="J9" s="29"/>
      <c r="K9" s="29"/>
      <c r="L9" s="29"/>
      <c r="M9" s="30"/>
      <c r="N9" s="30"/>
      <c r="O9" s="29"/>
      <c r="P9" s="29"/>
      <c r="Q9" s="29"/>
      <c r="R9" s="29"/>
    </row>
    <row r="10" spans="1:18">
      <c r="A10" s="16" t="s">
        <v>15</v>
      </c>
      <c r="B10" s="16">
        <v>105</v>
      </c>
      <c r="C10" s="17">
        <v>2.5000000000000001E-2</v>
      </c>
      <c r="D10" s="18">
        <f t="shared" si="0"/>
        <v>102.375</v>
      </c>
      <c r="E10" s="19">
        <v>0.79</v>
      </c>
      <c r="F10" s="20">
        <v>1.0900000000000001</v>
      </c>
      <c r="G10" s="21">
        <f t="shared" si="1"/>
        <v>90.415500000000009</v>
      </c>
      <c r="I10" s="28"/>
      <c r="J10" s="29"/>
      <c r="K10" s="29"/>
      <c r="M10" s="30"/>
      <c r="N10" s="30"/>
    </row>
    <row r="11" spans="1:18">
      <c r="A11" s="16" t="s">
        <v>16</v>
      </c>
      <c r="B11" s="16">
        <v>106</v>
      </c>
      <c r="C11" s="17">
        <v>2.5000000000000001E-2</v>
      </c>
      <c r="D11" s="18">
        <f t="shared" si="0"/>
        <v>103.35</v>
      </c>
      <c r="E11" s="19">
        <v>0.79</v>
      </c>
      <c r="F11" s="20">
        <v>1.06</v>
      </c>
      <c r="G11" s="21">
        <f t="shared" si="1"/>
        <v>88.764400000000009</v>
      </c>
      <c r="I11" s="28"/>
      <c r="J11" s="29"/>
      <c r="K11" s="29"/>
      <c r="M11" s="30"/>
      <c r="N11" s="30"/>
    </row>
    <row r="12" spans="1:18">
      <c r="A12" s="16" t="s">
        <v>17</v>
      </c>
      <c r="B12" s="16">
        <v>71</v>
      </c>
      <c r="C12" s="17">
        <v>1.6570000000000001E-2</v>
      </c>
      <c r="D12" s="18">
        <f t="shared" si="0"/>
        <v>69.823530000000005</v>
      </c>
      <c r="E12" s="19">
        <v>0.79</v>
      </c>
      <c r="F12" s="20">
        <v>1.05</v>
      </c>
      <c r="G12" s="21">
        <f t="shared" si="1"/>
        <v>58.894500000000008</v>
      </c>
      <c r="I12" s="28"/>
      <c r="J12" s="29"/>
      <c r="K12" s="29"/>
      <c r="M12" s="30"/>
      <c r="N12" s="30"/>
    </row>
    <row r="13" spans="1:18">
      <c r="A13" s="16" t="s">
        <v>18</v>
      </c>
      <c r="B13" s="16">
        <v>70.599999999999994</v>
      </c>
      <c r="C13" s="17">
        <v>7.43E-3</v>
      </c>
      <c r="D13" s="18">
        <f t="shared" si="0"/>
        <v>70.075441999999995</v>
      </c>
      <c r="E13" s="19">
        <v>0.79</v>
      </c>
      <c r="F13" s="20">
        <v>1.0900000000000001</v>
      </c>
      <c r="G13" s="21">
        <f t="shared" si="1"/>
        <v>60.793660000000003</v>
      </c>
      <c r="I13" s="28"/>
      <c r="J13" s="29"/>
      <c r="K13" s="29"/>
      <c r="M13" s="30"/>
      <c r="N13" s="30"/>
    </row>
    <row r="14" spans="1:18">
      <c r="A14" s="16" t="s">
        <v>19</v>
      </c>
      <c r="B14" s="16">
        <v>69</v>
      </c>
      <c r="C14" s="17">
        <v>2.5000000000000001E-2</v>
      </c>
      <c r="D14" s="18">
        <f t="shared" si="0"/>
        <v>67.274999999999991</v>
      </c>
      <c r="E14" s="19">
        <v>0.79</v>
      </c>
      <c r="F14" s="20">
        <v>1.0900000000000001</v>
      </c>
      <c r="G14" s="21">
        <f t="shared" si="1"/>
        <v>59.415900000000008</v>
      </c>
      <c r="I14" s="28"/>
      <c r="J14" s="29"/>
      <c r="K14" s="29"/>
      <c r="M14" s="30"/>
      <c r="N14" s="30"/>
    </row>
    <row r="15" spans="1:18">
      <c r="A15" s="16" t="s">
        <v>20</v>
      </c>
      <c r="B15" s="16">
        <v>69</v>
      </c>
      <c r="C15" s="17">
        <v>5.1200000000000004E-3</v>
      </c>
      <c r="D15" s="18">
        <f t="shared" si="0"/>
        <v>68.646720000000002</v>
      </c>
      <c r="E15" s="19">
        <v>0.79</v>
      </c>
      <c r="F15" s="20">
        <v>1.0900000000000001</v>
      </c>
      <c r="G15" s="21">
        <f t="shared" si="1"/>
        <v>59.415900000000008</v>
      </c>
      <c r="I15" s="28"/>
      <c r="J15" s="29"/>
      <c r="K15" s="29"/>
      <c r="M15" s="30"/>
      <c r="N15" s="30"/>
    </row>
    <row r="16" spans="1:18">
      <c r="A16" s="16" t="s">
        <v>21</v>
      </c>
      <c r="B16" s="16">
        <v>76</v>
      </c>
      <c r="C16" s="17">
        <v>2.5000000000000001E-2</v>
      </c>
      <c r="D16" s="18">
        <f t="shared" si="0"/>
        <v>74.099999999999994</v>
      </c>
      <c r="E16" s="19">
        <v>0.62</v>
      </c>
      <c r="F16" s="20">
        <v>1.1499999999999999</v>
      </c>
      <c r="G16" s="21">
        <f t="shared" si="1"/>
        <v>54.187999999999995</v>
      </c>
      <c r="I16" s="28"/>
      <c r="J16" s="29"/>
      <c r="K16" s="29"/>
      <c r="M16" s="30"/>
      <c r="N16" s="30"/>
    </row>
    <row r="17" spans="1:14">
      <c r="A17" s="22" t="s">
        <v>22</v>
      </c>
      <c r="B17" s="22">
        <v>76</v>
      </c>
      <c r="C17" s="23">
        <v>2.5000000000000001E-2</v>
      </c>
      <c r="D17" s="24">
        <f t="shared" si="0"/>
        <v>74.099999999999994</v>
      </c>
      <c r="E17" s="19">
        <v>0.62</v>
      </c>
      <c r="F17" s="26">
        <v>1.1299999999999999</v>
      </c>
      <c r="G17" s="27">
        <f t="shared" si="1"/>
        <v>53.245599999999989</v>
      </c>
      <c r="I17" s="28"/>
      <c r="J17" s="29"/>
      <c r="K17" s="29"/>
      <c r="M17" s="30"/>
      <c r="N17" s="30"/>
    </row>
    <row r="18" spans="1:14">
      <c r="A18" s="10" t="s">
        <v>23</v>
      </c>
      <c r="B18" s="10">
        <v>165</v>
      </c>
      <c r="C18" s="11">
        <v>1.256E-2</v>
      </c>
      <c r="D18" s="12">
        <f t="shared" si="0"/>
        <v>162.92759999999998</v>
      </c>
      <c r="E18" s="13">
        <v>0.79</v>
      </c>
      <c r="F18" s="14">
        <v>0.88</v>
      </c>
      <c r="G18" s="15">
        <f t="shared" si="1"/>
        <v>114.708</v>
      </c>
      <c r="I18" s="28"/>
      <c r="J18" s="29"/>
      <c r="K18" s="29"/>
      <c r="M18" s="30"/>
      <c r="N18" s="30"/>
    </row>
    <row r="19" spans="1:14">
      <c r="A19" s="16" t="s">
        <v>24</v>
      </c>
      <c r="B19" s="16">
        <v>165</v>
      </c>
      <c r="C19" s="17">
        <v>1.7600000000000001E-2</v>
      </c>
      <c r="D19" s="18">
        <f t="shared" si="0"/>
        <v>162.096</v>
      </c>
      <c r="E19" s="19">
        <v>0.79</v>
      </c>
      <c r="F19" s="20">
        <v>0.89</v>
      </c>
      <c r="G19" s="21">
        <f t="shared" si="1"/>
        <v>116.0115</v>
      </c>
      <c r="I19" s="28"/>
      <c r="J19" s="29"/>
      <c r="K19" s="29"/>
      <c r="M19" s="30"/>
      <c r="N19" s="30"/>
    </row>
    <row r="20" spans="1:14">
      <c r="A20" s="22" t="s">
        <v>25</v>
      </c>
      <c r="B20" s="22">
        <v>165</v>
      </c>
      <c r="C20" s="23">
        <v>7.7999999999999999E-4</v>
      </c>
      <c r="D20" s="24">
        <f t="shared" si="0"/>
        <v>164.87129999999999</v>
      </c>
      <c r="E20" s="25">
        <v>0.79</v>
      </c>
      <c r="F20" s="26">
        <v>0.89</v>
      </c>
      <c r="G20" s="27">
        <f t="shared" si="1"/>
        <v>116.0115</v>
      </c>
      <c r="I20" s="28"/>
      <c r="J20" s="29"/>
      <c r="K20" s="29"/>
      <c r="M20" s="30"/>
      <c r="N20" s="30"/>
    </row>
    <row r="21" spans="1:14">
      <c r="A21" t="s">
        <v>26</v>
      </c>
      <c r="B21" s="16">
        <v>70</v>
      </c>
      <c r="C21" s="17"/>
      <c r="D21" s="18">
        <f t="shared" si="0"/>
        <v>70</v>
      </c>
      <c r="E21" s="19">
        <v>1</v>
      </c>
      <c r="F21" s="20">
        <v>0.74202999999999997</v>
      </c>
      <c r="G21" s="21">
        <f t="shared" si="1"/>
        <v>51.942099999999996</v>
      </c>
    </row>
    <row r="22" spans="1:14">
      <c r="A22" t="s">
        <v>27</v>
      </c>
      <c r="B22" s="16">
        <v>16</v>
      </c>
      <c r="C22" s="17">
        <v>0.05</v>
      </c>
      <c r="D22" s="18">
        <f t="shared" si="0"/>
        <v>15.2</v>
      </c>
      <c r="E22" s="31">
        <v>1</v>
      </c>
      <c r="F22" s="32">
        <v>0.95877999999999997</v>
      </c>
      <c r="G22" s="21">
        <f t="shared" si="1"/>
        <v>15.340479999999999</v>
      </c>
    </row>
    <row r="23" spans="1:14">
      <c r="A23" t="s">
        <v>28</v>
      </c>
      <c r="B23" s="16">
        <v>15</v>
      </c>
      <c r="C23" s="17">
        <v>4.4389999999999999E-2</v>
      </c>
      <c r="D23" s="18">
        <f t="shared" si="0"/>
        <v>14.334149999999999</v>
      </c>
      <c r="E23" s="31">
        <v>1</v>
      </c>
      <c r="F23" s="32">
        <v>0.94628000000000001</v>
      </c>
      <c r="G23" s="21">
        <f t="shared" si="1"/>
        <v>14.1942</v>
      </c>
    </row>
    <row r="24" spans="1:14">
      <c r="A24" t="s">
        <v>29</v>
      </c>
      <c r="B24" s="16">
        <v>6</v>
      </c>
      <c r="C24" s="17">
        <v>0.05</v>
      </c>
      <c r="D24" s="18">
        <f t="shared" si="0"/>
        <v>5.6999999999999993</v>
      </c>
      <c r="E24" s="31">
        <v>1</v>
      </c>
      <c r="F24" s="32">
        <v>0.98631999999999997</v>
      </c>
      <c r="G24" s="21">
        <f t="shared" si="1"/>
        <v>5.9179199999999996</v>
      </c>
    </row>
    <row r="25" spans="1:14">
      <c r="A25" t="s">
        <v>30</v>
      </c>
      <c r="B25" s="16">
        <v>12</v>
      </c>
      <c r="C25" s="17">
        <v>3.8999999999999998E-3</v>
      </c>
      <c r="D25" s="18">
        <f t="shared" si="0"/>
        <v>11.953199999999999</v>
      </c>
      <c r="E25" s="31">
        <v>1</v>
      </c>
      <c r="F25" s="32">
        <v>0.98929</v>
      </c>
      <c r="G25" s="21">
        <f t="shared" si="1"/>
        <v>11.87148</v>
      </c>
    </row>
    <row r="26" spans="1:14">
      <c r="A26" t="s">
        <v>31</v>
      </c>
      <c r="B26" s="16">
        <v>6</v>
      </c>
      <c r="C26" s="17">
        <v>7.4000000000000003E-3</v>
      </c>
      <c r="D26" s="18">
        <f t="shared" si="0"/>
        <v>5.9556000000000004</v>
      </c>
      <c r="E26" s="31">
        <v>1</v>
      </c>
      <c r="F26" s="32">
        <v>0.99219999999999997</v>
      </c>
      <c r="G26" s="21">
        <f t="shared" si="1"/>
        <v>5.9531999999999998</v>
      </c>
    </row>
    <row r="27" spans="1:14">
      <c r="A27" t="s">
        <v>32</v>
      </c>
      <c r="B27" s="16">
        <v>3</v>
      </c>
      <c r="C27" s="17">
        <v>4.4220000000000002E-2</v>
      </c>
      <c r="D27" s="18">
        <f t="shared" si="0"/>
        <v>2.86734</v>
      </c>
      <c r="E27" s="31">
        <v>1</v>
      </c>
      <c r="F27" s="32">
        <v>0.98962000000000006</v>
      </c>
      <c r="G27" s="21">
        <f t="shared" si="1"/>
        <v>2.9688600000000003</v>
      </c>
    </row>
    <row r="28" spans="1:14">
      <c r="A28" t="s">
        <v>33</v>
      </c>
      <c r="B28" s="16">
        <v>12</v>
      </c>
      <c r="C28" s="17">
        <v>0.05</v>
      </c>
      <c r="D28" s="18">
        <f t="shared" si="0"/>
        <v>11.399999999999999</v>
      </c>
      <c r="E28" s="31">
        <v>1</v>
      </c>
      <c r="F28" s="32">
        <v>0.94704999999999995</v>
      </c>
      <c r="G28" s="21">
        <f t="shared" si="1"/>
        <v>11.364599999999999</v>
      </c>
    </row>
    <row r="29" spans="1:14">
      <c r="A29" t="s">
        <v>34</v>
      </c>
      <c r="B29" s="22">
        <v>30</v>
      </c>
      <c r="C29" s="23">
        <v>0.05</v>
      </c>
      <c r="D29" s="24">
        <f t="shared" si="0"/>
        <v>28.5</v>
      </c>
      <c r="E29" s="33">
        <v>1</v>
      </c>
      <c r="F29" s="34">
        <v>0.97807999999999995</v>
      </c>
      <c r="G29" s="27">
        <f t="shared" si="1"/>
        <v>29.342399999999998</v>
      </c>
    </row>
    <row r="30" spans="1:14">
      <c r="B30">
        <f>SUM(B3:B29)</f>
        <v>3104.6</v>
      </c>
      <c r="D30" s="35">
        <f>SUM(D3:D29)</f>
        <v>3039.1779619999988</v>
      </c>
      <c r="G30" s="35">
        <f>SUM(G3:G29)</f>
        <v>2610.5420999999997</v>
      </c>
      <c r="H30" s="36"/>
    </row>
  </sheetData>
  <mergeCells count="2">
    <mergeCell ref="B1:D1"/>
    <mergeCell ref="E1:G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BF1761B99A93040A03A8E42C6E42200" ma:contentTypeVersion="15" ma:contentTypeDescription="Create a new document." ma:contentTypeScope="" ma:versionID="12d984e2e19a0416eb02b3b4089540a6">
  <xsd:schema xmlns:xsd="http://www.w3.org/2001/XMLSchema" xmlns:xs="http://www.w3.org/2001/XMLSchema" xmlns:p="http://schemas.microsoft.com/office/2006/metadata/properties" xmlns:ns2="ae06fcea-541a-49e3-952a-5eaf56d381f3" xmlns:ns3="daea435f-7073-4c60-9060-e78a3a9f8d50" targetNamespace="http://schemas.microsoft.com/office/2006/metadata/properties" ma:root="true" ma:fieldsID="43e33127b70147d6066330453206ea1b" ns2:_="" ns3:_="">
    <xsd:import namespace="ae06fcea-541a-49e3-952a-5eaf56d381f3"/>
    <xsd:import namespace="daea435f-7073-4c60-9060-e78a3a9f8d5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Commen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06fcea-541a-49e3-952a-5eaf56d381f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a2f345f3-6a94-45cd-9be3-ab551ccca9b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Comment" ma:index="22" nillable="true" ma:displayName="Comment" ma:internalName="Comment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ea435f-7073-4c60-9060-e78a3a9f8d50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fc3f6179-9671-476d-b47b-6bb1899845eb}" ma:internalName="TaxCatchAll" ma:showField="CatchAllData" ma:web="daea435f-7073-4c60-9060-e78a3a9f8d5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aea435f-7073-4c60-9060-e78a3a9f8d50" xsi:nil="true"/>
    <Comment xmlns="ae06fcea-541a-49e3-952a-5eaf56d381f3" xsi:nil="true"/>
    <lcf76f155ced4ddcb4097134ff3c332f xmlns="ae06fcea-541a-49e3-952a-5eaf56d381f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354A3E9-7271-44A2-A8FF-E96A23930353}"/>
</file>

<file path=customXml/itemProps2.xml><?xml version="1.0" encoding="utf-8"?>
<ds:datastoreItem xmlns:ds="http://schemas.openxmlformats.org/officeDocument/2006/customXml" ds:itemID="{1B58FC88-88E2-4AC8-BAB2-DDA56B24A8F1}"/>
</file>

<file path=customXml/itemProps3.xml><?xml version="1.0" encoding="utf-8"?>
<ds:datastoreItem xmlns:ds="http://schemas.openxmlformats.org/officeDocument/2006/customXml" ds:itemID="{3B749AEA-7F1E-4F39-B2E9-781B3A6CDFC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ELCC</vt:lpstr>
    </vt:vector>
  </TitlesOfParts>
  <Company>East Kentcuky Power Cooperative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Adams</dc:creator>
  <cp:lastModifiedBy>Chris Adams</cp:lastModifiedBy>
  <dcterms:created xsi:type="dcterms:W3CDTF">2024-12-23T21:13:46Z</dcterms:created>
  <dcterms:modified xsi:type="dcterms:W3CDTF">2024-12-23T21:14:35Z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0x0101002BF1761B99A93040A03A8E42C6E42200</vt:lpwstr>
  </property>
</Properties>
</file>