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3\Documents\"/>
    </mc:Choice>
  </mc:AlternateContent>
  <xr:revisionPtr revIDLastSave="0" documentId="13_ncr:1_{455C03B1-6201-4D58-81D0-B18B2EFFFCEE}" xr6:coauthVersionLast="47" xr6:coauthVersionMax="47" xr10:uidLastSave="{00000000-0000-0000-0000-000000000000}"/>
  <bookViews>
    <workbookView xWindow="915" yWindow="75" windowWidth="26715" windowHeight="15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1" i="1" l="1"/>
  <c r="E60" i="1"/>
  <c r="E59" i="1"/>
  <c r="E64" i="1"/>
  <c r="E63" i="1"/>
  <c r="E62" i="1"/>
  <c r="E58" i="1"/>
  <c r="E57" i="1"/>
  <c r="E56" i="1"/>
  <c r="E55" i="1"/>
  <c r="E54" i="1"/>
  <c r="E53" i="1"/>
  <c r="B92" i="1"/>
  <c r="B91" i="1"/>
  <c r="B90" i="1"/>
  <c r="B89" i="1"/>
  <c r="B88" i="1"/>
  <c r="B87" i="1"/>
  <c r="B86" i="1"/>
  <c r="B85" i="1"/>
  <c r="B84" i="1"/>
  <c r="B83" i="1"/>
  <c r="B82" i="1"/>
  <c r="B81" i="1"/>
  <c r="B78" i="1"/>
  <c r="B77" i="1"/>
  <c r="B76" i="1"/>
  <c r="B75" i="1"/>
  <c r="B74" i="1"/>
  <c r="B73" i="1"/>
  <c r="B72" i="1"/>
  <c r="B71" i="1"/>
  <c r="B70" i="1"/>
  <c r="B69" i="1"/>
  <c r="B68" i="1"/>
  <c r="B67" i="1"/>
  <c r="B64" i="1"/>
  <c r="B63" i="1"/>
  <c r="B62" i="1"/>
  <c r="B61" i="1"/>
  <c r="B60" i="1"/>
  <c r="B59" i="1"/>
  <c r="B58" i="1"/>
  <c r="B57" i="1"/>
  <c r="B56" i="1"/>
  <c r="B55" i="1"/>
  <c r="B54" i="1"/>
  <c r="B53" i="1"/>
  <c r="E79" i="1"/>
  <c r="E18" i="1"/>
  <c r="E17" i="1"/>
  <c r="E16" i="1"/>
  <c r="E15" i="1"/>
  <c r="E14" i="1"/>
  <c r="E13" i="1"/>
  <c r="E12" i="1"/>
  <c r="E11" i="1"/>
  <c r="E10" i="1"/>
  <c r="E9" i="1"/>
  <c r="E8" i="1"/>
  <c r="E7" i="1"/>
  <c r="B46" i="1"/>
  <c r="B45" i="1"/>
  <c r="B44" i="1"/>
  <c r="B43" i="1"/>
  <c r="B42" i="1"/>
  <c r="B41" i="1"/>
  <c r="B40" i="1"/>
  <c r="B39" i="1"/>
  <c r="B38" i="1"/>
  <c r="B37" i="1"/>
  <c r="B36" i="1"/>
  <c r="B35" i="1"/>
  <c r="B32" i="1"/>
  <c r="B31" i="1"/>
  <c r="B30" i="1"/>
  <c r="B29" i="1"/>
  <c r="B28" i="1"/>
  <c r="B27" i="1"/>
  <c r="B26" i="1"/>
  <c r="B25" i="1"/>
  <c r="B24" i="1"/>
  <c r="B23" i="1"/>
  <c r="B22" i="1"/>
  <c r="B21" i="1"/>
  <c r="B18" i="1"/>
  <c r="B17" i="1"/>
  <c r="B16" i="1"/>
  <c r="B15" i="1"/>
  <c r="B14" i="1"/>
  <c r="B13" i="1"/>
  <c r="B12" i="1"/>
  <c r="B11" i="1"/>
  <c r="B10" i="1"/>
  <c r="B9" i="1"/>
  <c r="B8" i="1"/>
  <c r="B7" i="1"/>
  <c r="E33" i="1"/>
  <c r="E65" i="1" l="1"/>
  <c r="B93" i="1"/>
  <c r="B79" i="1"/>
  <c r="B65" i="1"/>
  <c r="B33" i="1"/>
  <c r="B47" i="1"/>
  <c r="E19" i="1"/>
  <c r="B19" i="1"/>
</calcChain>
</file>

<file path=xl/sharedStrings.xml><?xml version="1.0" encoding="utf-8"?>
<sst xmlns="http://schemas.openxmlformats.org/spreadsheetml/2006/main" count="133" uniqueCount="66">
  <si>
    <t xml:space="preserve">    Jan, 2022</t>
  </si>
  <si>
    <t xml:space="preserve">    Jan, 2023</t>
  </si>
  <si>
    <t xml:space="preserve">    Feb, 2022</t>
  </si>
  <si>
    <t xml:space="preserve">    Feb, 2023</t>
  </si>
  <si>
    <t xml:space="preserve">    Mar, 2022</t>
  </si>
  <si>
    <t xml:space="preserve">    Mar, 2023</t>
  </si>
  <si>
    <t xml:space="preserve">    Apr, 2022</t>
  </si>
  <si>
    <t xml:space="preserve">    Apr, 2023</t>
  </si>
  <si>
    <t xml:space="preserve">    May, 2022</t>
  </si>
  <si>
    <t xml:space="preserve">    May, 2023</t>
  </si>
  <si>
    <t xml:space="preserve">    Jun, 2022</t>
  </si>
  <si>
    <t xml:space="preserve">    Jun, 2023</t>
  </si>
  <si>
    <t xml:space="preserve">    Jul, 2022</t>
  </si>
  <si>
    <t xml:space="preserve">    Jul, 2023</t>
  </si>
  <si>
    <t xml:space="preserve">    Aug, 2022</t>
  </si>
  <si>
    <t xml:space="preserve">    Aug, 2023</t>
  </si>
  <si>
    <t xml:space="preserve">    Sep, 2022</t>
  </si>
  <si>
    <t xml:space="preserve">    Sep, 2023</t>
  </si>
  <si>
    <t xml:space="preserve">    Oct, 2022</t>
  </si>
  <si>
    <t xml:space="preserve">    Oct, 2023</t>
  </si>
  <si>
    <t xml:space="preserve">    Nov, 2022</t>
  </si>
  <si>
    <t xml:space="preserve">    Nov, 2023</t>
  </si>
  <si>
    <t xml:space="preserve">    Dec, 2022</t>
  </si>
  <si>
    <t xml:space="preserve">    Dec, 2023</t>
  </si>
  <si>
    <t xml:space="preserve">    Jan, 2024</t>
  </si>
  <si>
    <t xml:space="preserve">    Feb, 2024</t>
  </si>
  <si>
    <t xml:space="preserve">    Mar, 2024</t>
  </si>
  <si>
    <t xml:space="preserve">    Apr, 2024</t>
  </si>
  <si>
    <t xml:space="preserve">    May, 2024</t>
  </si>
  <si>
    <t xml:space="preserve">    Jun, 2024</t>
  </si>
  <si>
    <t xml:space="preserve">    Jul, 2024</t>
  </si>
  <si>
    <t xml:space="preserve">    Aug, 2024</t>
  </si>
  <si>
    <t xml:space="preserve">    Sep, 2024</t>
  </si>
  <si>
    <t xml:space="preserve">    Oct, 2024</t>
  </si>
  <si>
    <t xml:space="preserve">    Nov, 2024</t>
  </si>
  <si>
    <t xml:space="preserve">    Dec, 2024</t>
  </si>
  <si>
    <t xml:space="preserve">    Jan, 2021</t>
  </si>
  <si>
    <t xml:space="preserve">    Feb, 2021</t>
  </si>
  <si>
    <t xml:space="preserve">    Mar, 2021</t>
  </si>
  <si>
    <t xml:space="preserve">    Apr, 2021</t>
  </si>
  <si>
    <t xml:space="preserve">    May, 2021</t>
  </si>
  <si>
    <t xml:space="preserve">    Jun, 2021</t>
  </si>
  <si>
    <t xml:space="preserve">    Jul, 2021</t>
  </si>
  <si>
    <t xml:space="preserve">    Aug, 2021</t>
  </si>
  <si>
    <t xml:space="preserve">    Sep, 2021</t>
  </si>
  <si>
    <t xml:space="preserve">    Oct, 2021</t>
  </si>
  <si>
    <t xml:space="preserve">    Nov, 2021</t>
  </si>
  <si>
    <t xml:space="preserve">    Dec, 2021</t>
  </si>
  <si>
    <t xml:space="preserve">    Jan, 2025</t>
  </si>
  <si>
    <t xml:space="preserve">    Feb, 2025</t>
  </si>
  <si>
    <t xml:space="preserve">    Mar, 2025</t>
  </si>
  <si>
    <t xml:space="preserve">    Apr, 2025</t>
  </si>
  <si>
    <t xml:space="preserve">    May, 2025</t>
  </si>
  <si>
    <t xml:space="preserve">    Jun, 2025</t>
  </si>
  <si>
    <t xml:space="preserve">    Jul, 2025</t>
  </si>
  <si>
    <t xml:space="preserve">    Aug, 2025</t>
  </si>
  <si>
    <t xml:space="preserve">    Sep, 2025</t>
  </si>
  <si>
    <t xml:space="preserve">    Oct, 2025</t>
  </si>
  <si>
    <t xml:space="preserve">    Nov, 2025</t>
  </si>
  <si>
    <t xml:space="preserve">    Dec, 2025</t>
  </si>
  <si>
    <t xml:space="preserve">                  NEUC's cost accounting records only separate monthly natural gas costs between tariff and special contract customers.</t>
  </si>
  <si>
    <t xml:space="preserve">  Month/Year</t>
  </si>
  <si>
    <t xml:space="preserve"> Monthly Cost</t>
  </si>
  <si>
    <t xml:space="preserve">    Not Available</t>
  </si>
  <si>
    <t>This Table is Total Cost = Tariff + Special Contracts</t>
  </si>
  <si>
    <t xml:space="preserve">         8.d.  See the monthly cost of natural gas for all special contract customers for the years 2021 through year-to-date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</si>
</sst>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7" fontId="0" fillId="0" borderId="0" xfId="0" applyNumberFormat="1"/>
    <xf numFmtId="37" fontId="0" fillId="0" borderId="0" xfId="0" applyNumberFormat="1"/>
    <xf numFmtId="0" fontId="2" fillId="0" borderId="0" xfId="0" quotePrefix="1" applyFont="1"/>
    <xf numFmtId="0" fontId="2" fillId="0" borderId="0" xfId="0" applyFont="1"/>
    <xf numFmtId="7" fontId="2" fillId="0" borderId="0" xfId="0" quotePrefix="1" applyNumberFormat="1" applyFont="1"/>
    <xf numFmtId="0" fontId="2" fillId="0" borderId="2" xfId="0" quotePrefix="1" applyFont="1" applyBorder="1"/>
    <xf numFmtId="7" fontId="0" fillId="0" borderId="1" xfId="0" applyNumberFormat="1" applyBorder="1"/>
    <xf numFmtId="7" fontId="2" fillId="0" borderId="0" xfId="0" applyNumberFormat="1" applyFont="1"/>
    <xf numFmtId="7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33"/>
      <color rgb="FFFF00F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661"/>
  <sheetViews>
    <sheetView tabSelected="1" zoomScale="120" zoomScaleNormal="120" workbookViewId="0">
      <selection activeCell="C60" sqref="C60"/>
    </sheetView>
  </sheetViews>
  <sheetFormatPr defaultRowHeight="12.75" x14ac:dyDescent="0.2"/>
  <cols>
    <col min="1" max="13" width="14.7109375" style="1" customWidth="1"/>
    <col min="14" max="16" width="13.7109375" style="1" customWidth="1"/>
    <col min="17" max="17" width="14.7109375" style="1" customWidth="1"/>
    <col min="18" max="26" width="13.7109375" style="1" customWidth="1"/>
    <col min="27" max="27" width="13.7109375" customWidth="1"/>
  </cols>
  <sheetData>
    <row r="1" spans="1:26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x14ac:dyDescent="0.2">
      <c r="A2" s="3"/>
      <c r="B2" s="4"/>
      <c r="C2" s="4"/>
      <c r="D2" s="4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x14ac:dyDescent="0.2">
      <c r="A3" s="3"/>
      <c r="B3" s="4"/>
      <c r="C3" s="4"/>
      <c r="D3" s="4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x14ac:dyDescent="0.2">
      <c r="A4" s="4"/>
      <c r="B4" s="4" t="s">
        <v>64</v>
      </c>
      <c r="C4" s="4"/>
      <c r="D4" s="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3.5" thickBot="1" x14ac:dyDescent="0.25">
      <c r="A5"/>
      <c r="B5"/>
      <c r="C5"/>
      <c r="D5"/>
      <c r="E5"/>
      <c r="F5"/>
      <c r="G5"/>
      <c r="H5"/>
      <c r="I5"/>
      <c r="J5" s="2"/>
      <c r="L5" s="2"/>
      <c r="P5"/>
      <c r="Q5"/>
      <c r="R5"/>
      <c r="S5"/>
      <c r="T5"/>
    </row>
    <row r="6" spans="1:26" ht="13.5" thickBot="1" x14ac:dyDescent="0.25">
      <c r="A6" s="6" t="s">
        <v>61</v>
      </c>
      <c r="B6" s="6" t="s">
        <v>62</v>
      </c>
      <c r="C6"/>
      <c r="D6" s="6" t="s">
        <v>61</v>
      </c>
      <c r="E6" s="6" t="s">
        <v>62</v>
      </c>
      <c r="I6"/>
      <c r="J6" s="2"/>
      <c r="L6" s="2"/>
      <c r="P6"/>
      <c r="Q6"/>
      <c r="R6"/>
      <c r="S6"/>
      <c r="T6"/>
    </row>
    <row r="7" spans="1:26" x14ac:dyDescent="0.2">
      <c r="A7" s="3" t="s">
        <v>36</v>
      </c>
      <c r="B7" s="1">
        <f>10754.9+23582.03+9343.26+30429.81</f>
        <v>74110</v>
      </c>
      <c r="D7" s="5" t="s">
        <v>24</v>
      </c>
      <c r="E7" s="1">
        <f>21875.08+46801.09+10963.15+36619.02</f>
        <v>116258.34</v>
      </c>
      <c r="J7" s="2"/>
      <c r="L7" s="2"/>
      <c r="P7"/>
      <c r="Q7"/>
      <c r="R7"/>
      <c r="S7"/>
      <c r="T7"/>
    </row>
    <row r="8" spans="1:26" x14ac:dyDescent="0.2">
      <c r="A8" s="3" t="s">
        <v>37</v>
      </c>
      <c r="B8" s="1">
        <f>23607.41+44947.87+6365.93+34460.4</f>
        <v>109381.60999999999</v>
      </c>
      <c r="D8" s="5" t="s">
        <v>25</v>
      </c>
      <c r="E8" s="1">
        <f>12404.21+16772.6+9197.82+13950.51</f>
        <v>52325.14</v>
      </c>
      <c r="J8" s="2"/>
      <c r="L8" s="2"/>
      <c r="P8"/>
      <c r="Q8"/>
      <c r="R8"/>
      <c r="S8"/>
      <c r="T8"/>
    </row>
    <row r="9" spans="1:26" x14ac:dyDescent="0.2">
      <c r="A9" s="3" t="s">
        <v>38</v>
      </c>
      <c r="B9" s="1">
        <f>9618.16+18724.68+11262.08+15304.48</f>
        <v>54909.399999999994</v>
      </c>
      <c r="D9" s="5" t="s">
        <v>26</v>
      </c>
      <c r="E9" s="1">
        <f>13557.35+14198.58+7524.6+13308.34</f>
        <v>48588.869999999995</v>
      </c>
      <c r="J9" s="2"/>
      <c r="L9" s="2"/>
      <c r="P9"/>
      <c r="Q9"/>
      <c r="R9"/>
      <c r="S9"/>
      <c r="T9"/>
    </row>
    <row r="10" spans="1:26" x14ac:dyDescent="0.2">
      <c r="A10" s="3" t="s">
        <v>39</v>
      </c>
      <c r="B10" s="1">
        <f>5051.12+16761.73+9502.87+6663.49</f>
        <v>37979.21</v>
      </c>
      <c r="D10" s="5" t="s">
        <v>27</v>
      </c>
      <c r="E10" s="1">
        <f>2065.67+10457.88+8073.61+2541.23</f>
        <v>23138.39</v>
      </c>
      <c r="J10" s="2"/>
      <c r="L10" s="2"/>
      <c r="P10"/>
      <c r="Q10"/>
      <c r="R10"/>
      <c r="S10"/>
      <c r="T10"/>
    </row>
    <row r="11" spans="1:26" x14ac:dyDescent="0.2">
      <c r="A11" s="3" t="s">
        <v>40</v>
      </c>
      <c r="B11" s="1">
        <f>-388.58+17908.02+13943.7+94.45</f>
        <v>31557.59</v>
      </c>
      <c r="D11" s="5" t="s">
        <v>28</v>
      </c>
      <c r="E11" s="1">
        <f>0+10435.78+7318.83+0</f>
        <v>17754.61</v>
      </c>
      <c r="J11" s="2"/>
      <c r="L11" s="2"/>
      <c r="P11"/>
      <c r="Q11"/>
      <c r="R11"/>
      <c r="S11"/>
      <c r="T11"/>
    </row>
    <row r="12" spans="1:26" x14ac:dyDescent="0.2">
      <c r="A12" s="3" t="s">
        <v>41</v>
      </c>
      <c r="B12" s="1">
        <f>0+34060.92+13860.18+0</f>
        <v>47921.1</v>
      </c>
      <c r="D12" s="5" t="s">
        <v>29</v>
      </c>
      <c r="E12" s="1">
        <f>0+9982.66+10981.92+0</f>
        <v>20964.580000000002</v>
      </c>
      <c r="J12" s="2"/>
      <c r="L12" s="2"/>
      <c r="P12"/>
      <c r="Q12"/>
      <c r="R12"/>
      <c r="S12"/>
      <c r="T12"/>
    </row>
    <row r="13" spans="1:26" x14ac:dyDescent="0.2">
      <c r="A13" s="3" t="s">
        <v>42</v>
      </c>
      <c r="B13" s="1">
        <f>0+19924.82+7293.49+0</f>
        <v>27218.309999999998</v>
      </c>
      <c r="D13" s="5" t="s">
        <v>30</v>
      </c>
      <c r="E13" s="1">
        <f>0+8636.98+12457.77+0</f>
        <v>21094.75</v>
      </c>
      <c r="J13" s="2"/>
      <c r="L13" s="2"/>
      <c r="P13"/>
      <c r="Q13"/>
      <c r="R13"/>
      <c r="S13"/>
      <c r="T13"/>
    </row>
    <row r="14" spans="1:26" x14ac:dyDescent="0.2">
      <c r="A14" s="3" t="s">
        <v>43</v>
      </c>
      <c r="B14" s="1">
        <f>0+23096.23+13287.06+0</f>
        <v>36383.29</v>
      </c>
      <c r="D14" s="5" t="s">
        <v>31</v>
      </c>
      <c r="E14" s="1">
        <f>0+7576.73+8635.48+0</f>
        <v>16212.21</v>
      </c>
      <c r="J14" s="2"/>
      <c r="L14" s="2"/>
      <c r="P14"/>
      <c r="Q14"/>
      <c r="R14"/>
      <c r="S14"/>
      <c r="T14"/>
    </row>
    <row r="15" spans="1:26" x14ac:dyDescent="0.2">
      <c r="A15" s="3" t="s">
        <v>44</v>
      </c>
      <c r="B15" s="1">
        <f>0+32101.08+14069.75+0</f>
        <v>46170.83</v>
      </c>
      <c r="D15" s="5" t="s">
        <v>32</v>
      </c>
      <c r="E15" s="1">
        <f>0+8545.13+7899.3+0</f>
        <v>16444.43</v>
      </c>
      <c r="J15" s="2"/>
      <c r="L15" s="2"/>
      <c r="P15"/>
      <c r="Q15"/>
      <c r="R15"/>
      <c r="S15"/>
      <c r="T15"/>
    </row>
    <row r="16" spans="1:26" x14ac:dyDescent="0.2">
      <c r="A16" s="3" t="s">
        <v>45</v>
      </c>
      <c r="B16" s="1">
        <f>766.96+36858.7+22573.58+1979.93</f>
        <v>62179.17</v>
      </c>
      <c r="D16" s="5" t="s">
        <v>33</v>
      </c>
      <c r="E16" s="1">
        <f>0+15255.76+11079.58+0</f>
        <v>26335.34</v>
      </c>
      <c r="J16" s="2"/>
      <c r="L16" s="2"/>
      <c r="P16"/>
      <c r="Q16"/>
      <c r="R16"/>
      <c r="S16"/>
      <c r="T16"/>
    </row>
    <row r="17" spans="1:20" x14ac:dyDescent="0.2">
      <c r="A17" s="3" t="s">
        <v>46</v>
      </c>
      <c r="B17" s="1">
        <f>16180.03+72958.13+22873.19+38979.59</f>
        <v>150990.94</v>
      </c>
      <c r="D17" s="5" t="s">
        <v>34</v>
      </c>
      <c r="E17" s="1">
        <f>667.52+25033.16+9936.95+832.34</f>
        <v>36469.97</v>
      </c>
      <c r="J17" s="2"/>
      <c r="L17" s="2"/>
      <c r="P17"/>
      <c r="Q17"/>
      <c r="R17"/>
      <c r="S17"/>
      <c r="T17"/>
    </row>
    <row r="18" spans="1:20" x14ac:dyDescent="0.2">
      <c r="A18" s="3" t="s">
        <v>47</v>
      </c>
      <c r="B18" s="1">
        <f>3790.87+59691.32+20569.6+10982.59</f>
        <v>95034.38</v>
      </c>
      <c r="D18" s="5" t="s">
        <v>35</v>
      </c>
      <c r="E18" s="1">
        <f>20766.83+35381.91+15445.33+49986.33</f>
        <v>121580.40000000001</v>
      </c>
      <c r="J18" s="2"/>
      <c r="L18" s="2"/>
      <c r="P18"/>
      <c r="Q18"/>
      <c r="R18"/>
      <c r="S18"/>
      <c r="T18"/>
    </row>
    <row r="19" spans="1:20" ht="13.5" thickBot="1" x14ac:dyDescent="0.25">
      <c r="A19" s="3"/>
      <c r="B19" s="7">
        <f>SUM(B7:B18)</f>
        <v>773835.83</v>
      </c>
      <c r="D19" s="5"/>
      <c r="E19" s="7">
        <f>SUM(E7:E18)</f>
        <v>517167.03</v>
      </c>
      <c r="J19" s="2"/>
      <c r="L19" s="2"/>
      <c r="P19"/>
      <c r="Q19"/>
      <c r="R19"/>
      <c r="S19"/>
      <c r="T19"/>
    </row>
    <row r="20" spans="1:20" ht="13.5" thickTop="1" x14ac:dyDescent="0.2">
      <c r="J20" s="2"/>
      <c r="L20" s="2"/>
      <c r="P20"/>
      <c r="Q20"/>
      <c r="R20"/>
      <c r="S20"/>
      <c r="T20"/>
    </row>
    <row r="21" spans="1:20" x14ac:dyDescent="0.2">
      <c r="A21" s="5" t="s">
        <v>0</v>
      </c>
      <c r="B21" s="1">
        <f>18392.24+86568.01+11975.04+49982.76</f>
        <v>166918.05000000002</v>
      </c>
      <c r="D21" s="5" t="s">
        <v>48</v>
      </c>
      <c r="E21" s="9" t="s">
        <v>63</v>
      </c>
      <c r="J21" s="2"/>
      <c r="L21" s="2"/>
      <c r="P21"/>
      <c r="Q21"/>
      <c r="R21"/>
      <c r="S21"/>
      <c r="T21"/>
    </row>
    <row r="22" spans="1:20" x14ac:dyDescent="0.2">
      <c r="A22" s="5" t="s">
        <v>2</v>
      </c>
      <c r="B22" s="1">
        <f>14724.34+94249.55+17906.26+50067.63</f>
        <v>176947.78</v>
      </c>
      <c r="D22" s="5" t="s">
        <v>49</v>
      </c>
      <c r="J22" s="2"/>
      <c r="L22" s="2"/>
      <c r="P22"/>
      <c r="Q22"/>
      <c r="R22"/>
      <c r="S22"/>
      <c r="T22"/>
    </row>
    <row r="23" spans="1:20" x14ac:dyDescent="0.2">
      <c r="A23" s="5" t="s">
        <v>4</v>
      </c>
      <c r="B23" s="1">
        <f>10821.63+78160.55+13412.11+38400.1</f>
        <v>140794.39000000001</v>
      </c>
      <c r="D23" s="5" t="s">
        <v>50</v>
      </c>
      <c r="J23" s="2"/>
      <c r="L23" s="2"/>
      <c r="P23"/>
      <c r="Q23"/>
      <c r="R23"/>
      <c r="S23"/>
      <c r="T23"/>
    </row>
    <row r="24" spans="1:20" x14ac:dyDescent="0.2">
      <c r="A24" s="5" t="s">
        <v>6</v>
      </c>
      <c r="B24" s="1">
        <f>6596.77+92925.65+23167.25+31899.08</f>
        <v>154588.75</v>
      </c>
      <c r="D24" s="5" t="s">
        <v>51</v>
      </c>
      <c r="J24" s="2"/>
      <c r="L24" s="2"/>
      <c r="P24"/>
      <c r="Q24"/>
      <c r="R24"/>
      <c r="S24"/>
      <c r="T24"/>
    </row>
    <row r="25" spans="1:20" x14ac:dyDescent="0.2">
      <c r="A25" s="5" t="s">
        <v>8</v>
      </c>
      <c r="B25" s="1">
        <f>1226.82+82864.14+33121.1+6521.48</f>
        <v>123733.54</v>
      </c>
      <c r="D25" s="5" t="s">
        <v>52</v>
      </c>
      <c r="J25" s="2"/>
      <c r="L25" s="2"/>
      <c r="P25"/>
      <c r="Q25"/>
      <c r="R25"/>
      <c r="S25"/>
      <c r="T25"/>
    </row>
    <row r="26" spans="1:20" x14ac:dyDescent="0.2">
      <c r="A26" s="5" t="s">
        <v>10</v>
      </c>
      <c r="B26" s="1">
        <f>-2115.41+85749.88+35198.51+0</f>
        <v>118832.98000000001</v>
      </c>
      <c r="D26" s="5" t="s">
        <v>53</v>
      </c>
      <c r="J26" s="2"/>
      <c r="L26" s="2"/>
      <c r="P26"/>
      <c r="Q26"/>
      <c r="R26"/>
      <c r="S26"/>
      <c r="T26"/>
    </row>
    <row r="27" spans="1:20" x14ac:dyDescent="0.2">
      <c r="A27" s="5" t="s">
        <v>12</v>
      </c>
      <c r="B27" s="1">
        <f>0+44326.21+25628.97+0</f>
        <v>69955.179999999993</v>
      </c>
      <c r="D27" s="5" t="s">
        <v>54</v>
      </c>
      <c r="J27" s="2"/>
      <c r="L27" s="2"/>
      <c r="P27"/>
      <c r="Q27"/>
      <c r="R27"/>
      <c r="S27"/>
      <c r="T27"/>
    </row>
    <row r="28" spans="1:20" x14ac:dyDescent="0.2">
      <c r="A28" s="5" t="s">
        <v>14</v>
      </c>
      <c r="B28" s="9">
        <f>0+60172.5+31944.12+0</f>
        <v>92116.62</v>
      </c>
      <c r="D28" s="5" t="s">
        <v>55</v>
      </c>
      <c r="J28" s="2"/>
      <c r="L28" s="2"/>
      <c r="P28"/>
      <c r="Q28"/>
      <c r="R28"/>
      <c r="S28"/>
      <c r="T28"/>
    </row>
    <row r="29" spans="1:20" x14ac:dyDescent="0.2">
      <c r="A29" s="5" t="s">
        <v>16</v>
      </c>
      <c r="B29" s="1">
        <f>0+34217.29+37510.43+0</f>
        <v>71727.72</v>
      </c>
      <c r="D29" s="5" t="s">
        <v>56</v>
      </c>
      <c r="J29" s="2"/>
      <c r="L29" s="2"/>
      <c r="P29"/>
      <c r="Q29"/>
      <c r="R29"/>
      <c r="S29"/>
      <c r="T29"/>
    </row>
    <row r="30" spans="1:20" x14ac:dyDescent="0.2">
      <c r="A30" s="5" t="s">
        <v>18</v>
      </c>
      <c r="B30" s="1">
        <f>0+39010.63+37039+0</f>
        <v>76049.63</v>
      </c>
      <c r="D30" s="5" t="s">
        <v>57</v>
      </c>
      <c r="J30" s="2"/>
      <c r="L30" s="2"/>
      <c r="P30"/>
      <c r="Q30"/>
      <c r="R30"/>
      <c r="S30"/>
      <c r="T30"/>
    </row>
    <row r="31" spans="1:20" x14ac:dyDescent="0.2">
      <c r="A31" s="5" t="s">
        <v>20</v>
      </c>
      <c r="B31" s="1">
        <f>8052.27+57945.08+26275.46+25570.33</f>
        <v>117843.14</v>
      </c>
      <c r="D31" s="5" t="s">
        <v>58</v>
      </c>
      <c r="J31" s="2"/>
      <c r="L31" s="2"/>
      <c r="P31"/>
      <c r="Q31"/>
      <c r="R31"/>
      <c r="S31"/>
      <c r="T31"/>
    </row>
    <row r="32" spans="1:20" x14ac:dyDescent="0.2">
      <c r="A32" s="5" t="s">
        <v>22</v>
      </c>
      <c r="B32" s="1">
        <f>15533.21+80319.19+28925.61+63808.82</f>
        <v>188586.83</v>
      </c>
      <c r="D32" s="5" t="s">
        <v>59</v>
      </c>
      <c r="J32" s="2"/>
      <c r="L32" s="2"/>
      <c r="P32"/>
      <c r="Q32"/>
      <c r="R32"/>
      <c r="S32"/>
      <c r="T32"/>
    </row>
    <row r="33" spans="1:20" ht="13.5" thickBot="1" x14ac:dyDescent="0.25">
      <c r="A33" s="5"/>
      <c r="B33" s="7">
        <f>SUM(B21:B32)</f>
        <v>1498094.61</v>
      </c>
      <c r="D33" s="5"/>
      <c r="E33" s="7">
        <f>SUM(E21:E32)</f>
        <v>0</v>
      </c>
      <c r="J33" s="2"/>
      <c r="L33" s="2"/>
      <c r="P33"/>
      <c r="Q33"/>
      <c r="R33"/>
      <c r="S33"/>
      <c r="T33"/>
    </row>
    <row r="34" spans="1:20" ht="13.5" thickTop="1" x14ac:dyDescent="0.2">
      <c r="A34" s="8"/>
      <c r="B34" s="5"/>
      <c r="J34" s="2"/>
      <c r="L34" s="2"/>
      <c r="P34"/>
      <c r="Q34"/>
      <c r="R34"/>
      <c r="S34"/>
      <c r="T34"/>
    </row>
    <row r="35" spans="1:20" x14ac:dyDescent="0.2">
      <c r="A35" s="5" t="s">
        <v>1</v>
      </c>
      <c r="B35" s="1">
        <f>14431.74+51541.31+21653.39+33131.31</f>
        <v>120757.75</v>
      </c>
      <c r="J35" s="2"/>
      <c r="L35" s="2"/>
      <c r="P35"/>
      <c r="Q35"/>
      <c r="R35"/>
      <c r="S35"/>
      <c r="T35"/>
    </row>
    <row r="36" spans="1:20" x14ac:dyDescent="0.2">
      <c r="A36" s="5" t="s">
        <v>3</v>
      </c>
      <c r="B36" s="1">
        <f>13970.59+33668.55+11910.89+22384.71</f>
        <v>81934.739999999991</v>
      </c>
      <c r="J36" s="2"/>
      <c r="L36" s="2"/>
      <c r="P36"/>
      <c r="Q36"/>
      <c r="R36"/>
      <c r="S36"/>
      <c r="T36"/>
    </row>
    <row r="37" spans="1:20" x14ac:dyDescent="0.2">
      <c r="A37" s="5" t="s">
        <v>5</v>
      </c>
      <c r="B37" s="1">
        <f>15615.76+23197.62+11767.99+26307.78</f>
        <v>76889.149999999994</v>
      </c>
      <c r="J37" s="2"/>
      <c r="L37" s="2"/>
      <c r="P37"/>
      <c r="Q37"/>
      <c r="R37"/>
      <c r="S37"/>
      <c r="T37"/>
    </row>
    <row r="38" spans="1:20" x14ac:dyDescent="0.2">
      <c r="A38" s="5" t="s">
        <v>7</v>
      </c>
      <c r="B38" s="1">
        <f>16575.96+10341.82+9282.05+20679.39</f>
        <v>56879.22</v>
      </c>
      <c r="J38" s="2"/>
      <c r="L38" s="2"/>
      <c r="P38"/>
      <c r="Q38"/>
      <c r="R38"/>
      <c r="S38"/>
      <c r="T38"/>
    </row>
    <row r="39" spans="1:20" x14ac:dyDescent="0.2">
      <c r="A39" s="5" t="s">
        <v>9</v>
      </c>
      <c r="B39" s="1">
        <f>0+8559.9+10899.37+0</f>
        <v>19459.27</v>
      </c>
      <c r="J39" s="2"/>
      <c r="L39" s="2"/>
      <c r="P39"/>
      <c r="Q39"/>
      <c r="R39"/>
      <c r="S39"/>
      <c r="T39"/>
    </row>
    <row r="40" spans="1:20" x14ac:dyDescent="0.2">
      <c r="A40" s="5" t="s">
        <v>11</v>
      </c>
      <c r="B40" s="1">
        <f>0+6728.12+7654.87+0</f>
        <v>14382.99</v>
      </c>
      <c r="J40" s="2"/>
      <c r="L40" s="2"/>
      <c r="P40"/>
      <c r="Q40"/>
      <c r="R40"/>
      <c r="S40"/>
      <c r="T40"/>
    </row>
    <row r="41" spans="1:20" x14ac:dyDescent="0.2">
      <c r="A41" s="5" t="s">
        <v>13</v>
      </c>
      <c r="B41" s="1">
        <f>0+8538.94+9821.12+0</f>
        <v>18360.060000000001</v>
      </c>
      <c r="J41" s="2"/>
      <c r="L41" s="2"/>
      <c r="P41"/>
      <c r="Q41"/>
      <c r="R41"/>
      <c r="S41"/>
      <c r="T41"/>
    </row>
    <row r="42" spans="1:20" x14ac:dyDescent="0.2">
      <c r="A42" s="5" t="s">
        <v>15</v>
      </c>
      <c r="B42" s="1">
        <f>0+6181.49+8568.5+0</f>
        <v>14749.99</v>
      </c>
      <c r="J42" s="2"/>
      <c r="L42" s="2"/>
      <c r="P42"/>
      <c r="Q42"/>
      <c r="R42"/>
      <c r="S42"/>
      <c r="T42"/>
    </row>
    <row r="43" spans="1:20" x14ac:dyDescent="0.2">
      <c r="A43" s="5" t="s">
        <v>17</v>
      </c>
      <c r="B43" s="1">
        <f>0+5830.95+6190.63+0</f>
        <v>12021.58</v>
      </c>
      <c r="J43" s="2"/>
      <c r="L43" s="2"/>
      <c r="P43"/>
      <c r="Q43"/>
      <c r="R43"/>
      <c r="S43"/>
      <c r="T43"/>
    </row>
    <row r="44" spans="1:20" x14ac:dyDescent="0.2">
      <c r="A44" s="5" t="s">
        <v>19</v>
      </c>
      <c r="B44" s="1">
        <f>0+10026.51+7596.02+0</f>
        <v>17622.53</v>
      </c>
      <c r="J44" s="2"/>
      <c r="L44" s="2"/>
      <c r="P44"/>
      <c r="Q44"/>
      <c r="R44"/>
      <c r="S44"/>
      <c r="T44"/>
    </row>
    <row r="45" spans="1:20" x14ac:dyDescent="0.2">
      <c r="A45" s="5" t="s">
        <v>21</v>
      </c>
      <c r="B45" s="1">
        <f>5002.43+31872.17+15093.87+8638.41</f>
        <v>60606.880000000005</v>
      </c>
      <c r="J45" s="2"/>
      <c r="L45" s="2"/>
      <c r="P45"/>
      <c r="Q45"/>
      <c r="R45"/>
      <c r="S45"/>
      <c r="T45"/>
    </row>
    <row r="46" spans="1:20" x14ac:dyDescent="0.2">
      <c r="A46" s="5" t="s">
        <v>23</v>
      </c>
      <c r="B46" s="1">
        <f>16665.46+20632.57+9421.75+23571.22</f>
        <v>70291</v>
      </c>
      <c r="J46" s="2"/>
      <c r="L46" s="2"/>
      <c r="P46"/>
      <c r="Q46"/>
      <c r="R46"/>
      <c r="S46"/>
      <c r="T46"/>
    </row>
    <row r="47" spans="1:20" ht="13.5" thickBot="1" x14ac:dyDescent="0.25">
      <c r="A47" s="5"/>
      <c r="B47" s="7">
        <f>SUM(B35:B46)</f>
        <v>563955.16</v>
      </c>
      <c r="J47" s="2"/>
      <c r="L47" s="2"/>
      <c r="P47"/>
      <c r="Q47"/>
      <c r="R47"/>
      <c r="S47"/>
      <c r="T47"/>
    </row>
    <row r="48" spans="1:20" ht="13.5" thickTop="1" x14ac:dyDescent="0.2">
      <c r="A48"/>
      <c r="B48"/>
      <c r="C48"/>
      <c r="J48" s="2"/>
      <c r="L48" s="2"/>
      <c r="P48"/>
      <c r="Q48"/>
      <c r="R48"/>
      <c r="S48"/>
      <c r="T48"/>
    </row>
    <row r="49" spans="1:20" x14ac:dyDescent="0.2">
      <c r="A49" s="3" t="s">
        <v>65</v>
      </c>
      <c r="B49" s="4"/>
      <c r="C49" s="4"/>
      <c r="D49" s="4"/>
      <c r="E49"/>
      <c r="F49"/>
      <c r="G49"/>
      <c r="H49"/>
      <c r="J49" s="2"/>
      <c r="L49" s="2"/>
      <c r="P49"/>
      <c r="Q49"/>
      <c r="R49"/>
      <c r="S49"/>
      <c r="T49"/>
    </row>
    <row r="50" spans="1:20" x14ac:dyDescent="0.2">
      <c r="A50" s="3" t="s">
        <v>60</v>
      </c>
      <c r="B50" s="4"/>
      <c r="C50" s="4"/>
      <c r="D50" s="4"/>
      <c r="E50"/>
      <c r="F50"/>
      <c r="G50"/>
      <c r="H50"/>
      <c r="J50" s="2"/>
      <c r="L50" s="2"/>
      <c r="P50"/>
      <c r="Q50"/>
      <c r="R50"/>
      <c r="S50"/>
      <c r="T50"/>
    </row>
    <row r="51" spans="1:20" ht="13.5" thickBot="1" x14ac:dyDescent="0.25">
      <c r="A51"/>
      <c r="B51"/>
      <c r="C51"/>
      <c r="J51"/>
      <c r="K51"/>
      <c r="L51"/>
      <c r="M51"/>
      <c r="P51"/>
      <c r="Q51"/>
      <c r="R51"/>
      <c r="S51"/>
      <c r="T51"/>
    </row>
    <row r="52" spans="1:20" ht="13.5" thickBot="1" x14ac:dyDescent="0.25">
      <c r="A52" s="6" t="s">
        <v>61</v>
      </c>
      <c r="B52" s="6" t="s">
        <v>62</v>
      </c>
      <c r="C52"/>
      <c r="D52" s="6" t="s">
        <v>61</v>
      </c>
      <c r="E52" s="6" t="s">
        <v>62</v>
      </c>
      <c r="J52"/>
      <c r="K52"/>
      <c r="L52"/>
      <c r="M52"/>
      <c r="P52"/>
      <c r="Q52"/>
      <c r="R52"/>
      <c r="S52"/>
      <c r="T52"/>
    </row>
    <row r="53" spans="1:20" x14ac:dyDescent="0.2">
      <c r="A53" s="3" t="s">
        <v>36</v>
      </c>
      <c r="B53" s="1">
        <f>10754.9+23582.03+9343.26+30429.81-66925</f>
        <v>7185</v>
      </c>
      <c r="D53" s="5" t="s">
        <v>24</v>
      </c>
      <c r="E53" s="1">
        <f>21875.08+46801.09+10963.15+36619.02-114469</f>
        <v>1789.3399999999965</v>
      </c>
      <c r="J53"/>
      <c r="K53"/>
      <c r="L53"/>
      <c r="M53"/>
      <c r="P53"/>
      <c r="Q53"/>
      <c r="R53"/>
      <c r="S53"/>
      <c r="T53"/>
    </row>
    <row r="54" spans="1:20" x14ac:dyDescent="0.2">
      <c r="A54" s="3" t="s">
        <v>37</v>
      </c>
      <c r="B54" s="1">
        <f>23607.41+44947.87+6365.93+34460.4-107468</f>
        <v>1913.609999999986</v>
      </c>
      <c r="D54" s="5" t="s">
        <v>25</v>
      </c>
      <c r="E54" s="1">
        <f>12404.21+16772.6+9197.82+13950.51-44526</f>
        <v>7799.1399999999994</v>
      </c>
      <c r="J54"/>
      <c r="K54"/>
      <c r="L54"/>
      <c r="M54"/>
      <c r="P54"/>
      <c r="Q54"/>
      <c r="R54"/>
      <c r="S54"/>
      <c r="T54"/>
    </row>
    <row r="55" spans="1:20" x14ac:dyDescent="0.2">
      <c r="A55" s="3" t="s">
        <v>38</v>
      </c>
      <c r="B55" s="1">
        <f>9618.16+18724.68+11262.08+15304.48-46262</f>
        <v>8647.3999999999942</v>
      </c>
      <c r="D55" s="5" t="s">
        <v>26</v>
      </c>
      <c r="E55" s="1">
        <f>13557.35+14198.58+7524.6+13308.34-36132</f>
        <v>12456.869999999995</v>
      </c>
      <c r="J55"/>
      <c r="K55"/>
      <c r="L55"/>
      <c r="M55"/>
      <c r="P55"/>
      <c r="Q55"/>
      <c r="R55"/>
      <c r="S55"/>
      <c r="T55"/>
    </row>
    <row r="56" spans="1:20" x14ac:dyDescent="0.2">
      <c r="A56" s="3" t="s">
        <v>39</v>
      </c>
      <c r="B56" s="1">
        <f>5051.12+16761.73+9502.87+6663.49-28632</f>
        <v>9347.2099999999991</v>
      </c>
      <c r="D56" s="5" t="s">
        <v>27</v>
      </c>
      <c r="E56" s="1">
        <f>2065.67+10457.88+8073.61+2541.23-17388</f>
        <v>5750.3899999999994</v>
      </c>
      <c r="I56"/>
      <c r="J56"/>
      <c r="K56"/>
      <c r="L56"/>
      <c r="M56"/>
      <c r="P56"/>
      <c r="Q56"/>
      <c r="R56"/>
      <c r="S56"/>
      <c r="T56"/>
    </row>
    <row r="57" spans="1:20" x14ac:dyDescent="0.2">
      <c r="A57" s="3" t="s">
        <v>40</v>
      </c>
      <c r="B57" s="1">
        <f>-388.58+17908.02+13943.7+94.45-13996</f>
        <v>17561.59</v>
      </c>
      <c r="D57" s="5" t="s">
        <v>28</v>
      </c>
      <c r="E57" s="1">
        <f>0+10435.78+7318.83+0-12066</f>
        <v>5688.6100000000006</v>
      </c>
      <c r="I57"/>
      <c r="J57"/>
      <c r="K57"/>
      <c r="L57"/>
      <c r="M57"/>
      <c r="P57"/>
      <c r="Q57"/>
      <c r="R57"/>
      <c r="S57"/>
      <c r="T57"/>
    </row>
    <row r="58" spans="1:20" x14ac:dyDescent="0.2">
      <c r="A58" s="3" t="s">
        <v>41</v>
      </c>
      <c r="B58" s="1">
        <f>0+34060.92+13860.18+0-12949</f>
        <v>34972.1</v>
      </c>
      <c r="D58" s="5" t="s">
        <v>29</v>
      </c>
      <c r="E58" s="1">
        <f>0+9982.66+10981.92+0-10841</f>
        <v>10123.580000000002</v>
      </c>
      <c r="I58"/>
      <c r="J58"/>
      <c r="K58"/>
      <c r="L58"/>
      <c r="M58"/>
      <c r="P58"/>
      <c r="Q58"/>
      <c r="R58"/>
      <c r="S58"/>
      <c r="T58"/>
    </row>
    <row r="59" spans="1:20" x14ac:dyDescent="0.2">
      <c r="A59" s="3" t="s">
        <v>42</v>
      </c>
      <c r="B59" s="1">
        <f>0+19924.82+7293.49+0-12500</f>
        <v>14718.309999999998</v>
      </c>
      <c r="D59" s="5" t="s">
        <v>30</v>
      </c>
      <c r="E59" s="1">
        <f>0+8636.98+12457.77+0-10250+1.75</f>
        <v>10846.5</v>
      </c>
      <c r="I59"/>
      <c r="J59"/>
      <c r="K59"/>
      <c r="L59"/>
      <c r="M59"/>
      <c r="P59"/>
      <c r="Q59"/>
      <c r="R59"/>
      <c r="S59"/>
      <c r="T59"/>
    </row>
    <row r="60" spans="1:20" x14ac:dyDescent="0.2">
      <c r="A60" s="3" t="s">
        <v>43</v>
      </c>
      <c r="B60" s="1">
        <f>0+23096.23+13287.06+0-16216</f>
        <v>20167.29</v>
      </c>
      <c r="D60" s="5" t="s">
        <v>31</v>
      </c>
      <c r="E60" s="1">
        <f>0+7576.73+8635.48+0-8585+1.61</f>
        <v>7628.8199999999988</v>
      </c>
      <c r="I60"/>
      <c r="J60"/>
      <c r="K60"/>
      <c r="L60"/>
      <c r="M60"/>
      <c r="P60"/>
      <c r="Q60"/>
      <c r="R60"/>
      <c r="S60"/>
      <c r="T60"/>
    </row>
    <row r="61" spans="1:20" x14ac:dyDescent="0.2">
      <c r="A61" s="3" t="s">
        <v>44</v>
      </c>
      <c r="B61" s="1">
        <f>0+32101.08+14069.75+0-20607</f>
        <v>25563.83</v>
      </c>
      <c r="D61" s="5" t="s">
        <v>32</v>
      </c>
      <c r="E61" s="1">
        <f>0+8545.13+7899.3+0-12660-1.69</f>
        <v>3782.7400000000002</v>
      </c>
      <c r="I61"/>
      <c r="J61"/>
      <c r="K61"/>
      <c r="L61"/>
      <c r="M61"/>
      <c r="P61"/>
      <c r="Q61"/>
      <c r="R61"/>
      <c r="S61"/>
      <c r="T61"/>
    </row>
    <row r="62" spans="1:20" x14ac:dyDescent="0.2">
      <c r="A62" s="3" t="s">
        <v>45</v>
      </c>
      <c r="B62" s="1">
        <f>766.96+36858.7+22573.58+1979.93-29694</f>
        <v>32485.17</v>
      </c>
      <c r="D62" s="5" t="s">
        <v>33</v>
      </c>
      <c r="E62" s="1">
        <f>0+15255.76+11079.58+0-20778</f>
        <v>5557.34</v>
      </c>
      <c r="I62"/>
      <c r="J62"/>
      <c r="K62"/>
      <c r="L62"/>
      <c r="M62"/>
      <c r="P62"/>
      <c r="Q62"/>
      <c r="R62"/>
      <c r="S62"/>
      <c r="T62"/>
    </row>
    <row r="63" spans="1:20" x14ac:dyDescent="0.2">
      <c r="A63" s="3" t="s">
        <v>46</v>
      </c>
      <c r="B63" s="1">
        <f>16180.03+72958.13+22873.19+38979.59-108153</f>
        <v>42837.94</v>
      </c>
      <c r="D63" s="5" t="s">
        <v>34</v>
      </c>
      <c r="E63" s="1">
        <f>667.52+25033.16+9936.95+832.34-27898</f>
        <v>8571.9700000000012</v>
      </c>
      <c r="I63"/>
      <c r="J63"/>
      <c r="K63"/>
      <c r="L63"/>
      <c r="M63"/>
      <c r="P63"/>
      <c r="Q63"/>
      <c r="R63"/>
      <c r="S63"/>
      <c r="T63"/>
    </row>
    <row r="64" spans="1:20" x14ac:dyDescent="0.2">
      <c r="A64" s="3" t="s">
        <v>47</v>
      </c>
      <c r="B64" s="1">
        <f>3790.87+59691.32+20569.6+10982.59-74581</f>
        <v>20453.380000000005</v>
      </c>
      <c r="D64" s="5" t="s">
        <v>35</v>
      </c>
      <c r="E64" s="1">
        <f>20766.83+35381.91+15445.33+49986.33-98651</f>
        <v>22929.400000000009</v>
      </c>
      <c r="I64"/>
      <c r="J64"/>
      <c r="K64"/>
      <c r="L64"/>
      <c r="M64"/>
      <c r="P64"/>
      <c r="Q64"/>
      <c r="R64"/>
      <c r="S64"/>
      <c r="T64"/>
    </row>
    <row r="65" spans="1:22" ht="13.5" thickBot="1" x14ac:dyDescent="0.25">
      <c r="A65" s="3"/>
      <c r="B65" s="7">
        <f>SUM(B53:B64)</f>
        <v>235852.82999999996</v>
      </c>
      <c r="D65" s="5"/>
      <c r="E65" s="7">
        <f>SUM(E53:E64)</f>
        <v>102924.7</v>
      </c>
      <c r="I65"/>
      <c r="J65"/>
      <c r="K65"/>
      <c r="L65"/>
      <c r="M65"/>
      <c r="P65"/>
      <c r="Q65"/>
      <c r="R65"/>
      <c r="S65"/>
      <c r="T65"/>
    </row>
    <row r="66" spans="1:22" ht="13.5" thickTop="1" x14ac:dyDescent="0.2">
      <c r="I66"/>
      <c r="J66"/>
      <c r="K66"/>
      <c r="L66"/>
      <c r="M66"/>
      <c r="P66"/>
      <c r="Q66"/>
      <c r="R66"/>
      <c r="S66"/>
      <c r="T66"/>
    </row>
    <row r="67" spans="1:22" x14ac:dyDescent="0.2">
      <c r="A67" s="5" t="s">
        <v>0</v>
      </c>
      <c r="B67" s="1">
        <f>18392.24+86568.01+11975.04+49982.76-137656</f>
        <v>29262.050000000017</v>
      </c>
      <c r="D67" s="5" t="s">
        <v>48</v>
      </c>
      <c r="E67" s="9" t="s">
        <v>63</v>
      </c>
      <c r="I67"/>
      <c r="J67"/>
      <c r="K67"/>
      <c r="L67"/>
      <c r="M67"/>
      <c r="P67"/>
      <c r="Q67"/>
      <c r="R67"/>
      <c r="S67"/>
      <c r="T67"/>
    </row>
    <row r="68" spans="1:22" x14ac:dyDescent="0.2">
      <c r="A68" s="5" t="s">
        <v>2</v>
      </c>
      <c r="B68" s="1">
        <f>14724.34+94249.55+17906.26+50067.63-135124</f>
        <v>41823.78</v>
      </c>
      <c r="D68" s="5" t="s">
        <v>49</v>
      </c>
      <c r="I68"/>
      <c r="J68"/>
      <c r="K68"/>
      <c r="L68"/>
      <c r="M68"/>
      <c r="P68"/>
      <c r="Q68"/>
      <c r="R68"/>
      <c r="S68"/>
      <c r="T68"/>
    </row>
    <row r="69" spans="1:22" x14ac:dyDescent="0.2">
      <c r="A69" s="5" t="s">
        <v>4</v>
      </c>
      <c r="B69" s="1">
        <f>10821.63+78160.55+13412.11+38400.1-87364</f>
        <v>53430.390000000014</v>
      </c>
      <c r="D69" s="5" t="s">
        <v>50</v>
      </c>
      <c r="I69"/>
      <c r="J69"/>
      <c r="K69"/>
      <c r="L69"/>
      <c r="M69"/>
      <c r="P69"/>
      <c r="Q69"/>
      <c r="R69"/>
      <c r="S69"/>
      <c r="T69"/>
    </row>
    <row r="70" spans="1:22" x14ac:dyDescent="0.2">
      <c r="A70" s="5" t="s">
        <v>6</v>
      </c>
      <c r="B70" s="1">
        <f>6596.77+92925.65+23167.25+31899.08-77405</f>
        <v>77183.75</v>
      </c>
      <c r="D70" s="5" t="s">
        <v>51</v>
      </c>
      <c r="I70"/>
      <c r="J70"/>
      <c r="K70"/>
      <c r="L70"/>
      <c r="M70"/>
      <c r="P70"/>
      <c r="Q70"/>
      <c r="R70"/>
      <c r="S70"/>
      <c r="T70"/>
    </row>
    <row r="71" spans="1:22" x14ac:dyDescent="0.2">
      <c r="A71" s="5" t="s">
        <v>8</v>
      </c>
      <c r="B71" s="1">
        <f>1226.82+82864.14+33121.1+6521.48-46637</f>
        <v>77096.539999999994</v>
      </c>
      <c r="D71" s="5" t="s">
        <v>52</v>
      </c>
      <c r="I71"/>
      <c r="J71"/>
      <c r="K71"/>
      <c r="L71"/>
      <c r="M71"/>
      <c r="P71"/>
      <c r="Q71"/>
      <c r="R71"/>
      <c r="S71"/>
      <c r="T71"/>
    </row>
    <row r="72" spans="1:22" x14ac:dyDescent="0.2">
      <c r="A72" s="5" t="s">
        <v>10</v>
      </c>
      <c r="B72" s="1">
        <f>-2115.41+85749.88+35198.51+0-42625</f>
        <v>76207.98000000001</v>
      </c>
      <c r="D72" s="5" t="s">
        <v>53</v>
      </c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x14ac:dyDescent="0.2">
      <c r="A73" s="5" t="s">
        <v>12</v>
      </c>
      <c r="B73" s="1">
        <f>0+44326.21+25628.97+0-25227</f>
        <v>44728.179999999993</v>
      </c>
      <c r="D73" s="5" t="s">
        <v>54</v>
      </c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x14ac:dyDescent="0.2">
      <c r="A74" s="5" t="s">
        <v>14</v>
      </c>
      <c r="B74" s="9">
        <f>0+60172.5+31944.12+0-38255</f>
        <v>53861.619999999995</v>
      </c>
      <c r="D74" s="5" t="s">
        <v>55</v>
      </c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x14ac:dyDescent="0.2">
      <c r="A75" s="5" t="s">
        <v>16</v>
      </c>
      <c r="B75" s="1">
        <f>0+34217.29+37510.43+0-35959</f>
        <v>35768.720000000001</v>
      </c>
      <c r="D75" s="5" t="s">
        <v>56</v>
      </c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x14ac:dyDescent="0.2">
      <c r="A76" s="5" t="s">
        <v>18</v>
      </c>
      <c r="B76" s="1">
        <f>0+39010.63+37039+0-51464</f>
        <v>24585.630000000005</v>
      </c>
      <c r="D76" s="5" t="s">
        <v>57</v>
      </c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x14ac:dyDescent="0.2">
      <c r="A77" s="5" t="s">
        <v>20</v>
      </c>
      <c r="B77" s="1">
        <f>8052.27+57945.08+26275.46+25570.33-81414</f>
        <v>36429.14</v>
      </c>
      <c r="D77" s="5" t="s">
        <v>58</v>
      </c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x14ac:dyDescent="0.2">
      <c r="A78" s="5" t="s">
        <v>22</v>
      </c>
      <c r="B78" s="1">
        <f>15533.21+80319.19+28925.61+63808.82-139900</f>
        <v>48686.829999999987</v>
      </c>
      <c r="D78" s="5" t="s">
        <v>59</v>
      </c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13.5" thickBot="1" x14ac:dyDescent="0.25">
      <c r="A79" s="5"/>
      <c r="B79" s="7">
        <f>SUM(B67:B78)</f>
        <v>599064.61</v>
      </c>
      <c r="D79" s="5"/>
      <c r="E79" s="7">
        <f>SUM(E67:E78)</f>
        <v>0</v>
      </c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13.5" thickTop="1" x14ac:dyDescent="0.2">
      <c r="A80" s="8"/>
      <c r="B80" s="5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x14ac:dyDescent="0.2">
      <c r="A81" s="5" t="s">
        <v>1</v>
      </c>
      <c r="B81" s="1">
        <f>14431.74+51541.31+21653.39+33131.31-101597</f>
        <v>19160.75</v>
      </c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x14ac:dyDescent="0.2">
      <c r="A82" s="5" t="s">
        <v>3</v>
      </c>
      <c r="B82" s="1">
        <f>13970.59+33668.55+11910.89+22384.71-58074</f>
        <v>23860.739999999991</v>
      </c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x14ac:dyDescent="0.2">
      <c r="A83" s="5" t="s">
        <v>5</v>
      </c>
      <c r="B83" s="1">
        <f>15615.76+23197.62+11767.99+26307.78-58383</f>
        <v>18506.149999999994</v>
      </c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x14ac:dyDescent="0.2">
      <c r="A84" s="5" t="s">
        <v>7</v>
      </c>
      <c r="B84" s="1">
        <f>16575.96+10341.82+9282.05+20679.39-35734</f>
        <v>21145.22</v>
      </c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x14ac:dyDescent="0.2">
      <c r="A85" s="5" t="s">
        <v>9</v>
      </c>
      <c r="B85" s="1">
        <f>0+8559.9+10899.37+0-15564</f>
        <v>3895.2700000000004</v>
      </c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x14ac:dyDescent="0.2">
      <c r="A86" s="5" t="s">
        <v>11</v>
      </c>
      <c r="B86" s="1">
        <f>0+6728.12+7654.87+0-9782</f>
        <v>4600.99</v>
      </c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x14ac:dyDescent="0.2">
      <c r="A87" s="5" t="s">
        <v>13</v>
      </c>
      <c r="B87" s="1">
        <f>0+8538.94+9821.12+0-10353</f>
        <v>8007.0600000000013</v>
      </c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1:22" x14ac:dyDescent="0.2">
      <c r="A88" s="5" t="s">
        <v>15</v>
      </c>
      <c r="B88" s="1">
        <f>0+6181.49+8568.5+0-9722</f>
        <v>5027.99</v>
      </c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1:22" x14ac:dyDescent="0.2">
      <c r="A89" s="5" t="s">
        <v>17</v>
      </c>
      <c r="B89" s="1">
        <f>0+5830.95+6190.63+0-9146</f>
        <v>2875.58</v>
      </c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  <row r="90" spans="1:22" x14ac:dyDescent="0.2">
      <c r="A90" s="5" t="s">
        <v>19</v>
      </c>
      <c r="B90" s="1">
        <f>0+10026.51+7596.02+0-14055</f>
        <v>3567.5299999999988</v>
      </c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1:22" x14ac:dyDescent="0.2">
      <c r="A91" s="5" t="s">
        <v>21</v>
      </c>
      <c r="B91" s="1">
        <f>5002.43+31872.17+15093.87+8638.41-42645</f>
        <v>17961.880000000005</v>
      </c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1:22" x14ac:dyDescent="0.2">
      <c r="A92" s="5" t="s">
        <v>23</v>
      </c>
      <c r="B92" s="1">
        <f>16665.46+20632.57+9421.75+23571.22-62410</f>
        <v>7881</v>
      </c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1:22" ht="13.5" thickBot="1" x14ac:dyDescent="0.25">
      <c r="A93" s="5"/>
      <c r="B93" s="7">
        <f>SUM(B81:B92)</f>
        <v>136490.16</v>
      </c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ht="13.5" thickTop="1" x14ac:dyDescent="0.2">
      <c r="A94"/>
      <c r="B94"/>
      <c r="C94"/>
      <c r="I94"/>
      <c r="J94"/>
      <c r="K94"/>
      <c r="L94"/>
      <c r="M94"/>
      <c r="N94"/>
      <c r="O94"/>
      <c r="P94"/>
      <c r="Q94"/>
      <c r="R94"/>
      <c r="S94"/>
      <c r="T94"/>
      <c r="U94"/>
      <c r="V94"/>
    </row>
    <row r="95" spans="1:22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</row>
    <row r="96" spans="1:22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</row>
    <row r="97" spans="1:22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</row>
    <row r="98" spans="1:22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1:22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1:22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1:22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1:22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1:22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1:22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1:22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1:22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1:22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1:22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1:22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1:22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1:22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1:22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1:22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1:22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1:22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1:22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1:22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1:22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1:22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1:22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1:22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1:22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1:22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1:22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1:22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1:22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</row>
    <row r="134" spans="1:22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</row>
    <row r="135" spans="1:22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</row>
    <row r="136" spans="1:22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1:22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1:22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1:22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</row>
    <row r="140" spans="1:22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</row>
    <row r="141" spans="1:22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1:22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1:22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1:22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1:22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1:22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1:22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1:22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1:22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1:22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1:22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1:22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1:22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1:22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1:22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1:22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1:22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1:22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1:22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1:22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1:22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1:22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1:22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1:22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1:22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1:22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1:22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1:22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1:22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1:22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1:22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1:22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1:22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1:22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1:22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1:22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1:22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1:22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1:22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1:22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1:22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1:22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1:22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1:22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1:22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1:22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1:22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1:22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1:22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1:22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1:22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1:22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1:22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1:22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1:22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1:22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1:22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1:22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1:22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1:22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1:22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1:22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1:22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1:22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1:22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1:22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1:22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1:22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1:22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1:22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1:22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1:22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1:22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1:22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1:22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1:22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1:22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1:22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1:22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1:22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1:22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1:22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1:22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1:22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1:22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1:22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1:22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1:22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1:22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1:22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1:22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1:22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1:22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1:22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1:22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1:22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1:22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1:22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1:22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1:22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1:22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1:22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1:22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1:22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1:22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1:22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1:22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1:22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1:22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1:22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1:22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1:22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1:22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1:22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1:22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1:22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1:22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1:22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1:22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1:22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1:22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1:22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1:22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1:22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1:22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1:22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1:22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1:22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1:22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1:22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1:22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1:22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1:22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1:22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1:22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1:22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1:22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1:22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1:22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1:22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1:22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1:22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1:22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1:22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1:22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1:22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1:22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1:22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1:22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1:22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1:22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1:22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1:22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1:22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1:22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1:22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1:22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1:22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1:22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1:22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1:22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1:22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1:22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1:22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1:22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1:22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</row>
    <row r="547" spans="1:22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</row>
    <row r="548" spans="1:22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</row>
    <row r="549" spans="1:22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</row>
    <row r="550" spans="1:22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</row>
    <row r="551" spans="1:22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</row>
    <row r="552" spans="1:22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</row>
    <row r="553" spans="1:22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</row>
    <row r="554" spans="1:22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</row>
    <row r="555" spans="1:22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</row>
    <row r="556" spans="1:22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</row>
    <row r="557" spans="1:22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</row>
    <row r="558" spans="1:22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</row>
    <row r="559" spans="1:22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</row>
    <row r="560" spans="1:22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</row>
    <row r="561" spans="1:22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</row>
    <row r="562" spans="1:22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</row>
    <row r="563" spans="1:22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</row>
    <row r="564" spans="1:22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</row>
    <row r="565" spans="1:22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</row>
    <row r="566" spans="1:22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</row>
    <row r="567" spans="1:22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</row>
    <row r="568" spans="1:22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</row>
    <row r="569" spans="1:22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</row>
    <row r="570" spans="1:22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</row>
    <row r="571" spans="1:22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</row>
    <row r="572" spans="1:22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</row>
    <row r="573" spans="1:22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</row>
    <row r="574" spans="1:22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</row>
    <row r="575" spans="1:22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</row>
    <row r="576" spans="1:22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</row>
    <row r="577" spans="1:22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</row>
    <row r="578" spans="1:22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</row>
    <row r="579" spans="1:22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</row>
    <row r="580" spans="1:22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</row>
    <row r="581" spans="1:22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</row>
    <row r="582" spans="1:22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</row>
    <row r="583" spans="1:22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</row>
    <row r="584" spans="1:22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</row>
    <row r="585" spans="1:22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</row>
    <row r="586" spans="1:22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</row>
    <row r="587" spans="1:22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</row>
    <row r="588" spans="1:22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</row>
    <row r="589" spans="1:22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</row>
    <row r="590" spans="1:22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</row>
    <row r="591" spans="1:22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</row>
    <row r="592" spans="1:22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</row>
    <row r="593" spans="1:22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</row>
    <row r="594" spans="1:22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</row>
    <row r="595" spans="1:22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</row>
    <row r="596" spans="1:22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</row>
    <row r="597" spans="1:22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</row>
    <row r="598" spans="1:22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</row>
    <row r="599" spans="1:22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</row>
    <row r="600" spans="1:22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</row>
    <row r="601" spans="1:22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</row>
    <row r="602" spans="1:22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</row>
    <row r="603" spans="1:22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</row>
    <row r="604" spans="1:22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</row>
    <row r="605" spans="1:22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</row>
    <row r="606" spans="1:22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</row>
    <row r="607" spans="1:22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</row>
    <row r="608" spans="1:22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</row>
    <row r="609" spans="1:22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</row>
    <row r="610" spans="1:22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</row>
    <row r="611" spans="1:22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</row>
    <row r="612" spans="1:22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</row>
    <row r="613" spans="1:22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</row>
    <row r="614" spans="1:22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</row>
    <row r="615" spans="1:22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</row>
    <row r="616" spans="1:22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</row>
    <row r="617" spans="1:22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</row>
    <row r="618" spans="1:22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</row>
    <row r="619" spans="1:22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</row>
    <row r="620" spans="1:22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</row>
    <row r="621" spans="1:22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</row>
    <row r="622" spans="1:22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</row>
    <row r="623" spans="1:22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</row>
    <row r="624" spans="1:22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</row>
    <row r="625" spans="1:22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</row>
    <row r="626" spans="1:22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</row>
    <row r="627" spans="1:22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</row>
    <row r="628" spans="1:22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</row>
    <row r="629" spans="1:22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</row>
    <row r="630" spans="1:22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</row>
    <row r="631" spans="1:22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</row>
    <row r="632" spans="1:22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</row>
    <row r="633" spans="1:22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</row>
    <row r="634" spans="1:22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</row>
    <row r="635" spans="1:22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</row>
    <row r="636" spans="1:22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</row>
    <row r="637" spans="1:22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</row>
    <row r="638" spans="1:22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</row>
    <row r="639" spans="1:22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</row>
    <row r="640" spans="1:22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</row>
    <row r="641" spans="1:22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</row>
    <row r="642" spans="1:22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</row>
    <row r="643" spans="1:22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</row>
    <row r="644" spans="1:22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</row>
    <row r="645" spans="1:22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</row>
    <row r="646" spans="1:22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</row>
    <row r="647" spans="1:22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</row>
    <row r="648" spans="1:22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</row>
    <row r="649" spans="1:22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</row>
    <row r="650" spans="1:22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</row>
    <row r="651" spans="1:22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</row>
    <row r="652" spans="1:22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</row>
    <row r="653" spans="1:22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</row>
    <row r="654" spans="1:22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</row>
    <row r="655" spans="1:22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</row>
    <row r="656" spans="1:22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</row>
    <row r="657" spans="1:22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</row>
    <row r="658" spans="1:22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</row>
    <row r="659" spans="1:22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</row>
    <row r="660" spans="1:22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</row>
    <row r="661" spans="1:22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</row>
    <row r="662" spans="1:22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</row>
    <row r="663" spans="1:22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</row>
    <row r="664" spans="1:22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</row>
    <row r="665" spans="1:22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</row>
    <row r="666" spans="1:22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</row>
    <row r="667" spans="1:22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</row>
    <row r="668" spans="1:22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</row>
    <row r="669" spans="1:22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</row>
    <row r="670" spans="1:22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</row>
    <row r="671" spans="1:22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</row>
    <row r="672" spans="1:22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</row>
    <row r="673" spans="1:22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</row>
    <row r="674" spans="1:22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</row>
    <row r="675" spans="1:22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</row>
    <row r="676" spans="1:22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</row>
    <row r="677" spans="1:22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</row>
    <row r="678" spans="1:22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</row>
    <row r="679" spans="1:22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</row>
    <row r="680" spans="1:22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</row>
    <row r="681" spans="1:22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</row>
    <row r="682" spans="1:22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</row>
    <row r="683" spans="1:22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</row>
    <row r="684" spans="1:22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</row>
    <row r="685" spans="1:22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</row>
    <row r="686" spans="1:22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</row>
    <row r="687" spans="1:22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</row>
    <row r="688" spans="1:22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</row>
    <row r="689" spans="1:22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</row>
    <row r="690" spans="1:22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</row>
    <row r="691" spans="1:22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</row>
    <row r="692" spans="1:22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</row>
    <row r="693" spans="1:22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</row>
    <row r="694" spans="1:22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</row>
    <row r="695" spans="1:22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</row>
    <row r="696" spans="1:22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</row>
    <row r="697" spans="1:22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</row>
    <row r="698" spans="1:22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</row>
    <row r="699" spans="1:22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</row>
    <row r="700" spans="1:22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</row>
    <row r="701" spans="1:22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</row>
    <row r="702" spans="1:22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</row>
    <row r="703" spans="1:22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</row>
    <row r="704" spans="1:22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</row>
    <row r="705" spans="1:22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</row>
    <row r="706" spans="1:22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</row>
    <row r="707" spans="1:22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</row>
    <row r="708" spans="1:22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</row>
    <row r="709" spans="1:22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</row>
    <row r="710" spans="1:22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</row>
    <row r="711" spans="1:22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</row>
    <row r="712" spans="1:22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</row>
    <row r="713" spans="1:22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</row>
    <row r="714" spans="1:22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</row>
    <row r="715" spans="1:22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</row>
    <row r="716" spans="1:22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</row>
    <row r="717" spans="1:22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</row>
    <row r="718" spans="1:22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</row>
    <row r="719" spans="1:22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</row>
    <row r="720" spans="1:22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</row>
    <row r="721" spans="1:22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</row>
    <row r="722" spans="1:22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</row>
    <row r="723" spans="1:22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</row>
    <row r="724" spans="1:22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</row>
    <row r="725" spans="1:22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</row>
    <row r="726" spans="1:22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</row>
    <row r="727" spans="1:22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</row>
    <row r="728" spans="1:22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</row>
    <row r="729" spans="1:22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</row>
    <row r="730" spans="1:22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</row>
    <row r="731" spans="1:22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</row>
    <row r="732" spans="1:22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</row>
    <row r="733" spans="1:22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</row>
    <row r="734" spans="1:22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</row>
    <row r="735" spans="1:22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</row>
    <row r="736" spans="1:22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</row>
    <row r="737" spans="1:22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</row>
    <row r="738" spans="1:22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</row>
    <row r="739" spans="1:22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</row>
    <row r="740" spans="1:22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</row>
    <row r="741" spans="1:22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</row>
    <row r="742" spans="1:22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</row>
    <row r="743" spans="1:22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</row>
    <row r="744" spans="1:22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</row>
    <row r="745" spans="1:22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</row>
    <row r="746" spans="1:22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</row>
    <row r="747" spans="1:22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</row>
    <row r="748" spans="1:22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</row>
    <row r="749" spans="1:22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</row>
    <row r="750" spans="1:22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</row>
    <row r="751" spans="1:22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</row>
    <row r="752" spans="1:22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</row>
    <row r="753" spans="1:22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</row>
    <row r="754" spans="1:22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</row>
    <row r="755" spans="1:22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</row>
    <row r="756" spans="1:22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</row>
    <row r="757" spans="1:22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</row>
    <row r="758" spans="1:22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</row>
    <row r="759" spans="1:22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</row>
    <row r="760" spans="1:22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</row>
    <row r="761" spans="1:22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</row>
    <row r="762" spans="1:22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</row>
    <row r="763" spans="1:22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</row>
    <row r="764" spans="1:22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</row>
    <row r="765" spans="1:22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</row>
    <row r="766" spans="1:22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</row>
    <row r="767" spans="1:22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</row>
    <row r="768" spans="1:22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</row>
    <row r="769" spans="1:15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</row>
    <row r="770" spans="1:15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</row>
    <row r="771" spans="1:15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</row>
    <row r="772" spans="1:15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</row>
    <row r="773" spans="1:15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</row>
    <row r="774" spans="1:15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</row>
    <row r="775" spans="1:15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</row>
    <row r="776" spans="1:15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</row>
    <row r="777" spans="1:15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</row>
    <row r="778" spans="1:15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79" spans="1:15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</row>
    <row r="780" spans="1:15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1:15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2" spans="1:15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</row>
    <row r="783" spans="1:15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1:15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5" spans="1:15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</row>
    <row r="786" spans="1:15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1:15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8" spans="1:15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</row>
    <row r="789" spans="1:15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0" spans="1:15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</row>
    <row r="791" spans="1:15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</row>
    <row r="792" spans="1:15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3" spans="1:15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</row>
    <row r="794" spans="1:15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1:15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6" spans="1:15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</row>
    <row r="797" spans="1:15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</row>
    <row r="798" spans="1:15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1:15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0" spans="1:15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</row>
    <row r="801" spans="1:15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1:15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3" spans="1:15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</row>
    <row r="804" spans="1:15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</row>
    <row r="805" spans="1:15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6" spans="1:15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</row>
    <row r="807" spans="1:15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</row>
    <row r="808" spans="1:15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09" spans="1:15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</row>
    <row r="810" spans="1:15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1:15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2" spans="1:15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</row>
    <row r="813" spans="1:15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</row>
    <row r="814" spans="1:15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1:15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1:15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1:15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1:15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1:15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1:15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1:15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1:15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3" spans="1:15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</row>
    <row r="824" spans="1:15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5" spans="1:15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</row>
    <row r="826" spans="1:15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1:15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8" spans="1:15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</row>
    <row r="829" spans="1:15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1:15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1" spans="1:15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</row>
    <row r="832" spans="1:15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1:15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4" spans="1:15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</row>
    <row r="835" spans="1:15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1:15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1:15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1:15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1:15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1:15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1:15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2" spans="1:15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</row>
    <row r="843" spans="1:15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4" spans="1:15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</row>
    <row r="845" spans="1:15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1:15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7" spans="1:15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</row>
    <row r="848" spans="1:15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1:17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0" spans="1:17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</row>
    <row r="851" spans="1:17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1:17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3" spans="1:17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</row>
    <row r="854" spans="1:17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</row>
    <row r="855" spans="1:17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</row>
    <row r="856" spans="1:17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</row>
    <row r="857" spans="1:17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</row>
    <row r="858" spans="1:17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</row>
    <row r="859" spans="1:17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</row>
    <row r="860" spans="1:17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</row>
    <row r="861" spans="1:17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</row>
    <row r="862" spans="1:17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</row>
    <row r="863" spans="1:17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</row>
    <row r="864" spans="1:17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</row>
    <row r="865" spans="1:17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</row>
    <row r="866" spans="1:17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</row>
    <row r="867" spans="1:17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</row>
    <row r="868" spans="1:17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</row>
    <row r="869" spans="1:17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</row>
    <row r="870" spans="1:17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</row>
    <row r="871" spans="1:17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</row>
    <row r="872" spans="1:17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</row>
    <row r="873" spans="1:17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</row>
    <row r="874" spans="1:17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</row>
    <row r="875" spans="1:17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</row>
    <row r="876" spans="1:17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</row>
    <row r="877" spans="1:17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</row>
    <row r="878" spans="1:17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</row>
    <row r="879" spans="1:17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</row>
    <row r="880" spans="1:17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</row>
    <row r="881" spans="1:15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2" spans="1:15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</row>
    <row r="883" spans="1:15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1:15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5" spans="1:15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</row>
    <row r="886" spans="1:15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1:15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8" spans="1:15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</row>
    <row r="889" spans="1:15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1:15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1" spans="1:15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</row>
    <row r="892" spans="1:15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1:15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4" spans="1:15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</row>
    <row r="895" spans="1:15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1:15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7" spans="1:15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</row>
    <row r="898" spans="1:15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899" spans="1:15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</row>
    <row r="900" spans="1:15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1" spans="1:15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</row>
    <row r="902" spans="1:15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1:15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4" spans="1:15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</row>
    <row r="905" spans="1:15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</row>
    <row r="906" spans="1:15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</row>
    <row r="907" spans="1:15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</row>
    <row r="908" spans="1:15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</row>
    <row r="909" spans="1:15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</row>
    <row r="910" spans="1:15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</row>
    <row r="911" spans="1:15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</row>
    <row r="912" spans="1:15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</row>
    <row r="913" spans="1:14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</row>
    <row r="914" spans="1:14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</row>
    <row r="915" spans="1:14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</row>
    <row r="916" spans="1:14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</row>
    <row r="917" spans="1:14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</row>
    <row r="918" spans="1:14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</row>
    <row r="919" spans="1:14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</row>
    <row r="920" spans="1:14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</row>
    <row r="921" spans="1:14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</row>
    <row r="922" spans="1:14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</row>
    <row r="923" spans="1:14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</row>
    <row r="924" spans="1:14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</row>
    <row r="925" spans="1:14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</row>
    <row r="926" spans="1:14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</row>
    <row r="927" spans="1:14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</row>
    <row r="928" spans="1:14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</row>
    <row r="929" spans="1:14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</row>
    <row r="930" spans="1:14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</row>
    <row r="931" spans="1:14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</row>
    <row r="932" spans="1:14" x14ac:dyDescent="0.2">
      <c r="A932"/>
      <c r="B932"/>
      <c r="C932"/>
      <c r="D932"/>
      <c r="E932"/>
      <c r="F932"/>
      <c r="G932"/>
      <c r="H932"/>
      <c r="I932"/>
      <c r="J932"/>
    </row>
    <row r="933" spans="1:14" x14ac:dyDescent="0.2">
      <c r="A933"/>
      <c r="B933"/>
      <c r="C933"/>
      <c r="D933"/>
      <c r="E933"/>
      <c r="F933"/>
      <c r="G933"/>
      <c r="H933"/>
      <c r="I933"/>
      <c r="J933"/>
    </row>
    <row r="934" spans="1:14" x14ac:dyDescent="0.2">
      <c r="A934"/>
      <c r="B934"/>
      <c r="C934"/>
      <c r="D934"/>
      <c r="E934"/>
      <c r="F934"/>
      <c r="G934"/>
      <c r="H934"/>
      <c r="I934"/>
      <c r="J934"/>
    </row>
    <row r="935" spans="1:14" x14ac:dyDescent="0.2">
      <c r="A935"/>
      <c r="B935"/>
      <c r="C935"/>
      <c r="D935"/>
      <c r="E935"/>
      <c r="F935"/>
      <c r="G935"/>
      <c r="H935"/>
      <c r="I935"/>
      <c r="J935"/>
    </row>
    <row r="936" spans="1:14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</row>
    <row r="937" spans="1:14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</row>
    <row r="938" spans="1:14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</row>
    <row r="939" spans="1:14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</row>
    <row r="940" spans="1:14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</row>
    <row r="941" spans="1:14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</row>
    <row r="942" spans="1:14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</row>
    <row r="943" spans="1:14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</row>
    <row r="944" spans="1:14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</row>
    <row r="945" spans="1:10" x14ac:dyDescent="0.2">
      <c r="A945"/>
      <c r="B945"/>
      <c r="C945"/>
      <c r="D945"/>
      <c r="E945"/>
      <c r="F945"/>
      <c r="G945"/>
      <c r="H945"/>
      <c r="I945"/>
      <c r="J945"/>
    </row>
    <row r="946" spans="1:10" x14ac:dyDescent="0.2">
      <c r="A946"/>
      <c r="B946"/>
      <c r="C946"/>
      <c r="D946"/>
      <c r="E946"/>
      <c r="F946"/>
      <c r="G946"/>
      <c r="H946"/>
      <c r="I946"/>
      <c r="J946"/>
    </row>
    <row r="947" spans="1:10" x14ac:dyDescent="0.2">
      <c r="A947"/>
      <c r="B947"/>
      <c r="C947"/>
      <c r="D947"/>
      <c r="E947"/>
      <c r="F947"/>
      <c r="G947"/>
      <c r="H947"/>
      <c r="I947"/>
      <c r="J947"/>
    </row>
    <row r="948" spans="1:10" x14ac:dyDescent="0.2">
      <c r="A948"/>
      <c r="B948"/>
      <c r="C948"/>
      <c r="D948"/>
      <c r="E948"/>
      <c r="F948"/>
      <c r="G948"/>
      <c r="H948"/>
      <c r="I948"/>
      <c r="J948"/>
    </row>
    <row r="949" spans="1:10" x14ac:dyDescent="0.2">
      <c r="A949"/>
      <c r="B949"/>
      <c r="C949"/>
      <c r="D949"/>
      <c r="E949"/>
      <c r="F949"/>
      <c r="G949"/>
      <c r="H949"/>
      <c r="I949"/>
      <c r="J949"/>
    </row>
    <row r="950" spans="1:10" x14ac:dyDescent="0.2">
      <c r="A950"/>
      <c r="B950"/>
      <c r="C950"/>
      <c r="D950"/>
      <c r="E950"/>
      <c r="F950"/>
      <c r="G950"/>
      <c r="H950"/>
      <c r="I950"/>
      <c r="J950"/>
    </row>
    <row r="951" spans="1:10" x14ac:dyDescent="0.2">
      <c r="A951"/>
      <c r="B951"/>
      <c r="C951"/>
      <c r="D951"/>
      <c r="E951"/>
      <c r="F951"/>
      <c r="G951"/>
      <c r="H951"/>
      <c r="I951"/>
      <c r="J951"/>
    </row>
    <row r="952" spans="1:10" x14ac:dyDescent="0.2">
      <c r="A952"/>
      <c r="B952"/>
      <c r="C952"/>
      <c r="D952"/>
      <c r="E952"/>
      <c r="F952"/>
      <c r="G952"/>
      <c r="H952"/>
      <c r="I952"/>
      <c r="J952"/>
    </row>
    <row r="953" spans="1:10" x14ac:dyDescent="0.2">
      <c r="A953"/>
      <c r="B953"/>
      <c r="C953"/>
      <c r="D953"/>
      <c r="E953"/>
      <c r="F953"/>
      <c r="G953"/>
      <c r="H953"/>
      <c r="I953"/>
      <c r="J953"/>
    </row>
    <row r="954" spans="1:10" x14ac:dyDescent="0.2">
      <c r="A954"/>
      <c r="B954"/>
      <c r="C954"/>
      <c r="D954"/>
      <c r="E954"/>
      <c r="F954"/>
      <c r="G954"/>
      <c r="H954"/>
      <c r="I954"/>
      <c r="J954"/>
    </row>
    <row r="955" spans="1:10" x14ac:dyDescent="0.2">
      <c r="A955"/>
      <c r="B955"/>
      <c r="C955"/>
      <c r="D955"/>
      <c r="E955"/>
      <c r="F955"/>
      <c r="G955"/>
      <c r="H955"/>
      <c r="I955"/>
      <c r="J955"/>
    </row>
    <row r="956" spans="1:10" x14ac:dyDescent="0.2">
      <c r="A956"/>
      <c r="B956"/>
      <c r="C956"/>
      <c r="D956"/>
      <c r="E956"/>
      <c r="F956"/>
      <c r="G956"/>
      <c r="H956"/>
      <c r="I956"/>
      <c r="J956"/>
    </row>
    <row r="957" spans="1:10" x14ac:dyDescent="0.2">
      <c r="A957"/>
      <c r="B957"/>
      <c r="C957"/>
      <c r="D957"/>
      <c r="E957"/>
      <c r="F957"/>
      <c r="G957"/>
      <c r="H957"/>
      <c r="I957"/>
      <c r="J957"/>
    </row>
    <row r="958" spans="1:10" x14ac:dyDescent="0.2">
      <c r="A958"/>
      <c r="B958"/>
      <c r="C958"/>
      <c r="D958"/>
      <c r="E958"/>
      <c r="F958"/>
      <c r="G958"/>
      <c r="H958"/>
      <c r="I958"/>
      <c r="J958"/>
    </row>
    <row r="959" spans="1:10" x14ac:dyDescent="0.2">
      <c r="A959"/>
      <c r="B959"/>
      <c r="C959"/>
      <c r="D959"/>
      <c r="E959"/>
      <c r="F959"/>
      <c r="G959"/>
      <c r="H959"/>
      <c r="I959"/>
      <c r="J959"/>
    </row>
    <row r="960" spans="1:10" x14ac:dyDescent="0.2">
      <c r="A960"/>
      <c r="B960"/>
      <c r="C960"/>
      <c r="D960"/>
      <c r="E960"/>
      <c r="F960"/>
      <c r="G960"/>
      <c r="H960"/>
      <c r="I960"/>
      <c r="J960"/>
    </row>
    <row r="961" spans="1:10" x14ac:dyDescent="0.2">
      <c r="A961"/>
      <c r="B961"/>
      <c r="C961"/>
      <c r="D961"/>
      <c r="E961"/>
      <c r="F961"/>
      <c r="G961"/>
      <c r="H961"/>
      <c r="I961"/>
      <c r="J961"/>
    </row>
    <row r="962" spans="1:10" x14ac:dyDescent="0.2">
      <c r="A962"/>
      <c r="B962"/>
      <c r="C962"/>
      <c r="D962"/>
      <c r="E962"/>
      <c r="F962"/>
      <c r="G962"/>
      <c r="H962"/>
      <c r="I962"/>
      <c r="J962"/>
    </row>
    <row r="963" spans="1:10" x14ac:dyDescent="0.2">
      <c r="A963"/>
      <c r="B963"/>
      <c r="C963"/>
      <c r="D963"/>
      <c r="E963"/>
      <c r="F963"/>
      <c r="G963"/>
      <c r="H963"/>
      <c r="I963"/>
      <c r="J963"/>
    </row>
    <row r="964" spans="1:10" x14ac:dyDescent="0.2">
      <c r="A964"/>
      <c r="B964"/>
      <c r="C964"/>
      <c r="D964"/>
      <c r="E964"/>
      <c r="F964"/>
      <c r="G964"/>
      <c r="H964"/>
      <c r="I964"/>
      <c r="J964"/>
    </row>
    <row r="965" spans="1:10" x14ac:dyDescent="0.2">
      <c r="A965"/>
      <c r="B965"/>
      <c r="C965"/>
      <c r="D965"/>
      <c r="E965"/>
      <c r="F965"/>
      <c r="G965"/>
      <c r="H965"/>
      <c r="I965"/>
      <c r="J965"/>
    </row>
    <row r="966" spans="1:10" x14ac:dyDescent="0.2">
      <c r="A966"/>
      <c r="B966"/>
      <c r="C966"/>
      <c r="D966"/>
      <c r="E966"/>
      <c r="F966"/>
      <c r="G966"/>
      <c r="H966"/>
      <c r="I966"/>
      <c r="J966"/>
    </row>
    <row r="967" spans="1:10" x14ac:dyDescent="0.2">
      <c r="A967"/>
      <c r="B967"/>
      <c r="C967"/>
      <c r="D967"/>
      <c r="E967"/>
      <c r="F967"/>
      <c r="G967"/>
      <c r="H967"/>
      <c r="I967"/>
      <c r="J967"/>
    </row>
    <row r="968" spans="1:10" x14ac:dyDescent="0.2">
      <c r="A968"/>
      <c r="B968"/>
      <c r="C968"/>
      <c r="D968"/>
      <c r="E968"/>
      <c r="F968"/>
      <c r="G968"/>
      <c r="H968"/>
      <c r="I968"/>
      <c r="J968"/>
    </row>
    <row r="969" spans="1:10" x14ac:dyDescent="0.2">
      <c r="A969"/>
      <c r="B969"/>
      <c r="C969"/>
      <c r="D969"/>
      <c r="E969"/>
      <c r="F969"/>
      <c r="G969"/>
      <c r="H969"/>
      <c r="I969"/>
      <c r="J969"/>
    </row>
    <row r="970" spans="1:10" x14ac:dyDescent="0.2">
      <c r="A970"/>
      <c r="B970"/>
      <c r="C970"/>
      <c r="D970"/>
      <c r="E970"/>
      <c r="F970"/>
      <c r="G970"/>
      <c r="H970"/>
      <c r="I970"/>
      <c r="J970"/>
    </row>
    <row r="971" spans="1:10" x14ac:dyDescent="0.2">
      <c r="A971"/>
      <c r="B971"/>
      <c r="C971"/>
      <c r="D971"/>
      <c r="E971"/>
      <c r="F971"/>
      <c r="G971"/>
      <c r="H971"/>
      <c r="I971"/>
      <c r="J971"/>
    </row>
    <row r="972" spans="1:10" x14ac:dyDescent="0.2">
      <c r="A972"/>
      <c r="B972"/>
      <c r="C972"/>
      <c r="D972"/>
      <c r="E972"/>
      <c r="F972"/>
      <c r="G972"/>
      <c r="H972"/>
      <c r="I972"/>
      <c r="J972"/>
    </row>
    <row r="973" spans="1:10" x14ac:dyDescent="0.2">
      <c r="A973"/>
      <c r="B973"/>
      <c r="C973"/>
      <c r="D973"/>
      <c r="E973"/>
      <c r="F973"/>
      <c r="G973"/>
      <c r="H973"/>
      <c r="I973"/>
      <c r="J973"/>
    </row>
    <row r="974" spans="1:10" x14ac:dyDescent="0.2">
      <c r="A974"/>
      <c r="B974"/>
      <c r="C974"/>
      <c r="D974"/>
      <c r="E974"/>
      <c r="F974"/>
      <c r="G974"/>
      <c r="H974"/>
      <c r="I974"/>
      <c r="J974"/>
    </row>
    <row r="975" spans="1:10" x14ac:dyDescent="0.2">
      <c r="A975"/>
      <c r="B975"/>
      <c r="C975"/>
      <c r="D975"/>
      <c r="E975"/>
      <c r="F975"/>
      <c r="G975"/>
      <c r="H975"/>
      <c r="I975"/>
      <c r="J975"/>
    </row>
    <row r="976" spans="1:10" x14ac:dyDescent="0.2">
      <c r="A976"/>
      <c r="B976"/>
      <c r="C976"/>
      <c r="D976"/>
      <c r="E976"/>
      <c r="F976"/>
      <c r="G976"/>
      <c r="H976"/>
      <c r="I976"/>
      <c r="J976"/>
    </row>
    <row r="977" spans="1:10" x14ac:dyDescent="0.2">
      <c r="A977"/>
      <c r="B977"/>
      <c r="C977"/>
      <c r="D977"/>
      <c r="E977"/>
      <c r="F977"/>
      <c r="G977"/>
      <c r="H977"/>
      <c r="I977"/>
      <c r="J977"/>
    </row>
    <row r="978" spans="1:10" x14ac:dyDescent="0.2">
      <c r="A978"/>
      <c r="B978"/>
      <c r="C978"/>
      <c r="D978"/>
      <c r="E978"/>
      <c r="F978"/>
      <c r="G978"/>
      <c r="H978"/>
      <c r="I978"/>
      <c r="J978"/>
    </row>
    <row r="979" spans="1:10" x14ac:dyDescent="0.2">
      <c r="A979"/>
      <c r="B979"/>
      <c r="C979"/>
      <c r="D979"/>
      <c r="E979"/>
      <c r="F979"/>
      <c r="G979"/>
      <c r="H979"/>
      <c r="I979"/>
      <c r="J979"/>
    </row>
    <row r="980" spans="1:10" x14ac:dyDescent="0.2">
      <c r="A980"/>
      <c r="B980"/>
      <c r="C980"/>
      <c r="D980"/>
      <c r="E980"/>
      <c r="F980"/>
      <c r="G980"/>
      <c r="H980"/>
      <c r="I980"/>
      <c r="J980"/>
    </row>
    <row r="981" spans="1:10" x14ac:dyDescent="0.2">
      <c r="A981"/>
      <c r="B981"/>
      <c r="C981"/>
      <c r="D981"/>
      <c r="E981"/>
      <c r="F981"/>
      <c r="G981"/>
      <c r="H981"/>
      <c r="I981"/>
      <c r="J981"/>
    </row>
    <row r="982" spans="1:10" x14ac:dyDescent="0.2">
      <c r="A982"/>
      <c r="B982"/>
      <c r="C982"/>
      <c r="D982"/>
      <c r="E982"/>
      <c r="F982"/>
      <c r="G982"/>
      <c r="H982"/>
      <c r="I982"/>
      <c r="J982"/>
    </row>
    <row r="983" spans="1:10" x14ac:dyDescent="0.2">
      <c r="A983"/>
      <c r="B983"/>
      <c r="C983"/>
      <c r="D983"/>
      <c r="E983"/>
      <c r="F983"/>
      <c r="G983"/>
      <c r="H983"/>
      <c r="I983"/>
      <c r="J983"/>
    </row>
    <row r="984" spans="1:10" x14ac:dyDescent="0.2">
      <c r="A984"/>
      <c r="B984"/>
      <c r="C984"/>
      <c r="D984"/>
      <c r="E984"/>
      <c r="F984"/>
      <c r="G984"/>
      <c r="H984"/>
      <c r="I984"/>
      <c r="J984"/>
    </row>
    <row r="985" spans="1:10" x14ac:dyDescent="0.2">
      <c r="A985"/>
      <c r="B985"/>
      <c r="C985"/>
      <c r="D985"/>
      <c r="E985"/>
      <c r="F985"/>
      <c r="G985"/>
      <c r="H985"/>
      <c r="I985"/>
      <c r="J985"/>
    </row>
    <row r="986" spans="1:10" x14ac:dyDescent="0.2">
      <c r="A986"/>
      <c r="B986"/>
      <c r="C986"/>
      <c r="D986"/>
      <c r="E986"/>
      <c r="F986"/>
      <c r="G986"/>
      <c r="H986"/>
      <c r="I986"/>
      <c r="J986"/>
    </row>
    <row r="987" spans="1:10" x14ac:dyDescent="0.2">
      <c r="A987"/>
      <c r="B987"/>
      <c r="C987"/>
      <c r="D987"/>
      <c r="E987"/>
      <c r="F987"/>
      <c r="G987"/>
      <c r="H987"/>
      <c r="I987"/>
      <c r="J987"/>
    </row>
    <row r="988" spans="1:10" x14ac:dyDescent="0.2">
      <c r="A988"/>
      <c r="B988"/>
      <c r="C988"/>
      <c r="D988"/>
      <c r="E988"/>
      <c r="F988"/>
      <c r="G988"/>
      <c r="H988"/>
      <c r="I988"/>
      <c r="J988"/>
    </row>
    <row r="989" spans="1:10" x14ac:dyDescent="0.2">
      <c r="A989"/>
      <c r="B989"/>
      <c r="C989"/>
      <c r="D989"/>
      <c r="E989"/>
      <c r="F989"/>
      <c r="G989"/>
      <c r="H989"/>
      <c r="I989"/>
      <c r="J989"/>
    </row>
    <row r="990" spans="1:10" x14ac:dyDescent="0.2">
      <c r="A990"/>
      <c r="B990"/>
      <c r="C990"/>
      <c r="D990"/>
      <c r="E990"/>
      <c r="F990"/>
      <c r="G990"/>
      <c r="H990"/>
      <c r="I990"/>
      <c r="J990"/>
    </row>
    <row r="991" spans="1:10" x14ac:dyDescent="0.2">
      <c r="A991"/>
      <c r="B991"/>
      <c r="C991"/>
      <c r="D991"/>
      <c r="E991"/>
      <c r="F991"/>
      <c r="G991"/>
      <c r="H991"/>
      <c r="I991"/>
      <c r="J991"/>
    </row>
    <row r="992" spans="1:10" x14ac:dyDescent="0.2">
      <c r="A992"/>
      <c r="B992"/>
      <c r="C992"/>
      <c r="D992"/>
      <c r="E992"/>
      <c r="F992"/>
      <c r="G992"/>
      <c r="H992"/>
      <c r="I992"/>
      <c r="J992"/>
    </row>
    <row r="993" spans="1:10" x14ac:dyDescent="0.2">
      <c r="A993"/>
      <c r="B993"/>
      <c r="C993"/>
      <c r="D993"/>
      <c r="E993"/>
      <c r="F993"/>
      <c r="G993"/>
      <c r="H993"/>
      <c r="I993"/>
      <c r="J993"/>
    </row>
    <row r="994" spans="1:10" x14ac:dyDescent="0.2">
      <c r="A994"/>
      <c r="B994"/>
      <c r="C994"/>
      <c r="D994"/>
      <c r="E994"/>
      <c r="F994"/>
      <c r="G994"/>
      <c r="H994"/>
      <c r="I994"/>
      <c r="J994"/>
    </row>
    <row r="995" spans="1:10" x14ac:dyDescent="0.2">
      <c r="A995"/>
      <c r="B995"/>
      <c r="C995"/>
      <c r="D995"/>
      <c r="E995"/>
      <c r="F995"/>
      <c r="G995"/>
      <c r="H995"/>
      <c r="I995"/>
      <c r="J995"/>
    </row>
    <row r="996" spans="1:10" x14ac:dyDescent="0.2">
      <c r="A996"/>
      <c r="B996"/>
      <c r="C996"/>
      <c r="D996"/>
      <c r="E996"/>
      <c r="F996"/>
      <c r="G996"/>
      <c r="H996"/>
      <c r="I996"/>
      <c r="J996"/>
    </row>
    <row r="997" spans="1:10" x14ac:dyDescent="0.2">
      <c r="A997"/>
      <c r="D997"/>
      <c r="E997"/>
      <c r="F997"/>
      <c r="G997"/>
      <c r="H997"/>
      <c r="I997"/>
      <c r="J997"/>
    </row>
    <row r="998" spans="1:10" x14ac:dyDescent="0.2">
      <c r="A998"/>
      <c r="D998"/>
      <c r="E998"/>
      <c r="F998"/>
      <c r="G998"/>
      <c r="H998"/>
      <c r="I998"/>
      <c r="J998"/>
    </row>
    <row r="999" spans="1:10" x14ac:dyDescent="0.2">
      <c r="A999"/>
      <c r="D999"/>
      <c r="E999"/>
      <c r="F999"/>
      <c r="G999"/>
      <c r="H999"/>
      <c r="I999"/>
      <c r="J999"/>
    </row>
    <row r="1000" spans="1:10" x14ac:dyDescent="0.2">
      <c r="A1000"/>
      <c r="D1000"/>
      <c r="E1000"/>
      <c r="F1000"/>
      <c r="G1000"/>
      <c r="H1000"/>
      <c r="I1000"/>
      <c r="J1000"/>
    </row>
    <row r="1001" spans="1:10" x14ac:dyDescent="0.2">
      <c r="A1001"/>
      <c r="D1001"/>
      <c r="E1001"/>
      <c r="F1001"/>
      <c r="G1001"/>
      <c r="H1001"/>
      <c r="I1001"/>
      <c r="J1001"/>
    </row>
    <row r="1002" spans="1:10" x14ac:dyDescent="0.2">
      <c r="A1002"/>
      <c r="D1002"/>
      <c r="E1002"/>
      <c r="F1002"/>
      <c r="G1002"/>
      <c r="H1002"/>
      <c r="I1002"/>
      <c r="J1002"/>
    </row>
    <row r="1003" spans="1:10" x14ac:dyDescent="0.2">
      <c r="A1003"/>
      <c r="D1003"/>
      <c r="E1003"/>
      <c r="F1003"/>
      <c r="G1003"/>
      <c r="H1003"/>
      <c r="I1003"/>
      <c r="J1003"/>
    </row>
    <row r="1004" spans="1:10" x14ac:dyDescent="0.2">
      <c r="A1004"/>
      <c r="D1004"/>
      <c r="E1004"/>
      <c r="F1004"/>
      <c r="G1004"/>
      <c r="H1004"/>
      <c r="I1004"/>
      <c r="J1004"/>
    </row>
    <row r="1005" spans="1:10" x14ac:dyDescent="0.2">
      <c r="A1005"/>
      <c r="D1005"/>
      <c r="E1005"/>
      <c r="F1005"/>
      <c r="G1005"/>
      <c r="H1005"/>
      <c r="I1005"/>
      <c r="J1005"/>
    </row>
    <row r="1006" spans="1:10" x14ac:dyDescent="0.2">
      <c r="A1006"/>
      <c r="B1006"/>
      <c r="C1006"/>
      <c r="D1006"/>
      <c r="E1006"/>
      <c r="F1006"/>
      <c r="G1006"/>
      <c r="H1006"/>
      <c r="I1006"/>
      <c r="J1006"/>
    </row>
    <row r="1007" spans="1:10" x14ac:dyDescent="0.2">
      <c r="A1007"/>
      <c r="B1007"/>
      <c r="C1007"/>
      <c r="D1007"/>
      <c r="E1007"/>
      <c r="F1007"/>
      <c r="G1007"/>
      <c r="H1007"/>
      <c r="I1007"/>
      <c r="J1007"/>
    </row>
    <row r="1008" spans="1:10" x14ac:dyDescent="0.2">
      <c r="A1008"/>
      <c r="B1008"/>
      <c r="C1008"/>
      <c r="D1008"/>
      <c r="E1008"/>
      <c r="F1008"/>
      <c r="G1008"/>
      <c r="H1008"/>
      <c r="I1008"/>
      <c r="J1008"/>
    </row>
    <row r="1009" spans="1:10" x14ac:dyDescent="0.2">
      <c r="A1009"/>
      <c r="B1009"/>
      <c r="C1009"/>
      <c r="D1009"/>
      <c r="E1009"/>
      <c r="F1009"/>
      <c r="G1009"/>
      <c r="H1009"/>
      <c r="I1009"/>
      <c r="J1009"/>
    </row>
    <row r="1010" spans="1:10" x14ac:dyDescent="0.2">
      <c r="A1010"/>
      <c r="B1010"/>
      <c r="C1010"/>
      <c r="D1010"/>
      <c r="E1010"/>
      <c r="F1010"/>
      <c r="G1010"/>
      <c r="H1010"/>
      <c r="I1010"/>
      <c r="J1010"/>
    </row>
    <row r="1011" spans="1:10" x14ac:dyDescent="0.2">
      <c r="A1011"/>
      <c r="B1011"/>
      <c r="C1011"/>
      <c r="D1011"/>
      <c r="E1011"/>
      <c r="F1011"/>
      <c r="G1011"/>
      <c r="H1011"/>
      <c r="I1011"/>
      <c r="J1011"/>
    </row>
    <row r="1012" spans="1:10" x14ac:dyDescent="0.2">
      <c r="A1012"/>
      <c r="B1012"/>
      <c r="C1012"/>
      <c r="D1012"/>
      <c r="E1012"/>
      <c r="F1012"/>
      <c r="G1012"/>
      <c r="H1012"/>
      <c r="I1012"/>
      <c r="J1012"/>
    </row>
    <row r="1013" spans="1:10" x14ac:dyDescent="0.2">
      <c r="A1013"/>
      <c r="B1013"/>
      <c r="C1013"/>
      <c r="D1013"/>
      <c r="E1013"/>
      <c r="F1013"/>
      <c r="G1013"/>
      <c r="H1013"/>
      <c r="I1013"/>
      <c r="J1013"/>
    </row>
    <row r="1014" spans="1:10" x14ac:dyDescent="0.2">
      <c r="A1014"/>
      <c r="B1014"/>
      <c r="C1014"/>
      <c r="D1014"/>
      <c r="E1014"/>
      <c r="F1014"/>
      <c r="G1014"/>
      <c r="H1014"/>
      <c r="I1014"/>
      <c r="J1014"/>
    </row>
    <row r="1015" spans="1:10" x14ac:dyDescent="0.2">
      <c r="A1015"/>
      <c r="B1015"/>
      <c r="C1015"/>
      <c r="D1015"/>
      <c r="E1015"/>
      <c r="F1015"/>
      <c r="G1015"/>
      <c r="H1015"/>
      <c r="I1015"/>
      <c r="J1015"/>
    </row>
    <row r="1016" spans="1:10" x14ac:dyDescent="0.2">
      <c r="A1016"/>
      <c r="B1016"/>
      <c r="C1016"/>
      <c r="D1016"/>
      <c r="E1016"/>
      <c r="F1016"/>
      <c r="G1016"/>
      <c r="H1016"/>
      <c r="I1016"/>
      <c r="J1016"/>
    </row>
    <row r="1017" spans="1:10" x14ac:dyDescent="0.2">
      <c r="A1017"/>
      <c r="B1017"/>
      <c r="C1017"/>
      <c r="D1017"/>
      <c r="E1017"/>
      <c r="F1017"/>
      <c r="G1017"/>
      <c r="H1017"/>
      <c r="I1017"/>
      <c r="J1017"/>
    </row>
    <row r="1018" spans="1:10" x14ac:dyDescent="0.2">
      <c r="A1018"/>
      <c r="B1018"/>
      <c r="C1018"/>
      <c r="D1018"/>
      <c r="E1018"/>
      <c r="F1018"/>
      <c r="G1018"/>
      <c r="H1018"/>
      <c r="I1018"/>
      <c r="J1018"/>
    </row>
    <row r="1019" spans="1:10" x14ac:dyDescent="0.2">
      <c r="A1019"/>
      <c r="B1019"/>
      <c r="C1019"/>
      <c r="D1019"/>
      <c r="E1019"/>
      <c r="F1019"/>
      <c r="G1019"/>
      <c r="H1019"/>
      <c r="I1019"/>
      <c r="J1019"/>
    </row>
    <row r="1020" spans="1:10" x14ac:dyDescent="0.2">
      <c r="A1020"/>
      <c r="B1020"/>
      <c r="C1020"/>
      <c r="D1020"/>
      <c r="E1020"/>
      <c r="F1020"/>
      <c r="G1020"/>
      <c r="H1020"/>
      <c r="I1020"/>
      <c r="J1020"/>
    </row>
    <row r="1021" spans="1:10" x14ac:dyDescent="0.2">
      <c r="A1021"/>
      <c r="B1021"/>
      <c r="C1021"/>
      <c r="D1021"/>
      <c r="E1021"/>
      <c r="F1021"/>
      <c r="G1021"/>
      <c r="H1021"/>
      <c r="I1021"/>
      <c r="J1021"/>
    </row>
    <row r="1022" spans="1:10" x14ac:dyDescent="0.2">
      <c r="A1022"/>
      <c r="B1022"/>
      <c r="C1022"/>
      <c r="D1022"/>
      <c r="E1022"/>
      <c r="F1022"/>
      <c r="G1022"/>
      <c r="H1022"/>
      <c r="I1022"/>
      <c r="J1022"/>
    </row>
    <row r="1023" spans="1:10" x14ac:dyDescent="0.2">
      <c r="A1023"/>
      <c r="B1023"/>
      <c r="C1023"/>
      <c r="D1023"/>
      <c r="E1023"/>
      <c r="F1023"/>
      <c r="G1023"/>
      <c r="H1023"/>
      <c r="I1023"/>
      <c r="J1023"/>
    </row>
    <row r="1024" spans="1:10" x14ac:dyDescent="0.2">
      <c r="A1024"/>
      <c r="B1024"/>
      <c r="C1024"/>
      <c r="D1024"/>
      <c r="E1024"/>
      <c r="F1024"/>
      <c r="G1024"/>
      <c r="H1024"/>
      <c r="I1024"/>
      <c r="J1024"/>
    </row>
    <row r="1025" spans="1:10" x14ac:dyDescent="0.2">
      <c r="A1025"/>
      <c r="B1025"/>
      <c r="C1025"/>
      <c r="D1025"/>
      <c r="E1025"/>
      <c r="F1025"/>
      <c r="G1025"/>
      <c r="H1025"/>
      <c r="I1025"/>
      <c r="J1025"/>
    </row>
    <row r="1026" spans="1:10" x14ac:dyDescent="0.2">
      <c r="A1026"/>
      <c r="B1026"/>
      <c r="C1026"/>
      <c r="D1026"/>
      <c r="E1026"/>
      <c r="F1026"/>
      <c r="G1026"/>
      <c r="H1026"/>
      <c r="I1026"/>
      <c r="J1026"/>
    </row>
    <row r="1027" spans="1:10" x14ac:dyDescent="0.2">
      <c r="A1027"/>
      <c r="B1027"/>
      <c r="C1027"/>
      <c r="D1027"/>
      <c r="E1027"/>
      <c r="F1027"/>
      <c r="G1027"/>
      <c r="H1027"/>
      <c r="I1027"/>
      <c r="J1027"/>
    </row>
    <row r="1028" spans="1:10" x14ac:dyDescent="0.2">
      <c r="A1028"/>
      <c r="B1028"/>
      <c r="C1028"/>
      <c r="D1028"/>
      <c r="E1028"/>
      <c r="F1028"/>
      <c r="G1028"/>
      <c r="H1028"/>
      <c r="I1028"/>
      <c r="J1028"/>
    </row>
    <row r="1029" spans="1:10" x14ac:dyDescent="0.2">
      <c r="A1029"/>
      <c r="B1029"/>
      <c r="C1029"/>
      <c r="D1029"/>
      <c r="E1029"/>
      <c r="F1029"/>
      <c r="G1029"/>
      <c r="H1029"/>
      <c r="I1029"/>
      <c r="J1029"/>
    </row>
    <row r="1030" spans="1:10" x14ac:dyDescent="0.2">
      <c r="A1030"/>
      <c r="B1030"/>
      <c r="C1030"/>
      <c r="D1030"/>
      <c r="E1030"/>
      <c r="F1030"/>
      <c r="G1030"/>
      <c r="H1030"/>
      <c r="I1030"/>
      <c r="J1030"/>
    </row>
    <row r="1031" spans="1:10" x14ac:dyDescent="0.2">
      <c r="A1031"/>
      <c r="B1031"/>
      <c r="C1031"/>
      <c r="D1031"/>
      <c r="E1031"/>
      <c r="F1031"/>
      <c r="G1031"/>
      <c r="H1031"/>
      <c r="I1031"/>
      <c r="J1031"/>
    </row>
    <row r="1032" spans="1:10" x14ac:dyDescent="0.2">
      <c r="A1032"/>
      <c r="B1032"/>
      <c r="C1032"/>
      <c r="D1032"/>
      <c r="E1032"/>
      <c r="F1032"/>
      <c r="G1032"/>
      <c r="H1032"/>
      <c r="I1032"/>
      <c r="J1032"/>
    </row>
    <row r="1033" spans="1:10" x14ac:dyDescent="0.2">
      <c r="A1033"/>
      <c r="B1033"/>
      <c r="C1033"/>
      <c r="D1033"/>
      <c r="E1033"/>
      <c r="F1033"/>
      <c r="G1033"/>
      <c r="H1033"/>
      <c r="I1033"/>
      <c r="J1033"/>
    </row>
    <row r="1034" spans="1:10" x14ac:dyDescent="0.2">
      <c r="A1034"/>
      <c r="B1034"/>
      <c r="C1034"/>
      <c r="D1034"/>
      <c r="E1034"/>
      <c r="F1034"/>
      <c r="G1034"/>
      <c r="H1034"/>
      <c r="I1034"/>
      <c r="J1034"/>
    </row>
    <row r="1035" spans="1:10" x14ac:dyDescent="0.2">
      <c r="A1035"/>
      <c r="B1035"/>
      <c r="C1035"/>
      <c r="D1035"/>
      <c r="E1035"/>
      <c r="F1035"/>
      <c r="G1035"/>
      <c r="H1035"/>
      <c r="I1035"/>
      <c r="J1035"/>
    </row>
    <row r="1036" spans="1:10" x14ac:dyDescent="0.2">
      <c r="A1036"/>
      <c r="B1036"/>
      <c r="C1036"/>
      <c r="D1036"/>
      <c r="E1036"/>
      <c r="F1036"/>
      <c r="G1036"/>
      <c r="H1036"/>
      <c r="I1036"/>
      <c r="J1036"/>
    </row>
    <row r="1037" spans="1:10" x14ac:dyDescent="0.2">
      <c r="A1037"/>
      <c r="B1037"/>
      <c r="C1037"/>
      <c r="D1037"/>
      <c r="E1037"/>
      <c r="F1037"/>
      <c r="G1037"/>
      <c r="H1037"/>
      <c r="I1037"/>
      <c r="J1037"/>
    </row>
    <row r="1038" spans="1:10" x14ac:dyDescent="0.2">
      <c r="A1038"/>
      <c r="B1038"/>
      <c r="C1038"/>
      <c r="D1038"/>
      <c r="E1038"/>
      <c r="F1038"/>
      <c r="G1038"/>
      <c r="H1038"/>
      <c r="I1038"/>
      <c r="J1038"/>
    </row>
    <row r="1039" spans="1:10" x14ac:dyDescent="0.2">
      <c r="A1039"/>
      <c r="B1039"/>
      <c r="C1039"/>
      <c r="D1039"/>
      <c r="E1039"/>
      <c r="F1039"/>
      <c r="G1039"/>
      <c r="H1039"/>
      <c r="I1039"/>
      <c r="J1039"/>
    </row>
    <row r="1040" spans="1:10" x14ac:dyDescent="0.2">
      <c r="A1040"/>
      <c r="B1040"/>
      <c r="C1040"/>
      <c r="D1040"/>
      <c r="E1040"/>
      <c r="F1040"/>
      <c r="G1040"/>
      <c r="H1040"/>
      <c r="I1040"/>
      <c r="J1040"/>
    </row>
    <row r="1041" spans="1:10" x14ac:dyDescent="0.2">
      <c r="A1041"/>
      <c r="B1041"/>
      <c r="C1041"/>
      <c r="D1041"/>
      <c r="E1041"/>
      <c r="F1041"/>
      <c r="G1041"/>
      <c r="H1041"/>
      <c r="I1041"/>
      <c r="J1041"/>
    </row>
    <row r="1042" spans="1:10" x14ac:dyDescent="0.2">
      <c r="A1042"/>
      <c r="B1042"/>
      <c r="C1042"/>
      <c r="D1042"/>
      <c r="E1042"/>
      <c r="F1042"/>
      <c r="G1042"/>
      <c r="H1042"/>
      <c r="I1042"/>
      <c r="J1042"/>
    </row>
    <row r="1043" spans="1:10" x14ac:dyDescent="0.2">
      <c r="A1043"/>
      <c r="B1043"/>
      <c r="C1043"/>
      <c r="D1043"/>
      <c r="E1043"/>
      <c r="F1043"/>
      <c r="G1043"/>
      <c r="H1043"/>
      <c r="I1043"/>
      <c r="J1043"/>
    </row>
    <row r="1044" spans="1:10" x14ac:dyDescent="0.2">
      <c r="A1044"/>
      <c r="B1044"/>
      <c r="C1044"/>
      <c r="D1044"/>
      <c r="E1044"/>
      <c r="F1044"/>
      <c r="G1044"/>
      <c r="H1044"/>
      <c r="I1044"/>
      <c r="J1044"/>
    </row>
    <row r="1045" spans="1:10" x14ac:dyDescent="0.2">
      <c r="A1045"/>
      <c r="B1045"/>
      <c r="C1045"/>
      <c r="D1045"/>
      <c r="E1045"/>
      <c r="F1045"/>
      <c r="G1045"/>
      <c r="H1045"/>
      <c r="I1045"/>
      <c r="J1045"/>
    </row>
    <row r="1046" spans="1:10" x14ac:dyDescent="0.2">
      <c r="A1046"/>
      <c r="B1046"/>
      <c r="C1046"/>
      <c r="D1046"/>
      <c r="E1046"/>
      <c r="F1046"/>
      <c r="G1046"/>
      <c r="H1046"/>
      <c r="I1046"/>
      <c r="J1046"/>
    </row>
    <row r="1047" spans="1:10" x14ac:dyDescent="0.2">
      <c r="A1047"/>
      <c r="B1047"/>
      <c r="C1047"/>
      <c r="D1047"/>
      <c r="E1047"/>
      <c r="F1047"/>
      <c r="G1047"/>
      <c r="H1047"/>
      <c r="I1047"/>
      <c r="J1047"/>
    </row>
    <row r="1048" spans="1:10" x14ac:dyDescent="0.2">
      <c r="A1048"/>
      <c r="B1048"/>
      <c r="C1048"/>
      <c r="D1048"/>
      <c r="E1048"/>
      <c r="F1048"/>
      <c r="G1048"/>
      <c r="H1048"/>
      <c r="I1048"/>
      <c r="J1048"/>
    </row>
    <row r="1049" spans="1:10" x14ac:dyDescent="0.2">
      <c r="A1049"/>
      <c r="B1049"/>
      <c r="C1049"/>
      <c r="D1049"/>
      <c r="E1049"/>
      <c r="F1049"/>
      <c r="G1049"/>
      <c r="H1049"/>
      <c r="I1049"/>
      <c r="J1049"/>
    </row>
    <row r="1050" spans="1:10" x14ac:dyDescent="0.2">
      <c r="A1050"/>
      <c r="B1050"/>
      <c r="C1050"/>
      <c r="D1050"/>
      <c r="E1050"/>
      <c r="F1050"/>
      <c r="G1050"/>
      <c r="H1050"/>
      <c r="I1050"/>
      <c r="J1050"/>
    </row>
    <row r="1051" spans="1:10" x14ac:dyDescent="0.2">
      <c r="A1051"/>
      <c r="B1051"/>
      <c r="C1051"/>
      <c r="D1051"/>
      <c r="E1051"/>
      <c r="F1051"/>
      <c r="G1051"/>
      <c r="H1051"/>
      <c r="I1051"/>
      <c r="J1051"/>
    </row>
    <row r="1052" spans="1:10" x14ac:dyDescent="0.2">
      <c r="A1052"/>
      <c r="B1052"/>
      <c r="C1052"/>
      <c r="D1052"/>
      <c r="E1052"/>
      <c r="F1052"/>
      <c r="G1052"/>
      <c r="H1052"/>
      <c r="I1052"/>
      <c r="J1052"/>
    </row>
    <row r="1053" spans="1:10" x14ac:dyDescent="0.2">
      <c r="A1053"/>
      <c r="B1053"/>
      <c r="C1053"/>
      <c r="D1053"/>
      <c r="E1053"/>
      <c r="F1053"/>
      <c r="G1053"/>
      <c r="H1053"/>
      <c r="I1053"/>
      <c r="J1053"/>
    </row>
    <row r="1054" spans="1:10" x14ac:dyDescent="0.2">
      <c r="A1054"/>
      <c r="B1054"/>
      <c r="C1054"/>
      <c r="D1054"/>
      <c r="E1054"/>
      <c r="F1054"/>
      <c r="G1054"/>
      <c r="H1054"/>
      <c r="I1054"/>
      <c r="J1054"/>
    </row>
    <row r="1055" spans="1:10" x14ac:dyDescent="0.2">
      <c r="A1055"/>
      <c r="B1055"/>
      <c r="C1055"/>
      <c r="D1055"/>
      <c r="E1055"/>
      <c r="F1055"/>
      <c r="G1055"/>
      <c r="H1055"/>
      <c r="I1055"/>
      <c r="J1055"/>
    </row>
    <row r="1056" spans="1:10" x14ac:dyDescent="0.2">
      <c r="A1056"/>
      <c r="B1056"/>
      <c r="C1056"/>
      <c r="D1056"/>
      <c r="E1056"/>
      <c r="F1056"/>
      <c r="G1056"/>
      <c r="H1056"/>
      <c r="I1056"/>
      <c r="J1056"/>
    </row>
    <row r="1057" spans="1:10" x14ac:dyDescent="0.2">
      <c r="A1057"/>
      <c r="B1057"/>
      <c r="C1057"/>
      <c r="D1057"/>
      <c r="E1057"/>
      <c r="F1057"/>
      <c r="G1057"/>
      <c r="H1057"/>
      <c r="I1057"/>
      <c r="J1057"/>
    </row>
    <row r="1058" spans="1:10" x14ac:dyDescent="0.2">
      <c r="A1058"/>
      <c r="B1058"/>
      <c r="C1058"/>
      <c r="D1058"/>
      <c r="E1058"/>
      <c r="F1058"/>
      <c r="G1058"/>
      <c r="H1058"/>
      <c r="I1058"/>
      <c r="J1058"/>
    </row>
    <row r="1059" spans="1:10" x14ac:dyDescent="0.2">
      <c r="A1059"/>
      <c r="B1059"/>
      <c r="C1059"/>
      <c r="D1059"/>
      <c r="E1059"/>
      <c r="F1059"/>
      <c r="G1059"/>
      <c r="H1059"/>
      <c r="I1059"/>
      <c r="J1059"/>
    </row>
    <row r="1060" spans="1:10" x14ac:dyDescent="0.2">
      <c r="A1060"/>
      <c r="B1060"/>
      <c r="C1060"/>
      <c r="D1060"/>
      <c r="E1060"/>
      <c r="F1060"/>
      <c r="G1060"/>
      <c r="H1060"/>
      <c r="I1060"/>
      <c r="J1060"/>
    </row>
    <row r="1061" spans="1:10" x14ac:dyDescent="0.2">
      <c r="A1061"/>
      <c r="B1061"/>
      <c r="C1061"/>
      <c r="D1061"/>
      <c r="E1061"/>
      <c r="F1061"/>
      <c r="G1061"/>
      <c r="H1061"/>
      <c r="I1061"/>
      <c r="J1061"/>
    </row>
    <row r="1062" spans="1:10" x14ac:dyDescent="0.2">
      <c r="A1062"/>
      <c r="B1062"/>
      <c r="C1062"/>
      <c r="D1062"/>
      <c r="E1062"/>
      <c r="F1062"/>
      <c r="G1062"/>
      <c r="H1062"/>
      <c r="I1062"/>
      <c r="J1062"/>
    </row>
    <row r="1063" spans="1:10" x14ac:dyDescent="0.2">
      <c r="A1063"/>
      <c r="B1063"/>
      <c r="C1063"/>
      <c r="D1063"/>
      <c r="E1063"/>
      <c r="F1063"/>
      <c r="G1063"/>
      <c r="H1063"/>
      <c r="I1063"/>
      <c r="J1063"/>
    </row>
    <row r="1064" spans="1:10" x14ac:dyDescent="0.2">
      <c r="A1064"/>
      <c r="B1064"/>
      <c r="C1064"/>
      <c r="D1064"/>
      <c r="E1064"/>
      <c r="F1064"/>
      <c r="G1064"/>
      <c r="H1064"/>
      <c r="I1064"/>
      <c r="J1064"/>
    </row>
    <row r="1065" spans="1:10" x14ac:dyDescent="0.2">
      <c r="A1065"/>
      <c r="B1065"/>
      <c r="C1065"/>
      <c r="D1065"/>
      <c r="E1065"/>
      <c r="F1065"/>
      <c r="G1065"/>
      <c r="H1065"/>
      <c r="I1065"/>
      <c r="J1065"/>
    </row>
    <row r="1066" spans="1:10" x14ac:dyDescent="0.2">
      <c r="A1066"/>
      <c r="B1066"/>
      <c r="C1066"/>
      <c r="D1066"/>
      <c r="E1066"/>
      <c r="F1066"/>
      <c r="G1066"/>
      <c r="H1066"/>
      <c r="I1066"/>
      <c r="J1066"/>
    </row>
    <row r="1067" spans="1:10" x14ac:dyDescent="0.2">
      <c r="A1067"/>
      <c r="B1067"/>
      <c r="C1067"/>
      <c r="D1067"/>
      <c r="E1067"/>
      <c r="F1067"/>
      <c r="G1067"/>
      <c r="H1067"/>
      <c r="I1067"/>
      <c r="J1067"/>
    </row>
    <row r="1068" spans="1:10" x14ac:dyDescent="0.2">
      <c r="A1068"/>
      <c r="B1068"/>
      <c r="C1068"/>
      <c r="D1068"/>
      <c r="E1068"/>
      <c r="F1068"/>
      <c r="G1068"/>
      <c r="H1068"/>
      <c r="I1068"/>
      <c r="J1068"/>
    </row>
    <row r="1069" spans="1:10" x14ac:dyDescent="0.2">
      <c r="A1069"/>
      <c r="B1069"/>
      <c r="C1069"/>
      <c r="D1069"/>
      <c r="E1069"/>
      <c r="F1069"/>
      <c r="G1069"/>
      <c r="H1069"/>
      <c r="I1069"/>
      <c r="J1069"/>
    </row>
    <row r="1070" spans="1:10" x14ac:dyDescent="0.2">
      <c r="A1070"/>
      <c r="B1070"/>
      <c r="C1070"/>
      <c r="D1070"/>
      <c r="E1070"/>
      <c r="F1070"/>
      <c r="G1070"/>
      <c r="H1070"/>
      <c r="I1070"/>
      <c r="J1070"/>
    </row>
    <row r="1071" spans="1:10" x14ac:dyDescent="0.2">
      <c r="A1071"/>
      <c r="B1071"/>
      <c r="C1071"/>
      <c r="D1071"/>
      <c r="E1071"/>
      <c r="F1071"/>
      <c r="G1071"/>
      <c r="H1071"/>
      <c r="I1071"/>
      <c r="J1071"/>
    </row>
    <row r="1072" spans="1:10" x14ac:dyDescent="0.2">
      <c r="A1072"/>
      <c r="B1072"/>
      <c r="C1072"/>
      <c r="D1072"/>
      <c r="E1072"/>
      <c r="F1072"/>
      <c r="G1072"/>
      <c r="H1072"/>
      <c r="I1072"/>
      <c r="J1072"/>
    </row>
    <row r="1073" spans="1:10" x14ac:dyDescent="0.2">
      <c r="A1073"/>
      <c r="B1073"/>
      <c r="C1073"/>
      <c r="D1073"/>
      <c r="E1073"/>
      <c r="F1073"/>
      <c r="G1073"/>
      <c r="H1073"/>
      <c r="I1073"/>
      <c r="J1073"/>
    </row>
    <row r="1074" spans="1:10" x14ac:dyDescent="0.2">
      <c r="A1074"/>
      <c r="B1074"/>
      <c r="C1074"/>
      <c r="D1074"/>
      <c r="E1074"/>
      <c r="F1074"/>
      <c r="G1074"/>
      <c r="H1074"/>
      <c r="I1074"/>
      <c r="J1074"/>
    </row>
    <row r="1075" spans="1:10" x14ac:dyDescent="0.2">
      <c r="A1075"/>
      <c r="B1075"/>
      <c r="C1075"/>
      <c r="D1075"/>
      <c r="E1075"/>
      <c r="F1075"/>
      <c r="G1075"/>
      <c r="H1075"/>
      <c r="I1075"/>
      <c r="J1075"/>
    </row>
    <row r="1076" spans="1:10" x14ac:dyDescent="0.2">
      <c r="A1076"/>
      <c r="B1076"/>
      <c r="C1076"/>
      <c r="D1076"/>
      <c r="E1076"/>
      <c r="F1076"/>
      <c r="G1076"/>
      <c r="H1076"/>
      <c r="I1076"/>
      <c r="J1076"/>
    </row>
    <row r="1077" spans="1:10" x14ac:dyDescent="0.2">
      <c r="A1077"/>
      <c r="B1077"/>
      <c r="C1077"/>
      <c r="D1077"/>
      <c r="E1077"/>
      <c r="F1077"/>
      <c r="G1077"/>
      <c r="H1077"/>
      <c r="I1077"/>
      <c r="J1077"/>
    </row>
    <row r="1078" spans="1:10" x14ac:dyDescent="0.2">
      <c r="A1078"/>
      <c r="B1078"/>
      <c r="C1078"/>
      <c r="D1078"/>
      <c r="E1078"/>
      <c r="F1078"/>
      <c r="G1078"/>
      <c r="H1078"/>
      <c r="I1078"/>
      <c r="J1078"/>
    </row>
    <row r="1079" spans="1:10" x14ac:dyDescent="0.2">
      <c r="A1079"/>
      <c r="B1079"/>
      <c r="C1079"/>
      <c r="D1079"/>
      <c r="E1079"/>
      <c r="F1079"/>
      <c r="G1079"/>
      <c r="H1079"/>
      <c r="I1079"/>
      <c r="J1079"/>
    </row>
    <row r="1080" spans="1:10" x14ac:dyDescent="0.2">
      <c r="A1080"/>
      <c r="B1080"/>
      <c r="C1080"/>
      <c r="D1080"/>
      <c r="E1080"/>
      <c r="F1080"/>
      <c r="G1080"/>
      <c r="H1080"/>
      <c r="I1080"/>
      <c r="J1080"/>
    </row>
    <row r="1081" spans="1:10" x14ac:dyDescent="0.2">
      <c r="A1081"/>
      <c r="B1081"/>
      <c r="C1081"/>
      <c r="D1081"/>
      <c r="E1081"/>
      <c r="F1081"/>
      <c r="G1081"/>
      <c r="H1081"/>
      <c r="I1081"/>
      <c r="J1081"/>
    </row>
    <row r="1082" spans="1:10" x14ac:dyDescent="0.2">
      <c r="A1082"/>
      <c r="B1082"/>
      <c r="C1082"/>
      <c r="D1082"/>
      <c r="E1082"/>
      <c r="F1082"/>
      <c r="G1082"/>
      <c r="H1082"/>
      <c r="I1082"/>
      <c r="J1082"/>
    </row>
    <row r="1083" spans="1:10" x14ac:dyDescent="0.2">
      <c r="A1083"/>
      <c r="B1083"/>
      <c r="C1083"/>
      <c r="D1083"/>
      <c r="E1083"/>
      <c r="F1083"/>
      <c r="G1083"/>
      <c r="H1083"/>
      <c r="I1083"/>
      <c r="J1083"/>
    </row>
    <row r="1084" spans="1:10" x14ac:dyDescent="0.2">
      <c r="A1084"/>
      <c r="B1084"/>
      <c r="C1084"/>
      <c r="D1084"/>
      <c r="E1084"/>
      <c r="F1084"/>
      <c r="G1084"/>
      <c r="H1084"/>
      <c r="I1084"/>
      <c r="J1084"/>
    </row>
    <row r="1085" spans="1:10" x14ac:dyDescent="0.2">
      <c r="A1085"/>
      <c r="B1085"/>
      <c r="C1085"/>
      <c r="D1085"/>
      <c r="E1085"/>
      <c r="F1085"/>
      <c r="G1085"/>
      <c r="H1085"/>
      <c r="I1085"/>
      <c r="J1085"/>
    </row>
    <row r="1086" spans="1:10" x14ac:dyDescent="0.2">
      <c r="A1086"/>
      <c r="B1086"/>
      <c r="C1086"/>
      <c r="D1086"/>
      <c r="E1086"/>
      <c r="F1086"/>
      <c r="G1086"/>
      <c r="H1086"/>
      <c r="I1086"/>
      <c r="J1086"/>
    </row>
    <row r="1087" spans="1:10" x14ac:dyDescent="0.2">
      <c r="A1087"/>
      <c r="B1087"/>
      <c r="C1087"/>
      <c r="D1087"/>
      <c r="E1087"/>
      <c r="F1087"/>
      <c r="G1087"/>
      <c r="H1087"/>
      <c r="I1087"/>
      <c r="J1087"/>
    </row>
    <row r="1088" spans="1:10" x14ac:dyDescent="0.2">
      <c r="A1088"/>
      <c r="B1088"/>
      <c r="C1088"/>
      <c r="D1088"/>
      <c r="E1088"/>
      <c r="F1088"/>
      <c r="G1088"/>
      <c r="H1088"/>
      <c r="I1088"/>
      <c r="J1088"/>
    </row>
    <row r="1089" spans="1:10" x14ac:dyDescent="0.2">
      <c r="A1089"/>
      <c r="B1089"/>
      <c r="C1089"/>
      <c r="D1089"/>
      <c r="E1089"/>
      <c r="F1089"/>
      <c r="G1089"/>
      <c r="H1089"/>
      <c r="I1089"/>
      <c r="J1089"/>
    </row>
    <row r="1090" spans="1:10" x14ac:dyDescent="0.2">
      <c r="A1090"/>
      <c r="B1090"/>
      <c r="C1090"/>
      <c r="D1090"/>
      <c r="E1090"/>
      <c r="F1090"/>
      <c r="G1090"/>
      <c r="H1090"/>
      <c r="I1090"/>
      <c r="J1090"/>
    </row>
    <row r="1091" spans="1:10" x14ac:dyDescent="0.2">
      <c r="A1091"/>
      <c r="B1091"/>
      <c r="C1091"/>
      <c r="D1091"/>
      <c r="E1091"/>
      <c r="F1091"/>
      <c r="G1091"/>
      <c r="H1091"/>
      <c r="I1091"/>
      <c r="J1091"/>
    </row>
    <row r="1092" spans="1:10" x14ac:dyDescent="0.2">
      <c r="A1092"/>
      <c r="B1092"/>
      <c r="C1092"/>
      <c r="D1092"/>
      <c r="E1092"/>
      <c r="F1092"/>
      <c r="G1092"/>
      <c r="H1092"/>
      <c r="I1092"/>
      <c r="J1092"/>
    </row>
    <row r="1093" spans="1:10" x14ac:dyDescent="0.2">
      <c r="A1093"/>
      <c r="B1093"/>
      <c r="C1093"/>
      <c r="D1093"/>
      <c r="E1093"/>
      <c r="F1093"/>
      <c r="G1093"/>
      <c r="H1093"/>
      <c r="I1093"/>
      <c r="J1093"/>
    </row>
    <row r="1094" spans="1:10" x14ac:dyDescent="0.2">
      <c r="A1094"/>
      <c r="B1094"/>
      <c r="C1094"/>
      <c r="D1094"/>
      <c r="E1094"/>
      <c r="F1094"/>
      <c r="G1094"/>
      <c r="H1094"/>
      <c r="I1094"/>
      <c r="J1094"/>
    </row>
    <row r="1095" spans="1:10" x14ac:dyDescent="0.2">
      <c r="A1095"/>
      <c r="B1095"/>
      <c r="C1095"/>
      <c r="D1095"/>
      <c r="E1095"/>
      <c r="F1095"/>
      <c r="G1095"/>
      <c r="H1095"/>
      <c r="I1095"/>
      <c r="J1095"/>
    </row>
    <row r="1096" spans="1:10" x14ac:dyDescent="0.2">
      <c r="A1096"/>
      <c r="B1096"/>
      <c r="C1096"/>
      <c r="D1096"/>
      <c r="E1096"/>
      <c r="F1096"/>
      <c r="G1096"/>
      <c r="H1096"/>
      <c r="I1096"/>
      <c r="J1096"/>
    </row>
    <row r="1097" spans="1:10" x14ac:dyDescent="0.2">
      <c r="A1097"/>
      <c r="B1097"/>
      <c r="C1097"/>
      <c r="D1097"/>
      <c r="E1097"/>
      <c r="F1097"/>
      <c r="G1097"/>
      <c r="H1097"/>
      <c r="I1097"/>
      <c r="J1097"/>
    </row>
    <row r="1098" spans="1:10" x14ac:dyDescent="0.2">
      <c r="A1098"/>
      <c r="B1098"/>
      <c r="C1098"/>
      <c r="D1098"/>
      <c r="E1098"/>
      <c r="F1098"/>
      <c r="G1098"/>
      <c r="H1098"/>
      <c r="I1098"/>
      <c r="J1098"/>
    </row>
    <row r="1099" spans="1:10" x14ac:dyDescent="0.2">
      <c r="A1099"/>
      <c r="B1099"/>
      <c r="C1099"/>
      <c r="D1099"/>
      <c r="E1099"/>
      <c r="F1099"/>
      <c r="G1099"/>
      <c r="H1099"/>
      <c r="I1099"/>
      <c r="J1099"/>
    </row>
    <row r="1100" spans="1:10" x14ac:dyDescent="0.2">
      <c r="A1100"/>
      <c r="B1100"/>
      <c r="C1100"/>
      <c r="D1100"/>
      <c r="E1100"/>
      <c r="F1100"/>
      <c r="G1100"/>
      <c r="H1100"/>
      <c r="I1100"/>
      <c r="J1100"/>
    </row>
    <row r="1101" spans="1:10" x14ac:dyDescent="0.2">
      <c r="A1101"/>
      <c r="B1101"/>
      <c r="C1101"/>
      <c r="D1101"/>
      <c r="E1101"/>
      <c r="F1101"/>
      <c r="G1101"/>
      <c r="H1101"/>
      <c r="I1101"/>
      <c r="J1101"/>
    </row>
    <row r="1102" spans="1:10" x14ac:dyDescent="0.2">
      <c r="A1102"/>
      <c r="B1102"/>
      <c r="C1102"/>
      <c r="D1102"/>
      <c r="E1102"/>
      <c r="F1102"/>
      <c r="G1102"/>
      <c r="H1102"/>
      <c r="I1102"/>
      <c r="J1102"/>
    </row>
    <row r="1103" spans="1:10" x14ac:dyDescent="0.2">
      <c r="A1103"/>
      <c r="B1103"/>
      <c r="C1103"/>
      <c r="D1103"/>
      <c r="E1103"/>
      <c r="F1103"/>
      <c r="G1103"/>
      <c r="H1103"/>
      <c r="I1103"/>
      <c r="J1103"/>
    </row>
    <row r="1104" spans="1:10" x14ac:dyDescent="0.2">
      <c r="A1104"/>
      <c r="B1104"/>
      <c r="C1104"/>
      <c r="D1104"/>
      <c r="E1104"/>
      <c r="F1104"/>
      <c r="G1104"/>
      <c r="H1104"/>
      <c r="I1104"/>
      <c r="J1104"/>
    </row>
    <row r="1105" spans="1:10" x14ac:dyDescent="0.2">
      <c r="A1105"/>
      <c r="B1105"/>
      <c r="C1105"/>
      <c r="D1105"/>
      <c r="E1105"/>
      <c r="F1105"/>
      <c r="G1105"/>
      <c r="H1105"/>
      <c r="I1105"/>
      <c r="J1105"/>
    </row>
    <row r="1106" spans="1:10" x14ac:dyDescent="0.2">
      <c r="A1106"/>
      <c r="B1106"/>
      <c r="C1106"/>
      <c r="D1106"/>
      <c r="E1106"/>
      <c r="F1106"/>
      <c r="G1106"/>
      <c r="H1106"/>
      <c r="I1106"/>
      <c r="J1106"/>
    </row>
    <row r="1107" spans="1:10" x14ac:dyDescent="0.2">
      <c r="A1107"/>
      <c r="B1107"/>
      <c r="C1107"/>
      <c r="D1107"/>
      <c r="E1107"/>
      <c r="F1107"/>
      <c r="G1107"/>
      <c r="H1107"/>
      <c r="I1107"/>
      <c r="J1107"/>
    </row>
    <row r="1108" spans="1:10" x14ac:dyDescent="0.2">
      <c r="A1108"/>
      <c r="B1108"/>
      <c r="C1108"/>
      <c r="D1108"/>
      <c r="E1108"/>
      <c r="F1108"/>
      <c r="G1108"/>
      <c r="H1108"/>
      <c r="I1108"/>
      <c r="J1108"/>
    </row>
    <row r="1109" spans="1:10" x14ac:dyDescent="0.2">
      <c r="A1109"/>
      <c r="B1109"/>
      <c r="C1109"/>
      <c r="D1109"/>
      <c r="E1109"/>
      <c r="F1109"/>
      <c r="G1109"/>
      <c r="H1109"/>
      <c r="I1109"/>
      <c r="J1109"/>
    </row>
    <row r="1110" spans="1:10" x14ac:dyDescent="0.2">
      <c r="A1110"/>
      <c r="B1110"/>
      <c r="C1110"/>
      <c r="D1110"/>
      <c r="E1110"/>
      <c r="F1110"/>
      <c r="G1110"/>
      <c r="H1110"/>
      <c r="I1110"/>
      <c r="J1110"/>
    </row>
    <row r="1111" spans="1:10" x14ac:dyDescent="0.2">
      <c r="A1111"/>
      <c r="B1111"/>
      <c r="C1111"/>
      <c r="D1111"/>
      <c r="E1111"/>
      <c r="F1111"/>
      <c r="G1111"/>
      <c r="H1111"/>
      <c r="I1111"/>
      <c r="J1111"/>
    </row>
    <row r="1112" spans="1:10" x14ac:dyDescent="0.2">
      <c r="A1112"/>
      <c r="B1112"/>
      <c r="C1112"/>
      <c r="D1112"/>
      <c r="E1112"/>
      <c r="F1112"/>
      <c r="G1112"/>
      <c r="H1112"/>
      <c r="I1112"/>
      <c r="J1112"/>
    </row>
    <row r="1113" spans="1:10" x14ac:dyDescent="0.2">
      <c r="A1113"/>
      <c r="B1113"/>
      <c r="C1113"/>
      <c r="D1113"/>
      <c r="E1113"/>
      <c r="F1113"/>
      <c r="G1113"/>
      <c r="H1113"/>
      <c r="I1113"/>
      <c r="J1113"/>
    </row>
    <row r="1114" spans="1:10" x14ac:dyDescent="0.2">
      <c r="A1114"/>
      <c r="B1114"/>
      <c r="C1114"/>
      <c r="D1114"/>
      <c r="E1114"/>
      <c r="F1114"/>
      <c r="G1114"/>
      <c r="H1114"/>
      <c r="I1114"/>
      <c r="J1114"/>
    </row>
    <row r="1115" spans="1:10" x14ac:dyDescent="0.2">
      <c r="A1115"/>
      <c r="B1115"/>
      <c r="C1115"/>
      <c r="D1115"/>
      <c r="E1115"/>
      <c r="F1115"/>
      <c r="G1115"/>
      <c r="H1115"/>
      <c r="I1115"/>
      <c r="J1115"/>
    </row>
    <row r="1116" spans="1:10" x14ac:dyDescent="0.2">
      <c r="A1116"/>
      <c r="B1116"/>
      <c r="C1116"/>
      <c r="D1116"/>
      <c r="E1116"/>
      <c r="F1116"/>
      <c r="G1116"/>
      <c r="H1116"/>
      <c r="I1116"/>
      <c r="J1116"/>
    </row>
    <row r="1117" spans="1:10" x14ac:dyDescent="0.2">
      <c r="A1117"/>
      <c r="B1117"/>
      <c r="C1117"/>
      <c r="D1117"/>
      <c r="E1117"/>
      <c r="F1117"/>
      <c r="G1117"/>
      <c r="H1117"/>
      <c r="I1117"/>
      <c r="J1117"/>
    </row>
    <row r="1118" spans="1:10" x14ac:dyDescent="0.2">
      <c r="A1118"/>
      <c r="B1118"/>
      <c r="C1118"/>
      <c r="D1118"/>
      <c r="E1118"/>
      <c r="F1118"/>
      <c r="G1118"/>
      <c r="H1118"/>
      <c r="I1118"/>
      <c r="J1118"/>
    </row>
    <row r="1119" spans="1:10" x14ac:dyDescent="0.2">
      <c r="A1119"/>
      <c r="B1119"/>
      <c r="C1119"/>
      <c r="D1119"/>
      <c r="E1119"/>
      <c r="F1119"/>
      <c r="G1119"/>
      <c r="H1119"/>
      <c r="I1119"/>
      <c r="J1119"/>
    </row>
    <row r="1120" spans="1:10" x14ac:dyDescent="0.2">
      <c r="A1120"/>
      <c r="B1120"/>
      <c r="C1120"/>
      <c r="D1120"/>
      <c r="E1120"/>
      <c r="F1120"/>
      <c r="G1120"/>
      <c r="H1120"/>
      <c r="I1120"/>
      <c r="J1120"/>
    </row>
    <row r="1121" spans="1:10" x14ac:dyDescent="0.2">
      <c r="A1121"/>
      <c r="B1121"/>
      <c r="C1121"/>
      <c r="D1121"/>
      <c r="E1121"/>
      <c r="F1121"/>
      <c r="G1121"/>
      <c r="H1121"/>
      <c r="I1121"/>
      <c r="J1121"/>
    </row>
    <row r="1122" spans="1:10" x14ac:dyDescent="0.2">
      <c r="A1122"/>
      <c r="B1122"/>
      <c r="C1122"/>
      <c r="D1122"/>
      <c r="E1122"/>
      <c r="F1122"/>
      <c r="G1122"/>
      <c r="H1122"/>
      <c r="I1122"/>
      <c r="J1122"/>
    </row>
    <row r="1123" spans="1:10" x14ac:dyDescent="0.2">
      <c r="A1123"/>
      <c r="B1123"/>
      <c r="C1123"/>
      <c r="D1123"/>
      <c r="E1123"/>
      <c r="F1123"/>
      <c r="G1123"/>
      <c r="H1123"/>
      <c r="I1123"/>
      <c r="J1123"/>
    </row>
    <row r="1124" spans="1:10" x14ac:dyDescent="0.2">
      <c r="A1124"/>
      <c r="B1124"/>
      <c r="C1124"/>
      <c r="D1124"/>
      <c r="E1124"/>
      <c r="F1124"/>
      <c r="G1124"/>
      <c r="H1124"/>
      <c r="I1124"/>
      <c r="J1124"/>
    </row>
    <row r="1125" spans="1:10" x14ac:dyDescent="0.2">
      <c r="A1125"/>
      <c r="B1125"/>
      <c r="C1125"/>
      <c r="D1125"/>
      <c r="E1125"/>
      <c r="F1125"/>
      <c r="G1125"/>
      <c r="H1125"/>
      <c r="I1125"/>
      <c r="J1125"/>
    </row>
    <row r="1126" spans="1:10" x14ac:dyDescent="0.2">
      <c r="A1126"/>
      <c r="B1126"/>
      <c r="C1126"/>
      <c r="D1126"/>
      <c r="E1126"/>
      <c r="F1126"/>
      <c r="G1126"/>
      <c r="H1126"/>
      <c r="I1126"/>
      <c r="J1126"/>
    </row>
    <row r="1127" spans="1:10" x14ac:dyDescent="0.2">
      <c r="A1127"/>
      <c r="B1127"/>
      <c r="C1127"/>
      <c r="D1127"/>
      <c r="E1127"/>
      <c r="F1127"/>
      <c r="G1127"/>
      <c r="H1127"/>
      <c r="I1127"/>
      <c r="J1127"/>
    </row>
    <row r="1128" spans="1:10" x14ac:dyDescent="0.2">
      <c r="A1128"/>
      <c r="B1128"/>
      <c r="C1128"/>
      <c r="D1128"/>
      <c r="E1128"/>
      <c r="F1128"/>
      <c r="G1128"/>
      <c r="H1128"/>
      <c r="I1128"/>
      <c r="J1128"/>
    </row>
    <row r="1129" spans="1:10" x14ac:dyDescent="0.2">
      <c r="A1129"/>
      <c r="B1129"/>
      <c r="C1129"/>
      <c r="D1129"/>
      <c r="E1129"/>
      <c r="F1129"/>
      <c r="G1129"/>
      <c r="H1129"/>
      <c r="I1129"/>
      <c r="J1129"/>
    </row>
    <row r="1130" spans="1:10" x14ac:dyDescent="0.2">
      <c r="A1130"/>
      <c r="B1130"/>
      <c r="C1130"/>
      <c r="D1130"/>
      <c r="E1130"/>
      <c r="F1130"/>
      <c r="G1130"/>
      <c r="H1130"/>
      <c r="I1130"/>
      <c r="J1130"/>
    </row>
    <row r="1131" spans="1:10" x14ac:dyDescent="0.2">
      <c r="A1131"/>
      <c r="B1131"/>
      <c r="C1131"/>
      <c r="D1131"/>
      <c r="E1131"/>
      <c r="F1131"/>
      <c r="G1131"/>
      <c r="H1131"/>
      <c r="I1131"/>
      <c r="J1131"/>
    </row>
    <row r="1132" spans="1:10" x14ac:dyDescent="0.2">
      <c r="A1132"/>
      <c r="B1132"/>
      <c r="C1132"/>
      <c r="D1132"/>
      <c r="E1132"/>
      <c r="F1132"/>
      <c r="G1132"/>
      <c r="H1132"/>
      <c r="I1132"/>
      <c r="J1132"/>
    </row>
    <row r="1133" spans="1:10" x14ac:dyDescent="0.2">
      <c r="A1133"/>
      <c r="B1133"/>
      <c r="C1133"/>
      <c r="D1133"/>
      <c r="E1133"/>
      <c r="F1133"/>
      <c r="G1133"/>
      <c r="H1133"/>
      <c r="I1133"/>
      <c r="J1133"/>
    </row>
    <row r="1134" spans="1:10" x14ac:dyDescent="0.2">
      <c r="A1134"/>
      <c r="B1134"/>
      <c r="C1134"/>
      <c r="D1134"/>
      <c r="E1134"/>
      <c r="F1134"/>
      <c r="G1134"/>
      <c r="H1134"/>
      <c r="I1134"/>
      <c r="J1134"/>
    </row>
    <row r="1135" spans="1:10" x14ac:dyDescent="0.2">
      <c r="A1135"/>
      <c r="B1135"/>
      <c r="C1135"/>
      <c r="D1135"/>
      <c r="E1135"/>
      <c r="F1135"/>
      <c r="G1135"/>
      <c r="H1135"/>
      <c r="I1135"/>
      <c r="J1135"/>
    </row>
    <row r="1136" spans="1:10" x14ac:dyDescent="0.2">
      <c r="A1136"/>
      <c r="B1136"/>
      <c r="C1136"/>
      <c r="D1136"/>
      <c r="E1136"/>
      <c r="F1136"/>
      <c r="G1136"/>
      <c r="H1136"/>
      <c r="I1136"/>
      <c r="J1136"/>
    </row>
    <row r="1137" spans="1:10" x14ac:dyDescent="0.2">
      <c r="A1137"/>
      <c r="B1137"/>
      <c r="C1137"/>
      <c r="D1137"/>
      <c r="E1137"/>
      <c r="F1137"/>
      <c r="G1137"/>
      <c r="H1137"/>
      <c r="I1137"/>
      <c r="J1137"/>
    </row>
    <row r="1138" spans="1:10" x14ac:dyDescent="0.2">
      <c r="A1138"/>
      <c r="B1138"/>
      <c r="C1138"/>
      <c r="D1138"/>
      <c r="E1138"/>
      <c r="F1138"/>
      <c r="G1138"/>
      <c r="H1138"/>
      <c r="I1138"/>
      <c r="J1138"/>
    </row>
    <row r="1139" spans="1:10" x14ac:dyDescent="0.2">
      <c r="A1139"/>
      <c r="B1139"/>
      <c r="C1139"/>
      <c r="D1139"/>
      <c r="E1139"/>
      <c r="F1139"/>
      <c r="G1139"/>
      <c r="H1139"/>
      <c r="I1139"/>
      <c r="J1139"/>
    </row>
    <row r="1140" spans="1:10" x14ac:dyDescent="0.2">
      <c r="A1140"/>
      <c r="B1140"/>
      <c r="C1140"/>
      <c r="D1140"/>
      <c r="E1140"/>
      <c r="F1140"/>
      <c r="G1140"/>
      <c r="H1140"/>
      <c r="I1140"/>
      <c r="J1140"/>
    </row>
    <row r="1141" spans="1:10" x14ac:dyDescent="0.2">
      <c r="A1141"/>
      <c r="B1141"/>
      <c r="C1141"/>
      <c r="D1141"/>
      <c r="E1141"/>
      <c r="F1141"/>
      <c r="G1141"/>
      <c r="H1141"/>
      <c r="I1141"/>
      <c r="J1141"/>
    </row>
    <row r="1142" spans="1:10" x14ac:dyDescent="0.2">
      <c r="A1142"/>
      <c r="B1142"/>
      <c r="C1142"/>
      <c r="D1142"/>
      <c r="E1142"/>
      <c r="F1142"/>
      <c r="G1142"/>
      <c r="H1142"/>
      <c r="I1142"/>
      <c r="J1142"/>
    </row>
    <row r="1143" spans="1:10" x14ac:dyDescent="0.2">
      <c r="A1143"/>
      <c r="B1143"/>
      <c r="C1143"/>
      <c r="D1143"/>
      <c r="E1143"/>
      <c r="F1143"/>
      <c r="G1143"/>
      <c r="H1143"/>
      <c r="I1143"/>
      <c r="J1143"/>
    </row>
    <row r="1144" spans="1:10" x14ac:dyDescent="0.2">
      <c r="A1144"/>
      <c r="B1144"/>
      <c r="C1144"/>
      <c r="D1144"/>
      <c r="E1144"/>
      <c r="F1144"/>
      <c r="G1144"/>
      <c r="H1144"/>
      <c r="I1144"/>
      <c r="J1144"/>
    </row>
    <row r="1145" spans="1:10" x14ac:dyDescent="0.2">
      <c r="A1145"/>
      <c r="B1145"/>
      <c r="C1145"/>
      <c r="D1145"/>
      <c r="E1145"/>
      <c r="F1145"/>
      <c r="G1145"/>
      <c r="H1145"/>
      <c r="I1145"/>
      <c r="J1145"/>
    </row>
    <row r="1146" spans="1:10" x14ac:dyDescent="0.2">
      <c r="A1146"/>
      <c r="B1146"/>
      <c r="C1146"/>
      <c r="D1146"/>
      <c r="E1146"/>
      <c r="F1146"/>
      <c r="G1146"/>
      <c r="H1146"/>
      <c r="I1146"/>
      <c r="J1146"/>
    </row>
    <row r="1147" spans="1:10" x14ac:dyDescent="0.2">
      <c r="A1147"/>
      <c r="B1147"/>
      <c r="C1147"/>
      <c r="D1147"/>
      <c r="E1147"/>
      <c r="F1147"/>
      <c r="G1147"/>
      <c r="H1147"/>
      <c r="I1147"/>
      <c r="J1147"/>
    </row>
    <row r="1148" spans="1:10" x14ac:dyDescent="0.2">
      <c r="A1148"/>
      <c r="B1148"/>
      <c r="C1148"/>
      <c r="D1148"/>
      <c r="E1148"/>
      <c r="F1148"/>
      <c r="G1148"/>
      <c r="H1148"/>
      <c r="I1148"/>
      <c r="J1148"/>
    </row>
    <row r="1149" spans="1:10" x14ac:dyDescent="0.2">
      <c r="A1149"/>
      <c r="B1149"/>
      <c r="C1149"/>
      <c r="D1149"/>
      <c r="E1149"/>
      <c r="F1149"/>
      <c r="G1149"/>
      <c r="H1149"/>
      <c r="I1149"/>
      <c r="J1149"/>
    </row>
    <row r="1150" spans="1:10" x14ac:dyDescent="0.2">
      <c r="A1150"/>
      <c r="B1150"/>
      <c r="C1150"/>
      <c r="D1150"/>
      <c r="E1150"/>
      <c r="F1150"/>
      <c r="G1150"/>
      <c r="H1150"/>
      <c r="I1150"/>
      <c r="J1150"/>
    </row>
    <row r="1151" spans="1:10" x14ac:dyDescent="0.2">
      <c r="A1151"/>
      <c r="B1151"/>
      <c r="C1151"/>
      <c r="D1151"/>
      <c r="E1151"/>
      <c r="F1151"/>
      <c r="G1151"/>
      <c r="H1151"/>
      <c r="I1151"/>
      <c r="J1151"/>
    </row>
    <row r="1152" spans="1:10" x14ac:dyDescent="0.2">
      <c r="A1152"/>
      <c r="B1152"/>
      <c r="C1152"/>
      <c r="D1152"/>
      <c r="E1152"/>
      <c r="F1152"/>
      <c r="G1152"/>
      <c r="H1152"/>
      <c r="I1152"/>
      <c r="J1152"/>
    </row>
    <row r="1153" spans="1:10" x14ac:dyDescent="0.2">
      <c r="A1153"/>
      <c r="B1153"/>
      <c r="C1153"/>
      <c r="D1153"/>
      <c r="E1153"/>
      <c r="F1153"/>
      <c r="G1153"/>
      <c r="H1153"/>
      <c r="I1153"/>
      <c r="J1153"/>
    </row>
    <row r="1154" spans="1:10" x14ac:dyDescent="0.2">
      <c r="A1154"/>
      <c r="B1154"/>
      <c r="C1154"/>
      <c r="D1154"/>
      <c r="E1154"/>
      <c r="F1154"/>
      <c r="G1154"/>
      <c r="H1154"/>
      <c r="I1154"/>
      <c r="J1154"/>
    </row>
    <row r="1155" spans="1:10" x14ac:dyDescent="0.2">
      <c r="A1155"/>
      <c r="B1155"/>
      <c r="C1155"/>
      <c r="D1155"/>
      <c r="E1155"/>
      <c r="F1155"/>
      <c r="G1155"/>
      <c r="H1155"/>
      <c r="I1155"/>
      <c r="J1155"/>
    </row>
    <row r="1156" spans="1:10" x14ac:dyDescent="0.2">
      <c r="A1156"/>
      <c r="B1156"/>
      <c r="C1156"/>
      <c r="D1156"/>
      <c r="E1156"/>
      <c r="F1156"/>
      <c r="G1156"/>
      <c r="H1156"/>
      <c r="I1156"/>
      <c r="J1156"/>
    </row>
    <row r="1157" spans="1:10" x14ac:dyDescent="0.2">
      <c r="A1157"/>
      <c r="B1157"/>
      <c r="C1157"/>
      <c r="D1157"/>
      <c r="E1157"/>
      <c r="F1157"/>
      <c r="G1157"/>
      <c r="H1157"/>
      <c r="I1157"/>
      <c r="J1157"/>
    </row>
    <row r="1158" spans="1:10" x14ac:dyDescent="0.2">
      <c r="A1158"/>
      <c r="B1158"/>
      <c r="C1158"/>
      <c r="D1158"/>
      <c r="E1158"/>
      <c r="F1158"/>
      <c r="G1158"/>
      <c r="H1158"/>
      <c r="I1158"/>
      <c r="J1158"/>
    </row>
    <row r="1159" spans="1:10" x14ac:dyDescent="0.2">
      <c r="A1159"/>
      <c r="B1159"/>
      <c r="C1159"/>
      <c r="D1159"/>
      <c r="E1159"/>
      <c r="F1159"/>
      <c r="G1159"/>
      <c r="H1159"/>
      <c r="I1159"/>
      <c r="J1159"/>
    </row>
    <row r="1160" spans="1:10" x14ac:dyDescent="0.2">
      <c r="A1160"/>
      <c r="B1160"/>
      <c r="C1160"/>
      <c r="D1160"/>
      <c r="E1160"/>
      <c r="F1160"/>
      <c r="G1160"/>
      <c r="H1160"/>
      <c r="I1160"/>
      <c r="J1160"/>
    </row>
    <row r="1161" spans="1:10" x14ac:dyDescent="0.2">
      <c r="A1161"/>
      <c r="B1161"/>
      <c r="C1161"/>
      <c r="D1161"/>
      <c r="E1161"/>
      <c r="F1161"/>
      <c r="G1161"/>
      <c r="H1161"/>
      <c r="I1161"/>
      <c r="J1161"/>
    </row>
    <row r="1162" spans="1:10" x14ac:dyDescent="0.2">
      <c r="A1162"/>
      <c r="B1162"/>
      <c r="C1162"/>
      <c r="D1162"/>
      <c r="E1162"/>
      <c r="F1162"/>
      <c r="G1162"/>
      <c r="H1162"/>
      <c r="I1162"/>
      <c r="J1162"/>
    </row>
    <row r="1163" spans="1:10" x14ac:dyDescent="0.2">
      <c r="A1163"/>
      <c r="B1163"/>
      <c r="C1163"/>
      <c r="D1163"/>
      <c r="E1163"/>
      <c r="F1163"/>
      <c r="G1163"/>
      <c r="H1163"/>
      <c r="I1163"/>
      <c r="J1163"/>
    </row>
    <row r="1164" spans="1:10" x14ac:dyDescent="0.2">
      <c r="A1164"/>
      <c r="B1164"/>
      <c r="C1164"/>
      <c r="D1164"/>
      <c r="E1164"/>
      <c r="F1164"/>
      <c r="G1164"/>
      <c r="H1164"/>
      <c r="I1164"/>
      <c r="J1164"/>
    </row>
    <row r="1165" spans="1:10" x14ac:dyDescent="0.2">
      <c r="A1165"/>
      <c r="B1165"/>
      <c r="C1165"/>
      <c r="D1165"/>
      <c r="E1165"/>
      <c r="F1165"/>
      <c r="G1165"/>
      <c r="H1165"/>
      <c r="I1165"/>
      <c r="J1165"/>
    </row>
    <row r="1166" spans="1:10" x14ac:dyDescent="0.2">
      <c r="A1166"/>
      <c r="B1166"/>
      <c r="C1166"/>
      <c r="D1166"/>
      <c r="E1166"/>
      <c r="F1166"/>
      <c r="G1166"/>
      <c r="H1166"/>
      <c r="I1166"/>
      <c r="J1166"/>
    </row>
    <row r="1167" spans="1:10" x14ac:dyDescent="0.2">
      <c r="A1167"/>
      <c r="B1167"/>
      <c r="C1167"/>
      <c r="D1167"/>
      <c r="E1167"/>
      <c r="F1167"/>
      <c r="G1167"/>
      <c r="H1167"/>
      <c r="I1167"/>
      <c r="J1167"/>
    </row>
    <row r="1168" spans="1:10" x14ac:dyDescent="0.2">
      <c r="A1168"/>
      <c r="B1168"/>
      <c r="C1168"/>
      <c r="D1168"/>
      <c r="E1168"/>
      <c r="F1168"/>
      <c r="G1168"/>
      <c r="H1168"/>
      <c r="I1168"/>
      <c r="J1168"/>
    </row>
    <row r="1169" spans="1:10" x14ac:dyDescent="0.2">
      <c r="A1169"/>
      <c r="B1169"/>
      <c r="C1169"/>
      <c r="D1169"/>
      <c r="E1169"/>
      <c r="F1169"/>
      <c r="G1169"/>
      <c r="H1169"/>
      <c r="I1169"/>
      <c r="J1169"/>
    </row>
    <row r="1170" spans="1:10" x14ac:dyDescent="0.2">
      <c r="A1170"/>
      <c r="B1170"/>
      <c r="C1170"/>
      <c r="D1170"/>
      <c r="E1170"/>
      <c r="F1170"/>
      <c r="G1170"/>
      <c r="H1170"/>
      <c r="I1170"/>
      <c r="J1170"/>
    </row>
    <row r="1171" spans="1:10" x14ac:dyDescent="0.2">
      <c r="A1171"/>
      <c r="B1171"/>
      <c r="C1171"/>
      <c r="D1171"/>
      <c r="E1171"/>
      <c r="F1171"/>
      <c r="G1171"/>
      <c r="H1171"/>
      <c r="I1171"/>
      <c r="J1171"/>
    </row>
    <row r="1172" spans="1:10" x14ac:dyDescent="0.2">
      <c r="A1172"/>
      <c r="B1172"/>
      <c r="C1172"/>
      <c r="D1172"/>
      <c r="E1172"/>
      <c r="F1172"/>
      <c r="G1172"/>
      <c r="H1172"/>
      <c r="I1172"/>
      <c r="J1172"/>
    </row>
    <row r="1173" spans="1:10" x14ac:dyDescent="0.2">
      <c r="A1173"/>
      <c r="B1173"/>
      <c r="C1173"/>
      <c r="D1173"/>
      <c r="E1173"/>
      <c r="F1173"/>
      <c r="G1173"/>
      <c r="H1173"/>
      <c r="I1173"/>
      <c r="J1173"/>
    </row>
    <row r="1174" spans="1:10" x14ac:dyDescent="0.2">
      <c r="A1174"/>
      <c r="B1174"/>
      <c r="C1174"/>
      <c r="D1174"/>
      <c r="E1174"/>
      <c r="F1174"/>
      <c r="G1174"/>
      <c r="H1174"/>
      <c r="I1174"/>
      <c r="J1174"/>
    </row>
    <row r="1175" spans="1:10" x14ac:dyDescent="0.2">
      <c r="A1175"/>
      <c r="B1175"/>
      <c r="C1175"/>
      <c r="D1175"/>
      <c r="E1175"/>
      <c r="F1175"/>
      <c r="G1175"/>
      <c r="H1175"/>
      <c r="I1175"/>
      <c r="J1175"/>
    </row>
    <row r="1176" spans="1:10" x14ac:dyDescent="0.2">
      <c r="A1176"/>
      <c r="B1176"/>
      <c r="C1176"/>
      <c r="D1176"/>
      <c r="E1176"/>
      <c r="F1176"/>
      <c r="G1176"/>
      <c r="H1176"/>
      <c r="I1176"/>
      <c r="J1176"/>
    </row>
    <row r="1177" spans="1:10" x14ac:dyDescent="0.2">
      <c r="A1177"/>
      <c r="B1177"/>
      <c r="C1177"/>
      <c r="D1177"/>
      <c r="E1177"/>
      <c r="F1177"/>
      <c r="G1177"/>
      <c r="H1177"/>
      <c r="I1177"/>
      <c r="J1177"/>
    </row>
    <row r="1178" spans="1:10" x14ac:dyDescent="0.2">
      <c r="A1178"/>
      <c r="B1178"/>
      <c r="C1178"/>
      <c r="D1178"/>
      <c r="E1178"/>
      <c r="F1178"/>
      <c r="G1178"/>
      <c r="H1178"/>
      <c r="I1178"/>
      <c r="J1178"/>
    </row>
    <row r="1179" spans="1:10" x14ac:dyDescent="0.2">
      <c r="A1179"/>
      <c r="B1179"/>
      <c r="C1179"/>
      <c r="D1179"/>
      <c r="E1179"/>
      <c r="F1179"/>
      <c r="G1179"/>
      <c r="H1179"/>
      <c r="I1179"/>
      <c r="J1179"/>
    </row>
    <row r="1180" spans="1:10" x14ac:dyDescent="0.2">
      <c r="A1180"/>
      <c r="B1180"/>
      <c r="C1180"/>
      <c r="D1180"/>
      <c r="E1180"/>
      <c r="F1180"/>
      <c r="G1180"/>
      <c r="H1180"/>
      <c r="I1180"/>
      <c r="J1180"/>
    </row>
    <row r="1181" spans="1:10" x14ac:dyDescent="0.2">
      <c r="A1181"/>
      <c r="B1181"/>
      <c r="C1181"/>
      <c r="D1181"/>
      <c r="E1181"/>
      <c r="F1181"/>
      <c r="G1181"/>
      <c r="H1181"/>
      <c r="I1181"/>
      <c r="J1181"/>
    </row>
    <row r="1182" spans="1:10" x14ac:dyDescent="0.2">
      <c r="A1182"/>
      <c r="B1182"/>
      <c r="C1182"/>
      <c r="D1182"/>
      <c r="E1182"/>
      <c r="F1182"/>
      <c r="G1182"/>
      <c r="H1182"/>
      <c r="I1182"/>
      <c r="J1182"/>
    </row>
    <row r="1183" spans="1:10" x14ac:dyDescent="0.2">
      <c r="A1183"/>
      <c r="B1183"/>
      <c r="C1183"/>
      <c r="D1183"/>
      <c r="E1183"/>
      <c r="F1183"/>
      <c r="G1183"/>
      <c r="H1183"/>
      <c r="I1183"/>
      <c r="J1183"/>
    </row>
    <row r="1184" spans="1:10" x14ac:dyDescent="0.2">
      <c r="A1184"/>
      <c r="B1184"/>
      <c r="C1184"/>
      <c r="D1184"/>
      <c r="E1184"/>
      <c r="F1184"/>
      <c r="G1184"/>
      <c r="H1184"/>
      <c r="I1184"/>
      <c r="J1184"/>
    </row>
    <row r="1185" spans="1:10" x14ac:dyDescent="0.2">
      <c r="A1185"/>
      <c r="B1185"/>
      <c r="C1185"/>
      <c r="D1185"/>
      <c r="E1185"/>
      <c r="F1185"/>
      <c r="G1185"/>
      <c r="H1185"/>
      <c r="I1185"/>
      <c r="J1185"/>
    </row>
    <row r="1186" spans="1:10" x14ac:dyDescent="0.2">
      <c r="A1186"/>
      <c r="B1186"/>
      <c r="C1186"/>
      <c r="D1186"/>
      <c r="E1186"/>
      <c r="F1186"/>
      <c r="G1186"/>
      <c r="H1186"/>
      <c r="I1186"/>
      <c r="J1186"/>
    </row>
    <row r="1187" spans="1:10" x14ac:dyDescent="0.2">
      <c r="A1187"/>
      <c r="B1187"/>
      <c r="C1187"/>
      <c r="D1187"/>
      <c r="E1187"/>
      <c r="F1187"/>
      <c r="G1187"/>
      <c r="H1187"/>
      <c r="I1187"/>
      <c r="J1187"/>
    </row>
    <row r="1188" spans="1:10" x14ac:dyDescent="0.2">
      <c r="A1188"/>
      <c r="B1188"/>
      <c r="C1188"/>
      <c r="D1188"/>
      <c r="E1188"/>
      <c r="F1188"/>
      <c r="G1188"/>
      <c r="H1188"/>
      <c r="I1188"/>
      <c r="J1188"/>
    </row>
    <row r="1189" spans="1:10" x14ac:dyDescent="0.2">
      <c r="A1189"/>
      <c r="B1189"/>
      <c r="C1189"/>
      <c r="D1189"/>
      <c r="E1189"/>
      <c r="F1189"/>
      <c r="G1189"/>
      <c r="H1189"/>
      <c r="I1189"/>
      <c r="J1189"/>
    </row>
    <row r="1190" spans="1:10" x14ac:dyDescent="0.2">
      <c r="A1190"/>
      <c r="B1190"/>
      <c r="C1190"/>
      <c r="D1190"/>
      <c r="E1190"/>
      <c r="F1190"/>
      <c r="G1190"/>
      <c r="H1190"/>
      <c r="I1190"/>
      <c r="J1190"/>
    </row>
    <row r="1191" spans="1:10" x14ac:dyDescent="0.2">
      <c r="A1191"/>
      <c r="B1191"/>
      <c r="C1191"/>
      <c r="D1191"/>
      <c r="E1191"/>
      <c r="F1191"/>
      <c r="G1191"/>
      <c r="H1191"/>
      <c r="I1191"/>
      <c r="J1191"/>
    </row>
    <row r="1192" spans="1:10" x14ac:dyDescent="0.2">
      <c r="A1192"/>
      <c r="B1192"/>
      <c r="C1192"/>
      <c r="D1192"/>
      <c r="E1192"/>
      <c r="F1192"/>
      <c r="G1192"/>
      <c r="H1192"/>
      <c r="I1192"/>
      <c r="J1192"/>
    </row>
    <row r="1193" spans="1:10" x14ac:dyDescent="0.2">
      <c r="A1193"/>
      <c r="B1193"/>
      <c r="C1193"/>
      <c r="D1193"/>
      <c r="E1193"/>
      <c r="F1193"/>
      <c r="G1193"/>
      <c r="H1193"/>
      <c r="I1193"/>
      <c r="J1193"/>
    </row>
    <row r="1194" spans="1:10" x14ac:dyDescent="0.2">
      <c r="A1194"/>
      <c r="B1194"/>
      <c r="C1194"/>
      <c r="D1194"/>
      <c r="E1194"/>
      <c r="F1194"/>
      <c r="G1194"/>
      <c r="H1194"/>
      <c r="I1194"/>
      <c r="J1194"/>
    </row>
    <row r="1195" spans="1:10" x14ac:dyDescent="0.2">
      <c r="A1195"/>
      <c r="B1195"/>
      <c r="C1195"/>
      <c r="D1195"/>
      <c r="E1195"/>
      <c r="F1195"/>
      <c r="G1195"/>
      <c r="H1195"/>
      <c r="I1195"/>
      <c r="J1195"/>
    </row>
    <row r="1196" spans="1:10" x14ac:dyDescent="0.2">
      <c r="A1196"/>
      <c r="B1196"/>
      <c r="C1196"/>
      <c r="D1196"/>
      <c r="E1196"/>
      <c r="F1196"/>
      <c r="G1196"/>
      <c r="H1196"/>
      <c r="I1196"/>
      <c r="J1196"/>
    </row>
    <row r="1197" spans="1:10" x14ac:dyDescent="0.2">
      <c r="A1197"/>
      <c r="B1197"/>
      <c r="C1197"/>
      <c r="D1197"/>
      <c r="E1197"/>
      <c r="F1197"/>
      <c r="G1197"/>
      <c r="H1197"/>
      <c r="I1197"/>
      <c r="J1197"/>
    </row>
    <row r="1198" spans="1:10" x14ac:dyDescent="0.2">
      <c r="A1198"/>
      <c r="B1198"/>
      <c r="C1198"/>
      <c r="D1198"/>
      <c r="E1198"/>
      <c r="F1198"/>
      <c r="G1198"/>
      <c r="H1198"/>
      <c r="I1198"/>
      <c r="J1198"/>
    </row>
    <row r="1199" spans="1:10" x14ac:dyDescent="0.2">
      <c r="A1199"/>
      <c r="B1199"/>
      <c r="C1199"/>
      <c r="D1199"/>
      <c r="E1199"/>
      <c r="F1199"/>
      <c r="G1199"/>
      <c r="H1199"/>
      <c r="I1199"/>
      <c r="J1199"/>
    </row>
    <row r="1200" spans="1:10" x14ac:dyDescent="0.2">
      <c r="A1200"/>
      <c r="B1200"/>
      <c r="C1200"/>
      <c r="D1200"/>
      <c r="E1200"/>
      <c r="F1200"/>
      <c r="G1200"/>
      <c r="H1200"/>
      <c r="I1200"/>
      <c r="J1200"/>
    </row>
    <row r="1201" spans="1:10" x14ac:dyDescent="0.2">
      <c r="A1201"/>
      <c r="B1201"/>
      <c r="C1201"/>
      <c r="D1201"/>
      <c r="E1201"/>
      <c r="F1201"/>
      <c r="G1201"/>
      <c r="H1201"/>
      <c r="I1201"/>
      <c r="J1201"/>
    </row>
    <row r="1202" spans="1:10" x14ac:dyDescent="0.2">
      <c r="A1202"/>
      <c r="B1202"/>
      <c r="C1202"/>
      <c r="D1202"/>
      <c r="E1202"/>
      <c r="F1202"/>
      <c r="G1202"/>
      <c r="H1202"/>
      <c r="I1202"/>
      <c r="J1202"/>
    </row>
    <row r="1203" spans="1:10" x14ac:dyDescent="0.2">
      <c r="A1203"/>
      <c r="B1203"/>
      <c r="C1203"/>
      <c r="D1203"/>
      <c r="E1203"/>
      <c r="F1203"/>
      <c r="G1203"/>
      <c r="H1203"/>
      <c r="I1203"/>
      <c r="J1203"/>
    </row>
    <row r="1204" spans="1:10" x14ac:dyDescent="0.2">
      <c r="A1204"/>
      <c r="B1204"/>
      <c r="C1204"/>
      <c r="D1204"/>
      <c r="E1204"/>
      <c r="F1204"/>
      <c r="G1204"/>
      <c r="H1204"/>
      <c r="I1204"/>
      <c r="J1204"/>
    </row>
    <row r="1205" spans="1:10" x14ac:dyDescent="0.2">
      <c r="A1205"/>
      <c r="B1205"/>
      <c r="C1205"/>
      <c r="D1205"/>
      <c r="E1205"/>
      <c r="F1205"/>
      <c r="G1205"/>
      <c r="H1205"/>
      <c r="I1205"/>
      <c r="J1205"/>
    </row>
    <row r="1206" spans="1:10" x14ac:dyDescent="0.2">
      <c r="A1206"/>
      <c r="B1206"/>
      <c r="C1206"/>
      <c r="D1206"/>
      <c r="E1206"/>
      <c r="F1206"/>
      <c r="G1206"/>
      <c r="H1206"/>
      <c r="I1206"/>
      <c r="J1206"/>
    </row>
    <row r="1207" spans="1:10" x14ac:dyDescent="0.2">
      <c r="A1207"/>
      <c r="B1207"/>
      <c r="C1207"/>
      <c r="D1207"/>
      <c r="E1207"/>
      <c r="F1207"/>
      <c r="G1207"/>
      <c r="H1207"/>
      <c r="I1207"/>
      <c r="J1207"/>
    </row>
    <row r="1208" spans="1:10" x14ac:dyDescent="0.2">
      <c r="A1208"/>
      <c r="B1208"/>
      <c r="C1208"/>
      <c r="D1208"/>
      <c r="E1208"/>
      <c r="F1208"/>
      <c r="G1208"/>
      <c r="H1208"/>
      <c r="I1208"/>
      <c r="J1208"/>
    </row>
    <row r="1209" spans="1:10" x14ac:dyDescent="0.2">
      <c r="A1209"/>
      <c r="B1209"/>
      <c r="C1209"/>
      <c r="D1209"/>
      <c r="E1209"/>
      <c r="F1209"/>
      <c r="G1209"/>
      <c r="H1209"/>
      <c r="I1209"/>
      <c r="J1209"/>
    </row>
    <row r="1210" spans="1:10" x14ac:dyDescent="0.2">
      <c r="A1210"/>
      <c r="B1210"/>
      <c r="C1210"/>
      <c r="D1210"/>
      <c r="E1210"/>
      <c r="F1210"/>
      <c r="G1210"/>
      <c r="H1210"/>
      <c r="I1210"/>
      <c r="J1210"/>
    </row>
    <row r="1211" spans="1:10" x14ac:dyDescent="0.2">
      <c r="A1211"/>
      <c r="B1211"/>
      <c r="C1211"/>
      <c r="D1211"/>
      <c r="E1211"/>
      <c r="F1211"/>
      <c r="G1211"/>
      <c r="H1211"/>
      <c r="I1211"/>
      <c r="J1211"/>
    </row>
    <row r="1212" spans="1:10" x14ac:dyDescent="0.2">
      <c r="A1212"/>
      <c r="B1212"/>
      <c r="C1212"/>
      <c r="D1212"/>
      <c r="E1212"/>
      <c r="F1212"/>
      <c r="G1212"/>
      <c r="H1212"/>
      <c r="I1212"/>
      <c r="J1212"/>
    </row>
    <row r="1213" spans="1:10" x14ac:dyDescent="0.2">
      <c r="A1213"/>
      <c r="B1213"/>
      <c r="C1213"/>
      <c r="D1213"/>
      <c r="E1213"/>
      <c r="F1213"/>
      <c r="G1213"/>
      <c r="H1213"/>
      <c r="I1213"/>
      <c r="J1213"/>
    </row>
    <row r="1214" spans="1:10" x14ac:dyDescent="0.2">
      <c r="A1214"/>
      <c r="B1214"/>
      <c r="C1214"/>
      <c r="D1214"/>
      <c r="E1214"/>
      <c r="F1214"/>
      <c r="G1214"/>
      <c r="H1214"/>
      <c r="I1214"/>
      <c r="J1214"/>
    </row>
    <row r="1215" spans="1:10" x14ac:dyDescent="0.2">
      <c r="A1215"/>
      <c r="B1215"/>
      <c r="C1215"/>
      <c r="D1215"/>
      <c r="E1215"/>
      <c r="F1215"/>
      <c r="G1215"/>
      <c r="H1215"/>
      <c r="I1215"/>
      <c r="J1215"/>
    </row>
    <row r="1216" spans="1:10" x14ac:dyDescent="0.2">
      <c r="A1216"/>
      <c r="B1216"/>
      <c r="C1216"/>
      <c r="D1216"/>
      <c r="E1216"/>
      <c r="F1216"/>
      <c r="G1216"/>
      <c r="H1216"/>
      <c r="I1216"/>
      <c r="J1216"/>
    </row>
    <row r="1217" spans="1:10" x14ac:dyDescent="0.2">
      <c r="A1217"/>
      <c r="B1217"/>
      <c r="C1217"/>
      <c r="D1217"/>
      <c r="E1217"/>
      <c r="F1217"/>
      <c r="G1217"/>
      <c r="H1217"/>
      <c r="I1217"/>
      <c r="J1217"/>
    </row>
    <row r="1218" spans="1:10" x14ac:dyDescent="0.2">
      <c r="A1218"/>
      <c r="B1218"/>
      <c r="C1218"/>
      <c r="D1218"/>
      <c r="E1218"/>
      <c r="F1218"/>
      <c r="G1218"/>
      <c r="H1218"/>
      <c r="I1218"/>
      <c r="J1218"/>
    </row>
    <row r="1219" spans="1:10" x14ac:dyDescent="0.2">
      <c r="A1219"/>
      <c r="B1219"/>
      <c r="C1219"/>
      <c r="D1219"/>
      <c r="E1219"/>
      <c r="F1219"/>
      <c r="G1219"/>
      <c r="H1219"/>
      <c r="I1219"/>
      <c r="J1219"/>
    </row>
    <row r="1220" spans="1:10" x14ac:dyDescent="0.2">
      <c r="A1220"/>
      <c r="B1220"/>
      <c r="C1220"/>
      <c r="D1220"/>
      <c r="E1220"/>
      <c r="F1220"/>
      <c r="G1220"/>
      <c r="H1220"/>
      <c r="I1220"/>
      <c r="J1220"/>
    </row>
    <row r="1221" spans="1:10" x14ac:dyDescent="0.2">
      <c r="A1221"/>
      <c r="B1221"/>
      <c r="C1221"/>
      <c r="D1221"/>
      <c r="E1221"/>
      <c r="F1221"/>
      <c r="G1221"/>
      <c r="H1221"/>
      <c r="I1221"/>
      <c r="J1221"/>
    </row>
    <row r="1222" spans="1:10" x14ac:dyDescent="0.2">
      <c r="A1222"/>
      <c r="B1222"/>
      <c r="C1222"/>
      <c r="D1222"/>
      <c r="E1222"/>
      <c r="F1222"/>
      <c r="G1222"/>
      <c r="H1222"/>
      <c r="I1222"/>
      <c r="J1222"/>
    </row>
    <row r="1223" spans="1:10" x14ac:dyDescent="0.2">
      <c r="A1223"/>
      <c r="B1223"/>
      <c r="C1223"/>
      <c r="D1223"/>
      <c r="E1223"/>
      <c r="F1223"/>
      <c r="G1223"/>
      <c r="H1223"/>
      <c r="I1223"/>
      <c r="J1223"/>
    </row>
    <row r="1224" spans="1:10" x14ac:dyDescent="0.2">
      <c r="A1224"/>
      <c r="B1224"/>
      <c r="C1224"/>
      <c r="D1224"/>
      <c r="E1224"/>
      <c r="F1224"/>
      <c r="G1224"/>
      <c r="H1224"/>
      <c r="I1224"/>
      <c r="J1224"/>
    </row>
    <row r="1225" spans="1:10" x14ac:dyDescent="0.2">
      <c r="A1225"/>
      <c r="B1225"/>
      <c r="C1225"/>
      <c r="D1225"/>
      <c r="E1225"/>
      <c r="F1225"/>
      <c r="G1225"/>
      <c r="H1225"/>
      <c r="I1225"/>
      <c r="J1225"/>
    </row>
    <row r="1226" spans="1:10" x14ac:dyDescent="0.2">
      <c r="A1226"/>
      <c r="B1226"/>
      <c r="C1226"/>
      <c r="D1226"/>
      <c r="E1226"/>
      <c r="F1226"/>
      <c r="G1226"/>
      <c r="H1226"/>
      <c r="I1226"/>
      <c r="J1226"/>
    </row>
    <row r="1227" spans="1:10" x14ac:dyDescent="0.2">
      <c r="A1227"/>
      <c r="B1227"/>
      <c r="C1227"/>
      <c r="D1227"/>
      <c r="E1227"/>
      <c r="F1227"/>
      <c r="G1227"/>
      <c r="H1227"/>
      <c r="I1227"/>
      <c r="J1227"/>
    </row>
    <row r="1228" spans="1:10" x14ac:dyDescent="0.2">
      <c r="A1228"/>
      <c r="B1228"/>
      <c r="C1228"/>
      <c r="D1228"/>
      <c r="E1228"/>
      <c r="F1228"/>
      <c r="G1228"/>
      <c r="H1228"/>
      <c r="I1228"/>
      <c r="J1228"/>
    </row>
    <row r="1229" spans="1:10" x14ac:dyDescent="0.2">
      <c r="A1229"/>
      <c r="B1229"/>
      <c r="C1229"/>
      <c r="D1229"/>
      <c r="E1229"/>
      <c r="F1229"/>
      <c r="G1229"/>
      <c r="H1229"/>
      <c r="I1229"/>
      <c r="J1229"/>
    </row>
    <row r="1230" spans="1:10" x14ac:dyDescent="0.2">
      <c r="A1230"/>
      <c r="B1230"/>
      <c r="C1230"/>
      <c r="D1230"/>
      <c r="E1230"/>
      <c r="F1230"/>
      <c r="G1230"/>
      <c r="H1230"/>
      <c r="I1230"/>
      <c r="J1230"/>
    </row>
    <row r="1231" spans="1:10" x14ac:dyDescent="0.2">
      <c r="A1231"/>
      <c r="B1231"/>
      <c r="C1231"/>
      <c r="D1231"/>
      <c r="E1231"/>
      <c r="F1231"/>
      <c r="G1231"/>
      <c r="H1231"/>
      <c r="I1231"/>
      <c r="J1231"/>
    </row>
    <row r="1232" spans="1:10" x14ac:dyDescent="0.2">
      <c r="A1232"/>
      <c r="B1232"/>
      <c r="C1232"/>
      <c r="D1232"/>
      <c r="E1232"/>
      <c r="F1232"/>
      <c r="G1232"/>
      <c r="H1232"/>
      <c r="I1232"/>
      <c r="J1232"/>
    </row>
    <row r="1233" spans="1:10" x14ac:dyDescent="0.2">
      <c r="A1233"/>
      <c r="B1233"/>
      <c r="C1233"/>
      <c r="D1233"/>
      <c r="E1233"/>
      <c r="F1233"/>
      <c r="G1233"/>
      <c r="H1233"/>
      <c r="I1233"/>
      <c r="J1233"/>
    </row>
    <row r="1234" spans="1:10" x14ac:dyDescent="0.2">
      <c r="A1234"/>
      <c r="B1234"/>
      <c r="C1234"/>
      <c r="D1234"/>
      <c r="E1234"/>
      <c r="F1234"/>
      <c r="G1234"/>
      <c r="H1234"/>
      <c r="I1234"/>
      <c r="J1234"/>
    </row>
    <row r="1235" spans="1:10" x14ac:dyDescent="0.2">
      <c r="A1235"/>
      <c r="B1235"/>
      <c r="C1235"/>
      <c r="D1235"/>
      <c r="E1235"/>
      <c r="F1235"/>
      <c r="G1235"/>
      <c r="H1235"/>
      <c r="I1235"/>
      <c r="J1235"/>
    </row>
    <row r="1236" spans="1:10" x14ac:dyDescent="0.2">
      <c r="A1236"/>
      <c r="B1236"/>
      <c r="C1236"/>
      <c r="D1236"/>
      <c r="E1236"/>
      <c r="F1236"/>
      <c r="G1236"/>
      <c r="H1236"/>
      <c r="I1236"/>
      <c r="J1236"/>
    </row>
    <row r="1237" spans="1:10" x14ac:dyDescent="0.2">
      <c r="A1237"/>
      <c r="B1237"/>
      <c r="C1237"/>
      <c r="D1237"/>
      <c r="E1237"/>
      <c r="F1237"/>
      <c r="G1237"/>
      <c r="H1237"/>
      <c r="I1237"/>
      <c r="J1237"/>
    </row>
    <row r="1238" spans="1:10" x14ac:dyDescent="0.2">
      <c r="A1238"/>
      <c r="B1238"/>
      <c r="C1238"/>
      <c r="D1238"/>
      <c r="E1238"/>
      <c r="F1238"/>
      <c r="G1238"/>
      <c r="H1238"/>
      <c r="I1238"/>
      <c r="J1238"/>
    </row>
    <row r="1239" spans="1:10" x14ac:dyDescent="0.2">
      <c r="A1239"/>
      <c r="B1239"/>
      <c r="C1239"/>
      <c r="D1239"/>
      <c r="E1239"/>
      <c r="F1239"/>
      <c r="G1239"/>
      <c r="H1239"/>
      <c r="I1239"/>
      <c r="J1239"/>
    </row>
    <row r="1240" spans="1:10" x14ac:dyDescent="0.2">
      <c r="A1240"/>
      <c r="B1240"/>
      <c r="C1240"/>
      <c r="D1240"/>
      <c r="E1240"/>
      <c r="F1240"/>
      <c r="G1240"/>
      <c r="H1240"/>
      <c r="I1240"/>
      <c r="J1240"/>
    </row>
    <row r="1241" spans="1:10" x14ac:dyDescent="0.2">
      <c r="A1241"/>
      <c r="B1241"/>
      <c r="C1241"/>
      <c r="D1241"/>
      <c r="E1241"/>
      <c r="F1241"/>
      <c r="G1241"/>
      <c r="H1241"/>
      <c r="I1241"/>
      <c r="J1241"/>
    </row>
    <row r="1242" spans="1:10" x14ac:dyDescent="0.2">
      <c r="A1242"/>
      <c r="B1242"/>
      <c r="C1242"/>
      <c r="D1242"/>
      <c r="E1242"/>
      <c r="F1242"/>
      <c r="G1242"/>
      <c r="H1242"/>
      <c r="I1242"/>
      <c r="J1242"/>
    </row>
    <row r="1243" spans="1:10" x14ac:dyDescent="0.2">
      <c r="A1243"/>
      <c r="B1243"/>
      <c r="C1243"/>
      <c r="D1243"/>
      <c r="E1243"/>
      <c r="F1243"/>
      <c r="G1243"/>
      <c r="H1243"/>
      <c r="I1243"/>
      <c r="J1243"/>
    </row>
    <row r="1244" spans="1:10" x14ac:dyDescent="0.2">
      <c r="A1244"/>
      <c r="B1244"/>
      <c r="C1244"/>
      <c r="D1244"/>
      <c r="E1244"/>
      <c r="F1244"/>
      <c r="G1244"/>
      <c r="H1244"/>
      <c r="I1244"/>
      <c r="J1244"/>
    </row>
    <row r="1245" spans="1:10" x14ac:dyDescent="0.2">
      <c r="A1245"/>
      <c r="B1245"/>
      <c r="C1245"/>
      <c r="D1245"/>
      <c r="E1245"/>
      <c r="F1245"/>
      <c r="G1245"/>
      <c r="H1245"/>
      <c r="I1245"/>
      <c r="J1245"/>
    </row>
    <row r="1246" spans="1:10" x14ac:dyDescent="0.2">
      <c r="A1246"/>
      <c r="B1246"/>
      <c r="C1246"/>
      <c r="D1246"/>
      <c r="E1246"/>
      <c r="F1246"/>
      <c r="G1246"/>
      <c r="H1246"/>
      <c r="I1246"/>
      <c r="J1246"/>
    </row>
    <row r="1247" spans="1:10" x14ac:dyDescent="0.2">
      <c r="A1247"/>
      <c r="B1247"/>
      <c r="C1247"/>
      <c r="D1247"/>
      <c r="E1247"/>
      <c r="F1247"/>
      <c r="G1247"/>
      <c r="H1247"/>
      <c r="I1247"/>
      <c r="J1247"/>
    </row>
    <row r="1248" spans="1:10" x14ac:dyDescent="0.2">
      <c r="A1248"/>
      <c r="B1248"/>
      <c r="C1248"/>
      <c r="D1248"/>
      <c r="E1248"/>
      <c r="F1248"/>
      <c r="G1248"/>
      <c r="H1248"/>
      <c r="I1248"/>
      <c r="J1248"/>
    </row>
    <row r="1249" spans="1:10" x14ac:dyDescent="0.2">
      <c r="A1249"/>
      <c r="B1249"/>
      <c r="C1249"/>
      <c r="D1249"/>
      <c r="E1249"/>
      <c r="F1249"/>
      <c r="G1249"/>
      <c r="H1249"/>
      <c r="I1249"/>
      <c r="J1249"/>
    </row>
    <row r="1250" spans="1:10" x14ac:dyDescent="0.2">
      <c r="A1250"/>
      <c r="B1250"/>
      <c r="C1250"/>
      <c r="D1250"/>
      <c r="E1250"/>
      <c r="F1250"/>
      <c r="G1250"/>
      <c r="H1250"/>
      <c r="I1250"/>
      <c r="J1250"/>
    </row>
    <row r="1251" spans="1:10" x14ac:dyDescent="0.2">
      <c r="A1251"/>
      <c r="B1251"/>
      <c r="C1251"/>
      <c r="D1251"/>
      <c r="E1251"/>
      <c r="F1251"/>
      <c r="G1251"/>
      <c r="H1251"/>
      <c r="I1251"/>
      <c r="J1251"/>
    </row>
    <row r="1252" spans="1:10" x14ac:dyDescent="0.2">
      <c r="A1252"/>
      <c r="B1252"/>
      <c r="C1252"/>
      <c r="D1252"/>
      <c r="E1252"/>
      <c r="F1252"/>
      <c r="G1252"/>
      <c r="H1252"/>
      <c r="I1252"/>
      <c r="J1252"/>
    </row>
    <row r="1253" spans="1:10" x14ac:dyDescent="0.2">
      <c r="A1253"/>
      <c r="B1253"/>
      <c r="C1253"/>
      <c r="D1253"/>
      <c r="E1253"/>
      <c r="F1253"/>
      <c r="G1253"/>
      <c r="H1253"/>
      <c r="I1253"/>
      <c r="J1253"/>
    </row>
    <row r="1254" spans="1:10" x14ac:dyDescent="0.2">
      <c r="A1254"/>
      <c r="B1254"/>
      <c r="C1254"/>
      <c r="D1254"/>
      <c r="E1254"/>
      <c r="F1254"/>
      <c r="G1254"/>
      <c r="H1254"/>
      <c r="I1254"/>
      <c r="J1254"/>
    </row>
    <row r="1255" spans="1:10" x14ac:dyDescent="0.2">
      <c r="A1255"/>
      <c r="B1255"/>
      <c r="C1255"/>
      <c r="D1255"/>
      <c r="E1255"/>
      <c r="F1255"/>
      <c r="G1255"/>
      <c r="H1255"/>
      <c r="I1255"/>
      <c r="J1255"/>
    </row>
    <row r="1256" spans="1:10" x14ac:dyDescent="0.2">
      <c r="A1256"/>
      <c r="B1256"/>
      <c r="C1256"/>
      <c r="D1256"/>
      <c r="E1256"/>
      <c r="F1256"/>
      <c r="G1256"/>
      <c r="H1256"/>
      <c r="I1256"/>
      <c r="J1256"/>
    </row>
    <row r="1257" spans="1:10" x14ac:dyDescent="0.2">
      <c r="A1257"/>
      <c r="B1257"/>
      <c r="C1257"/>
      <c r="D1257"/>
      <c r="E1257"/>
      <c r="F1257"/>
      <c r="G1257"/>
      <c r="H1257"/>
      <c r="I1257"/>
      <c r="J1257"/>
    </row>
    <row r="1258" spans="1:10" x14ac:dyDescent="0.2">
      <c r="A1258"/>
      <c r="B1258"/>
      <c r="C1258"/>
      <c r="D1258"/>
      <c r="E1258"/>
      <c r="F1258"/>
      <c r="G1258"/>
      <c r="H1258"/>
      <c r="I1258"/>
      <c r="J1258"/>
    </row>
    <row r="1259" spans="1:10" x14ac:dyDescent="0.2">
      <c r="A1259"/>
      <c r="B1259"/>
      <c r="C1259"/>
      <c r="D1259"/>
      <c r="E1259"/>
      <c r="F1259"/>
      <c r="G1259"/>
      <c r="H1259"/>
      <c r="I1259"/>
      <c r="J1259"/>
    </row>
    <row r="1260" spans="1:10" x14ac:dyDescent="0.2">
      <c r="A1260"/>
      <c r="B1260"/>
      <c r="C1260"/>
      <c r="D1260"/>
      <c r="E1260"/>
      <c r="F1260"/>
      <c r="G1260"/>
      <c r="H1260"/>
      <c r="I1260"/>
      <c r="J1260"/>
    </row>
    <row r="1261" spans="1:10" x14ac:dyDescent="0.2">
      <c r="A1261"/>
      <c r="B1261"/>
      <c r="C1261"/>
      <c r="D1261"/>
      <c r="E1261"/>
      <c r="F1261"/>
      <c r="G1261"/>
      <c r="H1261"/>
      <c r="I1261"/>
      <c r="J1261"/>
    </row>
    <row r="1262" spans="1:10" x14ac:dyDescent="0.2">
      <c r="A1262"/>
      <c r="B1262"/>
      <c r="C1262"/>
      <c r="D1262"/>
      <c r="E1262"/>
      <c r="F1262"/>
      <c r="G1262"/>
      <c r="H1262"/>
      <c r="I1262"/>
      <c r="J1262"/>
    </row>
    <row r="1263" spans="1:10" x14ac:dyDescent="0.2">
      <c r="A1263"/>
      <c r="B1263"/>
      <c r="C1263"/>
      <c r="D1263"/>
      <c r="E1263"/>
      <c r="F1263"/>
      <c r="G1263"/>
      <c r="H1263"/>
      <c r="I1263"/>
      <c r="J1263"/>
    </row>
    <row r="1264" spans="1:10" x14ac:dyDescent="0.2">
      <c r="A1264"/>
      <c r="B1264"/>
      <c r="C1264"/>
      <c r="D1264"/>
      <c r="E1264"/>
      <c r="F1264"/>
      <c r="G1264"/>
      <c r="H1264"/>
      <c r="I1264"/>
      <c r="J1264"/>
    </row>
    <row r="1265" spans="1:10" x14ac:dyDescent="0.2">
      <c r="A1265"/>
      <c r="B1265"/>
      <c r="C1265"/>
      <c r="D1265"/>
      <c r="E1265"/>
      <c r="F1265"/>
      <c r="G1265"/>
      <c r="H1265"/>
      <c r="I1265"/>
      <c r="J1265"/>
    </row>
    <row r="1266" spans="1:10" x14ac:dyDescent="0.2">
      <c r="A1266"/>
      <c r="B1266"/>
      <c r="C1266"/>
      <c r="D1266"/>
      <c r="E1266"/>
      <c r="F1266"/>
      <c r="G1266"/>
      <c r="H1266"/>
      <c r="I1266"/>
      <c r="J1266"/>
    </row>
    <row r="1267" spans="1:10" x14ac:dyDescent="0.2">
      <c r="A1267"/>
      <c r="B1267"/>
      <c r="C1267"/>
      <c r="D1267"/>
      <c r="E1267"/>
      <c r="F1267"/>
      <c r="G1267"/>
      <c r="H1267"/>
      <c r="I1267"/>
      <c r="J1267"/>
    </row>
    <row r="1268" spans="1:10" x14ac:dyDescent="0.2">
      <c r="A1268"/>
      <c r="B1268"/>
      <c r="C1268"/>
      <c r="D1268"/>
      <c r="E1268"/>
      <c r="F1268"/>
      <c r="G1268"/>
      <c r="H1268"/>
      <c r="I1268"/>
      <c r="J1268"/>
    </row>
    <row r="1269" spans="1:10" x14ac:dyDescent="0.2">
      <c r="A1269"/>
      <c r="B1269"/>
      <c r="C1269"/>
      <c r="D1269"/>
      <c r="E1269"/>
      <c r="F1269"/>
      <c r="G1269"/>
      <c r="H1269"/>
      <c r="I1269"/>
      <c r="J1269"/>
    </row>
    <row r="1270" spans="1:10" x14ac:dyDescent="0.2">
      <c r="A1270"/>
      <c r="B1270"/>
      <c r="C1270"/>
      <c r="D1270"/>
      <c r="E1270"/>
      <c r="F1270"/>
      <c r="G1270"/>
      <c r="H1270"/>
      <c r="I1270"/>
      <c r="J1270"/>
    </row>
    <row r="1271" spans="1:10" x14ac:dyDescent="0.2">
      <c r="A1271"/>
      <c r="B1271"/>
      <c r="C1271"/>
      <c r="D1271"/>
      <c r="E1271"/>
      <c r="F1271"/>
      <c r="G1271"/>
      <c r="H1271"/>
      <c r="I1271"/>
      <c r="J1271"/>
    </row>
    <row r="1272" spans="1:10" x14ac:dyDescent="0.2">
      <c r="A1272"/>
      <c r="B1272"/>
      <c r="C1272"/>
      <c r="D1272"/>
      <c r="E1272"/>
      <c r="F1272"/>
      <c r="G1272"/>
      <c r="H1272"/>
      <c r="I1272"/>
      <c r="J1272"/>
    </row>
    <row r="1273" spans="1:10" x14ac:dyDescent="0.2">
      <c r="A1273"/>
      <c r="B1273"/>
      <c r="C1273"/>
      <c r="D1273"/>
      <c r="E1273"/>
      <c r="F1273"/>
      <c r="G1273"/>
      <c r="H1273"/>
      <c r="I1273"/>
      <c r="J1273"/>
    </row>
    <row r="1274" spans="1:10" x14ac:dyDescent="0.2">
      <c r="A1274"/>
      <c r="B1274"/>
      <c r="C1274"/>
      <c r="D1274"/>
      <c r="E1274"/>
      <c r="F1274"/>
      <c r="G1274"/>
      <c r="H1274"/>
      <c r="I1274"/>
      <c r="J1274"/>
    </row>
    <row r="1275" spans="1:10" x14ac:dyDescent="0.2">
      <c r="A1275"/>
      <c r="B1275"/>
      <c r="C1275"/>
      <c r="D1275"/>
      <c r="E1275"/>
      <c r="F1275"/>
      <c r="G1275"/>
      <c r="H1275"/>
      <c r="I1275"/>
      <c r="J1275"/>
    </row>
    <row r="1276" spans="1:10" x14ac:dyDescent="0.2">
      <c r="A1276"/>
      <c r="B1276"/>
      <c r="C1276"/>
      <c r="D1276"/>
      <c r="E1276"/>
      <c r="F1276"/>
      <c r="G1276"/>
      <c r="H1276"/>
      <c r="I1276"/>
      <c r="J1276"/>
    </row>
    <row r="1277" spans="1:10" x14ac:dyDescent="0.2">
      <c r="A1277"/>
      <c r="B1277"/>
      <c r="C1277"/>
      <c r="D1277"/>
      <c r="E1277"/>
      <c r="F1277"/>
      <c r="G1277"/>
      <c r="H1277"/>
      <c r="I1277"/>
      <c r="J1277"/>
    </row>
    <row r="1278" spans="1:10" x14ac:dyDescent="0.2">
      <c r="A1278"/>
      <c r="B1278"/>
      <c r="C1278"/>
      <c r="D1278"/>
      <c r="E1278"/>
      <c r="F1278"/>
      <c r="G1278"/>
      <c r="H1278"/>
      <c r="I1278"/>
      <c r="J1278"/>
    </row>
    <row r="1279" spans="1:10" x14ac:dyDescent="0.2">
      <c r="A1279"/>
      <c r="B1279"/>
      <c r="C1279"/>
      <c r="D1279"/>
      <c r="E1279"/>
      <c r="F1279"/>
      <c r="G1279"/>
      <c r="H1279"/>
      <c r="I1279"/>
      <c r="J1279"/>
    </row>
    <row r="1280" spans="1:10" x14ac:dyDescent="0.2">
      <c r="A1280"/>
      <c r="B1280"/>
      <c r="C1280"/>
      <c r="D1280"/>
      <c r="E1280"/>
      <c r="F1280"/>
      <c r="G1280"/>
      <c r="H1280"/>
      <c r="I1280"/>
      <c r="J1280"/>
    </row>
    <row r="1281" spans="1:10" x14ac:dyDescent="0.2">
      <c r="A1281"/>
      <c r="B1281"/>
      <c r="C1281"/>
      <c r="D1281"/>
      <c r="E1281"/>
      <c r="F1281"/>
      <c r="G1281"/>
      <c r="H1281"/>
      <c r="I1281"/>
      <c r="J1281"/>
    </row>
    <row r="1282" spans="1:10" x14ac:dyDescent="0.2">
      <c r="A1282"/>
      <c r="B1282"/>
      <c r="C1282"/>
      <c r="D1282"/>
      <c r="E1282"/>
      <c r="F1282"/>
      <c r="G1282"/>
      <c r="H1282"/>
      <c r="I1282"/>
      <c r="J1282"/>
    </row>
    <row r="1283" spans="1:10" x14ac:dyDescent="0.2">
      <c r="A1283"/>
      <c r="B1283"/>
      <c r="C1283"/>
      <c r="D1283"/>
      <c r="E1283"/>
      <c r="F1283"/>
      <c r="G1283"/>
      <c r="H1283"/>
      <c r="I1283"/>
      <c r="J1283"/>
    </row>
    <row r="1284" spans="1:10" x14ac:dyDescent="0.2">
      <c r="A1284"/>
      <c r="B1284"/>
      <c r="C1284"/>
      <c r="D1284"/>
      <c r="E1284"/>
      <c r="F1284"/>
      <c r="G1284"/>
      <c r="H1284"/>
      <c r="I1284"/>
      <c r="J1284"/>
    </row>
    <row r="1285" spans="1:10" x14ac:dyDescent="0.2">
      <c r="A1285"/>
      <c r="B1285"/>
      <c r="C1285"/>
      <c r="D1285"/>
      <c r="E1285"/>
      <c r="F1285"/>
      <c r="G1285"/>
      <c r="H1285"/>
      <c r="I1285"/>
      <c r="J1285"/>
    </row>
    <row r="1286" spans="1:10" x14ac:dyDescent="0.2">
      <c r="A1286"/>
      <c r="B1286"/>
      <c r="C1286"/>
      <c r="D1286"/>
      <c r="E1286"/>
      <c r="F1286"/>
      <c r="G1286"/>
      <c r="H1286"/>
      <c r="I1286"/>
      <c r="J1286"/>
    </row>
    <row r="1287" spans="1:10" x14ac:dyDescent="0.2">
      <c r="A1287"/>
      <c r="B1287"/>
      <c r="C1287"/>
      <c r="D1287"/>
      <c r="E1287"/>
      <c r="F1287"/>
      <c r="G1287"/>
      <c r="H1287"/>
      <c r="I1287"/>
      <c r="J1287"/>
    </row>
    <row r="1288" spans="1:10" x14ac:dyDescent="0.2">
      <c r="A1288"/>
      <c r="B1288"/>
      <c r="C1288"/>
      <c r="D1288"/>
      <c r="E1288"/>
      <c r="F1288"/>
      <c r="G1288"/>
      <c r="H1288"/>
      <c r="I1288"/>
      <c r="J1288"/>
    </row>
    <row r="1289" spans="1:10" x14ac:dyDescent="0.2">
      <c r="A1289"/>
      <c r="B1289"/>
      <c r="C1289"/>
      <c r="D1289"/>
      <c r="E1289"/>
      <c r="F1289"/>
      <c r="G1289"/>
      <c r="H1289"/>
      <c r="I1289"/>
      <c r="J1289"/>
    </row>
    <row r="1290" spans="1:10" x14ac:dyDescent="0.2">
      <c r="A1290"/>
      <c r="B1290"/>
      <c r="C1290"/>
      <c r="D1290"/>
      <c r="E1290"/>
      <c r="F1290"/>
      <c r="G1290"/>
      <c r="H1290"/>
      <c r="I1290"/>
      <c r="J1290"/>
    </row>
    <row r="1291" spans="1:10" x14ac:dyDescent="0.2">
      <c r="A1291"/>
      <c r="B1291"/>
      <c r="C1291"/>
      <c r="D1291"/>
      <c r="E1291"/>
      <c r="F1291"/>
      <c r="G1291"/>
      <c r="H1291"/>
      <c r="I1291"/>
      <c r="J1291"/>
    </row>
    <row r="1292" spans="1:10" x14ac:dyDescent="0.2">
      <c r="A1292"/>
      <c r="B1292"/>
      <c r="C1292"/>
      <c r="D1292"/>
      <c r="E1292"/>
      <c r="F1292"/>
      <c r="G1292"/>
      <c r="H1292"/>
      <c r="I1292"/>
      <c r="J1292"/>
    </row>
    <row r="1293" spans="1:10" x14ac:dyDescent="0.2">
      <c r="A1293"/>
      <c r="B1293"/>
      <c r="C1293"/>
      <c r="D1293"/>
      <c r="E1293"/>
      <c r="F1293"/>
      <c r="G1293"/>
      <c r="H1293"/>
      <c r="I1293"/>
      <c r="J1293"/>
    </row>
    <row r="1294" spans="1:10" x14ac:dyDescent="0.2">
      <c r="A1294"/>
      <c r="B1294"/>
      <c r="C1294"/>
      <c r="D1294"/>
      <c r="E1294"/>
      <c r="F1294"/>
      <c r="G1294"/>
      <c r="H1294"/>
      <c r="I1294"/>
      <c r="J1294"/>
    </row>
    <row r="1295" spans="1:10" x14ac:dyDescent="0.2">
      <c r="A1295"/>
      <c r="B1295"/>
      <c r="C1295"/>
      <c r="D1295"/>
      <c r="E1295"/>
      <c r="F1295"/>
      <c r="G1295"/>
      <c r="H1295"/>
      <c r="I1295"/>
      <c r="J1295"/>
    </row>
    <row r="1296" spans="1:10" x14ac:dyDescent="0.2">
      <c r="A1296"/>
      <c r="B1296"/>
      <c r="C1296"/>
      <c r="D1296"/>
      <c r="E1296"/>
      <c r="F1296"/>
      <c r="G1296"/>
      <c r="H1296"/>
      <c r="I1296"/>
      <c r="J1296"/>
    </row>
    <row r="1297" spans="1:10" x14ac:dyDescent="0.2">
      <c r="A1297"/>
      <c r="B1297"/>
      <c r="C1297"/>
      <c r="D1297"/>
      <c r="E1297"/>
      <c r="F1297"/>
      <c r="G1297"/>
      <c r="H1297"/>
      <c r="I1297"/>
      <c r="J1297"/>
    </row>
    <row r="1298" spans="1:10" x14ac:dyDescent="0.2">
      <c r="A1298"/>
      <c r="B1298"/>
      <c r="C1298"/>
      <c r="D1298"/>
      <c r="E1298"/>
      <c r="F1298"/>
      <c r="G1298"/>
      <c r="H1298"/>
      <c r="I1298"/>
      <c r="J1298"/>
    </row>
    <row r="1299" spans="1:10" x14ac:dyDescent="0.2">
      <c r="A1299"/>
      <c r="B1299"/>
      <c r="C1299"/>
      <c r="D1299"/>
      <c r="E1299"/>
      <c r="F1299"/>
      <c r="G1299"/>
      <c r="H1299"/>
      <c r="I1299"/>
      <c r="J1299"/>
    </row>
    <row r="1300" spans="1:10" x14ac:dyDescent="0.2">
      <c r="A1300"/>
      <c r="B1300"/>
      <c r="C1300"/>
      <c r="D1300"/>
      <c r="E1300"/>
      <c r="F1300"/>
      <c r="G1300"/>
      <c r="H1300"/>
      <c r="I1300"/>
      <c r="J1300"/>
    </row>
    <row r="1301" spans="1:10" x14ac:dyDescent="0.2">
      <c r="A1301"/>
      <c r="B1301"/>
      <c r="C1301"/>
      <c r="D1301"/>
      <c r="E1301"/>
      <c r="F1301"/>
      <c r="G1301"/>
      <c r="H1301"/>
      <c r="I1301"/>
      <c r="J1301"/>
    </row>
    <row r="1302" spans="1:10" x14ac:dyDescent="0.2">
      <c r="A1302"/>
      <c r="B1302"/>
      <c r="C1302"/>
      <c r="D1302"/>
      <c r="E1302"/>
      <c r="F1302"/>
      <c r="G1302"/>
      <c r="H1302"/>
      <c r="I1302"/>
      <c r="J1302"/>
    </row>
    <row r="1303" spans="1:10" x14ac:dyDescent="0.2">
      <c r="A1303"/>
      <c r="B1303"/>
      <c r="C1303"/>
      <c r="D1303"/>
      <c r="E1303"/>
      <c r="F1303"/>
      <c r="G1303"/>
      <c r="H1303"/>
      <c r="I1303"/>
      <c r="J1303"/>
    </row>
    <row r="1304" spans="1:10" x14ac:dyDescent="0.2">
      <c r="A1304"/>
      <c r="B1304"/>
      <c r="C1304"/>
      <c r="D1304"/>
      <c r="E1304"/>
      <c r="F1304"/>
      <c r="G1304"/>
      <c r="H1304"/>
      <c r="I1304"/>
      <c r="J1304"/>
    </row>
    <row r="1305" spans="1:10" x14ac:dyDescent="0.2">
      <c r="A1305"/>
      <c r="B1305"/>
      <c r="C1305"/>
      <c r="D1305"/>
      <c r="E1305"/>
      <c r="F1305"/>
      <c r="G1305"/>
      <c r="H1305"/>
      <c r="I1305"/>
      <c r="J1305"/>
    </row>
    <row r="1306" spans="1:10" x14ac:dyDescent="0.2">
      <c r="A1306"/>
      <c r="B1306"/>
      <c r="C1306"/>
      <c r="D1306"/>
      <c r="E1306"/>
      <c r="F1306"/>
      <c r="G1306"/>
      <c r="H1306"/>
      <c r="I1306"/>
      <c r="J1306"/>
    </row>
    <row r="1307" spans="1:10" x14ac:dyDescent="0.2">
      <c r="A1307"/>
      <c r="B1307"/>
      <c r="C1307"/>
      <c r="D1307"/>
      <c r="E1307"/>
      <c r="F1307"/>
      <c r="G1307"/>
      <c r="H1307"/>
      <c r="I1307"/>
      <c r="J1307"/>
    </row>
    <row r="1308" spans="1:10" x14ac:dyDescent="0.2">
      <c r="A1308"/>
      <c r="B1308"/>
      <c r="C1308"/>
      <c r="D1308"/>
      <c r="E1308"/>
      <c r="F1308"/>
      <c r="G1308"/>
      <c r="H1308"/>
      <c r="I1308"/>
      <c r="J1308"/>
    </row>
    <row r="1309" spans="1:10" x14ac:dyDescent="0.2">
      <c r="A1309"/>
      <c r="B1309"/>
      <c r="C1309"/>
      <c r="D1309"/>
      <c r="E1309"/>
      <c r="F1309"/>
      <c r="G1309"/>
      <c r="H1309"/>
      <c r="I1309"/>
      <c r="J1309"/>
    </row>
    <row r="1310" spans="1:10" x14ac:dyDescent="0.2">
      <c r="A1310"/>
      <c r="B1310"/>
      <c r="C1310"/>
      <c r="D1310"/>
      <c r="E1310"/>
      <c r="F1310"/>
      <c r="G1310"/>
      <c r="H1310"/>
      <c r="I1310"/>
      <c r="J1310"/>
    </row>
    <row r="1311" spans="1:10" x14ac:dyDescent="0.2">
      <c r="A1311"/>
      <c r="B1311"/>
      <c r="C1311"/>
      <c r="D1311"/>
      <c r="E1311"/>
      <c r="F1311"/>
      <c r="G1311"/>
      <c r="H1311"/>
      <c r="I1311"/>
      <c r="J1311"/>
    </row>
    <row r="1312" spans="1:10" x14ac:dyDescent="0.2">
      <c r="A1312"/>
      <c r="B1312"/>
      <c r="C1312"/>
      <c r="D1312"/>
      <c r="E1312"/>
      <c r="F1312"/>
      <c r="G1312"/>
      <c r="H1312"/>
      <c r="I1312"/>
      <c r="J1312"/>
    </row>
    <row r="1313" spans="1:10" x14ac:dyDescent="0.2">
      <c r="A1313"/>
      <c r="B1313"/>
      <c r="C1313"/>
      <c r="D1313"/>
      <c r="E1313"/>
      <c r="F1313"/>
      <c r="G1313"/>
      <c r="H1313"/>
      <c r="I1313"/>
      <c r="J1313"/>
    </row>
    <row r="1314" spans="1:10" x14ac:dyDescent="0.2">
      <c r="A1314"/>
      <c r="B1314"/>
      <c r="C1314"/>
      <c r="D1314"/>
      <c r="E1314"/>
      <c r="F1314"/>
      <c r="G1314"/>
      <c r="H1314"/>
      <c r="I1314"/>
      <c r="J1314"/>
    </row>
    <row r="1315" spans="1:10" x14ac:dyDescent="0.2">
      <c r="A1315"/>
      <c r="B1315"/>
      <c r="C1315"/>
      <c r="D1315"/>
      <c r="E1315"/>
      <c r="F1315"/>
      <c r="G1315"/>
      <c r="H1315"/>
      <c r="I1315"/>
      <c r="J1315"/>
    </row>
    <row r="1316" spans="1:10" x14ac:dyDescent="0.2">
      <c r="A1316"/>
      <c r="B1316"/>
      <c r="C1316"/>
      <c r="D1316"/>
      <c r="E1316"/>
      <c r="F1316"/>
      <c r="G1316"/>
      <c r="H1316"/>
      <c r="I1316"/>
      <c r="J1316"/>
    </row>
    <row r="1317" spans="1:10" x14ac:dyDescent="0.2">
      <c r="A1317"/>
      <c r="B1317"/>
      <c r="C1317"/>
      <c r="D1317"/>
      <c r="E1317"/>
      <c r="F1317"/>
      <c r="G1317"/>
      <c r="H1317"/>
      <c r="I1317"/>
      <c r="J1317"/>
    </row>
    <row r="1318" spans="1:10" x14ac:dyDescent="0.2">
      <c r="A1318"/>
      <c r="B1318"/>
      <c r="C1318"/>
      <c r="D1318"/>
      <c r="E1318"/>
      <c r="F1318"/>
      <c r="G1318"/>
      <c r="H1318"/>
      <c r="I1318"/>
      <c r="J1318"/>
    </row>
    <row r="1319" spans="1:10" x14ac:dyDescent="0.2">
      <c r="A1319"/>
      <c r="B1319"/>
      <c r="C1319"/>
      <c r="D1319"/>
      <c r="E1319"/>
      <c r="F1319"/>
      <c r="G1319"/>
      <c r="H1319"/>
      <c r="I1319"/>
      <c r="J1319"/>
    </row>
    <row r="1320" spans="1:10" x14ac:dyDescent="0.2">
      <c r="A1320"/>
      <c r="B1320"/>
      <c r="C1320"/>
      <c r="D1320"/>
      <c r="E1320"/>
      <c r="F1320"/>
      <c r="G1320"/>
      <c r="H1320"/>
      <c r="I1320"/>
      <c r="J1320"/>
    </row>
    <row r="1321" spans="1:10" x14ac:dyDescent="0.2">
      <c r="A1321"/>
      <c r="B1321"/>
      <c r="C1321"/>
      <c r="D1321"/>
      <c r="E1321"/>
      <c r="F1321"/>
      <c r="G1321"/>
      <c r="H1321"/>
      <c r="I1321"/>
      <c r="J1321"/>
    </row>
    <row r="1322" spans="1:10" x14ac:dyDescent="0.2">
      <c r="A1322"/>
      <c r="B1322"/>
      <c r="C1322"/>
      <c r="D1322"/>
      <c r="E1322"/>
      <c r="F1322"/>
      <c r="G1322"/>
      <c r="H1322"/>
      <c r="I1322"/>
      <c r="J1322"/>
    </row>
    <row r="1323" spans="1:10" x14ac:dyDescent="0.2">
      <c r="A1323"/>
      <c r="B1323"/>
      <c r="C1323"/>
      <c r="D1323"/>
      <c r="E1323"/>
      <c r="F1323"/>
      <c r="G1323"/>
      <c r="H1323"/>
      <c r="I1323"/>
      <c r="J1323"/>
    </row>
    <row r="1324" spans="1:10" x14ac:dyDescent="0.2">
      <c r="A1324"/>
      <c r="B1324"/>
      <c r="C1324"/>
      <c r="D1324"/>
      <c r="E1324"/>
      <c r="F1324"/>
      <c r="G1324"/>
      <c r="H1324"/>
      <c r="I1324"/>
      <c r="J1324"/>
    </row>
    <row r="1325" spans="1:10" x14ac:dyDescent="0.2">
      <c r="A1325"/>
      <c r="B1325"/>
      <c r="C1325"/>
      <c r="D1325"/>
      <c r="E1325"/>
      <c r="F1325"/>
      <c r="G1325"/>
      <c r="H1325"/>
      <c r="I1325"/>
      <c r="J1325"/>
    </row>
    <row r="1326" spans="1:10" x14ac:dyDescent="0.2">
      <c r="A1326"/>
      <c r="B1326"/>
      <c r="C1326"/>
      <c r="D1326"/>
      <c r="E1326"/>
      <c r="F1326"/>
      <c r="G1326"/>
      <c r="H1326"/>
      <c r="I1326"/>
      <c r="J1326"/>
    </row>
    <row r="1327" spans="1:10" x14ac:dyDescent="0.2">
      <c r="A1327"/>
      <c r="B1327"/>
      <c r="C1327"/>
      <c r="D1327"/>
      <c r="E1327"/>
      <c r="F1327"/>
      <c r="G1327"/>
      <c r="H1327"/>
      <c r="I1327"/>
      <c r="J1327"/>
    </row>
    <row r="1328" spans="1:10" x14ac:dyDescent="0.2">
      <c r="A1328"/>
      <c r="B1328"/>
      <c r="C1328"/>
      <c r="D1328"/>
      <c r="E1328"/>
      <c r="F1328"/>
      <c r="G1328"/>
      <c r="H1328"/>
      <c r="I1328"/>
      <c r="J1328"/>
    </row>
    <row r="1329" spans="1:10" x14ac:dyDescent="0.2">
      <c r="A1329"/>
      <c r="B1329"/>
      <c r="C1329"/>
      <c r="D1329"/>
      <c r="E1329"/>
      <c r="F1329"/>
      <c r="G1329"/>
      <c r="H1329"/>
      <c r="I1329"/>
      <c r="J1329"/>
    </row>
    <row r="1330" spans="1:10" x14ac:dyDescent="0.2">
      <c r="A1330"/>
      <c r="B1330"/>
      <c r="C1330"/>
      <c r="D1330"/>
      <c r="E1330"/>
      <c r="F1330"/>
      <c r="G1330"/>
      <c r="H1330"/>
      <c r="I1330"/>
      <c r="J1330"/>
    </row>
    <row r="1331" spans="1:10" x14ac:dyDescent="0.2">
      <c r="A1331"/>
      <c r="B1331"/>
      <c r="C1331"/>
      <c r="D1331"/>
      <c r="E1331"/>
      <c r="F1331"/>
      <c r="G1331"/>
      <c r="H1331"/>
      <c r="I1331"/>
      <c r="J1331"/>
    </row>
    <row r="1332" spans="1:10" x14ac:dyDescent="0.2">
      <c r="A1332"/>
      <c r="B1332"/>
      <c r="C1332"/>
      <c r="D1332"/>
      <c r="E1332"/>
      <c r="F1332"/>
      <c r="G1332"/>
      <c r="H1332"/>
      <c r="I1332"/>
      <c r="J1332"/>
    </row>
    <row r="1333" spans="1:10" x14ac:dyDescent="0.2">
      <c r="A1333"/>
      <c r="B1333"/>
      <c r="C1333"/>
      <c r="D1333"/>
      <c r="E1333"/>
      <c r="F1333"/>
      <c r="G1333"/>
      <c r="H1333"/>
      <c r="I1333"/>
      <c r="J1333"/>
    </row>
    <row r="1334" spans="1:10" x14ac:dyDescent="0.2">
      <c r="A1334"/>
      <c r="B1334"/>
      <c r="C1334"/>
      <c r="D1334"/>
      <c r="E1334"/>
      <c r="F1334"/>
      <c r="G1334"/>
      <c r="H1334"/>
      <c r="I1334"/>
      <c r="J1334"/>
    </row>
    <row r="1335" spans="1:10" x14ac:dyDescent="0.2">
      <c r="A1335"/>
      <c r="B1335"/>
      <c r="C1335"/>
      <c r="D1335"/>
      <c r="E1335"/>
      <c r="F1335"/>
      <c r="G1335"/>
      <c r="H1335"/>
      <c r="I1335"/>
      <c r="J1335"/>
    </row>
    <row r="1336" spans="1:10" x14ac:dyDescent="0.2">
      <c r="A1336"/>
      <c r="B1336"/>
      <c r="C1336"/>
      <c r="D1336"/>
      <c r="E1336"/>
      <c r="F1336"/>
      <c r="G1336"/>
      <c r="H1336"/>
      <c r="I1336"/>
      <c r="J1336"/>
    </row>
    <row r="1337" spans="1:10" x14ac:dyDescent="0.2">
      <c r="A1337"/>
      <c r="B1337"/>
      <c r="C1337"/>
      <c r="D1337"/>
      <c r="E1337"/>
      <c r="F1337"/>
      <c r="G1337"/>
      <c r="H1337"/>
      <c r="I1337"/>
      <c r="J1337"/>
    </row>
    <row r="1338" spans="1:10" x14ac:dyDescent="0.2">
      <c r="A1338"/>
      <c r="B1338"/>
      <c r="C1338"/>
      <c r="D1338"/>
      <c r="E1338"/>
      <c r="F1338"/>
      <c r="G1338"/>
      <c r="H1338"/>
      <c r="I1338"/>
      <c r="J1338"/>
    </row>
    <row r="1339" spans="1:10" x14ac:dyDescent="0.2">
      <c r="A1339"/>
      <c r="B1339"/>
      <c r="C1339"/>
      <c r="D1339"/>
      <c r="E1339"/>
      <c r="F1339"/>
      <c r="G1339"/>
      <c r="H1339"/>
      <c r="I1339"/>
      <c r="J1339"/>
    </row>
    <row r="1340" spans="1:10" x14ac:dyDescent="0.2">
      <c r="A1340"/>
      <c r="B1340"/>
      <c r="C1340"/>
      <c r="D1340"/>
      <c r="E1340"/>
      <c r="F1340"/>
      <c r="G1340"/>
      <c r="H1340"/>
      <c r="I1340"/>
      <c r="J1340"/>
    </row>
    <row r="1341" spans="1:10" x14ac:dyDescent="0.2">
      <c r="A1341"/>
      <c r="B1341"/>
      <c r="C1341"/>
      <c r="D1341"/>
      <c r="E1341"/>
      <c r="F1341"/>
      <c r="G1341"/>
      <c r="H1341"/>
      <c r="I1341"/>
      <c r="J1341"/>
    </row>
    <row r="1342" spans="1:10" x14ac:dyDescent="0.2">
      <c r="A1342"/>
      <c r="B1342"/>
      <c r="C1342"/>
      <c r="D1342"/>
      <c r="E1342"/>
      <c r="F1342"/>
      <c r="G1342"/>
      <c r="H1342"/>
      <c r="I1342"/>
      <c r="J1342"/>
    </row>
    <row r="1343" spans="1:10" x14ac:dyDescent="0.2">
      <c r="A1343"/>
      <c r="B1343"/>
      <c r="C1343"/>
      <c r="D1343"/>
      <c r="E1343"/>
      <c r="F1343"/>
      <c r="G1343"/>
      <c r="H1343"/>
      <c r="I1343"/>
      <c r="J1343"/>
    </row>
    <row r="1344" spans="1:10" x14ac:dyDescent="0.2">
      <c r="A1344"/>
      <c r="B1344"/>
      <c r="C1344"/>
      <c r="D1344"/>
      <c r="E1344"/>
      <c r="F1344"/>
      <c r="G1344"/>
      <c r="H1344"/>
      <c r="I1344"/>
      <c r="J1344"/>
    </row>
    <row r="1345" spans="1:10" x14ac:dyDescent="0.2">
      <c r="A1345"/>
      <c r="B1345"/>
      <c r="C1345"/>
      <c r="D1345"/>
      <c r="E1345"/>
      <c r="F1345"/>
      <c r="G1345"/>
      <c r="H1345"/>
      <c r="I1345"/>
      <c r="J1345"/>
    </row>
    <row r="1346" spans="1:10" x14ac:dyDescent="0.2">
      <c r="A1346"/>
      <c r="B1346"/>
      <c r="C1346"/>
      <c r="D1346"/>
      <c r="E1346"/>
      <c r="F1346"/>
      <c r="G1346"/>
      <c r="H1346"/>
      <c r="I1346"/>
      <c r="J1346"/>
    </row>
    <row r="1347" spans="1:10" x14ac:dyDescent="0.2">
      <c r="A1347"/>
      <c r="B1347"/>
      <c r="C1347"/>
      <c r="D1347"/>
      <c r="E1347"/>
      <c r="F1347"/>
      <c r="G1347"/>
      <c r="H1347"/>
      <c r="I1347"/>
      <c r="J1347"/>
    </row>
    <row r="1348" spans="1:10" x14ac:dyDescent="0.2">
      <c r="A1348"/>
      <c r="B1348"/>
      <c r="C1348"/>
      <c r="D1348"/>
      <c r="E1348"/>
      <c r="F1348"/>
      <c r="G1348"/>
      <c r="H1348"/>
      <c r="I1348"/>
      <c r="J1348"/>
    </row>
    <row r="1349" spans="1:10" x14ac:dyDescent="0.2">
      <c r="A1349"/>
      <c r="B1349"/>
      <c r="C1349"/>
      <c r="D1349"/>
      <c r="E1349"/>
      <c r="F1349"/>
      <c r="G1349"/>
      <c r="H1349"/>
      <c r="I1349"/>
      <c r="J1349"/>
    </row>
    <row r="1350" spans="1:10" x14ac:dyDescent="0.2">
      <c r="A1350"/>
      <c r="B1350"/>
      <c r="C1350"/>
      <c r="D1350"/>
      <c r="E1350"/>
      <c r="F1350"/>
      <c r="G1350"/>
      <c r="H1350"/>
      <c r="I1350"/>
      <c r="J1350"/>
    </row>
    <row r="1351" spans="1:10" x14ac:dyDescent="0.2">
      <c r="A1351"/>
      <c r="B1351"/>
      <c r="C1351"/>
      <c r="D1351"/>
      <c r="E1351"/>
      <c r="F1351"/>
      <c r="G1351"/>
      <c r="H1351"/>
      <c r="I1351"/>
      <c r="J1351"/>
    </row>
    <row r="1352" spans="1:10" x14ac:dyDescent="0.2">
      <c r="A1352"/>
      <c r="B1352"/>
      <c r="C1352"/>
      <c r="D1352"/>
      <c r="E1352"/>
      <c r="F1352"/>
      <c r="G1352"/>
      <c r="H1352"/>
      <c r="I1352"/>
      <c r="J1352"/>
    </row>
    <row r="1353" spans="1:10" x14ac:dyDescent="0.2">
      <c r="A1353"/>
      <c r="B1353"/>
      <c r="C1353"/>
      <c r="D1353"/>
      <c r="E1353"/>
      <c r="F1353"/>
      <c r="G1353"/>
      <c r="H1353"/>
      <c r="I1353"/>
      <c r="J1353"/>
    </row>
    <row r="1354" spans="1:10" x14ac:dyDescent="0.2">
      <c r="A1354"/>
      <c r="B1354"/>
      <c r="C1354"/>
      <c r="D1354"/>
      <c r="E1354"/>
      <c r="F1354"/>
      <c r="G1354"/>
      <c r="H1354"/>
      <c r="I1354"/>
      <c r="J1354"/>
    </row>
    <row r="1355" spans="1:10" x14ac:dyDescent="0.2">
      <c r="A1355"/>
      <c r="B1355"/>
      <c r="C1355"/>
      <c r="D1355"/>
      <c r="E1355"/>
      <c r="F1355"/>
      <c r="G1355"/>
      <c r="H1355"/>
      <c r="I1355"/>
      <c r="J1355"/>
    </row>
    <row r="1356" spans="1:10" x14ac:dyDescent="0.2">
      <c r="A1356"/>
      <c r="B1356"/>
      <c r="C1356"/>
      <c r="D1356"/>
      <c r="E1356"/>
      <c r="F1356"/>
      <c r="G1356"/>
      <c r="H1356"/>
      <c r="I1356"/>
      <c r="J1356"/>
    </row>
    <row r="1357" spans="1:10" x14ac:dyDescent="0.2">
      <c r="A1357"/>
      <c r="B1357"/>
      <c r="C1357"/>
      <c r="D1357"/>
      <c r="E1357"/>
      <c r="F1357"/>
      <c r="G1357"/>
      <c r="H1357"/>
      <c r="I1357"/>
      <c r="J1357"/>
    </row>
    <row r="1358" spans="1:10" x14ac:dyDescent="0.2">
      <c r="A1358"/>
      <c r="B1358"/>
      <c r="C1358"/>
      <c r="D1358"/>
      <c r="E1358"/>
      <c r="F1358"/>
      <c r="G1358"/>
      <c r="H1358"/>
      <c r="I1358"/>
      <c r="J1358"/>
    </row>
    <row r="1359" spans="1:10" x14ac:dyDescent="0.2">
      <c r="A1359"/>
      <c r="B1359"/>
      <c r="C1359"/>
      <c r="D1359"/>
      <c r="E1359"/>
      <c r="F1359"/>
      <c r="G1359"/>
      <c r="H1359"/>
      <c r="I1359"/>
      <c r="J1359"/>
    </row>
    <row r="1360" spans="1:10" x14ac:dyDescent="0.2">
      <c r="A1360"/>
      <c r="B1360"/>
      <c r="C1360"/>
      <c r="D1360"/>
      <c r="E1360"/>
      <c r="F1360"/>
      <c r="G1360"/>
      <c r="H1360"/>
      <c r="I1360"/>
      <c r="J1360"/>
    </row>
    <row r="1361" spans="1:10" x14ac:dyDescent="0.2">
      <c r="A1361"/>
      <c r="B1361"/>
      <c r="C1361"/>
      <c r="D1361"/>
      <c r="E1361"/>
      <c r="F1361"/>
      <c r="G1361"/>
      <c r="H1361"/>
      <c r="I1361"/>
      <c r="J1361"/>
    </row>
    <row r="1362" spans="1:10" x14ac:dyDescent="0.2">
      <c r="A1362"/>
      <c r="B1362"/>
      <c r="C1362"/>
      <c r="D1362"/>
      <c r="E1362"/>
      <c r="F1362"/>
      <c r="G1362"/>
      <c r="H1362"/>
      <c r="I1362"/>
      <c r="J1362"/>
    </row>
    <row r="1363" spans="1:10" x14ac:dyDescent="0.2">
      <c r="A1363"/>
      <c r="B1363"/>
      <c r="C1363"/>
      <c r="D1363"/>
      <c r="E1363"/>
      <c r="F1363"/>
      <c r="G1363"/>
      <c r="H1363"/>
      <c r="I1363"/>
      <c r="J1363"/>
    </row>
    <row r="1364" spans="1:10" x14ac:dyDescent="0.2">
      <c r="A1364"/>
      <c r="B1364"/>
      <c r="C1364"/>
      <c r="D1364"/>
      <c r="E1364"/>
      <c r="F1364"/>
      <c r="G1364"/>
      <c r="H1364"/>
      <c r="I1364"/>
      <c r="J1364"/>
    </row>
    <row r="1365" spans="1:10" x14ac:dyDescent="0.2">
      <c r="A1365"/>
      <c r="B1365"/>
      <c r="C1365"/>
      <c r="D1365"/>
      <c r="E1365"/>
      <c r="F1365"/>
      <c r="G1365"/>
      <c r="H1365"/>
      <c r="I1365"/>
      <c r="J1365"/>
    </row>
    <row r="1366" spans="1:10" x14ac:dyDescent="0.2">
      <c r="A1366"/>
      <c r="B1366"/>
      <c r="C1366"/>
      <c r="D1366"/>
      <c r="E1366"/>
      <c r="F1366"/>
      <c r="G1366"/>
      <c r="H1366"/>
      <c r="I1366"/>
      <c r="J1366"/>
    </row>
    <row r="1367" spans="1:10" x14ac:dyDescent="0.2">
      <c r="A1367"/>
      <c r="B1367"/>
      <c r="C1367"/>
      <c r="D1367"/>
      <c r="E1367"/>
      <c r="F1367"/>
      <c r="G1367"/>
      <c r="H1367"/>
      <c r="I1367"/>
      <c r="J1367"/>
    </row>
    <row r="1368" spans="1:10" x14ac:dyDescent="0.2">
      <c r="A1368"/>
      <c r="B1368"/>
      <c r="C1368"/>
      <c r="D1368"/>
      <c r="E1368"/>
      <c r="F1368"/>
      <c r="G1368"/>
      <c r="H1368"/>
      <c r="I1368"/>
      <c r="J1368"/>
    </row>
    <row r="1369" spans="1:10" x14ac:dyDescent="0.2">
      <c r="A1369"/>
      <c r="B1369"/>
      <c r="C1369"/>
      <c r="D1369"/>
      <c r="E1369"/>
      <c r="F1369"/>
      <c r="G1369"/>
      <c r="H1369"/>
      <c r="I1369"/>
      <c r="J1369"/>
    </row>
    <row r="1370" spans="1:10" x14ac:dyDescent="0.2">
      <c r="A1370"/>
      <c r="B1370"/>
      <c r="C1370"/>
      <c r="D1370"/>
      <c r="E1370"/>
      <c r="F1370"/>
      <c r="G1370"/>
      <c r="H1370"/>
      <c r="I1370"/>
      <c r="J1370"/>
    </row>
    <row r="1371" spans="1:10" x14ac:dyDescent="0.2">
      <c r="A1371"/>
      <c r="B1371"/>
      <c r="C1371"/>
      <c r="D1371"/>
      <c r="E1371"/>
      <c r="F1371"/>
      <c r="G1371"/>
      <c r="H1371"/>
      <c r="I1371"/>
      <c r="J1371"/>
    </row>
    <row r="1372" spans="1:10" x14ac:dyDescent="0.2">
      <c r="A1372"/>
      <c r="B1372"/>
      <c r="C1372"/>
      <c r="D1372"/>
      <c r="E1372"/>
      <c r="F1372"/>
      <c r="G1372"/>
      <c r="H1372"/>
      <c r="I1372"/>
      <c r="J1372"/>
    </row>
    <row r="1373" spans="1:10" x14ac:dyDescent="0.2">
      <c r="A1373"/>
      <c r="B1373"/>
      <c r="C1373"/>
      <c r="D1373"/>
      <c r="E1373"/>
      <c r="F1373"/>
      <c r="G1373"/>
      <c r="H1373"/>
      <c r="I1373"/>
      <c r="J1373"/>
    </row>
    <row r="1374" spans="1:10" x14ac:dyDescent="0.2">
      <c r="A1374"/>
      <c r="B1374"/>
      <c r="C1374"/>
      <c r="D1374"/>
      <c r="E1374"/>
      <c r="F1374"/>
      <c r="G1374"/>
      <c r="H1374"/>
      <c r="I1374"/>
      <c r="J1374"/>
    </row>
    <row r="1375" spans="1:10" x14ac:dyDescent="0.2">
      <c r="A1375"/>
      <c r="B1375"/>
      <c r="C1375"/>
      <c r="D1375"/>
      <c r="E1375"/>
      <c r="F1375"/>
      <c r="G1375"/>
      <c r="H1375"/>
      <c r="I1375"/>
      <c r="J1375"/>
    </row>
    <row r="1376" spans="1:10" x14ac:dyDescent="0.2">
      <c r="A1376"/>
      <c r="B1376"/>
      <c r="C1376"/>
      <c r="D1376"/>
      <c r="E1376"/>
      <c r="F1376"/>
      <c r="G1376"/>
      <c r="H1376"/>
      <c r="I1376"/>
      <c r="J1376"/>
    </row>
    <row r="1377" spans="1:10" x14ac:dyDescent="0.2">
      <c r="A1377"/>
      <c r="B1377"/>
      <c r="C1377"/>
      <c r="D1377"/>
      <c r="E1377"/>
      <c r="F1377"/>
      <c r="G1377"/>
      <c r="H1377"/>
      <c r="I1377"/>
      <c r="J1377"/>
    </row>
    <row r="1378" spans="1:10" x14ac:dyDescent="0.2">
      <c r="A1378"/>
      <c r="B1378"/>
      <c r="C1378"/>
      <c r="D1378"/>
      <c r="E1378"/>
      <c r="F1378"/>
      <c r="G1378"/>
      <c r="H1378"/>
      <c r="I1378"/>
      <c r="J1378"/>
    </row>
    <row r="1379" spans="1:10" x14ac:dyDescent="0.2">
      <c r="A1379"/>
      <c r="B1379"/>
      <c r="C1379"/>
      <c r="D1379"/>
      <c r="E1379"/>
      <c r="F1379"/>
      <c r="G1379"/>
      <c r="H1379"/>
      <c r="I1379"/>
      <c r="J1379"/>
    </row>
    <row r="1380" spans="1:10" x14ac:dyDescent="0.2">
      <c r="A1380"/>
      <c r="B1380"/>
      <c r="C1380"/>
      <c r="D1380"/>
      <c r="E1380"/>
      <c r="F1380"/>
      <c r="G1380"/>
      <c r="H1380"/>
      <c r="I1380"/>
      <c r="J1380"/>
    </row>
    <row r="1381" spans="1:10" x14ac:dyDescent="0.2">
      <c r="A1381"/>
      <c r="B1381"/>
      <c r="C1381"/>
      <c r="D1381"/>
      <c r="E1381"/>
      <c r="F1381"/>
      <c r="G1381"/>
      <c r="H1381"/>
      <c r="I1381"/>
      <c r="J1381"/>
    </row>
    <row r="1382" spans="1:10" x14ac:dyDescent="0.2">
      <c r="A1382"/>
      <c r="B1382"/>
      <c r="C1382"/>
      <c r="D1382"/>
      <c r="E1382"/>
      <c r="F1382"/>
      <c r="G1382"/>
      <c r="H1382"/>
      <c r="I1382"/>
      <c r="J1382"/>
    </row>
    <row r="1383" spans="1:10" x14ac:dyDescent="0.2">
      <c r="A1383"/>
      <c r="B1383"/>
      <c r="C1383"/>
      <c r="D1383"/>
      <c r="E1383"/>
      <c r="F1383"/>
      <c r="G1383"/>
      <c r="H1383"/>
      <c r="I1383"/>
      <c r="J1383"/>
    </row>
    <row r="1384" spans="1:10" x14ac:dyDescent="0.2">
      <c r="A1384"/>
      <c r="B1384"/>
      <c r="C1384"/>
      <c r="D1384"/>
      <c r="E1384"/>
      <c r="F1384"/>
      <c r="G1384"/>
      <c r="H1384"/>
      <c r="I1384"/>
      <c r="J1384"/>
    </row>
    <row r="1385" spans="1:10" x14ac:dyDescent="0.2">
      <c r="A1385"/>
      <c r="B1385"/>
      <c r="C1385"/>
      <c r="D1385"/>
      <c r="E1385"/>
      <c r="F1385"/>
      <c r="G1385"/>
      <c r="H1385"/>
      <c r="I1385"/>
      <c r="J1385"/>
    </row>
    <row r="1386" spans="1:10" x14ac:dyDescent="0.2">
      <c r="A1386"/>
      <c r="B1386"/>
      <c r="C1386"/>
      <c r="D1386"/>
      <c r="E1386"/>
      <c r="F1386"/>
      <c r="G1386"/>
      <c r="H1386"/>
      <c r="I1386"/>
      <c r="J1386"/>
    </row>
    <row r="1387" spans="1:10" x14ac:dyDescent="0.2">
      <c r="A1387"/>
      <c r="B1387"/>
      <c r="C1387"/>
      <c r="D1387"/>
      <c r="E1387"/>
      <c r="F1387"/>
      <c r="G1387"/>
      <c r="H1387"/>
      <c r="I1387"/>
      <c r="J1387"/>
    </row>
    <row r="1388" spans="1:10" x14ac:dyDescent="0.2">
      <c r="A1388"/>
      <c r="B1388"/>
      <c r="C1388"/>
      <c r="D1388"/>
      <c r="E1388"/>
      <c r="F1388"/>
      <c r="G1388"/>
      <c r="H1388"/>
      <c r="I1388"/>
      <c r="J1388"/>
    </row>
    <row r="1389" spans="1:10" x14ac:dyDescent="0.2">
      <c r="A1389"/>
      <c r="B1389"/>
      <c r="C1389"/>
      <c r="D1389"/>
      <c r="E1389"/>
      <c r="F1389"/>
      <c r="G1389"/>
      <c r="H1389"/>
      <c r="I1389"/>
      <c r="J1389"/>
    </row>
    <row r="1390" spans="1:10" x14ac:dyDescent="0.2">
      <c r="A1390"/>
      <c r="B1390"/>
      <c r="C1390"/>
      <c r="D1390"/>
      <c r="E1390"/>
      <c r="F1390"/>
      <c r="G1390"/>
      <c r="H1390"/>
      <c r="I1390"/>
      <c r="J1390"/>
    </row>
    <row r="1391" spans="1:10" x14ac:dyDescent="0.2">
      <c r="A1391"/>
      <c r="B1391"/>
      <c r="C1391"/>
      <c r="D1391"/>
      <c r="E1391"/>
      <c r="F1391"/>
      <c r="G1391"/>
      <c r="H1391"/>
      <c r="I1391"/>
      <c r="J1391"/>
    </row>
    <row r="1392" spans="1:10" x14ac:dyDescent="0.2">
      <c r="A1392"/>
      <c r="B1392"/>
      <c r="C1392"/>
      <c r="D1392"/>
      <c r="E1392"/>
      <c r="F1392"/>
      <c r="G1392"/>
      <c r="H1392"/>
      <c r="I1392"/>
      <c r="J1392"/>
    </row>
    <row r="1393" spans="1:10" x14ac:dyDescent="0.2">
      <c r="A1393"/>
      <c r="B1393"/>
      <c r="C1393"/>
      <c r="D1393"/>
      <c r="E1393"/>
      <c r="F1393"/>
      <c r="G1393"/>
      <c r="H1393"/>
      <c r="I1393"/>
      <c r="J1393"/>
    </row>
    <row r="1394" spans="1:10" x14ac:dyDescent="0.2">
      <c r="A1394"/>
      <c r="B1394"/>
      <c r="C1394"/>
      <c r="D1394"/>
      <c r="E1394"/>
      <c r="F1394"/>
      <c r="G1394"/>
      <c r="H1394"/>
      <c r="I1394"/>
      <c r="J1394"/>
    </row>
    <row r="1395" spans="1:10" x14ac:dyDescent="0.2">
      <c r="A1395"/>
      <c r="B1395"/>
      <c r="C1395"/>
      <c r="D1395"/>
      <c r="E1395"/>
      <c r="F1395"/>
      <c r="G1395"/>
      <c r="H1395"/>
      <c r="I1395"/>
      <c r="J1395"/>
    </row>
    <row r="1396" spans="1:10" x14ac:dyDescent="0.2">
      <c r="A1396"/>
      <c r="B1396"/>
      <c r="C1396"/>
      <c r="D1396"/>
      <c r="E1396"/>
      <c r="F1396"/>
      <c r="G1396"/>
      <c r="H1396"/>
      <c r="I1396"/>
      <c r="J1396"/>
    </row>
    <row r="1397" spans="1:10" x14ac:dyDescent="0.2">
      <c r="A1397"/>
      <c r="B1397"/>
      <c r="C1397"/>
      <c r="D1397"/>
      <c r="E1397"/>
      <c r="F1397"/>
      <c r="G1397"/>
      <c r="H1397"/>
      <c r="I1397"/>
      <c r="J1397"/>
    </row>
    <row r="1398" spans="1:10" x14ac:dyDescent="0.2">
      <c r="A1398"/>
      <c r="B1398"/>
      <c r="C1398"/>
      <c r="D1398"/>
      <c r="E1398"/>
      <c r="F1398"/>
      <c r="G1398"/>
      <c r="H1398"/>
      <c r="I1398"/>
      <c r="J1398"/>
    </row>
    <row r="1399" spans="1:10" x14ac:dyDescent="0.2">
      <c r="A1399"/>
      <c r="B1399"/>
      <c r="C1399"/>
      <c r="D1399"/>
      <c r="E1399"/>
      <c r="F1399"/>
      <c r="G1399"/>
      <c r="H1399"/>
      <c r="I1399"/>
      <c r="J1399"/>
    </row>
    <row r="1400" spans="1:10" x14ac:dyDescent="0.2">
      <c r="A1400"/>
      <c r="B1400"/>
      <c r="C1400"/>
      <c r="D1400"/>
      <c r="E1400"/>
      <c r="F1400"/>
      <c r="G1400"/>
      <c r="H1400"/>
      <c r="I1400"/>
      <c r="J1400"/>
    </row>
    <row r="1401" spans="1:10" x14ac:dyDescent="0.2">
      <c r="A1401"/>
      <c r="B1401"/>
      <c r="C1401"/>
      <c r="D1401"/>
      <c r="E1401"/>
      <c r="F1401"/>
      <c r="G1401"/>
      <c r="H1401"/>
      <c r="I1401"/>
      <c r="J1401"/>
    </row>
    <row r="1402" spans="1:10" x14ac:dyDescent="0.2">
      <c r="A1402"/>
      <c r="B1402"/>
      <c r="C1402"/>
      <c r="D1402"/>
      <c r="E1402"/>
      <c r="F1402"/>
      <c r="G1402"/>
      <c r="H1402"/>
      <c r="I1402"/>
      <c r="J1402"/>
    </row>
    <row r="1403" spans="1:10" x14ac:dyDescent="0.2">
      <c r="A1403"/>
      <c r="B1403"/>
      <c r="C1403"/>
      <c r="D1403"/>
      <c r="E1403"/>
      <c r="F1403"/>
      <c r="G1403"/>
      <c r="H1403"/>
      <c r="I1403"/>
      <c r="J1403"/>
    </row>
    <row r="1404" spans="1:10" x14ac:dyDescent="0.2">
      <c r="A1404"/>
      <c r="B1404"/>
      <c r="C1404"/>
      <c r="D1404"/>
      <c r="E1404"/>
      <c r="F1404"/>
      <c r="G1404"/>
      <c r="H1404"/>
      <c r="I1404"/>
      <c r="J1404"/>
    </row>
    <row r="1405" spans="1:10" x14ac:dyDescent="0.2">
      <c r="A1405"/>
      <c r="B1405"/>
      <c r="C1405"/>
      <c r="D1405"/>
      <c r="E1405"/>
      <c r="F1405"/>
      <c r="G1405"/>
      <c r="H1405"/>
      <c r="I1405"/>
      <c r="J1405"/>
    </row>
    <row r="1406" spans="1:10" x14ac:dyDescent="0.2">
      <c r="A1406"/>
      <c r="B1406"/>
      <c r="C1406"/>
      <c r="D1406"/>
      <c r="E1406"/>
      <c r="F1406"/>
      <c r="G1406"/>
      <c r="H1406"/>
      <c r="I1406"/>
      <c r="J1406"/>
    </row>
    <row r="1407" spans="1:10" x14ac:dyDescent="0.2">
      <c r="A1407"/>
      <c r="B1407"/>
      <c r="C1407"/>
      <c r="D1407"/>
      <c r="E1407"/>
      <c r="F1407"/>
      <c r="G1407"/>
      <c r="H1407"/>
      <c r="I1407"/>
      <c r="J1407"/>
    </row>
    <row r="1408" spans="1:10" x14ac:dyDescent="0.2">
      <c r="A1408"/>
      <c r="B1408"/>
      <c r="C1408"/>
      <c r="D1408"/>
      <c r="E1408"/>
      <c r="F1408"/>
      <c r="G1408"/>
      <c r="H1408"/>
      <c r="I1408"/>
      <c r="J1408"/>
    </row>
    <row r="1409" spans="1:10" x14ac:dyDescent="0.2">
      <c r="A1409"/>
      <c r="B1409"/>
      <c r="C1409"/>
      <c r="D1409"/>
      <c r="E1409"/>
      <c r="F1409"/>
      <c r="G1409"/>
      <c r="H1409"/>
      <c r="I1409"/>
      <c r="J1409"/>
    </row>
    <row r="1410" spans="1:10" x14ac:dyDescent="0.2">
      <c r="A1410"/>
      <c r="B1410"/>
      <c r="C1410"/>
      <c r="D1410"/>
      <c r="E1410"/>
      <c r="F1410"/>
      <c r="G1410"/>
      <c r="H1410"/>
      <c r="I1410"/>
      <c r="J1410"/>
    </row>
    <row r="1411" spans="1:10" x14ac:dyDescent="0.2">
      <c r="A1411"/>
      <c r="B1411"/>
      <c r="C1411"/>
      <c r="D1411"/>
      <c r="E1411"/>
      <c r="F1411"/>
      <c r="G1411"/>
      <c r="H1411"/>
      <c r="I1411"/>
      <c r="J1411"/>
    </row>
    <row r="1412" spans="1:10" x14ac:dyDescent="0.2">
      <c r="A1412"/>
      <c r="B1412"/>
      <c r="C1412"/>
      <c r="D1412"/>
      <c r="E1412"/>
      <c r="F1412"/>
      <c r="G1412"/>
      <c r="H1412"/>
      <c r="I1412"/>
      <c r="J1412"/>
    </row>
    <row r="1413" spans="1:10" x14ac:dyDescent="0.2">
      <c r="A1413"/>
      <c r="B1413"/>
      <c r="C1413"/>
      <c r="D1413"/>
      <c r="E1413"/>
      <c r="F1413"/>
      <c r="G1413"/>
      <c r="H1413"/>
      <c r="I1413"/>
      <c r="J1413"/>
    </row>
    <row r="1414" spans="1:10" x14ac:dyDescent="0.2">
      <c r="A1414"/>
      <c r="B1414"/>
      <c r="C1414"/>
      <c r="D1414"/>
      <c r="E1414"/>
      <c r="F1414"/>
      <c r="G1414"/>
      <c r="H1414"/>
      <c r="I1414"/>
      <c r="J1414"/>
    </row>
    <row r="1415" spans="1:10" x14ac:dyDescent="0.2">
      <c r="A1415"/>
      <c r="B1415"/>
      <c r="C1415"/>
      <c r="D1415"/>
      <c r="E1415"/>
      <c r="F1415"/>
      <c r="G1415"/>
      <c r="H1415"/>
      <c r="I1415"/>
      <c r="J1415"/>
    </row>
    <row r="1416" spans="1:10" x14ac:dyDescent="0.2">
      <c r="A1416"/>
      <c r="B1416"/>
      <c r="C1416"/>
      <c r="D1416"/>
      <c r="E1416"/>
      <c r="F1416"/>
      <c r="G1416"/>
      <c r="H1416"/>
      <c r="I1416"/>
      <c r="J1416"/>
    </row>
    <row r="1417" spans="1:10" x14ac:dyDescent="0.2">
      <c r="A1417"/>
      <c r="B1417"/>
      <c r="C1417"/>
      <c r="D1417"/>
      <c r="E1417"/>
      <c r="F1417"/>
      <c r="G1417"/>
      <c r="H1417"/>
      <c r="I1417"/>
      <c r="J1417"/>
    </row>
    <row r="1418" spans="1:10" x14ac:dyDescent="0.2">
      <c r="A1418"/>
      <c r="B1418"/>
      <c r="C1418"/>
      <c r="D1418"/>
      <c r="E1418"/>
      <c r="F1418"/>
      <c r="G1418"/>
      <c r="H1418"/>
      <c r="I1418"/>
      <c r="J1418"/>
    </row>
    <row r="1419" spans="1:10" x14ac:dyDescent="0.2">
      <c r="A1419"/>
      <c r="B1419"/>
      <c r="C1419"/>
      <c r="D1419"/>
      <c r="E1419"/>
      <c r="F1419"/>
      <c r="G1419"/>
      <c r="H1419"/>
      <c r="I1419"/>
      <c r="J1419"/>
    </row>
    <row r="1420" spans="1:10" x14ac:dyDescent="0.2">
      <c r="A1420"/>
      <c r="B1420"/>
      <c r="C1420"/>
      <c r="D1420"/>
      <c r="E1420"/>
      <c r="F1420"/>
      <c r="G1420"/>
      <c r="H1420"/>
      <c r="I1420"/>
      <c r="J1420"/>
    </row>
    <row r="1421" spans="1:10" x14ac:dyDescent="0.2">
      <c r="A1421"/>
      <c r="B1421"/>
      <c r="C1421"/>
      <c r="D1421"/>
      <c r="E1421"/>
      <c r="F1421"/>
      <c r="G1421"/>
      <c r="H1421"/>
      <c r="I1421"/>
      <c r="J1421"/>
    </row>
    <row r="1422" spans="1:10" x14ac:dyDescent="0.2">
      <c r="A1422"/>
      <c r="B1422"/>
      <c r="C1422"/>
      <c r="D1422"/>
      <c r="E1422"/>
      <c r="F1422"/>
      <c r="G1422"/>
      <c r="H1422"/>
      <c r="I1422"/>
      <c r="J1422"/>
    </row>
    <row r="1423" spans="1:10" x14ac:dyDescent="0.2">
      <c r="A1423"/>
      <c r="B1423"/>
      <c r="C1423"/>
      <c r="D1423"/>
      <c r="E1423"/>
      <c r="F1423"/>
      <c r="G1423"/>
      <c r="H1423"/>
      <c r="I1423"/>
      <c r="J1423"/>
    </row>
    <row r="1424" spans="1:10" x14ac:dyDescent="0.2">
      <c r="A1424"/>
      <c r="B1424"/>
      <c r="C1424"/>
      <c r="D1424"/>
      <c r="E1424"/>
      <c r="F1424"/>
      <c r="G1424"/>
      <c r="H1424"/>
      <c r="I1424"/>
      <c r="J1424"/>
    </row>
    <row r="1425" spans="1:10" x14ac:dyDescent="0.2">
      <c r="A1425"/>
      <c r="B1425"/>
      <c r="C1425"/>
      <c r="D1425"/>
      <c r="E1425"/>
      <c r="F1425"/>
      <c r="G1425"/>
      <c r="H1425"/>
      <c r="I1425"/>
      <c r="J1425"/>
    </row>
    <row r="1426" spans="1:10" x14ac:dyDescent="0.2">
      <c r="A1426"/>
      <c r="B1426"/>
      <c r="C1426"/>
      <c r="D1426"/>
      <c r="E1426"/>
      <c r="F1426"/>
      <c r="G1426"/>
      <c r="H1426"/>
      <c r="I1426"/>
      <c r="J1426"/>
    </row>
    <row r="1427" spans="1:10" x14ac:dyDescent="0.2">
      <c r="A1427"/>
      <c r="B1427"/>
      <c r="C1427"/>
      <c r="D1427"/>
      <c r="E1427"/>
      <c r="F1427"/>
      <c r="G1427"/>
      <c r="H1427"/>
      <c r="I1427"/>
      <c r="J1427"/>
    </row>
    <row r="1428" spans="1:10" x14ac:dyDescent="0.2">
      <c r="A1428"/>
      <c r="B1428"/>
      <c r="C1428"/>
      <c r="D1428"/>
      <c r="E1428"/>
      <c r="F1428"/>
      <c r="G1428"/>
      <c r="H1428"/>
      <c r="I1428"/>
      <c r="J1428"/>
    </row>
    <row r="1429" spans="1:10" x14ac:dyDescent="0.2">
      <c r="A1429"/>
      <c r="B1429"/>
      <c r="C1429"/>
      <c r="D1429"/>
      <c r="E1429"/>
      <c r="F1429"/>
      <c r="G1429"/>
      <c r="H1429"/>
      <c r="I1429"/>
      <c r="J1429"/>
    </row>
    <row r="1430" spans="1:10" x14ac:dyDescent="0.2">
      <c r="A1430"/>
      <c r="B1430"/>
      <c r="C1430"/>
      <c r="D1430"/>
      <c r="E1430"/>
      <c r="F1430"/>
      <c r="G1430"/>
      <c r="H1430"/>
      <c r="I1430"/>
      <c r="J1430"/>
    </row>
    <row r="1431" spans="1:10" x14ac:dyDescent="0.2">
      <c r="A1431"/>
      <c r="B1431"/>
      <c r="C1431"/>
      <c r="D1431"/>
      <c r="E1431"/>
      <c r="F1431"/>
      <c r="G1431"/>
      <c r="H1431"/>
      <c r="I1431"/>
      <c r="J1431"/>
    </row>
    <row r="1432" spans="1:10" x14ac:dyDescent="0.2">
      <c r="A1432"/>
      <c r="B1432"/>
      <c r="C1432"/>
      <c r="D1432"/>
      <c r="E1432"/>
      <c r="F1432"/>
      <c r="G1432"/>
      <c r="H1432"/>
      <c r="I1432"/>
      <c r="J1432"/>
    </row>
    <row r="1433" spans="1:10" x14ac:dyDescent="0.2">
      <c r="A1433"/>
      <c r="B1433"/>
      <c r="C1433"/>
      <c r="D1433"/>
      <c r="E1433"/>
      <c r="F1433"/>
      <c r="G1433"/>
      <c r="H1433"/>
      <c r="I1433"/>
      <c r="J1433"/>
    </row>
    <row r="1434" spans="1:10" x14ac:dyDescent="0.2">
      <c r="A1434"/>
      <c r="B1434"/>
      <c r="C1434"/>
      <c r="D1434"/>
      <c r="E1434"/>
      <c r="F1434"/>
      <c r="G1434"/>
      <c r="H1434"/>
      <c r="I1434"/>
      <c r="J1434"/>
    </row>
    <row r="1435" spans="1:10" x14ac:dyDescent="0.2">
      <c r="A1435"/>
      <c r="B1435"/>
      <c r="C1435"/>
      <c r="D1435"/>
      <c r="E1435"/>
      <c r="F1435"/>
      <c r="G1435"/>
      <c r="H1435"/>
      <c r="I1435"/>
      <c r="J1435"/>
    </row>
    <row r="1436" spans="1:10" x14ac:dyDescent="0.2">
      <c r="A1436"/>
      <c r="B1436"/>
      <c r="C1436"/>
      <c r="D1436"/>
      <c r="E1436"/>
      <c r="F1436"/>
      <c r="G1436"/>
      <c r="H1436"/>
      <c r="I1436"/>
      <c r="J1436"/>
    </row>
    <row r="1437" spans="1:10" x14ac:dyDescent="0.2">
      <c r="A1437"/>
      <c r="B1437"/>
      <c r="C1437"/>
      <c r="D1437"/>
      <c r="E1437"/>
      <c r="F1437"/>
      <c r="G1437"/>
      <c r="H1437"/>
      <c r="I1437"/>
      <c r="J1437"/>
    </row>
    <row r="1438" spans="1:10" x14ac:dyDescent="0.2">
      <c r="A1438"/>
      <c r="B1438"/>
      <c r="C1438"/>
      <c r="D1438"/>
      <c r="E1438"/>
      <c r="F1438"/>
      <c r="G1438"/>
      <c r="H1438"/>
      <c r="I1438"/>
      <c r="J1438"/>
    </row>
    <row r="1439" spans="1:10" x14ac:dyDescent="0.2">
      <c r="A1439"/>
      <c r="B1439"/>
      <c r="C1439"/>
      <c r="D1439"/>
      <c r="E1439"/>
      <c r="F1439"/>
      <c r="G1439"/>
      <c r="H1439"/>
      <c r="I1439"/>
      <c r="J1439"/>
    </row>
    <row r="1440" spans="1:10" x14ac:dyDescent="0.2">
      <c r="A1440"/>
      <c r="B1440"/>
      <c r="C1440"/>
      <c r="D1440"/>
      <c r="E1440"/>
      <c r="F1440"/>
      <c r="G1440"/>
      <c r="H1440"/>
      <c r="I1440"/>
      <c r="J1440"/>
    </row>
    <row r="1441" spans="1:10" x14ac:dyDescent="0.2">
      <c r="A1441"/>
      <c r="B1441"/>
      <c r="C1441"/>
      <c r="D1441"/>
      <c r="E1441"/>
      <c r="F1441"/>
      <c r="G1441"/>
      <c r="H1441"/>
      <c r="I1441"/>
      <c r="J1441"/>
    </row>
    <row r="1442" spans="1:10" x14ac:dyDescent="0.2">
      <c r="A1442"/>
      <c r="B1442"/>
      <c r="C1442"/>
      <c r="D1442"/>
      <c r="E1442"/>
      <c r="F1442"/>
      <c r="G1442"/>
      <c r="H1442"/>
      <c r="I1442"/>
      <c r="J1442"/>
    </row>
    <row r="1443" spans="1:10" x14ac:dyDescent="0.2">
      <c r="A1443"/>
      <c r="B1443"/>
      <c r="C1443"/>
      <c r="D1443"/>
      <c r="E1443"/>
      <c r="F1443"/>
      <c r="G1443"/>
      <c r="H1443"/>
      <c r="I1443"/>
      <c r="J1443"/>
    </row>
    <row r="1444" spans="1:10" x14ac:dyDescent="0.2">
      <c r="A1444"/>
      <c r="B1444"/>
      <c r="C1444"/>
      <c r="D1444"/>
      <c r="E1444"/>
      <c r="F1444"/>
      <c r="G1444"/>
      <c r="H1444"/>
      <c r="I1444"/>
      <c r="J1444"/>
    </row>
    <row r="1445" spans="1:10" x14ac:dyDescent="0.2">
      <c r="A1445"/>
      <c r="B1445"/>
      <c r="C1445"/>
      <c r="D1445"/>
      <c r="E1445"/>
      <c r="F1445"/>
      <c r="G1445"/>
      <c r="H1445"/>
      <c r="I1445"/>
      <c r="J1445"/>
    </row>
    <row r="1446" spans="1:10" x14ac:dyDescent="0.2">
      <c r="A1446"/>
      <c r="B1446"/>
      <c r="C1446"/>
      <c r="D1446"/>
      <c r="E1446"/>
      <c r="F1446"/>
      <c r="G1446"/>
      <c r="H1446"/>
      <c r="I1446"/>
      <c r="J1446"/>
    </row>
    <row r="1447" spans="1:10" x14ac:dyDescent="0.2">
      <c r="A1447"/>
      <c r="B1447"/>
      <c r="C1447"/>
      <c r="D1447"/>
      <c r="E1447"/>
      <c r="F1447"/>
      <c r="G1447"/>
      <c r="H1447"/>
      <c r="I1447"/>
      <c r="J1447"/>
    </row>
    <row r="1448" spans="1:10" x14ac:dyDescent="0.2">
      <c r="A1448"/>
      <c r="B1448"/>
      <c r="C1448"/>
      <c r="D1448"/>
      <c r="E1448"/>
      <c r="F1448"/>
      <c r="G1448"/>
      <c r="H1448"/>
      <c r="I1448"/>
      <c r="J1448"/>
    </row>
    <row r="1449" spans="1:10" x14ac:dyDescent="0.2">
      <c r="A1449"/>
      <c r="B1449"/>
      <c r="C1449"/>
      <c r="D1449"/>
      <c r="E1449"/>
      <c r="F1449"/>
      <c r="G1449"/>
      <c r="H1449"/>
      <c r="I1449"/>
      <c r="J1449"/>
    </row>
    <row r="1450" spans="1:10" x14ac:dyDescent="0.2">
      <c r="A1450"/>
      <c r="B1450"/>
      <c r="C1450"/>
      <c r="D1450"/>
      <c r="E1450"/>
      <c r="F1450"/>
      <c r="G1450"/>
      <c r="H1450"/>
      <c r="I1450"/>
      <c r="J1450"/>
    </row>
    <row r="1451" spans="1:10" x14ac:dyDescent="0.2">
      <c r="A1451"/>
      <c r="B1451"/>
      <c r="C1451"/>
      <c r="D1451"/>
      <c r="E1451"/>
      <c r="F1451"/>
      <c r="G1451"/>
      <c r="H1451"/>
      <c r="I1451"/>
      <c r="J1451"/>
    </row>
    <row r="1452" spans="1:10" x14ac:dyDescent="0.2">
      <c r="A1452"/>
      <c r="B1452"/>
      <c r="C1452"/>
      <c r="D1452"/>
      <c r="E1452"/>
      <c r="F1452"/>
      <c r="G1452"/>
      <c r="H1452"/>
      <c r="I1452"/>
      <c r="J1452"/>
    </row>
    <row r="1453" spans="1:10" x14ac:dyDescent="0.2">
      <c r="A1453"/>
      <c r="B1453"/>
      <c r="C1453"/>
      <c r="D1453"/>
      <c r="E1453"/>
      <c r="F1453"/>
      <c r="G1453"/>
      <c r="H1453"/>
      <c r="I1453"/>
      <c r="J1453"/>
    </row>
    <row r="1454" spans="1:10" x14ac:dyDescent="0.2">
      <c r="A1454"/>
      <c r="B1454"/>
      <c r="C1454"/>
      <c r="D1454"/>
      <c r="E1454"/>
      <c r="F1454"/>
      <c r="G1454"/>
      <c r="H1454"/>
      <c r="I1454"/>
      <c r="J1454"/>
    </row>
    <row r="1455" spans="1:10" x14ac:dyDescent="0.2">
      <c r="A1455"/>
      <c r="B1455"/>
      <c r="C1455"/>
      <c r="D1455"/>
      <c r="E1455"/>
      <c r="F1455"/>
      <c r="G1455"/>
      <c r="H1455"/>
      <c r="I1455"/>
      <c r="J1455"/>
    </row>
    <row r="1456" spans="1:10" x14ac:dyDescent="0.2">
      <c r="A1456"/>
      <c r="B1456"/>
      <c r="C1456"/>
      <c r="D1456"/>
      <c r="E1456"/>
      <c r="F1456"/>
      <c r="G1456"/>
      <c r="H1456"/>
      <c r="I1456"/>
      <c r="J1456"/>
    </row>
    <row r="1457" spans="1:10" x14ac:dyDescent="0.2">
      <c r="A1457"/>
      <c r="B1457"/>
      <c r="C1457"/>
      <c r="D1457"/>
      <c r="E1457"/>
      <c r="F1457"/>
      <c r="G1457"/>
      <c r="H1457"/>
      <c r="I1457"/>
      <c r="J1457"/>
    </row>
    <row r="1458" spans="1:10" x14ac:dyDescent="0.2">
      <c r="A1458"/>
      <c r="B1458"/>
      <c r="C1458"/>
      <c r="D1458"/>
      <c r="E1458"/>
      <c r="F1458"/>
      <c r="G1458"/>
      <c r="H1458"/>
      <c r="I1458"/>
      <c r="J1458"/>
    </row>
    <row r="1459" spans="1:10" x14ac:dyDescent="0.2">
      <c r="A1459"/>
      <c r="B1459"/>
      <c r="C1459"/>
      <c r="D1459"/>
      <c r="E1459"/>
      <c r="F1459"/>
      <c r="G1459"/>
      <c r="H1459"/>
      <c r="I1459"/>
      <c r="J1459"/>
    </row>
    <row r="1460" spans="1:10" x14ac:dyDescent="0.2">
      <c r="A1460"/>
      <c r="B1460"/>
      <c r="C1460"/>
      <c r="D1460"/>
      <c r="E1460"/>
      <c r="F1460"/>
      <c r="G1460"/>
      <c r="H1460"/>
      <c r="I1460"/>
      <c r="J1460"/>
    </row>
    <row r="1461" spans="1:10" x14ac:dyDescent="0.2">
      <c r="A1461"/>
      <c r="B1461"/>
      <c r="C1461"/>
      <c r="D1461"/>
      <c r="E1461"/>
      <c r="F1461"/>
      <c r="G1461"/>
      <c r="H1461"/>
      <c r="I1461"/>
      <c r="J1461"/>
    </row>
    <row r="1462" spans="1:10" x14ac:dyDescent="0.2">
      <c r="A1462"/>
      <c r="B1462"/>
      <c r="C1462"/>
      <c r="D1462"/>
      <c r="E1462"/>
      <c r="F1462"/>
      <c r="G1462"/>
      <c r="H1462"/>
      <c r="I1462"/>
      <c r="J1462"/>
    </row>
    <row r="1463" spans="1:10" x14ac:dyDescent="0.2">
      <c r="A1463"/>
      <c r="B1463"/>
      <c r="C1463"/>
      <c r="D1463"/>
      <c r="E1463"/>
      <c r="F1463"/>
      <c r="G1463"/>
      <c r="H1463"/>
      <c r="I1463"/>
      <c r="J1463"/>
    </row>
    <row r="1464" spans="1:10" x14ac:dyDescent="0.2">
      <c r="A1464"/>
      <c r="B1464"/>
      <c r="C1464"/>
      <c r="D1464"/>
      <c r="E1464"/>
      <c r="F1464"/>
      <c r="G1464"/>
      <c r="H1464"/>
      <c r="I1464"/>
      <c r="J1464"/>
    </row>
    <row r="1465" spans="1:10" x14ac:dyDescent="0.2">
      <c r="A1465"/>
      <c r="B1465"/>
      <c r="C1465"/>
      <c r="D1465"/>
      <c r="E1465"/>
      <c r="F1465"/>
      <c r="G1465"/>
      <c r="H1465"/>
      <c r="I1465"/>
      <c r="J1465"/>
    </row>
    <row r="1466" spans="1:10" x14ac:dyDescent="0.2">
      <c r="A1466"/>
      <c r="B1466"/>
      <c r="C1466"/>
      <c r="D1466"/>
      <c r="E1466"/>
      <c r="F1466"/>
      <c r="G1466"/>
      <c r="H1466"/>
      <c r="I1466"/>
      <c r="J1466"/>
    </row>
    <row r="1467" spans="1:10" x14ac:dyDescent="0.2">
      <c r="A1467"/>
      <c r="B1467"/>
      <c r="C1467"/>
      <c r="D1467"/>
      <c r="E1467"/>
      <c r="F1467"/>
      <c r="G1467"/>
      <c r="H1467"/>
      <c r="I1467"/>
      <c r="J1467"/>
    </row>
    <row r="1468" spans="1:10" x14ac:dyDescent="0.2">
      <c r="A1468"/>
      <c r="B1468"/>
      <c r="C1468"/>
      <c r="D1468"/>
      <c r="E1468"/>
      <c r="F1468"/>
      <c r="G1468"/>
      <c r="H1468"/>
      <c r="I1468"/>
      <c r="J1468"/>
    </row>
    <row r="1469" spans="1:10" x14ac:dyDescent="0.2">
      <c r="A1469"/>
      <c r="B1469"/>
      <c r="C1469"/>
      <c r="D1469"/>
      <c r="E1469"/>
      <c r="F1469"/>
      <c r="G1469"/>
      <c r="H1469"/>
      <c r="I1469"/>
      <c r="J1469"/>
    </row>
    <row r="1470" spans="1:10" x14ac:dyDescent="0.2">
      <c r="A1470"/>
      <c r="B1470"/>
      <c r="C1470"/>
      <c r="D1470"/>
      <c r="E1470"/>
      <c r="F1470"/>
      <c r="G1470"/>
      <c r="H1470"/>
      <c r="I1470"/>
      <c r="J1470"/>
    </row>
    <row r="1471" spans="1:10" x14ac:dyDescent="0.2">
      <c r="A1471"/>
      <c r="B1471"/>
      <c r="C1471"/>
      <c r="D1471"/>
      <c r="E1471"/>
      <c r="F1471"/>
      <c r="G1471"/>
      <c r="H1471"/>
      <c r="I1471"/>
      <c r="J1471"/>
    </row>
    <row r="1472" spans="1:10" x14ac:dyDescent="0.2">
      <c r="A1472"/>
      <c r="B1472"/>
      <c r="C1472"/>
      <c r="D1472"/>
      <c r="E1472"/>
      <c r="F1472"/>
      <c r="G1472"/>
      <c r="H1472"/>
      <c r="I1472"/>
      <c r="J1472"/>
    </row>
    <row r="1473" spans="1:10" x14ac:dyDescent="0.2">
      <c r="A1473"/>
      <c r="B1473"/>
      <c r="C1473"/>
      <c r="D1473"/>
      <c r="E1473"/>
      <c r="F1473"/>
      <c r="G1473"/>
      <c r="H1473"/>
      <c r="I1473"/>
      <c r="J1473"/>
    </row>
    <row r="1474" spans="1:10" x14ac:dyDescent="0.2">
      <c r="A1474"/>
      <c r="B1474"/>
      <c r="C1474"/>
      <c r="D1474"/>
      <c r="E1474"/>
      <c r="F1474"/>
      <c r="G1474"/>
      <c r="H1474"/>
      <c r="I1474"/>
      <c r="J1474"/>
    </row>
    <row r="1475" spans="1:10" x14ac:dyDescent="0.2">
      <c r="A1475"/>
      <c r="B1475"/>
      <c r="C1475"/>
      <c r="D1475"/>
      <c r="E1475"/>
      <c r="F1475"/>
      <c r="G1475"/>
      <c r="H1475"/>
      <c r="I1475"/>
      <c r="J1475"/>
    </row>
    <row r="1476" spans="1:10" x14ac:dyDescent="0.2">
      <c r="A1476"/>
      <c r="B1476"/>
      <c r="C1476"/>
      <c r="D1476"/>
      <c r="E1476"/>
      <c r="F1476"/>
      <c r="G1476"/>
      <c r="H1476"/>
      <c r="I1476"/>
      <c r="J1476"/>
    </row>
    <row r="1477" spans="1:10" x14ac:dyDescent="0.2">
      <c r="A1477"/>
      <c r="B1477"/>
      <c r="C1477"/>
      <c r="D1477"/>
      <c r="E1477"/>
      <c r="F1477"/>
      <c r="G1477"/>
      <c r="H1477"/>
      <c r="I1477"/>
      <c r="J1477"/>
    </row>
    <row r="1478" spans="1:10" x14ac:dyDescent="0.2">
      <c r="A1478"/>
      <c r="B1478"/>
      <c r="C1478"/>
      <c r="D1478"/>
      <c r="E1478"/>
      <c r="F1478"/>
      <c r="G1478"/>
      <c r="H1478"/>
      <c r="I1478"/>
      <c r="J1478"/>
    </row>
    <row r="1479" spans="1:10" x14ac:dyDescent="0.2">
      <c r="A1479"/>
      <c r="B1479"/>
      <c r="C1479"/>
      <c r="D1479"/>
      <c r="E1479"/>
      <c r="F1479"/>
      <c r="G1479"/>
      <c r="H1479"/>
      <c r="I1479"/>
      <c r="J1479"/>
    </row>
    <row r="1480" spans="1:10" x14ac:dyDescent="0.2">
      <c r="A1480"/>
      <c r="B1480"/>
      <c r="C1480"/>
      <c r="D1480"/>
      <c r="E1480"/>
      <c r="F1480"/>
      <c r="G1480"/>
      <c r="H1480"/>
      <c r="I1480"/>
      <c r="J1480"/>
    </row>
    <row r="1481" spans="1:10" x14ac:dyDescent="0.2">
      <c r="A1481"/>
      <c r="B1481"/>
      <c r="C1481"/>
      <c r="D1481"/>
      <c r="E1481"/>
      <c r="F1481"/>
      <c r="G1481"/>
      <c r="H1481"/>
      <c r="I1481"/>
      <c r="J1481"/>
    </row>
    <row r="1482" spans="1:10" x14ac:dyDescent="0.2">
      <c r="A1482"/>
      <c r="B1482"/>
      <c r="C1482"/>
      <c r="D1482"/>
      <c r="E1482"/>
      <c r="F1482"/>
      <c r="G1482"/>
      <c r="H1482"/>
      <c r="I1482"/>
      <c r="J1482"/>
    </row>
    <row r="1483" spans="1:10" x14ac:dyDescent="0.2">
      <c r="A1483"/>
      <c r="B1483"/>
      <c r="C1483"/>
      <c r="D1483"/>
      <c r="E1483"/>
      <c r="F1483"/>
      <c r="G1483"/>
      <c r="H1483"/>
      <c r="I1483"/>
      <c r="J1483"/>
    </row>
    <row r="1484" spans="1:10" x14ac:dyDescent="0.2">
      <c r="A1484"/>
      <c r="B1484"/>
      <c r="C1484"/>
      <c r="D1484"/>
      <c r="E1484"/>
      <c r="F1484"/>
      <c r="G1484"/>
      <c r="H1484"/>
      <c r="I1484"/>
      <c r="J1484"/>
    </row>
    <row r="1485" spans="1:10" x14ac:dyDescent="0.2">
      <c r="A1485"/>
      <c r="B1485"/>
      <c r="C1485"/>
      <c r="D1485"/>
      <c r="E1485"/>
      <c r="F1485"/>
      <c r="G1485"/>
      <c r="H1485"/>
      <c r="I1485"/>
      <c r="J1485"/>
    </row>
    <row r="1486" spans="1:10" x14ac:dyDescent="0.2">
      <c r="A1486"/>
      <c r="B1486"/>
      <c r="C1486"/>
      <c r="D1486"/>
      <c r="E1486"/>
      <c r="F1486"/>
      <c r="G1486"/>
      <c r="H1486"/>
      <c r="I1486"/>
      <c r="J1486"/>
    </row>
    <row r="1487" spans="1:10" x14ac:dyDescent="0.2">
      <c r="A1487"/>
      <c r="B1487"/>
      <c r="C1487"/>
      <c r="D1487"/>
      <c r="E1487"/>
      <c r="F1487"/>
      <c r="G1487"/>
      <c r="H1487"/>
      <c r="I1487"/>
      <c r="J1487"/>
    </row>
    <row r="1488" spans="1:10" x14ac:dyDescent="0.2">
      <c r="A1488"/>
      <c r="B1488"/>
      <c r="C1488"/>
      <c r="D1488"/>
      <c r="E1488"/>
      <c r="F1488"/>
      <c r="G1488"/>
      <c r="H1488"/>
      <c r="I1488"/>
      <c r="J1488"/>
    </row>
    <row r="1489" spans="1:10" x14ac:dyDescent="0.2">
      <c r="A1489"/>
      <c r="B1489"/>
      <c r="C1489"/>
      <c r="D1489"/>
      <c r="E1489"/>
      <c r="F1489"/>
      <c r="G1489"/>
      <c r="H1489"/>
      <c r="I1489"/>
      <c r="J1489"/>
    </row>
    <row r="1490" spans="1:10" x14ac:dyDescent="0.2">
      <c r="A1490"/>
      <c r="B1490"/>
      <c r="C1490"/>
      <c r="D1490"/>
      <c r="E1490"/>
      <c r="F1490"/>
      <c r="G1490"/>
      <c r="H1490"/>
      <c r="I1490"/>
      <c r="J1490"/>
    </row>
    <row r="1491" spans="1:10" x14ac:dyDescent="0.2">
      <c r="A1491"/>
      <c r="B1491"/>
      <c r="C1491"/>
      <c r="D1491"/>
      <c r="E1491"/>
      <c r="F1491"/>
      <c r="G1491"/>
      <c r="H1491"/>
      <c r="I1491"/>
      <c r="J1491"/>
    </row>
    <row r="1492" spans="1:10" x14ac:dyDescent="0.2">
      <c r="A1492"/>
      <c r="B1492"/>
      <c r="C1492"/>
      <c r="D1492"/>
      <c r="E1492"/>
      <c r="F1492"/>
      <c r="G1492"/>
      <c r="H1492"/>
      <c r="I1492"/>
      <c r="J1492"/>
    </row>
    <row r="1493" spans="1:10" x14ac:dyDescent="0.2">
      <c r="A1493"/>
      <c r="B1493"/>
      <c r="C1493"/>
      <c r="D1493"/>
      <c r="E1493"/>
      <c r="F1493"/>
      <c r="G1493"/>
      <c r="H1493"/>
      <c r="I1493"/>
      <c r="J1493"/>
    </row>
    <row r="1494" spans="1:10" x14ac:dyDescent="0.2">
      <c r="A1494"/>
      <c r="B1494"/>
      <c r="C1494"/>
      <c r="D1494"/>
      <c r="E1494"/>
      <c r="F1494"/>
      <c r="G1494"/>
      <c r="H1494"/>
      <c r="I1494"/>
      <c r="J1494"/>
    </row>
    <row r="1495" spans="1:10" x14ac:dyDescent="0.2">
      <c r="A1495"/>
      <c r="B1495"/>
      <c r="C1495"/>
      <c r="D1495"/>
      <c r="E1495"/>
      <c r="F1495"/>
      <c r="G1495"/>
      <c r="H1495"/>
      <c r="I1495"/>
      <c r="J1495"/>
    </row>
    <row r="1496" spans="1:10" x14ac:dyDescent="0.2">
      <c r="A1496"/>
      <c r="B1496"/>
      <c r="C1496"/>
      <c r="D1496"/>
      <c r="E1496"/>
      <c r="F1496"/>
      <c r="G1496"/>
      <c r="H1496"/>
      <c r="I1496"/>
      <c r="J1496"/>
    </row>
    <row r="1497" spans="1:10" x14ac:dyDescent="0.2">
      <c r="A1497"/>
      <c r="B1497"/>
      <c r="C1497"/>
      <c r="D1497"/>
      <c r="E1497"/>
      <c r="F1497"/>
      <c r="G1497"/>
      <c r="H1497"/>
      <c r="I1497"/>
      <c r="J1497"/>
    </row>
    <row r="1498" spans="1:10" x14ac:dyDescent="0.2">
      <c r="A1498"/>
      <c r="B1498"/>
      <c r="C1498"/>
      <c r="D1498"/>
      <c r="E1498"/>
      <c r="F1498"/>
      <c r="G1498"/>
      <c r="H1498"/>
      <c r="I1498"/>
      <c r="J1498"/>
    </row>
    <row r="1499" spans="1:10" x14ac:dyDescent="0.2">
      <c r="A1499"/>
      <c r="B1499"/>
      <c r="C1499"/>
      <c r="D1499"/>
      <c r="E1499"/>
      <c r="F1499"/>
      <c r="G1499"/>
      <c r="H1499"/>
      <c r="I1499"/>
      <c r="J1499"/>
    </row>
    <row r="1500" spans="1:10" x14ac:dyDescent="0.2">
      <c r="A1500"/>
      <c r="B1500"/>
      <c r="C1500"/>
      <c r="D1500"/>
      <c r="E1500"/>
      <c r="F1500"/>
      <c r="G1500"/>
      <c r="H1500"/>
      <c r="I1500"/>
      <c r="J1500"/>
    </row>
    <row r="1501" spans="1:10" x14ac:dyDescent="0.2">
      <c r="A1501"/>
      <c r="B1501"/>
      <c r="C1501"/>
      <c r="D1501"/>
      <c r="E1501"/>
      <c r="F1501"/>
      <c r="G1501"/>
      <c r="H1501"/>
      <c r="I1501"/>
      <c r="J1501"/>
    </row>
    <row r="1502" spans="1:10" x14ac:dyDescent="0.2">
      <c r="A1502"/>
      <c r="B1502"/>
      <c r="C1502"/>
      <c r="D1502"/>
      <c r="E1502"/>
      <c r="F1502"/>
      <c r="G1502"/>
      <c r="H1502"/>
      <c r="I1502"/>
      <c r="J1502"/>
    </row>
    <row r="1503" spans="1:10" x14ac:dyDescent="0.2">
      <c r="A1503"/>
      <c r="B1503"/>
      <c r="C1503"/>
      <c r="D1503"/>
      <c r="E1503"/>
      <c r="F1503"/>
      <c r="G1503"/>
      <c r="H1503"/>
      <c r="I1503"/>
      <c r="J1503"/>
    </row>
    <row r="1504" spans="1:10" x14ac:dyDescent="0.2">
      <c r="A1504"/>
      <c r="B1504"/>
      <c r="C1504"/>
      <c r="D1504"/>
      <c r="E1504"/>
      <c r="F1504"/>
      <c r="G1504"/>
      <c r="H1504"/>
      <c r="I1504"/>
      <c r="J1504"/>
    </row>
    <row r="1505" spans="1:10" x14ac:dyDescent="0.2">
      <c r="A1505"/>
      <c r="B1505"/>
      <c r="C1505"/>
      <c r="D1505"/>
      <c r="E1505"/>
      <c r="F1505"/>
      <c r="G1505"/>
      <c r="H1505"/>
      <c r="I1505"/>
      <c r="J1505"/>
    </row>
    <row r="1506" spans="1:10" x14ac:dyDescent="0.2">
      <c r="A1506"/>
      <c r="B1506"/>
      <c r="C1506"/>
      <c r="D1506"/>
      <c r="E1506"/>
      <c r="F1506"/>
      <c r="G1506"/>
      <c r="H1506"/>
      <c r="I1506"/>
      <c r="J1506"/>
    </row>
    <row r="1507" spans="1:10" x14ac:dyDescent="0.2">
      <c r="A1507"/>
      <c r="B1507"/>
      <c r="C1507"/>
      <c r="D1507"/>
      <c r="E1507"/>
      <c r="F1507"/>
      <c r="G1507"/>
      <c r="H1507"/>
      <c r="I1507"/>
      <c r="J1507"/>
    </row>
    <row r="1508" spans="1:10" x14ac:dyDescent="0.2">
      <c r="A1508"/>
      <c r="B1508"/>
      <c r="C1508"/>
      <c r="D1508"/>
      <c r="E1508"/>
      <c r="F1508"/>
      <c r="G1508"/>
      <c r="H1508"/>
      <c r="I1508"/>
      <c r="J1508"/>
    </row>
    <row r="1509" spans="1:10" x14ac:dyDescent="0.2">
      <c r="A1509"/>
      <c r="B1509"/>
      <c r="C1509"/>
      <c r="D1509"/>
      <c r="E1509"/>
      <c r="F1509"/>
      <c r="G1509"/>
      <c r="H1509"/>
      <c r="I1509"/>
      <c r="J1509"/>
    </row>
    <row r="1510" spans="1:10" x14ac:dyDescent="0.2">
      <c r="A1510"/>
      <c r="B1510"/>
      <c r="C1510"/>
      <c r="D1510"/>
      <c r="E1510"/>
      <c r="F1510"/>
      <c r="G1510"/>
      <c r="H1510"/>
      <c r="I1510"/>
      <c r="J1510"/>
    </row>
    <row r="1511" spans="1:10" x14ac:dyDescent="0.2">
      <c r="A1511"/>
      <c r="B1511"/>
      <c r="C1511"/>
      <c r="D1511"/>
      <c r="E1511"/>
      <c r="F1511"/>
      <c r="G1511"/>
      <c r="H1511"/>
      <c r="I1511"/>
      <c r="J1511"/>
    </row>
    <row r="1512" spans="1:10" x14ac:dyDescent="0.2">
      <c r="A1512"/>
      <c r="B1512"/>
      <c r="C1512"/>
      <c r="D1512"/>
      <c r="E1512"/>
      <c r="F1512"/>
      <c r="G1512"/>
      <c r="H1512"/>
      <c r="I1512"/>
      <c r="J1512"/>
    </row>
    <row r="1513" spans="1:10" x14ac:dyDescent="0.2">
      <c r="A1513"/>
      <c r="B1513"/>
      <c r="C1513"/>
      <c r="D1513"/>
      <c r="E1513"/>
      <c r="F1513"/>
      <c r="G1513"/>
      <c r="H1513"/>
      <c r="I1513"/>
      <c r="J1513"/>
    </row>
    <row r="1514" spans="1:10" x14ac:dyDescent="0.2">
      <c r="A1514"/>
      <c r="B1514"/>
      <c r="C1514"/>
      <c r="D1514"/>
      <c r="E1514"/>
      <c r="F1514"/>
      <c r="G1514"/>
      <c r="H1514"/>
      <c r="I1514"/>
      <c r="J1514"/>
    </row>
    <row r="1515" spans="1:10" x14ac:dyDescent="0.2">
      <c r="A1515"/>
      <c r="B1515"/>
      <c r="C1515"/>
      <c r="D1515"/>
      <c r="E1515"/>
      <c r="F1515"/>
      <c r="G1515"/>
      <c r="H1515"/>
      <c r="I1515"/>
      <c r="J1515"/>
    </row>
    <row r="1516" spans="1:10" x14ac:dyDescent="0.2">
      <c r="A1516"/>
      <c r="B1516"/>
      <c r="C1516"/>
      <c r="D1516"/>
      <c r="E1516"/>
      <c r="F1516"/>
      <c r="G1516"/>
      <c r="H1516"/>
      <c r="I1516"/>
      <c r="J1516"/>
    </row>
    <row r="1517" spans="1:10" x14ac:dyDescent="0.2">
      <c r="A1517"/>
      <c r="B1517"/>
      <c r="C1517"/>
      <c r="D1517"/>
      <c r="E1517"/>
      <c r="F1517"/>
      <c r="G1517"/>
      <c r="H1517"/>
      <c r="I1517"/>
      <c r="J1517"/>
    </row>
    <row r="1518" spans="1:10" x14ac:dyDescent="0.2">
      <c r="A1518"/>
      <c r="B1518"/>
      <c r="C1518"/>
      <c r="D1518"/>
      <c r="E1518"/>
      <c r="F1518"/>
      <c r="G1518"/>
      <c r="H1518"/>
      <c r="I1518"/>
      <c r="J1518"/>
    </row>
    <row r="1519" spans="1:10" x14ac:dyDescent="0.2">
      <c r="A1519"/>
      <c r="B1519"/>
      <c r="C1519"/>
      <c r="D1519"/>
      <c r="E1519"/>
      <c r="F1519"/>
      <c r="G1519"/>
      <c r="H1519"/>
      <c r="I1519"/>
      <c r="J1519"/>
    </row>
    <row r="1520" spans="1:10" x14ac:dyDescent="0.2">
      <c r="A1520"/>
      <c r="B1520"/>
      <c r="C1520"/>
      <c r="D1520"/>
      <c r="E1520"/>
      <c r="F1520"/>
      <c r="G1520"/>
      <c r="H1520"/>
      <c r="I1520"/>
      <c r="J1520"/>
    </row>
    <row r="1521" spans="1:10" x14ac:dyDescent="0.2">
      <c r="A1521"/>
      <c r="B1521"/>
      <c r="C1521"/>
      <c r="D1521"/>
      <c r="E1521"/>
      <c r="F1521"/>
      <c r="G1521"/>
      <c r="H1521"/>
      <c r="I1521"/>
      <c r="J1521"/>
    </row>
    <row r="1522" spans="1:10" x14ac:dyDescent="0.2">
      <c r="A1522"/>
      <c r="B1522"/>
      <c r="C1522"/>
      <c r="D1522"/>
      <c r="E1522"/>
      <c r="F1522"/>
      <c r="G1522"/>
      <c r="H1522"/>
      <c r="I1522"/>
      <c r="J1522"/>
    </row>
    <row r="1523" spans="1:10" x14ac:dyDescent="0.2">
      <c r="A1523"/>
      <c r="B1523"/>
      <c r="C1523"/>
      <c r="D1523"/>
      <c r="E1523"/>
      <c r="F1523"/>
      <c r="G1523"/>
      <c r="H1523"/>
      <c r="I1523"/>
      <c r="J1523"/>
    </row>
    <row r="1524" spans="1:10" x14ac:dyDescent="0.2">
      <c r="A1524"/>
      <c r="B1524"/>
      <c r="C1524"/>
      <c r="D1524"/>
      <c r="E1524"/>
      <c r="F1524"/>
      <c r="G1524"/>
      <c r="H1524"/>
      <c r="I1524"/>
      <c r="J1524"/>
    </row>
    <row r="1525" spans="1:10" x14ac:dyDescent="0.2">
      <c r="A1525"/>
      <c r="B1525"/>
      <c r="C1525"/>
      <c r="D1525"/>
      <c r="E1525"/>
      <c r="F1525"/>
      <c r="G1525"/>
      <c r="H1525"/>
      <c r="I1525"/>
      <c r="J1525"/>
    </row>
    <row r="1526" spans="1:10" x14ac:dyDescent="0.2">
      <c r="A1526"/>
      <c r="B1526"/>
      <c r="C1526"/>
      <c r="D1526"/>
      <c r="E1526"/>
      <c r="F1526"/>
      <c r="G1526"/>
      <c r="H1526"/>
      <c r="I1526"/>
      <c r="J1526"/>
    </row>
    <row r="1527" spans="1:10" x14ac:dyDescent="0.2">
      <c r="A1527"/>
      <c r="B1527"/>
      <c r="C1527"/>
      <c r="D1527"/>
      <c r="E1527"/>
      <c r="F1527"/>
      <c r="G1527"/>
      <c r="H1527"/>
      <c r="I1527"/>
      <c r="J1527"/>
    </row>
    <row r="1528" spans="1:10" x14ac:dyDescent="0.2">
      <c r="A1528"/>
      <c r="B1528"/>
      <c r="C1528"/>
      <c r="D1528"/>
      <c r="E1528"/>
      <c r="F1528"/>
      <c r="G1528"/>
      <c r="H1528"/>
      <c r="I1528"/>
      <c r="J1528"/>
    </row>
    <row r="1529" spans="1:10" x14ac:dyDescent="0.2">
      <c r="A1529"/>
      <c r="B1529"/>
      <c r="C1529"/>
      <c r="D1529"/>
      <c r="E1529"/>
      <c r="F1529"/>
      <c r="G1529"/>
      <c r="H1529"/>
      <c r="I1529"/>
      <c r="J1529"/>
    </row>
    <row r="1530" spans="1:10" x14ac:dyDescent="0.2">
      <c r="A1530"/>
      <c r="B1530"/>
      <c r="C1530"/>
      <c r="D1530"/>
      <c r="E1530"/>
      <c r="F1530"/>
      <c r="G1530"/>
      <c r="H1530"/>
      <c r="I1530"/>
      <c r="J1530"/>
    </row>
    <row r="1531" spans="1:10" x14ac:dyDescent="0.2">
      <c r="A1531"/>
      <c r="B1531"/>
      <c r="C1531"/>
      <c r="D1531"/>
      <c r="E1531"/>
      <c r="F1531"/>
      <c r="G1531"/>
      <c r="H1531"/>
      <c r="I1531"/>
      <c r="J1531"/>
    </row>
    <row r="1532" spans="1:10" x14ac:dyDescent="0.2">
      <c r="A1532"/>
      <c r="B1532"/>
      <c r="C1532"/>
      <c r="D1532"/>
      <c r="E1532"/>
      <c r="F1532"/>
      <c r="G1532"/>
      <c r="H1532"/>
      <c r="I1532"/>
      <c r="J1532"/>
    </row>
    <row r="1533" spans="1:10" x14ac:dyDescent="0.2">
      <c r="A1533"/>
      <c r="B1533"/>
      <c r="C1533"/>
      <c r="D1533"/>
      <c r="E1533"/>
      <c r="F1533"/>
      <c r="G1533"/>
      <c r="H1533"/>
      <c r="I1533"/>
      <c r="J1533"/>
    </row>
    <row r="1534" spans="1:10" x14ac:dyDescent="0.2">
      <c r="A1534"/>
      <c r="B1534"/>
      <c r="C1534"/>
      <c r="D1534"/>
      <c r="E1534"/>
      <c r="F1534"/>
      <c r="G1534"/>
      <c r="H1534"/>
      <c r="I1534"/>
      <c r="J1534"/>
    </row>
    <row r="1535" spans="1:10" x14ac:dyDescent="0.2">
      <c r="A1535"/>
      <c r="B1535"/>
      <c r="C1535"/>
      <c r="D1535"/>
      <c r="E1535"/>
      <c r="F1535"/>
      <c r="G1535"/>
      <c r="H1535"/>
      <c r="I1535"/>
      <c r="J1535"/>
    </row>
    <row r="1536" spans="1:10" x14ac:dyDescent="0.2">
      <c r="A1536"/>
      <c r="B1536"/>
      <c r="C1536"/>
      <c r="D1536"/>
      <c r="E1536"/>
      <c r="F1536"/>
      <c r="G1536"/>
      <c r="H1536"/>
      <c r="I1536"/>
      <c r="J1536"/>
    </row>
    <row r="1537" spans="1:10" x14ac:dyDescent="0.2">
      <c r="A1537"/>
      <c r="B1537"/>
      <c r="C1537"/>
      <c r="D1537"/>
      <c r="E1537"/>
      <c r="F1537"/>
      <c r="G1537"/>
      <c r="H1537"/>
      <c r="I1537"/>
      <c r="J1537"/>
    </row>
    <row r="1538" spans="1:10" x14ac:dyDescent="0.2">
      <c r="A1538"/>
      <c r="B1538"/>
      <c r="C1538"/>
      <c r="D1538"/>
      <c r="E1538"/>
      <c r="F1538"/>
      <c r="G1538"/>
      <c r="H1538"/>
      <c r="I1538"/>
      <c r="J1538"/>
    </row>
    <row r="1539" spans="1:10" x14ac:dyDescent="0.2">
      <c r="A1539"/>
      <c r="B1539"/>
      <c r="C1539"/>
      <c r="D1539"/>
      <c r="E1539"/>
      <c r="F1539"/>
      <c r="G1539"/>
      <c r="H1539"/>
      <c r="I1539"/>
      <c r="J1539"/>
    </row>
    <row r="1540" spans="1:10" x14ac:dyDescent="0.2">
      <c r="A1540"/>
      <c r="B1540"/>
      <c r="C1540"/>
      <c r="D1540"/>
      <c r="E1540"/>
      <c r="F1540"/>
      <c r="G1540"/>
      <c r="H1540"/>
      <c r="I1540"/>
      <c r="J1540"/>
    </row>
    <row r="1541" spans="1:10" x14ac:dyDescent="0.2">
      <c r="A1541"/>
      <c r="B1541"/>
      <c r="C1541"/>
      <c r="D1541"/>
      <c r="E1541"/>
      <c r="F1541"/>
      <c r="G1541"/>
      <c r="H1541"/>
      <c r="I1541"/>
      <c r="J1541"/>
    </row>
    <row r="1542" spans="1:10" x14ac:dyDescent="0.2">
      <c r="A1542"/>
      <c r="B1542"/>
      <c r="C1542"/>
      <c r="D1542"/>
      <c r="E1542"/>
      <c r="F1542"/>
      <c r="G1542"/>
      <c r="H1542"/>
      <c r="I1542"/>
      <c r="J1542"/>
    </row>
    <row r="1543" spans="1:10" x14ac:dyDescent="0.2">
      <c r="A1543"/>
      <c r="B1543"/>
      <c r="C1543"/>
      <c r="D1543"/>
      <c r="E1543"/>
      <c r="F1543"/>
      <c r="G1543"/>
      <c r="H1543"/>
      <c r="I1543"/>
      <c r="J1543"/>
    </row>
    <row r="1544" spans="1:10" x14ac:dyDescent="0.2">
      <c r="A1544"/>
      <c r="B1544"/>
      <c r="C1544"/>
      <c r="D1544"/>
      <c r="E1544"/>
      <c r="F1544"/>
      <c r="G1544"/>
      <c r="H1544"/>
      <c r="I1544"/>
      <c r="J1544"/>
    </row>
    <row r="1545" spans="1:10" x14ac:dyDescent="0.2">
      <c r="A1545"/>
      <c r="B1545"/>
      <c r="C1545"/>
      <c r="D1545"/>
      <c r="E1545"/>
      <c r="F1545"/>
      <c r="G1545"/>
      <c r="H1545"/>
      <c r="I1545"/>
      <c r="J1545"/>
    </row>
    <row r="1546" spans="1:10" x14ac:dyDescent="0.2">
      <c r="A1546"/>
      <c r="B1546"/>
      <c r="C1546"/>
      <c r="D1546"/>
      <c r="E1546"/>
      <c r="F1546"/>
      <c r="G1546"/>
      <c r="H1546"/>
      <c r="I1546"/>
      <c r="J1546"/>
    </row>
    <row r="1547" spans="1:10" x14ac:dyDescent="0.2">
      <c r="A1547"/>
      <c r="B1547"/>
      <c r="C1547"/>
      <c r="D1547"/>
      <c r="E1547"/>
      <c r="F1547"/>
      <c r="G1547"/>
      <c r="H1547"/>
      <c r="I1547"/>
      <c r="J1547"/>
    </row>
    <row r="1548" spans="1:10" x14ac:dyDescent="0.2">
      <c r="A1548"/>
      <c r="B1548"/>
      <c r="C1548"/>
      <c r="D1548"/>
      <c r="E1548"/>
      <c r="F1548"/>
      <c r="G1548"/>
      <c r="H1548"/>
      <c r="I1548"/>
      <c r="J1548"/>
    </row>
    <row r="1549" spans="1:10" x14ac:dyDescent="0.2">
      <c r="A1549"/>
      <c r="B1549"/>
      <c r="C1549"/>
      <c r="D1549"/>
      <c r="E1549"/>
      <c r="F1549"/>
      <c r="G1549"/>
      <c r="H1549"/>
      <c r="I1549"/>
      <c r="J1549"/>
    </row>
    <row r="1550" spans="1:10" x14ac:dyDescent="0.2">
      <c r="A1550"/>
      <c r="B1550"/>
      <c r="C1550"/>
      <c r="D1550"/>
      <c r="E1550"/>
      <c r="F1550"/>
      <c r="G1550"/>
      <c r="H1550"/>
      <c r="I1550"/>
      <c r="J1550"/>
    </row>
    <row r="1551" spans="1:10" x14ac:dyDescent="0.2">
      <c r="A1551"/>
      <c r="B1551"/>
      <c r="C1551"/>
      <c r="D1551"/>
      <c r="E1551"/>
      <c r="F1551"/>
      <c r="G1551"/>
      <c r="H1551"/>
      <c r="I1551"/>
      <c r="J1551"/>
    </row>
    <row r="1552" spans="1:10" x14ac:dyDescent="0.2">
      <c r="A1552"/>
      <c r="B1552"/>
      <c r="C1552"/>
      <c r="D1552"/>
      <c r="E1552"/>
      <c r="F1552"/>
      <c r="G1552"/>
      <c r="H1552"/>
      <c r="I1552"/>
      <c r="J1552"/>
    </row>
    <row r="1553" spans="1:10" x14ac:dyDescent="0.2">
      <c r="A1553"/>
      <c r="B1553"/>
      <c r="C1553"/>
      <c r="D1553"/>
      <c r="E1553"/>
      <c r="F1553"/>
      <c r="G1553"/>
      <c r="H1553"/>
      <c r="I1553"/>
      <c r="J1553"/>
    </row>
    <row r="1554" spans="1:10" x14ac:dyDescent="0.2">
      <c r="A1554"/>
      <c r="B1554"/>
      <c r="C1554"/>
      <c r="D1554"/>
      <c r="E1554"/>
      <c r="F1554"/>
      <c r="G1554"/>
      <c r="H1554"/>
      <c r="I1554"/>
      <c r="J1554"/>
    </row>
    <row r="1555" spans="1:10" x14ac:dyDescent="0.2">
      <c r="A1555"/>
      <c r="B1555"/>
      <c r="C1555"/>
      <c r="D1555"/>
      <c r="E1555"/>
      <c r="F1555"/>
      <c r="G1555"/>
      <c r="H1555"/>
      <c r="I1555"/>
      <c r="J1555"/>
    </row>
    <row r="1556" spans="1:10" x14ac:dyDescent="0.2">
      <c r="A1556"/>
      <c r="B1556"/>
      <c r="C1556"/>
      <c r="D1556"/>
      <c r="E1556"/>
      <c r="F1556"/>
      <c r="G1556"/>
      <c r="H1556"/>
      <c r="I1556"/>
      <c r="J1556"/>
    </row>
    <row r="1557" spans="1:10" x14ac:dyDescent="0.2">
      <c r="A1557"/>
      <c r="B1557"/>
      <c r="C1557"/>
      <c r="D1557"/>
      <c r="E1557"/>
      <c r="F1557"/>
      <c r="G1557"/>
      <c r="H1557"/>
      <c r="I1557"/>
      <c r="J1557"/>
    </row>
    <row r="1558" spans="1:10" x14ac:dyDescent="0.2">
      <c r="A1558"/>
      <c r="B1558"/>
      <c r="C1558"/>
      <c r="D1558"/>
      <c r="E1558"/>
      <c r="F1558"/>
      <c r="G1558"/>
      <c r="H1558"/>
      <c r="I1558"/>
      <c r="J1558"/>
    </row>
    <row r="1559" spans="1:10" x14ac:dyDescent="0.2">
      <c r="A1559"/>
      <c r="B1559"/>
      <c r="C1559"/>
      <c r="D1559"/>
      <c r="E1559"/>
      <c r="F1559"/>
      <c r="G1559"/>
      <c r="H1559"/>
      <c r="I1559"/>
      <c r="J1559"/>
    </row>
    <row r="1560" spans="1:10" x14ac:dyDescent="0.2">
      <c r="A1560"/>
      <c r="B1560"/>
      <c r="C1560"/>
      <c r="D1560"/>
      <c r="E1560"/>
      <c r="F1560"/>
      <c r="G1560"/>
      <c r="H1560"/>
      <c r="I1560"/>
      <c r="J1560"/>
    </row>
    <row r="1561" spans="1:10" x14ac:dyDescent="0.2">
      <c r="A1561"/>
      <c r="B1561"/>
      <c r="C1561"/>
      <c r="D1561"/>
      <c r="E1561"/>
      <c r="F1561"/>
      <c r="G1561"/>
      <c r="H1561"/>
      <c r="I1561"/>
      <c r="J1561"/>
    </row>
    <row r="1562" spans="1:10" x14ac:dyDescent="0.2">
      <c r="A1562"/>
      <c r="B1562"/>
      <c r="C1562"/>
      <c r="D1562"/>
      <c r="E1562"/>
      <c r="F1562"/>
      <c r="G1562"/>
      <c r="H1562"/>
      <c r="I1562"/>
      <c r="J1562"/>
    </row>
    <row r="1563" spans="1:10" x14ac:dyDescent="0.2">
      <c r="A1563"/>
      <c r="B1563"/>
      <c r="C1563"/>
      <c r="D1563"/>
      <c r="E1563"/>
      <c r="F1563"/>
      <c r="G1563"/>
      <c r="H1563"/>
      <c r="I1563"/>
      <c r="J1563"/>
    </row>
    <row r="1564" spans="1:10" x14ac:dyDescent="0.2">
      <c r="A1564"/>
      <c r="B1564"/>
      <c r="C1564"/>
      <c r="D1564"/>
      <c r="E1564"/>
      <c r="F1564"/>
      <c r="G1564"/>
      <c r="H1564"/>
      <c r="I1564"/>
      <c r="J1564"/>
    </row>
    <row r="1565" spans="1:10" x14ac:dyDescent="0.2">
      <c r="A1565"/>
      <c r="B1565"/>
      <c r="C1565"/>
      <c r="D1565"/>
      <c r="E1565"/>
      <c r="F1565"/>
      <c r="G1565"/>
      <c r="H1565"/>
      <c r="I1565"/>
      <c r="J1565"/>
    </row>
    <row r="1566" spans="1:10" x14ac:dyDescent="0.2">
      <c r="A1566"/>
      <c r="B1566"/>
      <c r="C1566"/>
      <c r="D1566"/>
      <c r="E1566"/>
      <c r="F1566"/>
      <c r="G1566"/>
      <c r="H1566"/>
      <c r="I1566"/>
      <c r="J1566"/>
    </row>
    <row r="1567" spans="1:10" x14ac:dyDescent="0.2">
      <c r="A1567"/>
      <c r="B1567"/>
      <c r="C1567"/>
      <c r="D1567"/>
      <c r="E1567"/>
      <c r="F1567"/>
      <c r="G1567"/>
      <c r="H1567"/>
      <c r="I1567"/>
      <c r="J1567"/>
    </row>
    <row r="1568" spans="1:10" x14ac:dyDescent="0.2">
      <c r="A1568"/>
      <c r="B1568"/>
      <c r="C1568"/>
      <c r="D1568"/>
      <c r="E1568"/>
      <c r="F1568"/>
      <c r="G1568"/>
      <c r="H1568"/>
      <c r="I1568"/>
      <c r="J1568"/>
    </row>
    <row r="1569" spans="1:10" x14ac:dyDescent="0.2">
      <c r="A1569"/>
      <c r="B1569"/>
      <c r="C1569"/>
      <c r="D1569"/>
      <c r="E1569"/>
      <c r="F1569"/>
      <c r="G1569"/>
      <c r="H1569"/>
      <c r="I1569"/>
      <c r="J1569"/>
    </row>
    <row r="1570" spans="1:10" x14ac:dyDescent="0.2">
      <c r="A1570"/>
      <c r="B1570"/>
      <c r="C1570"/>
      <c r="D1570"/>
      <c r="E1570"/>
      <c r="F1570"/>
      <c r="G1570"/>
      <c r="H1570"/>
      <c r="I1570"/>
      <c r="J1570"/>
    </row>
    <row r="1571" spans="1:10" x14ac:dyDescent="0.2">
      <c r="A1571"/>
      <c r="B1571"/>
      <c r="C1571"/>
      <c r="D1571"/>
      <c r="E1571"/>
      <c r="F1571"/>
      <c r="G1571"/>
      <c r="H1571"/>
      <c r="I1571"/>
      <c r="J1571"/>
    </row>
    <row r="1572" spans="1:10" x14ac:dyDescent="0.2">
      <c r="A1572"/>
      <c r="B1572"/>
      <c r="C1572"/>
      <c r="D1572"/>
      <c r="E1572"/>
      <c r="F1572"/>
      <c r="G1572"/>
      <c r="H1572"/>
      <c r="I1572"/>
      <c r="J1572"/>
    </row>
    <row r="1573" spans="1:10" x14ac:dyDescent="0.2">
      <c r="A1573"/>
      <c r="B1573"/>
      <c r="C1573"/>
      <c r="D1573"/>
      <c r="E1573"/>
      <c r="F1573"/>
      <c r="G1573"/>
      <c r="H1573"/>
      <c r="I1573"/>
      <c r="J1573"/>
    </row>
    <row r="1574" spans="1:10" x14ac:dyDescent="0.2">
      <c r="A1574"/>
      <c r="B1574"/>
      <c r="C1574"/>
      <c r="D1574"/>
      <c r="E1574"/>
      <c r="F1574"/>
      <c r="G1574"/>
      <c r="H1574"/>
      <c r="I1574"/>
      <c r="J1574"/>
    </row>
    <row r="1575" spans="1:10" x14ac:dyDescent="0.2">
      <c r="A1575"/>
      <c r="B1575"/>
      <c r="C1575"/>
      <c r="D1575"/>
      <c r="E1575"/>
      <c r="F1575"/>
      <c r="G1575"/>
      <c r="H1575"/>
      <c r="I1575"/>
      <c r="J1575"/>
    </row>
    <row r="1576" spans="1:10" x14ac:dyDescent="0.2">
      <c r="A1576"/>
      <c r="B1576"/>
      <c r="C1576"/>
      <c r="D1576"/>
      <c r="E1576"/>
      <c r="F1576"/>
      <c r="G1576"/>
      <c r="H1576"/>
      <c r="I1576"/>
      <c r="J1576"/>
    </row>
    <row r="1577" spans="1:10" x14ac:dyDescent="0.2">
      <c r="A1577"/>
      <c r="B1577"/>
      <c r="C1577"/>
      <c r="D1577"/>
      <c r="E1577"/>
      <c r="F1577"/>
      <c r="G1577"/>
      <c r="H1577"/>
      <c r="I1577"/>
      <c r="J1577"/>
    </row>
    <row r="1578" spans="1:10" x14ac:dyDescent="0.2">
      <c r="A1578"/>
      <c r="B1578"/>
      <c r="C1578"/>
      <c r="D1578"/>
      <c r="E1578"/>
      <c r="F1578"/>
      <c r="G1578"/>
      <c r="H1578"/>
      <c r="I1578"/>
      <c r="J1578"/>
    </row>
    <row r="1579" spans="1:10" x14ac:dyDescent="0.2">
      <c r="A1579"/>
      <c r="B1579"/>
      <c r="C1579"/>
      <c r="D1579"/>
      <c r="E1579"/>
      <c r="F1579"/>
      <c r="G1579"/>
      <c r="H1579"/>
      <c r="I1579"/>
      <c r="J1579"/>
    </row>
    <row r="1580" spans="1:10" x14ac:dyDescent="0.2">
      <c r="A1580"/>
      <c r="B1580"/>
      <c r="C1580"/>
      <c r="D1580"/>
      <c r="E1580"/>
      <c r="F1580"/>
      <c r="G1580"/>
      <c r="H1580"/>
      <c r="I1580"/>
      <c r="J1580"/>
    </row>
    <row r="1581" spans="1:10" x14ac:dyDescent="0.2">
      <c r="A1581"/>
      <c r="B1581"/>
      <c r="C1581"/>
      <c r="D1581"/>
      <c r="E1581"/>
      <c r="F1581"/>
      <c r="G1581"/>
      <c r="H1581"/>
      <c r="I1581"/>
      <c r="J1581"/>
    </row>
    <row r="1582" spans="1:10" x14ac:dyDescent="0.2">
      <c r="A1582"/>
      <c r="B1582"/>
      <c r="C1582"/>
      <c r="D1582"/>
      <c r="E1582"/>
      <c r="F1582"/>
      <c r="G1582"/>
      <c r="H1582"/>
      <c r="I1582"/>
      <c r="J1582"/>
    </row>
    <row r="1583" spans="1:10" x14ac:dyDescent="0.2">
      <c r="A1583"/>
      <c r="B1583"/>
      <c r="C1583"/>
      <c r="D1583"/>
      <c r="E1583"/>
      <c r="F1583"/>
      <c r="G1583"/>
      <c r="H1583"/>
      <c r="I1583"/>
      <c r="J1583"/>
    </row>
    <row r="1584" spans="1:10" x14ac:dyDescent="0.2">
      <c r="A1584"/>
      <c r="B1584"/>
      <c r="C1584"/>
      <c r="D1584"/>
      <c r="E1584"/>
      <c r="F1584"/>
      <c r="G1584"/>
      <c r="H1584"/>
      <c r="I1584"/>
      <c r="J1584"/>
    </row>
    <row r="1585" spans="1:10" x14ac:dyDescent="0.2">
      <c r="A1585"/>
      <c r="B1585"/>
      <c r="C1585"/>
      <c r="D1585"/>
      <c r="E1585"/>
      <c r="F1585"/>
      <c r="G1585"/>
      <c r="H1585"/>
      <c r="I1585"/>
      <c r="J1585"/>
    </row>
    <row r="1586" spans="1:10" x14ac:dyDescent="0.2">
      <c r="A1586"/>
      <c r="B1586"/>
      <c r="C1586"/>
      <c r="D1586"/>
      <c r="E1586"/>
      <c r="F1586"/>
      <c r="G1586"/>
      <c r="H1586"/>
      <c r="I1586"/>
      <c r="J1586"/>
    </row>
    <row r="1587" spans="1:10" x14ac:dyDescent="0.2">
      <c r="A1587"/>
      <c r="B1587"/>
      <c r="C1587"/>
      <c r="D1587"/>
      <c r="E1587"/>
      <c r="F1587"/>
      <c r="G1587"/>
      <c r="H1587"/>
      <c r="I1587"/>
      <c r="J1587"/>
    </row>
    <row r="1588" spans="1:10" x14ac:dyDescent="0.2">
      <c r="A1588"/>
      <c r="B1588"/>
      <c r="C1588"/>
      <c r="D1588"/>
      <c r="E1588"/>
      <c r="F1588"/>
      <c r="G1588"/>
      <c r="H1588"/>
      <c r="I1588"/>
      <c r="J1588"/>
    </row>
    <row r="1589" spans="1:10" x14ac:dyDescent="0.2">
      <c r="A1589"/>
      <c r="B1589"/>
      <c r="C1589"/>
      <c r="D1589"/>
      <c r="E1589"/>
      <c r="F1589"/>
      <c r="G1589"/>
      <c r="H1589"/>
      <c r="I1589"/>
      <c r="J1589"/>
    </row>
    <row r="1590" spans="1:10" x14ac:dyDescent="0.2">
      <c r="A1590"/>
      <c r="B1590"/>
      <c r="C1590"/>
      <c r="D1590"/>
      <c r="E1590"/>
      <c r="F1590"/>
      <c r="G1590"/>
      <c r="H1590"/>
      <c r="I1590"/>
      <c r="J1590"/>
    </row>
    <row r="1591" spans="1:10" x14ac:dyDescent="0.2">
      <c r="A1591"/>
      <c r="B1591"/>
      <c r="C1591"/>
      <c r="D1591"/>
      <c r="E1591"/>
      <c r="F1591"/>
      <c r="G1591"/>
      <c r="H1591"/>
      <c r="I1591"/>
      <c r="J1591"/>
    </row>
    <row r="1592" spans="1:10" x14ac:dyDescent="0.2">
      <c r="A1592"/>
      <c r="B1592"/>
      <c r="C1592"/>
      <c r="D1592"/>
      <c r="E1592"/>
      <c r="F1592"/>
      <c r="G1592"/>
      <c r="H1592"/>
      <c r="I1592"/>
      <c r="J1592"/>
    </row>
    <row r="1593" spans="1:10" x14ac:dyDescent="0.2">
      <c r="A1593"/>
      <c r="B1593"/>
      <c r="C1593"/>
      <c r="D1593"/>
      <c r="E1593"/>
      <c r="F1593"/>
      <c r="G1593"/>
      <c r="H1593"/>
      <c r="I1593"/>
      <c r="J1593"/>
    </row>
    <row r="1594" spans="1:10" x14ac:dyDescent="0.2">
      <c r="A1594"/>
      <c r="B1594"/>
      <c r="C1594"/>
      <c r="D1594"/>
      <c r="E1594"/>
      <c r="F1594"/>
      <c r="G1594"/>
      <c r="H1594"/>
      <c r="I1594"/>
      <c r="J1594"/>
    </row>
    <row r="1595" spans="1:10" x14ac:dyDescent="0.2">
      <c r="A1595"/>
      <c r="B1595"/>
      <c r="C1595"/>
      <c r="D1595"/>
      <c r="E1595"/>
      <c r="F1595"/>
      <c r="G1595"/>
      <c r="H1595"/>
      <c r="I1595"/>
      <c r="J1595"/>
    </row>
    <row r="1596" spans="1:10" x14ac:dyDescent="0.2">
      <c r="A1596"/>
      <c r="B1596"/>
      <c r="C1596"/>
      <c r="D1596"/>
      <c r="E1596"/>
      <c r="F1596"/>
      <c r="G1596"/>
      <c r="H1596"/>
      <c r="I1596"/>
      <c r="J1596"/>
    </row>
    <row r="1597" spans="1:10" x14ac:dyDescent="0.2">
      <c r="A1597"/>
      <c r="B1597"/>
      <c r="C1597"/>
      <c r="D1597"/>
      <c r="E1597"/>
      <c r="F1597"/>
      <c r="G1597"/>
      <c r="H1597"/>
      <c r="I1597"/>
      <c r="J1597"/>
    </row>
    <row r="1598" spans="1:10" x14ac:dyDescent="0.2">
      <c r="A1598"/>
      <c r="B1598"/>
      <c r="C1598"/>
      <c r="D1598"/>
      <c r="E1598"/>
      <c r="F1598"/>
      <c r="G1598"/>
      <c r="H1598"/>
      <c r="I1598"/>
      <c r="J1598"/>
    </row>
    <row r="1599" spans="1:10" x14ac:dyDescent="0.2">
      <c r="A1599"/>
      <c r="B1599"/>
      <c r="C1599"/>
      <c r="D1599"/>
      <c r="E1599"/>
      <c r="F1599"/>
      <c r="G1599"/>
      <c r="H1599"/>
      <c r="I1599"/>
      <c r="J1599"/>
    </row>
    <row r="1600" spans="1:10" x14ac:dyDescent="0.2">
      <c r="A1600"/>
      <c r="B1600"/>
      <c r="C1600"/>
      <c r="D1600"/>
      <c r="E1600"/>
      <c r="F1600"/>
      <c r="G1600"/>
      <c r="H1600"/>
      <c r="I1600"/>
      <c r="J1600"/>
    </row>
    <row r="1601" spans="1:10" x14ac:dyDescent="0.2">
      <c r="A1601"/>
      <c r="B1601"/>
      <c r="C1601"/>
      <c r="D1601"/>
      <c r="E1601"/>
      <c r="F1601"/>
      <c r="G1601"/>
      <c r="H1601"/>
      <c r="I1601"/>
      <c r="J1601"/>
    </row>
    <row r="1602" spans="1:10" x14ac:dyDescent="0.2">
      <c r="A1602"/>
      <c r="B1602"/>
      <c r="C1602"/>
      <c r="D1602"/>
      <c r="E1602"/>
      <c r="F1602"/>
      <c r="G1602"/>
      <c r="H1602"/>
      <c r="I1602"/>
      <c r="J1602"/>
    </row>
    <row r="1603" spans="1:10" x14ac:dyDescent="0.2">
      <c r="A1603"/>
      <c r="B1603"/>
      <c r="C1603"/>
      <c r="D1603"/>
      <c r="E1603"/>
      <c r="F1603"/>
      <c r="G1603"/>
      <c r="H1603"/>
      <c r="I1603"/>
      <c r="J1603"/>
    </row>
    <row r="1604" spans="1:10" x14ac:dyDescent="0.2">
      <c r="A1604"/>
      <c r="B1604"/>
      <c r="C1604"/>
      <c r="D1604"/>
      <c r="E1604"/>
      <c r="F1604"/>
      <c r="G1604"/>
      <c r="H1604"/>
      <c r="I1604"/>
      <c r="J1604"/>
    </row>
    <row r="1605" spans="1:10" x14ac:dyDescent="0.2">
      <c r="A1605"/>
      <c r="B1605"/>
      <c r="C1605"/>
      <c r="D1605"/>
      <c r="E1605"/>
      <c r="F1605"/>
      <c r="G1605"/>
      <c r="H1605"/>
      <c r="I1605"/>
      <c r="J1605"/>
    </row>
    <row r="1606" spans="1:10" x14ac:dyDescent="0.2">
      <c r="A1606"/>
      <c r="B1606"/>
      <c r="C1606"/>
      <c r="D1606"/>
      <c r="E1606"/>
      <c r="F1606"/>
      <c r="G1606"/>
      <c r="H1606"/>
      <c r="I1606"/>
      <c r="J1606"/>
    </row>
    <row r="1607" spans="1:10" x14ac:dyDescent="0.2">
      <c r="A1607"/>
      <c r="B1607"/>
      <c r="C1607"/>
      <c r="D1607"/>
      <c r="E1607"/>
      <c r="F1607"/>
      <c r="G1607"/>
      <c r="H1607"/>
      <c r="I1607"/>
      <c r="J1607"/>
    </row>
    <row r="1608" spans="1:10" x14ac:dyDescent="0.2">
      <c r="A1608"/>
      <c r="B1608"/>
      <c r="C1608"/>
      <c r="D1608"/>
      <c r="E1608"/>
      <c r="F1608"/>
      <c r="G1608"/>
      <c r="H1608"/>
      <c r="I1608"/>
      <c r="J1608"/>
    </row>
    <row r="1609" spans="1:10" x14ac:dyDescent="0.2">
      <c r="A1609"/>
      <c r="B1609"/>
      <c r="C1609"/>
      <c r="D1609"/>
      <c r="E1609"/>
      <c r="F1609"/>
      <c r="G1609"/>
      <c r="H1609"/>
      <c r="I1609"/>
      <c r="J1609"/>
    </row>
    <row r="1610" spans="1:10" x14ac:dyDescent="0.2">
      <c r="A1610"/>
      <c r="B1610"/>
      <c r="C1610"/>
      <c r="D1610"/>
      <c r="E1610"/>
      <c r="F1610"/>
      <c r="G1610"/>
      <c r="H1610"/>
      <c r="I1610"/>
      <c r="J1610"/>
    </row>
    <row r="1611" spans="1:10" x14ac:dyDescent="0.2">
      <c r="A1611"/>
      <c r="B1611"/>
      <c r="C1611"/>
      <c r="D1611"/>
      <c r="E1611"/>
      <c r="F1611"/>
      <c r="G1611"/>
      <c r="H1611"/>
      <c r="I1611"/>
      <c r="J1611"/>
    </row>
    <row r="1612" spans="1:10" x14ac:dyDescent="0.2">
      <c r="A1612"/>
      <c r="B1612"/>
      <c r="C1612"/>
      <c r="D1612"/>
      <c r="E1612"/>
      <c r="F1612"/>
      <c r="G1612"/>
      <c r="H1612"/>
      <c r="I1612"/>
      <c r="J1612"/>
    </row>
    <row r="1613" spans="1:10" x14ac:dyDescent="0.2">
      <c r="A1613"/>
      <c r="B1613"/>
      <c r="C1613"/>
      <c r="D1613"/>
      <c r="E1613"/>
      <c r="F1613"/>
      <c r="G1613"/>
      <c r="H1613"/>
      <c r="I1613"/>
      <c r="J1613"/>
    </row>
    <row r="1614" spans="1:10" x14ac:dyDescent="0.2">
      <c r="A1614"/>
      <c r="B1614"/>
      <c r="C1614"/>
      <c r="D1614"/>
      <c r="E1614"/>
      <c r="F1614"/>
      <c r="G1614"/>
      <c r="H1614"/>
      <c r="I1614"/>
      <c r="J1614"/>
    </row>
    <row r="1615" spans="1:10" x14ac:dyDescent="0.2">
      <c r="A1615"/>
      <c r="B1615"/>
      <c r="C1615"/>
      <c r="D1615"/>
      <c r="E1615"/>
      <c r="F1615"/>
      <c r="G1615"/>
      <c r="H1615"/>
      <c r="I1615"/>
      <c r="J1615"/>
    </row>
    <row r="1616" spans="1:10" x14ac:dyDescent="0.2">
      <c r="A1616"/>
      <c r="B1616"/>
      <c r="C1616"/>
      <c r="D1616"/>
      <c r="E1616"/>
      <c r="F1616"/>
      <c r="G1616"/>
      <c r="H1616"/>
      <c r="I1616"/>
      <c r="J1616"/>
    </row>
    <row r="1617" spans="1:10" x14ac:dyDescent="0.2">
      <c r="A1617"/>
      <c r="B1617"/>
      <c r="C1617"/>
      <c r="D1617"/>
      <c r="E1617"/>
      <c r="F1617"/>
      <c r="G1617"/>
      <c r="H1617"/>
      <c r="I1617"/>
      <c r="J1617"/>
    </row>
    <row r="1618" spans="1:10" x14ac:dyDescent="0.2">
      <c r="A1618"/>
      <c r="B1618"/>
      <c r="C1618"/>
      <c r="D1618"/>
      <c r="E1618"/>
      <c r="F1618"/>
      <c r="G1618"/>
      <c r="H1618"/>
      <c r="I1618"/>
      <c r="J1618"/>
    </row>
    <row r="1619" spans="1:10" x14ac:dyDescent="0.2">
      <c r="A1619"/>
      <c r="B1619"/>
      <c r="C1619"/>
      <c r="D1619"/>
      <c r="E1619"/>
      <c r="F1619"/>
      <c r="G1619"/>
      <c r="H1619"/>
      <c r="I1619"/>
      <c r="J1619"/>
    </row>
    <row r="1620" spans="1:10" x14ac:dyDescent="0.2">
      <c r="A1620"/>
      <c r="B1620"/>
      <c r="C1620"/>
      <c r="D1620"/>
      <c r="E1620"/>
      <c r="F1620"/>
      <c r="G1620"/>
      <c r="H1620"/>
      <c r="I1620"/>
      <c r="J1620"/>
    </row>
    <row r="1621" spans="1:10" x14ac:dyDescent="0.2">
      <c r="A1621"/>
      <c r="B1621"/>
      <c r="C1621"/>
      <c r="D1621"/>
      <c r="E1621"/>
      <c r="F1621"/>
      <c r="G1621"/>
      <c r="H1621"/>
      <c r="I1621"/>
      <c r="J1621"/>
    </row>
    <row r="1622" spans="1:10" x14ac:dyDescent="0.2">
      <c r="A1622"/>
      <c r="B1622"/>
      <c r="C1622"/>
      <c r="D1622"/>
      <c r="E1622"/>
      <c r="F1622"/>
      <c r="G1622"/>
      <c r="H1622"/>
      <c r="I1622"/>
      <c r="J1622"/>
    </row>
    <row r="1623" spans="1:10" x14ac:dyDescent="0.2">
      <c r="A1623"/>
      <c r="B1623"/>
      <c r="C1623"/>
      <c r="D1623"/>
      <c r="E1623"/>
      <c r="F1623"/>
      <c r="G1623"/>
      <c r="H1623"/>
      <c r="I1623"/>
      <c r="J1623"/>
    </row>
    <row r="1624" spans="1:10" x14ac:dyDescent="0.2">
      <c r="A1624"/>
      <c r="B1624"/>
      <c r="C1624"/>
      <c r="D1624"/>
      <c r="E1624"/>
      <c r="F1624"/>
      <c r="G1624"/>
      <c r="H1624"/>
      <c r="I1624"/>
      <c r="J1624"/>
    </row>
    <row r="1625" spans="1:10" x14ac:dyDescent="0.2">
      <c r="A1625"/>
      <c r="B1625"/>
      <c r="C1625"/>
      <c r="D1625"/>
      <c r="E1625"/>
      <c r="F1625"/>
      <c r="G1625"/>
      <c r="H1625"/>
      <c r="I1625"/>
      <c r="J1625"/>
    </row>
    <row r="1626" spans="1:10" x14ac:dyDescent="0.2">
      <c r="A1626"/>
      <c r="B1626"/>
      <c r="C1626"/>
      <c r="D1626"/>
      <c r="E1626"/>
      <c r="F1626"/>
      <c r="G1626"/>
      <c r="H1626"/>
      <c r="I1626"/>
      <c r="J1626"/>
    </row>
    <row r="1627" spans="1:10" x14ac:dyDescent="0.2">
      <c r="A1627"/>
      <c r="B1627"/>
      <c r="C1627"/>
      <c r="D1627"/>
      <c r="E1627"/>
      <c r="F1627"/>
      <c r="G1627"/>
      <c r="H1627"/>
      <c r="I1627"/>
      <c r="J1627"/>
    </row>
    <row r="1628" spans="1:10" x14ac:dyDescent="0.2">
      <c r="A1628"/>
      <c r="B1628"/>
      <c r="C1628"/>
      <c r="D1628"/>
      <c r="E1628"/>
      <c r="F1628"/>
      <c r="G1628"/>
      <c r="H1628"/>
      <c r="I1628"/>
      <c r="J1628"/>
    </row>
    <row r="1629" spans="1:10" x14ac:dyDescent="0.2">
      <c r="A1629"/>
      <c r="B1629"/>
      <c r="C1629"/>
      <c r="D1629"/>
      <c r="E1629"/>
      <c r="F1629"/>
      <c r="G1629"/>
      <c r="H1629"/>
      <c r="I1629"/>
      <c r="J1629"/>
    </row>
    <row r="1630" spans="1:10" x14ac:dyDescent="0.2">
      <c r="A1630"/>
      <c r="B1630"/>
      <c r="C1630"/>
      <c r="D1630"/>
      <c r="E1630"/>
      <c r="F1630"/>
      <c r="G1630"/>
      <c r="H1630"/>
      <c r="I1630"/>
      <c r="J1630"/>
    </row>
    <row r="1631" spans="1:10" x14ac:dyDescent="0.2">
      <c r="A1631"/>
      <c r="B1631"/>
      <c r="C1631"/>
      <c r="D1631"/>
      <c r="E1631"/>
      <c r="F1631"/>
      <c r="G1631"/>
      <c r="H1631"/>
      <c r="I1631"/>
      <c r="J1631"/>
    </row>
    <row r="1632" spans="1:10" x14ac:dyDescent="0.2">
      <c r="A1632"/>
      <c r="B1632"/>
      <c r="C1632"/>
      <c r="D1632"/>
      <c r="E1632"/>
      <c r="F1632"/>
      <c r="G1632"/>
      <c r="H1632"/>
      <c r="I1632"/>
      <c r="J1632"/>
    </row>
    <row r="1633" spans="1:10" x14ac:dyDescent="0.2">
      <c r="A1633"/>
      <c r="B1633"/>
      <c r="C1633"/>
      <c r="D1633"/>
      <c r="E1633"/>
      <c r="F1633"/>
      <c r="G1633"/>
      <c r="H1633"/>
      <c r="I1633"/>
      <c r="J1633"/>
    </row>
    <row r="1634" spans="1:10" x14ac:dyDescent="0.2">
      <c r="A1634"/>
      <c r="B1634"/>
      <c r="C1634"/>
      <c r="D1634"/>
      <c r="E1634"/>
      <c r="F1634"/>
      <c r="G1634"/>
      <c r="H1634"/>
      <c r="I1634"/>
      <c r="J1634"/>
    </row>
    <row r="1635" spans="1:10" x14ac:dyDescent="0.2">
      <c r="A1635"/>
      <c r="B1635"/>
      <c r="C1635"/>
      <c r="D1635"/>
      <c r="E1635"/>
      <c r="F1635"/>
      <c r="G1635"/>
      <c r="H1635"/>
      <c r="I1635"/>
      <c r="J1635"/>
    </row>
    <row r="1636" spans="1:10" x14ac:dyDescent="0.2">
      <c r="A1636"/>
      <c r="B1636"/>
      <c r="C1636"/>
      <c r="D1636"/>
      <c r="E1636"/>
      <c r="F1636"/>
      <c r="G1636"/>
      <c r="H1636"/>
      <c r="I1636"/>
      <c r="J1636"/>
    </row>
    <row r="1637" spans="1:10" x14ac:dyDescent="0.2">
      <c r="A1637"/>
      <c r="B1637"/>
      <c r="C1637"/>
      <c r="D1637"/>
      <c r="E1637"/>
      <c r="F1637"/>
      <c r="G1637"/>
      <c r="H1637"/>
      <c r="I1637"/>
      <c r="J1637"/>
    </row>
    <row r="1638" spans="1:10" x14ac:dyDescent="0.2">
      <c r="A1638"/>
      <c r="B1638"/>
      <c r="C1638"/>
      <c r="D1638"/>
      <c r="E1638"/>
      <c r="F1638"/>
      <c r="G1638"/>
      <c r="H1638"/>
      <c r="I1638"/>
      <c r="J1638"/>
    </row>
    <row r="1639" spans="1:10" x14ac:dyDescent="0.2">
      <c r="A1639"/>
      <c r="B1639"/>
      <c r="C1639"/>
      <c r="D1639"/>
      <c r="E1639"/>
      <c r="F1639"/>
      <c r="G1639"/>
      <c r="H1639"/>
      <c r="I1639"/>
      <c r="J1639"/>
    </row>
    <row r="1640" spans="1:10" x14ac:dyDescent="0.2">
      <c r="A1640"/>
      <c r="B1640"/>
      <c r="C1640"/>
      <c r="D1640"/>
      <c r="E1640"/>
      <c r="F1640"/>
      <c r="G1640"/>
      <c r="H1640"/>
      <c r="I1640"/>
      <c r="J1640"/>
    </row>
    <row r="1641" spans="1:10" x14ac:dyDescent="0.2">
      <c r="A1641"/>
      <c r="B1641"/>
      <c r="C1641"/>
      <c r="D1641"/>
      <c r="E1641"/>
      <c r="F1641"/>
      <c r="G1641"/>
      <c r="H1641"/>
      <c r="I1641"/>
      <c r="J1641"/>
    </row>
    <row r="1642" spans="1:10" x14ac:dyDescent="0.2">
      <c r="A1642"/>
      <c r="B1642"/>
      <c r="C1642"/>
      <c r="D1642"/>
      <c r="E1642"/>
      <c r="F1642"/>
      <c r="G1642"/>
      <c r="H1642"/>
      <c r="I1642"/>
      <c r="J1642"/>
    </row>
    <row r="1643" spans="1:10" x14ac:dyDescent="0.2">
      <c r="A1643"/>
      <c r="B1643"/>
      <c r="C1643"/>
      <c r="D1643"/>
      <c r="E1643"/>
      <c r="F1643"/>
      <c r="G1643"/>
      <c r="H1643"/>
      <c r="I1643"/>
      <c r="J1643"/>
    </row>
    <row r="1644" spans="1:10" x14ac:dyDescent="0.2">
      <c r="A1644"/>
      <c r="B1644"/>
      <c r="C1644"/>
      <c r="D1644"/>
      <c r="E1644"/>
      <c r="F1644"/>
      <c r="G1644"/>
      <c r="H1644"/>
      <c r="I1644"/>
      <c r="J1644"/>
    </row>
    <row r="1645" spans="1:10" x14ac:dyDescent="0.2">
      <c r="A1645"/>
      <c r="B1645"/>
      <c r="C1645"/>
      <c r="D1645"/>
      <c r="E1645"/>
      <c r="F1645"/>
      <c r="G1645"/>
      <c r="H1645"/>
      <c r="I1645"/>
      <c r="J1645"/>
    </row>
    <row r="1646" spans="1:10" x14ac:dyDescent="0.2">
      <c r="A1646"/>
      <c r="B1646"/>
      <c r="C1646"/>
      <c r="D1646"/>
      <c r="E1646"/>
      <c r="F1646"/>
      <c r="G1646"/>
      <c r="H1646"/>
      <c r="I1646"/>
      <c r="J1646"/>
    </row>
    <row r="1647" spans="1:10" x14ac:dyDescent="0.2">
      <c r="A1647"/>
      <c r="B1647"/>
      <c r="C1647"/>
      <c r="D1647"/>
      <c r="E1647"/>
      <c r="F1647"/>
      <c r="G1647"/>
      <c r="H1647"/>
      <c r="I1647"/>
      <c r="J1647"/>
    </row>
    <row r="1648" spans="1:10" x14ac:dyDescent="0.2">
      <c r="A1648"/>
      <c r="B1648"/>
      <c r="C1648"/>
      <c r="D1648"/>
      <c r="E1648"/>
      <c r="F1648"/>
      <c r="G1648"/>
      <c r="H1648"/>
      <c r="I1648"/>
      <c r="J1648"/>
    </row>
    <row r="1649" spans="1:10" x14ac:dyDescent="0.2">
      <c r="A1649"/>
      <c r="B1649"/>
      <c r="C1649"/>
      <c r="D1649"/>
      <c r="E1649"/>
      <c r="F1649"/>
      <c r="G1649"/>
      <c r="H1649"/>
      <c r="I1649"/>
      <c r="J1649"/>
    </row>
    <row r="1650" spans="1:10" x14ac:dyDescent="0.2">
      <c r="A1650"/>
      <c r="B1650"/>
      <c r="C1650"/>
      <c r="D1650"/>
      <c r="E1650"/>
      <c r="F1650"/>
      <c r="G1650"/>
      <c r="H1650"/>
      <c r="I1650"/>
      <c r="J1650"/>
    </row>
    <row r="1651" spans="1:10" x14ac:dyDescent="0.2">
      <c r="A1651"/>
      <c r="B1651"/>
      <c r="C1651"/>
      <c r="D1651"/>
      <c r="E1651"/>
      <c r="F1651"/>
      <c r="G1651"/>
      <c r="H1651"/>
      <c r="I1651"/>
      <c r="J1651"/>
    </row>
    <row r="1652" spans="1:10" x14ac:dyDescent="0.2">
      <c r="A1652"/>
      <c r="B1652"/>
      <c r="C1652"/>
      <c r="D1652"/>
      <c r="E1652"/>
      <c r="F1652"/>
      <c r="G1652"/>
      <c r="H1652"/>
      <c r="I1652"/>
      <c r="J1652"/>
    </row>
    <row r="1653" spans="1:10" x14ac:dyDescent="0.2">
      <c r="A1653"/>
      <c r="B1653"/>
      <c r="C1653"/>
      <c r="D1653"/>
      <c r="E1653"/>
      <c r="F1653"/>
      <c r="G1653"/>
      <c r="H1653"/>
      <c r="I1653"/>
      <c r="J1653"/>
    </row>
    <row r="1654" spans="1:10" x14ac:dyDescent="0.2">
      <c r="A1654"/>
      <c r="B1654"/>
      <c r="C1654"/>
      <c r="D1654"/>
      <c r="E1654"/>
      <c r="F1654"/>
      <c r="G1654"/>
      <c r="H1654"/>
      <c r="I1654"/>
      <c r="J1654"/>
    </row>
    <row r="1655" spans="1:10" x14ac:dyDescent="0.2">
      <c r="A1655"/>
      <c r="B1655"/>
      <c r="C1655"/>
      <c r="D1655"/>
      <c r="E1655"/>
      <c r="F1655"/>
      <c r="G1655"/>
      <c r="H1655"/>
      <c r="I1655"/>
      <c r="J1655"/>
    </row>
    <row r="1656" spans="1:10" x14ac:dyDescent="0.2">
      <c r="A1656"/>
      <c r="B1656"/>
      <c r="C1656"/>
      <c r="D1656"/>
      <c r="E1656"/>
      <c r="F1656"/>
      <c r="G1656"/>
      <c r="H1656"/>
      <c r="I1656"/>
      <c r="J1656"/>
    </row>
    <row r="1657" spans="1:10" x14ac:dyDescent="0.2">
      <c r="A1657"/>
      <c r="B1657"/>
      <c r="C1657"/>
      <c r="D1657"/>
      <c r="E1657"/>
      <c r="F1657"/>
      <c r="G1657"/>
      <c r="H1657"/>
      <c r="I1657"/>
      <c r="J1657"/>
    </row>
    <row r="1658" spans="1:10" x14ac:dyDescent="0.2">
      <c r="A1658"/>
      <c r="B1658"/>
      <c r="C1658"/>
      <c r="D1658"/>
      <c r="E1658"/>
      <c r="F1658"/>
      <c r="G1658"/>
      <c r="H1658"/>
      <c r="I1658"/>
      <c r="J1658"/>
    </row>
    <row r="1659" spans="1:10" x14ac:dyDescent="0.2">
      <c r="A1659"/>
      <c r="B1659"/>
      <c r="C1659"/>
      <c r="D1659"/>
      <c r="E1659"/>
      <c r="F1659"/>
      <c r="G1659"/>
      <c r="H1659"/>
      <c r="I1659"/>
      <c r="J1659"/>
    </row>
    <row r="1660" spans="1:10" x14ac:dyDescent="0.2">
      <c r="A1660"/>
      <c r="B1660"/>
      <c r="C1660"/>
      <c r="D1660"/>
      <c r="E1660"/>
      <c r="F1660"/>
      <c r="G1660"/>
      <c r="H1660"/>
      <c r="I1660"/>
      <c r="J1660"/>
    </row>
    <row r="1661" spans="1:10" x14ac:dyDescent="0.2">
      <c r="A1661"/>
      <c r="B1661"/>
      <c r="C1661"/>
      <c r="D1661"/>
      <c r="E1661"/>
      <c r="F1661"/>
      <c r="G1661"/>
      <c r="H1661"/>
      <c r="I1661"/>
      <c r="J1661"/>
    </row>
  </sheetData>
  <phoneticPr fontId="1" type="noConversion"/>
  <pageMargins left="0.25" right="0.25" top="0.75" bottom="0.75" header="0.3" footer="0.3"/>
  <pageSetup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0" sqref="F10"/>
    </sheetView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Natural Energy Utility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T. Baldock</dc:creator>
  <cp:lastModifiedBy>Mark Baldock</cp:lastModifiedBy>
  <cp:lastPrinted>2025-02-12T16:14:54Z</cp:lastPrinted>
  <dcterms:created xsi:type="dcterms:W3CDTF">2002-05-22T20:12:53Z</dcterms:created>
  <dcterms:modified xsi:type="dcterms:W3CDTF">2025-02-19T19:50:39Z</dcterms:modified>
</cp:coreProperties>
</file>