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0579F783-969A-42CF-815B-ECBCF8103020}" xr6:coauthVersionLast="47" xr6:coauthVersionMax="47" xr10:uidLastSave="{00000000-0000-0000-0000-000000000000}"/>
  <bookViews>
    <workbookView xWindow="28680" yWindow="1770" windowWidth="29040" windowHeight="16440" xr2:uid="{00000000-000D-0000-FFFF-FFFF00000000}"/>
  </bookViews>
  <sheets>
    <sheet name="DEK 2021" sheetId="4" r:id="rId1"/>
  </sheets>
  <definedNames>
    <definedName name="_xlnm.Print_Area" localSheetId="0">'DEK 2021'!$A$1:$V$200</definedName>
    <definedName name="_xlnm.Print_Titles" localSheetId="0">'DEK 2021'!$1:$11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4" l="1"/>
  <c r="M155" i="4"/>
  <c r="M121" i="4" l="1"/>
  <c r="M129" i="4"/>
  <c r="M131" i="4" l="1"/>
  <c r="Q115" i="4"/>
  <c r="O47" i="4" l="1"/>
  <c r="M47" i="4"/>
  <c r="K47" i="4"/>
  <c r="Q47" i="4"/>
  <c r="M53" i="4"/>
  <c r="O53" i="4"/>
  <c r="Q53" i="4"/>
  <c r="K53" i="4"/>
  <c r="Q125" i="4" l="1"/>
  <c r="Q36" i="4" l="1"/>
  <c r="O36" i="4"/>
  <c r="M36" i="4"/>
  <c r="K36" i="4"/>
  <c r="Q118" i="4" l="1"/>
  <c r="Q117" i="4"/>
  <c r="Q124" i="4"/>
  <c r="Q127" i="4"/>
  <c r="Q116" i="4"/>
  <c r="Q119" i="4"/>
  <c r="Q126" i="4"/>
  <c r="M146" i="4"/>
  <c r="K146" i="4"/>
  <c r="Q109" i="4"/>
  <c r="O109" i="4"/>
  <c r="M109" i="4"/>
  <c r="K109" i="4"/>
  <c r="Q96" i="4"/>
  <c r="O96" i="4"/>
  <c r="M96" i="4"/>
  <c r="K96" i="4"/>
  <c r="Q70" i="4"/>
  <c r="O70" i="4"/>
  <c r="M70" i="4"/>
  <c r="K70" i="4"/>
  <c r="Q57" i="4"/>
  <c r="O57" i="4"/>
  <c r="M57" i="4"/>
  <c r="K57" i="4"/>
  <c r="Q17" i="4"/>
  <c r="Q25" i="4" s="1"/>
  <c r="O17" i="4"/>
  <c r="M17" i="4"/>
  <c r="K17" i="4"/>
  <c r="Q129" i="4" l="1"/>
  <c r="Q121" i="4"/>
  <c r="O25" i="4"/>
  <c r="O134" i="4" s="1"/>
  <c r="M25" i="4"/>
  <c r="M134" i="4" s="1"/>
  <c r="K25" i="4"/>
  <c r="K134" i="4" s="1"/>
  <c r="S17" i="4"/>
  <c r="S109" i="4"/>
  <c r="S96" i="4"/>
  <c r="S70" i="4"/>
  <c r="S57" i="4"/>
  <c r="U109" i="4"/>
  <c r="U96" i="4"/>
  <c r="U70" i="4"/>
  <c r="U57" i="4"/>
  <c r="K158" i="4" l="1"/>
  <c r="Q131" i="4"/>
  <c r="Q134" i="4" s="1"/>
  <c r="S25" i="4"/>
  <c r="O158" i="4"/>
  <c r="S36" i="4"/>
  <c r="U17" i="4"/>
  <c r="M158" i="4" l="1"/>
  <c r="S134" i="4"/>
  <c r="Q158" i="4"/>
  <c r="U36" i="4"/>
  <c r="U25" i="4"/>
</calcChain>
</file>

<file path=xl/sharedStrings.xml><?xml version="1.0" encoding="utf-8"?>
<sst xmlns="http://schemas.openxmlformats.org/spreadsheetml/2006/main" count="252" uniqueCount="174">
  <si>
    <t>NET</t>
  </si>
  <si>
    <t>CALCULATED</t>
  </si>
  <si>
    <t>COMPOSITE</t>
  </si>
  <si>
    <t>SURVIVOR</t>
  </si>
  <si>
    <t>SALVAGE</t>
  </si>
  <si>
    <t xml:space="preserve">   </t>
  </si>
  <si>
    <t>BOOK</t>
  </si>
  <si>
    <t>FUTURE</t>
  </si>
  <si>
    <t>ANNUAL ACCRUAL</t>
  </si>
  <si>
    <t>REMAINING</t>
  </si>
  <si>
    <t>ACCOUNT</t>
  </si>
  <si>
    <t>CURVE</t>
  </si>
  <si>
    <t>PERCENT</t>
  </si>
  <si>
    <t>RESERVE</t>
  </si>
  <si>
    <t>ACCRUALS</t>
  </si>
  <si>
    <t>RATE</t>
  </si>
  <si>
    <t>AMOUNT</t>
  </si>
  <si>
    <t>LIFE</t>
  </si>
  <si>
    <t>(1)</t>
  </si>
  <si>
    <t>(2)</t>
  </si>
  <si>
    <t>(3)</t>
  </si>
  <si>
    <t>(4)</t>
  </si>
  <si>
    <t>(5)</t>
  </si>
  <si>
    <t>(6)</t>
  </si>
  <si>
    <t xml:space="preserve">    </t>
  </si>
  <si>
    <t>*</t>
  </si>
  <si>
    <t>(7)</t>
  </si>
  <si>
    <t>STEAM PRODUCTION PLANT</t>
  </si>
  <si>
    <t>TOTAL STEAM PRODUCTION PLANT</t>
  </si>
  <si>
    <t>TOTAL DEPRECIABLE PLANT</t>
  </si>
  <si>
    <t>FUEL HOLDERS, PRODUCERS AND ACCESSORIES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</si>
  <si>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</si>
  <si>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</si>
  <si>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</si>
  <si>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</si>
  <si>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</si>
  <si>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</si>
  <si>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 </t>
  </si>
  <si>
    <t>OTHER PRODUCTION PLANT</t>
  </si>
  <si>
    <t>TOTAL OTHER PRODUCTION PLANT</t>
  </si>
  <si>
    <t>COMMUNICATION EQUIPMENT</t>
  </si>
  <si>
    <t>MISCELLANEOUS INTANGIBLE PLANT</t>
  </si>
  <si>
    <t>CURVE SHOWN IS INTERIM SURVIVOR CURVE.  EACH FACILITY IN THE ACCOUNT IS ASSIGNED AN INDIVIDUAL PROBABLE RETIREMENT YEAR.</t>
  </si>
  <si>
    <t>LAND</t>
  </si>
  <si>
    <t>COMMON PLANT</t>
  </si>
  <si>
    <t>DUKE ENERGY KENTUCKY</t>
  </si>
  <si>
    <t xml:space="preserve">       </t>
  </si>
  <si>
    <t>TOTAL STRUCTURES AND IMPROVEMENTS</t>
  </si>
  <si>
    <t>OFFICE FURNITURE AND EQUIPMENT</t>
  </si>
  <si>
    <t>ELECTRONIC DATA PROCESSING</t>
  </si>
  <si>
    <t>TOOLS, SHOP AND GARAGE EQUIPMENT</t>
  </si>
  <si>
    <t>MISCELLANEOUS EQUIPMENT</t>
  </si>
  <si>
    <t>TOTAL COMMON PLANT</t>
  </si>
  <si>
    <t>TURBOGENERATOR UNITS</t>
  </si>
  <si>
    <t>ACCESSORY ELECTRIC EQUIPMENT</t>
  </si>
  <si>
    <t>MISCELLANEOUS POWER PLANT EQUIPMENT</t>
  </si>
  <si>
    <t>RIGHTS OF WAY</t>
  </si>
  <si>
    <t>STRUCTURES AND IMPROVEMENTS</t>
  </si>
  <si>
    <t>GENERATORS</t>
  </si>
  <si>
    <t>STATION EQUIPMENT - STEP UP</t>
  </si>
  <si>
    <t>STATION EQUIPMENT - STEP UP EQUIPMENT</t>
  </si>
  <si>
    <t xml:space="preserve">OFFICE FURNITURE AND EQUIPMENT                   </t>
  </si>
  <si>
    <t xml:space="preserve">TOOLS, SHOP AND GARAGE EQUIPMENT </t>
  </si>
  <si>
    <t xml:space="preserve">COMMUNICATION EQUIPMENT          </t>
  </si>
  <si>
    <t>NONDEPRECIABLE PLANT</t>
  </si>
  <si>
    <t>TOTAL NONDEPRECIABLE PLANT</t>
  </si>
  <si>
    <t>ACCOUNTS NOT STUDIED</t>
  </si>
  <si>
    <t>TOTAL ACCOUNTS NOT STUDIED</t>
  </si>
  <si>
    <t>TOTAL COMMON AND ELECTRIC PLANT</t>
  </si>
  <si>
    <t>ERLANGER OPERATIONS CENTER</t>
  </si>
  <si>
    <t>KENTUCKY SERVICE BUILDING - 19TH AND AUGUSTINE</t>
  </si>
  <si>
    <t>MINOR STRUCTURES</t>
  </si>
  <si>
    <t>BOILER PLANT EQUIPMENT</t>
  </si>
  <si>
    <t>BOILER PLANT EQUIPMENT - SCR CATALYST</t>
  </si>
  <si>
    <t>UoF METERS</t>
  </si>
  <si>
    <t>ARO</t>
  </si>
  <si>
    <t>COMPANY-OWNED OUTDOOR LIGHTING</t>
  </si>
  <si>
    <t>UNRECOVERED RESERVE FOR AMORTIZATION</t>
  </si>
  <si>
    <t>TOTAL UNRECOVERED RESERVE FOR AMORTIZATION</t>
  </si>
  <si>
    <t>TOTAL ELECTRIC PLANT</t>
  </si>
  <si>
    <t>ELECTRIC PLANT</t>
  </si>
  <si>
    <t>TRANSPORTATION EQUIPMENT</t>
  </si>
  <si>
    <t>TRANSPORTATION EQUIPMENT - TRAILERS</t>
  </si>
  <si>
    <t>POWER OPERATED EQUIPMENT</t>
  </si>
  <si>
    <t>STREET LIGHTING - CUSTOMER POLES</t>
  </si>
  <si>
    <t>STREET LIGHTING - BOULEVARD</t>
  </si>
  <si>
    <t>STREET LIGHTING - OVERHEAD</t>
  </si>
  <si>
    <t>SERVICES - OVERHEAD</t>
  </si>
  <si>
    <t>SERVICES - UNDERGROUND</t>
  </si>
  <si>
    <t>LINE TRANSFORMERS - CUSTOMER</t>
  </si>
  <si>
    <t>LINE TRANSFORMERS</t>
  </si>
  <si>
    <t>UNDERGROUND CONDUCTORS AND DEVICES</t>
  </si>
  <si>
    <t>UNDERGROUND CONDUIT</t>
  </si>
  <si>
    <t>OVERHEAD CONDUCTORS AND DEVICES</t>
  </si>
  <si>
    <t>POLES, TOWERS AND FIXTURES</t>
  </si>
  <si>
    <t>STATION EQUIPMENT - MAJOR</t>
  </si>
  <si>
    <t>STATION EQUIPMENT</t>
  </si>
  <si>
    <t>POLES AND FIXTURES</t>
  </si>
  <si>
    <t>GENERATORS - SOLAR</t>
  </si>
  <si>
    <t>ACCESSORY ELECTRIC EQUIPMENT - SOLAR</t>
  </si>
  <si>
    <t>CRITTENDEN</t>
  </si>
  <si>
    <t>WALTON</t>
  </si>
  <si>
    <t>TOTAL GENERATORS - SOLAR</t>
  </si>
  <si>
    <t>TOTAL ACCESSORY ELECTRIC EQUIPMENT - SOLAR</t>
  </si>
  <si>
    <t>METERS AND METERING EQUIPMENT</t>
  </si>
  <si>
    <t>LEASED PROPERTY ON CUSTOMERS' PREMISES</t>
  </si>
  <si>
    <t>OVERHEAD CONDUCTORS AND DEVICES - CLEARING AND RIGHT OF WAY</t>
  </si>
  <si>
    <t>ANNUAL DEPRECIATION ACCRUALS RELATED TO ELECTRIC PLANT AS OF DECEMBER 31, 2021</t>
  </si>
  <si>
    <t>DECEMBER 31, 2021</t>
  </si>
  <si>
    <t>PRIME MOVERS</t>
  </si>
  <si>
    <t>MISCELLANEOUS INTANGIBLE PLANT - 10 YR</t>
  </si>
  <si>
    <t>MISCELLANEOUS INTANGIBLE PLANT - 3 YR</t>
  </si>
  <si>
    <t>ORIGINAL COST</t>
  </si>
  <si>
    <t>AS OF</t>
  </si>
  <si>
    <t xml:space="preserve">TABLE 1.  SUMMARY OF ESTIMATED SURVIVOR CURVE, NET SALVAGE PERCENT, ORIGINAL COST,  BOOK DEPRECIATION RESERVE AND CALCULATED </t>
  </si>
  <si>
    <t>(8)</t>
  </si>
  <si>
    <t>(9)=(8)/(5)</t>
  </si>
  <si>
    <t>(10)=(7)/(8)</t>
  </si>
  <si>
    <t>PROBABLE</t>
  </si>
  <si>
    <t>RETIREMENT</t>
  </si>
  <si>
    <t>DATE</t>
  </si>
  <si>
    <t>DEPRECIATION</t>
  </si>
  <si>
    <t>75-R0.5</t>
  </si>
  <si>
    <t>45-R1.5</t>
  </si>
  <si>
    <t>20-SQ</t>
  </si>
  <si>
    <t>5-SQ</t>
  </si>
  <si>
    <t>25-SQ</t>
  </si>
  <si>
    <t>15-SQ</t>
  </si>
  <si>
    <t>85-S1</t>
  </si>
  <si>
    <t>45-S0.5</t>
  </si>
  <si>
    <t>10-S2.5</t>
  </si>
  <si>
    <t>40-S0.5</t>
  </si>
  <si>
    <t>65-R2.5</t>
  </si>
  <si>
    <t>55-S0</t>
  </si>
  <si>
    <t>60-R4</t>
  </si>
  <si>
    <t>45-S1.5</t>
  </si>
  <si>
    <t>25-S0</t>
  </si>
  <si>
    <t>25-S2.5</t>
  </si>
  <si>
    <t>35-S1</t>
  </si>
  <si>
    <t>75-R4</t>
  </si>
  <si>
    <t>70-R2.5</t>
  </si>
  <si>
    <t>50-R1</t>
  </si>
  <si>
    <t>50-R3</t>
  </si>
  <si>
    <t>60-R2.5</t>
  </si>
  <si>
    <t>40-R2.5</t>
  </si>
  <si>
    <t>55-R1</t>
  </si>
  <si>
    <t>65-R3</t>
  </si>
  <si>
    <t>32-R0.5</t>
  </si>
  <si>
    <t>55-R0.5</t>
  </si>
  <si>
    <t>53-O1</t>
  </si>
  <si>
    <t>75-R3</t>
  </si>
  <si>
    <t>56-R2</t>
  </si>
  <si>
    <t>48-R0.5</t>
  </si>
  <si>
    <t>55-R1.5</t>
  </si>
  <si>
    <t>60-R1</t>
  </si>
  <si>
    <t>24-L1</t>
  </si>
  <si>
    <t>15-S2.5</t>
  </si>
  <si>
    <t>20-S0.5</t>
  </si>
  <si>
    <t>11-R2</t>
  </si>
  <si>
    <t>30-L3</t>
  </si>
  <si>
    <t>34-L0.5</t>
  </si>
  <si>
    <t>25-L0</t>
  </si>
  <si>
    <t>40-S1</t>
  </si>
  <si>
    <t>12-S3</t>
  </si>
  <si>
    <t>20-R2.5</t>
  </si>
  <si>
    <t>15-L2</t>
  </si>
  <si>
    <t xml:space="preserve">NOTE:  </t>
  </si>
  <si>
    <t xml:space="preserve">ACCRUAL RATES FOR NEW BATTERY STORAGE ASSETS BASED ON A 15-L3 </t>
  </si>
  <si>
    <t>SURVIVOR CURVE AND 0% NET SALVAGE WILL BE AS FOLLOWS:</t>
  </si>
  <si>
    <t xml:space="preserve">ACCRUAL RATES FOR NEW EV CHARGING ASSETS BASED ON A 10-S3 </t>
  </si>
  <si>
    <t>SURVIVOR CURVE AND NEGATIVE 2% NET SALVAGE WILL BE AS FOLLOWS:</t>
  </si>
  <si>
    <t>INSTALLATIONS ON CUSTOMERS' PREMISES - AREA LIGHTING</t>
  </si>
  <si>
    <t>SURVIVOR CURVE AND NEGATIVE 1% NET SALVAGE WILL BE AS FOLLOWS:</t>
  </si>
  <si>
    <t xml:space="preserve">ACCRUAL RATES FOR NEW EV CHARGING LEVEL 2 ASSETS BASED ON A 10-S4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</si>
</sst>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;\(0.0\)"/>
    <numFmt numFmtId="165" formatCode="[$-409]mmmm\ d\,\ yyyy;@"/>
    <numFmt numFmtId="166" formatCode="_(* #,##0.0_);_(* \(#,##0.0\);_(* &quot;-&quot;?_);_(@_)"/>
    <numFmt numFmtId="167" formatCode="mm\-yyyy"/>
    <numFmt numFmtId="168" formatCode="#,##0.0_);\(#,##0.0\)"/>
  </numFmts>
  <fonts count="8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165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/>
  </cellStyleXfs>
  <cellXfs count="82">
    <xf numFmtId="165" fontId="0" fillId="0" borderId="0" xfId="0"/>
    <xf numFmtId="2" fontId="3" fillId="0" borderId="0" xfId="1" applyNumberFormat="1" applyFont="1" applyAlignment="1">
      <alignment horizontal="center"/>
    </xf>
    <xf numFmtId="0" fontId="1" fillId="0" borderId="0" xfId="1" applyFont="1"/>
    <xf numFmtId="1" fontId="3" fillId="0" borderId="0" xfId="1" applyNumberFormat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9" fontId="1" fillId="0" borderId="0" xfId="1" applyNumberFormat="1" applyFont="1" applyAlignment="1">
      <alignment horizontal="centerContinuous"/>
    </xf>
    <xf numFmtId="164" fontId="1" fillId="0" borderId="0" xfId="1" applyNumberFormat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1" fontId="1" fillId="0" borderId="0" xfId="1" applyNumberFormat="1" applyFont="1"/>
    <xf numFmtId="37" fontId="1" fillId="0" borderId="0" xfId="1" applyNumberFormat="1" applyFont="1"/>
    <xf numFmtId="39" fontId="1" fillId="0" borderId="0" xfId="1" applyNumberFormat="1" applyFont="1"/>
    <xf numFmtId="164" fontId="1" fillId="0" borderId="0" xfId="1" applyNumberFormat="1" applyFont="1"/>
    <xf numFmtId="3" fontId="1" fillId="0" borderId="0" xfId="1" applyNumberFormat="1" applyFont="1"/>
    <xf numFmtId="37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3" fillId="0" borderId="0" xfId="1" applyFont="1" applyAlignment="1">
      <alignment horizontal="center"/>
    </xf>
    <xf numFmtId="39" fontId="3" fillId="0" borderId="0" xfId="1" applyNumberFormat="1" applyFont="1" applyAlignment="1">
      <alignment horizontal="centerContinuous"/>
    </xf>
    <xf numFmtId="1" fontId="3" fillId="0" borderId="0" xfId="1" applyNumberFormat="1" applyFont="1"/>
    <xf numFmtId="0" fontId="3" fillId="0" borderId="0" xfId="1" applyFont="1"/>
    <xf numFmtId="0" fontId="3" fillId="0" borderId="1" xfId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39" fontId="3" fillId="0" borderId="1" xfId="1" applyNumberFormat="1" applyFont="1" applyBorder="1" applyAlignment="1">
      <alignment horizontal="centerContinuous"/>
    </xf>
    <xf numFmtId="0" fontId="3" fillId="0" borderId="0" xfId="1" quotePrefix="1" applyFont="1" applyAlignment="1">
      <alignment horizontal="center"/>
    </xf>
    <xf numFmtId="164" fontId="3" fillId="0" borderId="1" xfId="1" applyNumberFormat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Continuous"/>
    </xf>
    <xf numFmtId="0" fontId="3" fillId="0" borderId="0" xfId="1" applyFont="1" applyAlignment="1">
      <alignment horizontal="left"/>
    </xf>
    <xf numFmtId="37" fontId="1" fillId="0" borderId="0" xfId="1" applyNumberFormat="1" applyFont="1" applyAlignment="1">
      <alignment horizontal="center"/>
    </xf>
    <xf numFmtId="2" fontId="1" fillId="0" borderId="0" xfId="1" applyNumberFormat="1" applyFont="1"/>
    <xf numFmtId="37" fontId="1" fillId="0" borderId="2" xfId="1" applyNumberFormat="1" applyFont="1" applyBorder="1"/>
    <xf numFmtId="37" fontId="3" fillId="0" borderId="0" xfId="1" applyNumberFormat="1" applyFont="1"/>
    <xf numFmtId="39" fontId="3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3" fontId="3" fillId="0" borderId="0" xfId="1" applyNumberFormat="1" applyFont="1"/>
    <xf numFmtId="1" fontId="1" fillId="0" borderId="0" xfId="3" applyNumberFormat="1" applyFont="1"/>
    <xf numFmtId="0" fontId="1" fillId="0" borderId="0" xfId="1" applyFont="1" applyAlignment="1">
      <alignment horizontal="left"/>
    </xf>
    <xf numFmtId="4" fontId="1" fillId="0" borderId="0" xfId="3" applyNumberFormat="1" applyFont="1"/>
    <xf numFmtId="2" fontId="1" fillId="0" borderId="0" xfId="1" applyNumberFormat="1" applyFont="1" applyAlignment="1">
      <alignment horizontal="right"/>
    </xf>
    <xf numFmtId="4" fontId="3" fillId="0" borderId="0" xfId="3" applyNumberFormat="1" applyFont="1"/>
    <xf numFmtId="3" fontId="1" fillId="0" borderId="0" xfId="3" applyNumberFormat="1" applyFont="1"/>
    <xf numFmtId="39" fontId="1" fillId="0" borderId="2" xfId="1" applyNumberFormat="1" applyFont="1" applyBorder="1"/>
    <xf numFmtId="39" fontId="3" fillId="0" borderId="3" xfId="1" applyNumberFormat="1" applyFont="1" applyBorder="1"/>
    <xf numFmtId="0" fontId="1" fillId="0" borderId="0" xfId="1" applyFont="1" applyAlignment="1">
      <alignment horizontal="right"/>
    </xf>
    <xf numFmtId="2" fontId="3" fillId="0" borderId="0" xfId="1" applyNumberFormat="1" applyFont="1" applyAlignment="1">
      <alignment horizontal="centerContinuous"/>
    </xf>
    <xf numFmtId="0" fontId="1" fillId="0" borderId="0" xfId="1" applyFont="1" applyAlignment="1">
      <alignment horizontal="left" indent="2"/>
    </xf>
    <xf numFmtId="1" fontId="1" fillId="0" borderId="0" xfId="1" applyNumberFormat="1" applyFont="1" applyAlignment="1">
      <alignment horizontal="center"/>
    </xf>
    <xf numFmtId="37" fontId="1" fillId="0" borderId="0" xfId="2" applyNumberFormat="1" applyFont="1"/>
    <xf numFmtId="37" fontId="1" fillId="0" borderId="2" xfId="2" applyNumberFormat="1" applyFont="1" applyBorder="1"/>
    <xf numFmtId="43" fontId="1" fillId="0" borderId="0" xfId="1" applyNumberFormat="1" applyFont="1"/>
    <xf numFmtId="43" fontId="3" fillId="0" borderId="0" xfId="1" applyNumberFormat="1" applyFont="1"/>
    <xf numFmtId="166" fontId="1" fillId="0" borderId="0" xfId="1" applyNumberFormat="1" applyFont="1"/>
    <xf numFmtId="166" fontId="3" fillId="0" borderId="0" xfId="1" applyNumberFormat="1" applyFont="1"/>
    <xf numFmtId="166" fontId="1" fillId="0" borderId="0" xfId="1" quotePrefix="1" applyNumberFormat="1" applyFont="1" applyAlignment="1">
      <alignment horizontal="right"/>
    </xf>
    <xf numFmtId="0" fontId="1" fillId="0" borderId="0" xfId="1" applyFont="1" applyAlignment="1">
      <alignment horizontal="left" indent="1"/>
    </xf>
    <xf numFmtId="39" fontId="1" fillId="0" borderId="0" xfId="3" applyNumberFormat="1" applyFont="1"/>
    <xf numFmtId="39" fontId="1" fillId="0" borderId="2" xfId="3" applyNumberFormat="1" applyFont="1" applyBorder="1"/>
    <xf numFmtId="39" fontId="3" fillId="0" borderId="0" xfId="3" applyNumberFormat="1" applyFont="1"/>
    <xf numFmtId="39" fontId="3" fillId="0" borderId="0" xfId="1" quotePrefix="1" applyNumberFormat="1" applyFont="1" applyAlignment="1">
      <alignment horizontal="centerContinuous"/>
    </xf>
    <xf numFmtId="39" fontId="3" fillId="0" borderId="2" xfId="1" applyNumberFormat="1" applyFont="1" applyBorder="1"/>
    <xf numFmtId="167" fontId="7" fillId="0" borderId="0" xfId="5" applyNumberFormat="1" applyFont="1" applyAlignment="1">
      <alignment horizontal="center" wrapText="1"/>
    </xf>
    <xf numFmtId="16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Continuous"/>
    </xf>
    <xf numFmtId="0" fontId="3" fillId="0" borderId="2" xfId="1" applyFont="1" applyBorder="1" applyAlignment="1">
      <alignment horizontal="centerContinuous"/>
    </xf>
    <xf numFmtId="37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37" fontId="3" fillId="0" borderId="0" xfId="2" applyNumberFormat="1" applyFont="1"/>
    <xf numFmtId="3" fontId="3" fillId="0" borderId="0" xfId="3" applyNumberFormat="1" applyFont="1"/>
    <xf numFmtId="43" fontId="1" fillId="0" borderId="0" xfId="1" quotePrefix="1" applyNumberFormat="1" applyFont="1" applyAlignment="1">
      <alignment horizontal="right"/>
    </xf>
    <xf numFmtId="37" fontId="3" fillId="0" borderId="2" xfId="1" applyNumberFormat="1" applyFont="1" applyBorder="1"/>
    <xf numFmtId="37" fontId="3" fillId="0" borderId="2" xfId="2" applyNumberFormat="1" applyFont="1" applyBorder="1"/>
    <xf numFmtId="37" fontId="3" fillId="0" borderId="3" xfId="1" applyNumberFormat="1" applyFont="1" applyBorder="1"/>
    <xf numFmtId="2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/>
    </xf>
    <xf numFmtId="165" fontId="1" fillId="0" borderId="0" xfId="0" applyFont="1"/>
    <xf numFmtId="1" fontId="1" fillId="0" borderId="0" xfId="3" applyNumberFormat="1" applyFont="1" applyAlignment="1">
      <alignment horizontal="center"/>
    </xf>
    <xf numFmtId="0" fontId="1" fillId="0" borderId="0" xfId="3" applyFont="1" applyAlignment="1">
      <alignment horizontal="left"/>
    </xf>
    <xf numFmtId="37" fontId="1" fillId="0" borderId="0" xfId="0" applyNumberFormat="1" applyFont="1" applyAlignment="1">
      <alignment horizontal="center"/>
    </xf>
    <xf numFmtId="165" fontId="3" fillId="0" borderId="0" xfId="0" applyFont="1"/>
    <xf numFmtId="4" fontId="1" fillId="0" borderId="0" xfId="0" applyNumberFormat="1" applyFont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4" xr:uid="{929969D0-0592-4B96-A504-2CFB18D0867E}"/>
    <cellStyle name="Normal_CALC 2" xfId="3" xr:uid="{00000000-0005-0000-0000-000002000000}"/>
    <cellStyle name="Normal_Sheet2" xfId="5" xr:uid="{326AFF2A-A320-473F-9DB0-6B09CC7C25B1}"/>
    <cellStyle name="Normal_ULP-04-ASL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Y196"/>
  <sheetViews>
    <sheetView tabSelected="1" zoomScale="75" zoomScaleNormal="75" workbookViewId="0">
      <selection activeCell="Y14" sqref="Y14"/>
    </sheetView>
  </sheetViews>
  <sheetFormatPr defaultColWidth="8.77734375" defaultRowHeight="15" x14ac:dyDescent="0.2"/>
  <cols>
    <col min="1" max="1" width="6.77734375" style="10" customWidth="1"/>
    <col min="2" max="2" width="1.77734375" style="2" customWidth="1"/>
    <col min="3" max="3" width="68.77734375" style="2" customWidth="1"/>
    <col min="4" max="4" width="2.77734375" style="2" customWidth="1"/>
    <col min="5" max="5" width="12.77734375" style="5" customWidth="1"/>
    <col min="6" max="6" width="2.77734375" style="2" customWidth="1"/>
    <col min="7" max="7" width="12.77734375" style="5" customWidth="1"/>
    <col min="8" max="8" width="2.77734375" style="5" customWidth="1"/>
    <col min="9" max="9" width="12.77734375" style="11" customWidth="1"/>
    <col min="10" max="10" width="2.77734375" style="2" customWidth="1"/>
    <col min="11" max="11" width="19" style="12" bestFit="1" customWidth="1"/>
    <col min="12" max="12" width="2.77734375" style="12" customWidth="1"/>
    <col min="13" max="13" width="14.77734375" style="11" customWidth="1"/>
    <col min="14" max="14" width="2.77734375" style="11" customWidth="1"/>
    <col min="15" max="15" width="13.33203125" style="11" bestFit="1" customWidth="1"/>
    <col min="16" max="16" width="2.77734375" style="11" customWidth="1"/>
    <col min="17" max="17" width="12.77734375" style="11" customWidth="1"/>
    <col min="18" max="18" width="2.77734375" style="2" customWidth="1"/>
    <col min="19" max="19" width="10.77734375" style="11" customWidth="1"/>
    <col min="20" max="20" width="2.77734375" style="11" customWidth="1"/>
    <col min="21" max="21" width="10.77734375" style="13" customWidth="1"/>
    <col min="22" max="22" width="2.77734375" style="2" customWidth="1"/>
    <col min="23" max="23" width="10.33203125" style="2" bestFit="1" customWidth="1"/>
    <col min="24" max="24" width="11.44140625" style="2" bestFit="1" customWidth="1"/>
    <col min="25" max="250" width="8.77734375" style="2"/>
    <col min="251" max="251" width="5" style="2" customWidth="1"/>
    <col min="252" max="252" width="3.33203125" style="2" customWidth="1"/>
    <col min="253" max="253" width="50.109375" style="2" customWidth="1"/>
    <col min="254" max="254" width="1.77734375" style="2" customWidth="1"/>
    <col min="255" max="255" width="11" style="2" customWidth="1"/>
    <col min="256" max="256" width="2.5546875" style="2" customWidth="1"/>
    <col min="257" max="257" width="9.77734375" style="2" customWidth="1"/>
    <col min="258" max="258" width="2.21875" style="2" customWidth="1"/>
    <col min="259" max="259" width="16.109375" style="2" customWidth="1"/>
    <col min="260" max="260" width="1.88671875" style="2" customWidth="1"/>
    <col min="261" max="261" width="12.44140625" style="2" customWidth="1"/>
    <col min="262" max="262" width="2.44140625" style="2" customWidth="1"/>
    <col min="263" max="263" width="12.5546875" style="2" customWidth="1"/>
    <col min="264" max="264" width="2.21875" style="2" customWidth="1"/>
    <col min="265" max="265" width="11.88671875" style="2" customWidth="1"/>
    <col min="266" max="266" width="2.77734375" style="2" customWidth="1"/>
    <col min="267" max="267" width="10.77734375" style="2" bestFit="1" customWidth="1"/>
    <col min="268" max="268" width="2.21875" style="2" customWidth="1"/>
    <col min="269" max="269" width="10.77734375" style="2" customWidth="1"/>
    <col min="270" max="270" width="3" style="2" customWidth="1"/>
    <col min="271" max="271" width="9.77734375" style="2" customWidth="1"/>
    <col min="272" max="506" width="8.77734375" style="2"/>
    <col min="507" max="507" width="5" style="2" customWidth="1"/>
    <col min="508" max="508" width="3.33203125" style="2" customWidth="1"/>
    <col min="509" max="509" width="50.109375" style="2" customWidth="1"/>
    <col min="510" max="510" width="1.77734375" style="2" customWidth="1"/>
    <col min="511" max="511" width="11" style="2" customWidth="1"/>
    <col min="512" max="512" width="2.5546875" style="2" customWidth="1"/>
    <col min="513" max="513" width="9.77734375" style="2" customWidth="1"/>
    <col min="514" max="514" width="2.21875" style="2" customWidth="1"/>
    <col min="515" max="515" width="16.109375" style="2" customWidth="1"/>
    <col min="516" max="516" width="1.88671875" style="2" customWidth="1"/>
    <col min="517" max="517" width="12.44140625" style="2" customWidth="1"/>
    <col min="518" max="518" width="2.44140625" style="2" customWidth="1"/>
    <col min="519" max="519" width="12.5546875" style="2" customWidth="1"/>
    <col min="520" max="520" width="2.21875" style="2" customWidth="1"/>
    <col min="521" max="521" width="11.88671875" style="2" customWidth="1"/>
    <col min="522" max="522" width="2.77734375" style="2" customWidth="1"/>
    <col min="523" max="523" width="10.77734375" style="2" bestFit="1" customWidth="1"/>
    <col min="524" max="524" width="2.21875" style="2" customWidth="1"/>
    <col min="525" max="525" width="10.77734375" style="2" customWidth="1"/>
    <col min="526" max="526" width="3" style="2" customWidth="1"/>
    <col min="527" max="527" width="9.77734375" style="2" customWidth="1"/>
    <col min="528" max="762" width="8.77734375" style="2"/>
    <col min="763" max="763" width="5" style="2" customWidth="1"/>
    <col min="764" max="764" width="3.33203125" style="2" customWidth="1"/>
    <col min="765" max="765" width="50.109375" style="2" customWidth="1"/>
    <col min="766" max="766" width="1.77734375" style="2" customWidth="1"/>
    <col min="767" max="767" width="11" style="2" customWidth="1"/>
    <col min="768" max="768" width="2.5546875" style="2" customWidth="1"/>
    <col min="769" max="769" width="9.77734375" style="2" customWidth="1"/>
    <col min="770" max="770" width="2.21875" style="2" customWidth="1"/>
    <col min="771" max="771" width="16.109375" style="2" customWidth="1"/>
    <col min="772" max="772" width="1.88671875" style="2" customWidth="1"/>
    <col min="773" max="773" width="12.44140625" style="2" customWidth="1"/>
    <col min="774" max="774" width="2.44140625" style="2" customWidth="1"/>
    <col min="775" max="775" width="12.5546875" style="2" customWidth="1"/>
    <col min="776" max="776" width="2.21875" style="2" customWidth="1"/>
    <col min="777" max="777" width="11.88671875" style="2" customWidth="1"/>
    <col min="778" max="778" width="2.77734375" style="2" customWidth="1"/>
    <col min="779" max="779" width="10.77734375" style="2" bestFit="1" customWidth="1"/>
    <col min="780" max="780" width="2.21875" style="2" customWidth="1"/>
    <col min="781" max="781" width="10.77734375" style="2" customWidth="1"/>
    <col min="782" max="782" width="3" style="2" customWidth="1"/>
    <col min="783" max="783" width="9.77734375" style="2" customWidth="1"/>
    <col min="784" max="1018" width="8.77734375" style="2"/>
    <col min="1019" max="1019" width="5" style="2" customWidth="1"/>
    <col min="1020" max="1020" width="3.33203125" style="2" customWidth="1"/>
    <col min="1021" max="1021" width="50.109375" style="2" customWidth="1"/>
    <col min="1022" max="1022" width="1.77734375" style="2" customWidth="1"/>
    <col min="1023" max="1023" width="11" style="2" customWidth="1"/>
    <col min="1024" max="1024" width="2.5546875" style="2" customWidth="1"/>
    <col min="1025" max="1025" width="9.77734375" style="2" customWidth="1"/>
    <col min="1026" max="1026" width="2.21875" style="2" customWidth="1"/>
    <col min="1027" max="1027" width="16.109375" style="2" customWidth="1"/>
    <col min="1028" max="1028" width="1.88671875" style="2" customWidth="1"/>
    <col min="1029" max="1029" width="12.44140625" style="2" customWidth="1"/>
    <col min="1030" max="1030" width="2.44140625" style="2" customWidth="1"/>
    <col min="1031" max="1031" width="12.5546875" style="2" customWidth="1"/>
    <col min="1032" max="1032" width="2.21875" style="2" customWidth="1"/>
    <col min="1033" max="1033" width="11.88671875" style="2" customWidth="1"/>
    <col min="1034" max="1034" width="2.77734375" style="2" customWidth="1"/>
    <col min="1035" max="1035" width="10.77734375" style="2" bestFit="1" customWidth="1"/>
    <col min="1036" max="1036" width="2.21875" style="2" customWidth="1"/>
    <col min="1037" max="1037" width="10.77734375" style="2" customWidth="1"/>
    <col min="1038" max="1038" width="3" style="2" customWidth="1"/>
    <col min="1039" max="1039" width="9.77734375" style="2" customWidth="1"/>
    <col min="1040" max="1274" width="8.77734375" style="2"/>
    <col min="1275" max="1275" width="5" style="2" customWidth="1"/>
    <col min="1276" max="1276" width="3.33203125" style="2" customWidth="1"/>
    <col min="1277" max="1277" width="50.109375" style="2" customWidth="1"/>
    <col min="1278" max="1278" width="1.77734375" style="2" customWidth="1"/>
    <col min="1279" max="1279" width="11" style="2" customWidth="1"/>
    <col min="1280" max="1280" width="2.5546875" style="2" customWidth="1"/>
    <col min="1281" max="1281" width="9.77734375" style="2" customWidth="1"/>
    <col min="1282" max="1282" width="2.21875" style="2" customWidth="1"/>
    <col min="1283" max="1283" width="16.109375" style="2" customWidth="1"/>
    <col min="1284" max="1284" width="1.88671875" style="2" customWidth="1"/>
    <col min="1285" max="1285" width="12.44140625" style="2" customWidth="1"/>
    <col min="1286" max="1286" width="2.44140625" style="2" customWidth="1"/>
    <col min="1287" max="1287" width="12.5546875" style="2" customWidth="1"/>
    <col min="1288" max="1288" width="2.21875" style="2" customWidth="1"/>
    <col min="1289" max="1289" width="11.88671875" style="2" customWidth="1"/>
    <col min="1290" max="1290" width="2.77734375" style="2" customWidth="1"/>
    <col min="1291" max="1291" width="10.77734375" style="2" bestFit="1" customWidth="1"/>
    <col min="1292" max="1292" width="2.21875" style="2" customWidth="1"/>
    <col min="1293" max="1293" width="10.77734375" style="2" customWidth="1"/>
    <col min="1294" max="1294" width="3" style="2" customWidth="1"/>
    <col min="1295" max="1295" width="9.77734375" style="2" customWidth="1"/>
    <col min="1296" max="1530" width="8.77734375" style="2"/>
    <col min="1531" max="1531" width="5" style="2" customWidth="1"/>
    <col min="1532" max="1532" width="3.33203125" style="2" customWidth="1"/>
    <col min="1533" max="1533" width="50.109375" style="2" customWidth="1"/>
    <col min="1534" max="1534" width="1.77734375" style="2" customWidth="1"/>
    <col min="1535" max="1535" width="11" style="2" customWidth="1"/>
    <col min="1536" max="1536" width="2.5546875" style="2" customWidth="1"/>
    <col min="1537" max="1537" width="9.77734375" style="2" customWidth="1"/>
    <col min="1538" max="1538" width="2.21875" style="2" customWidth="1"/>
    <col min="1539" max="1539" width="16.109375" style="2" customWidth="1"/>
    <col min="1540" max="1540" width="1.88671875" style="2" customWidth="1"/>
    <col min="1541" max="1541" width="12.44140625" style="2" customWidth="1"/>
    <col min="1542" max="1542" width="2.44140625" style="2" customWidth="1"/>
    <col min="1543" max="1543" width="12.5546875" style="2" customWidth="1"/>
    <col min="1544" max="1544" width="2.21875" style="2" customWidth="1"/>
    <col min="1545" max="1545" width="11.88671875" style="2" customWidth="1"/>
    <col min="1546" max="1546" width="2.77734375" style="2" customWidth="1"/>
    <col min="1547" max="1547" width="10.77734375" style="2" bestFit="1" customWidth="1"/>
    <col min="1548" max="1548" width="2.21875" style="2" customWidth="1"/>
    <col min="1549" max="1549" width="10.77734375" style="2" customWidth="1"/>
    <col min="1550" max="1550" width="3" style="2" customWidth="1"/>
    <col min="1551" max="1551" width="9.77734375" style="2" customWidth="1"/>
    <col min="1552" max="1786" width="8.77734375" style="2"/>
    <col min="1787" max="1787" width="5" style="2" customWidth="1"/>
    <col min="1788" max="1788" width="3.33203125" style="2" customWidth="1"/>
    <col min="1789" max="1789" width="50.109375" style="2" customWidth="1"/>
    <col min="1790" max="1790" width="1.77734375" style="2" customWidth="1"/>
    <col min="1791" max="1791" width="11" style="2" customWidth="1"/>
    <col min="1792" max="1792" width="2.5546875" style="2" customWidth="1"/>
    <col min="1793" max="1793" width="9.77734375" style="2" customWidth="1"/>
    <col min="1794" max="1794" width="2.21875" style="2" customWidth="1"/>
    <col min="1795" max="1795" width="16.109375" style="2" customWidth="1"/>
    <col min="1796" max="1796" width="1.88671875" style="2" customWidth="1"/>
    <col min="1797" max="1797" width="12.44140625" style="2" customWidth="1"/>
    <col min="1798" max="1798" width="2.44140625" style="2" customWidth="1"/>
    <col min="1799" max="1799" width="12.5546875" style="2" customWidth="1"/>
    <col min="1800" max="1800" width="2.21875" style="2" customWidth="1"/>
    <col min="1801" max="1801" width="11.88671875" style="2" customWidth="1"/>
    <col min="1802" max="1802" width="2.77734375" style="2" customWidth="1"/>
    <col min="1803" max="1803" width="10.77734375" style="2" bestFit="1" customWidth="1"/>
    <col min="1804" max="1804" width="2.21875" style="2" customWidth="1"/>
    <col min="1805" max="1805" width="10.77734375" style="2" customWidth="1"/>
    <col min="1806" max="1806" width="3" style="2" customWidth="1"/>
    <col min="1807" max="1807" width="9.77734375" style="2" customWidth="1"/>
    <col min="1808" max="2042" width="8.77734375" style="2"/>
    <col min="2043" max="2043" width="5" style="2" customWidth="1"/>
    <col min="2044" max="2044" width="3.33203125" style="2" customWidth="1"/>
    <col min="2045" max="2045" width="50.109375" style="2" customWidth="1"/>
    <col min="2046" max="2046" width="1.77734375" style="2" customWidth="1"/>
    <col min="2047" max="2047" width="11" style="2" customWidth="1"/>
    <col min="2048" max="2048" width="2.5546875" style="2" customWidth="1"/>
    <col min="2049" max="2049" width="9.77734375" style="2" customWidth="1"/>
    <col min="2050" max="2050" width="2.21875" style="2" customWidth="1"/>
    <col min="2051" max="2051" width="16.109375" style="2" customWidth="1"/>
    <col min="2052" max="2052" width="1.88671875" style="2" customWidth="1"/>
    <col min="2053" max="2053" width="12.44140625" style="2" customWidth="1"/>
    <col min="2054" max="2054" width="2.44140625" style="2" customWidth="1"/>
    <col min="2055" max="2055" width="12.5546875" style="2" customWidth="1"/>
    <col min="2056" max="2056" width="2.21875" style="2" customWidth="1"/>
    <col min="2057" max="2057" width="11.88671875" style="2" customWidth="1"/>
    <col min="2058" max="2058" width="2.77734375" style="2" customWidth="1"/>
    <col min="2059" max="2059" width="10.77734375" style="2" bestFit="1" customWidth="1"/>
    <col min="2060" max="2060" width="2.21875" style="2" customWidth="1"/>
    <col min="2061" max="2061" width="10.77734375" style="2" customWidth="1"/>
    <col min="2062" max="2062" width="3" style="2" customWidth="1"/>
    <col min="2063" max="2063" width="9.77734375" style="2" customWidth="1"/>
    <col min="2064" max="2298" width="8.77734375" style="2"/>
    <col min="2299" max="2299" width="5" style="2" customWidth="1"/>
    <col min="2300" max="2300" width="3.33203125" style="2" customWidth="1"/>
    <col min="2301" max="2301" width="50.109375" style="2" customWidth="1"/>
    <col min="2302" max="2302" width="1.77734375" style="2" customWidth="1"/>
    <col min="2303" max="2303" width="11" style="2" customWidth="1"/>
    <col min="2304" max="2304" width="2.5546875" style="2" customWidth="1"/>
    <col min="2305" max="2305" width="9.77734375" style="2" customWidth="1"/>
    <col min="2306" max="2306" width="2.21875" style="2" customWidth="1"/>
    <col min="2307" max="2307" width="16.109375" style="2" customWidth="1"/>
    <col min="2308" max="2308" width="1.88671875" style="2" customWidth="1"/>
    <col min="2309" max="2309" width="12.44140625" style="2" customWidth="1"/>
    <col min="2310" max="2310" width="2.44140625" style="2" customWidth="1"/>
    <col min="2311" max="2311" width="12.5546875" style="2" customWidth="1"/>
    <col min="2312" max="2312" width="2.21875" style="2" customWidth="1"/>
    <col min="2313" max="2313" width="11.88671875" style="2" customWidth="1"/>
    <col min="2314" max="2314" width="2.77734375" style="2" customWidth="1"/>
    <col min="2315" max="2315" width="10.77734375" style="2" bestFit="1" customWidth="1"/>
    <col min="2316" max="2316" width="2.21875" style="2" customWidth="1"/>
    <col min="2317" max="2317" width="10.77734375" style="2" customWidth="1"/>
    <col min="2318" max="2318" width="3" style="2" customWidth="1"/>
    <col min="2319" max="2319" width="9.77734375" style="2" customWidth="1"/>
    <col min="2320" max="2554" width="8.77734375" style="2"/>
    <col min="2555" max="2555" width="5" style="2" customWidth="1"/>
    <col min="2556" max="2556" width="3.33203125" style="2" customWidth="1"/>
    <col min="2557" max="2557" width="50.109375" style="2" customWidth="1"/>
    <col min="2558" max="2558" width="1.77734375" style="2" customWidth="1"/>
    <col min="2559" max="2559" width="11" style="2" customWidth="1"/>
    <col min="2560" max="2560" width="2.5546875" style="2" customWidth="1"/>
    <col min="2561" max="2561" width="9.77734375" style="2" customWidth="1"/>
    <col min="2562" max="2562" width="2.21875" style="2" customWidth="1"/>
    <col min="2563" max="2563" width="16.109375" style="2" customWidth="1"/>
    <col min="2564" max="2564" width="1.88671875" style="2" customWidth="1"/>
    <col min="2565" max="2565" width="12.44140625" style="2" customWidth="1"/>
    <col min="2566" max="2566" width="2.44140625" style="2" customWidth="1"/>
    <col min="2567" max="2567" width="12.5546875" style="2" customWidth="1"/>
    <col min="2568" max="2568" width="2.21875" style="2" customWidth="1"/>
    <col min="2569" max="2569" width="11.88671875" style="2" customWidth="1"/>
    <col min="2570" max="2570" width="2.77734375" style="2" customWidth="1"/>
    <col min="2571" max="2571" width="10.77734375" style="2" bestFit="1" customWidth="1"/>
    <col min="2572" max="2572" width="2.21875" style="2" customWidth="1"/>
    <col min="2573" max="2573" width="10.77734375" style="2" customWidth="1"/>
    <col min="2574" max="2574" width="3" style="2" customWidth="1"/>
    <col min="2575" max="2575" width="9.77734375" style="2" customWidth="1"/>
    <col min="2576" max="2810" width="8.77734375" style="2"/>
    <col min="2811" max="2811" width="5" style="2" customWidth="1"/>
    <col min="2812" max="2812" width="3.33203125" style="2" customWidth="1"/>
    <col min="2813" max="2813" width="50.109375" style="2" customWidth="1"/>
    <col min="2814" max="2814" width="1.77734375" style="2" customWidth="1"/>
    <col min="2815" max="2815" width="11" style="2" customWidth="1"/>
    <col min="2816" max="2816" width="2.5546875" style="2" customWidth="1"/>
    <col min="2817" max="2817" width="9.77734375" style="2" customWidth="1"/>
    <col min="2818" max="2818" width="2.21875" style="2" customWidth="1"/>
    <col min="2819" max="2819" width="16.109375" style="2" customWidth="1"/>
    <col min="2820" max="2820" width="1.88671875" style="2" customWidth="1"/>
    <col min="2821" max="2821" width="12.44140625" style="2" customWidth="1"/>
    <col min="2822" max="2822" width="2.44140625" style="2" customWidth="1"/>
    <col min="2823" max="2823" width="12.5546875" style="2" customWidth="1"/>
    <col min="2824" max="2824" width="2.21875" style="2" customWidth="1"/>
    <col min="2825" max="2825" width="11.88671875" style="2" customWidth="1"/>
    <col min="2826" max="2826" width="2.77734375" style="2" customWidth="1"/>
    <col min="2827" max="2827" width="10.77734375" style="2" bestFit="1" customWidth="1"/>
    <col min="2828" max="2828" width="2.21875" style="2" customWidth="1"/>
    <col min="2829" max="2829" width="10.77734375" style="2" customWidth="1"/>
    <col min="2830" max="2830" width="3" style="2" customWidth="1"/>
    <col min="2831" max="2831" width="9.77734375" style="2" customWidth="1"/>
    <col min="2832" max="3066" width="8.77734375" style="2"/>
    <col min="3067" max="3067" width="5" style="2" customWidth="1"/>
    <col min="3068" max="3068" width="3.33203125" style="2" customWidth="1"/>
    <col min="3069" max="3069" width="50.109375" style="2" customWidth="1"/>
    <col min="3070" max="3070" width="1.77734375" style="2" customWidth="1"/>
    <col min="3071" max="3071" width="11" style="2" customWidth="1"/>
    <col min="3072" max="3072" width="2.5546875" style="2" customWidth="1"/>
    <col min="3073" max="3073" width="9.77734375" style="2" customWidth="1"/>
    <col min="3074" max="3074" width="2.21875" style="2" customWidth="1"/>
    <col min="3075" max="3075" width="16.109375" style="2" customWidth="1"/>
    <col min="3076" max="3076" width="1.88671875" style="2" customWidth="1"/>
    <col min="3077" max="3077" width="12.44140625" style="2" customWidth="1"/>
    <col min="3078" max="3078" width="2.44140625" style="2" customWidth="1"/>
    <col min="3079" max="3079" width="12.5546875" style="2" customWidth="1"/>
    <col min="3080" max="3080" width="2.21875" style="2" customWidth="1"/>
    <col min="3081" max="3081" width="11.88671875" style="2" customWidth="1"/>
    <col min="3082" max="3082" width="2.77734375" style="2" customWidth="1"/>
    <col min="3083" max="3083" width="10.77734375" style="2" bestFit="1" customWidth="1"/>
    <col min="3084" max="3084" width="2.21875" style="2" customWidth="1"/>
    <col min="3085" max="3085" width="10.77734375" style="2" customWidth="1"/>
    <col min="3086" max="3086" width="3" style="2" customWidth="1"/>
    <col min="3087" max="3087" width="9.77734375" style="2" customWidth="1"/>
    <col min="3088" max="3322" width="8.77734375" style="2"/>
    <col min="3323" max="3323" width="5" style="2" customWidth="1"/>
    <col min="3324" max="3324" width="3.33203125" style="2" customWidth="1"/>
    <col min="3325" max="3325" width="50.109375" style="2" customWidth="1"/>
    <col min="3326" max="3326" width="1.77734375" style="2" customWidth="1"/>
    <col min="3327" max="3327" width="11" style="2" customWidth="1"/>
    <col min="3328" max="3328" width="2.5546875" style="2" customWidth="1"/>
    <col min="3329" max="3329" width="9.77734375" style="2" customWidth="1"/>
    <col min="3330" max="3330" width="2.21875" style="2" customWidth="1"/>
    <col min="3331" max="3331" width="16.109375" style="2" customWidth="1"/>
    <col min="3332" max="3332" width="1.88671875" style="2" customWidth="1"/>
    <col min="3333" max="3333" width="12.44140625" style="2" customWidth="1"/>
    <col min="3334" max="3334" width="2.44140625" style="2" customWidth="1"/>
    <col min="3335" max="3335" width="12.5546875" style="2" customWidth="1"/>
    <col min="3336" max="3336" width="2.21875" style="2" customWidth="1"/>
    <col min="3337" max="3337" width="11.88671875" style="2" customWidth="1"/>
    <col min="3338" max="3338" width="2.77734375" style="2" customWidth="1"/>
    <col min="3339" max="3339" width="10.77734375" style="2" bestFit="1" customWidth="1"/>
    <col min="3340" max="3340" width="2.21875" style="2" customWidth="1"/>
    <col min="3341" max="3341" width="10.77734375" style="2" customWidth="1"/>
    <col min="3342" max="3342" width="3" style="2" customWidth="1"/>
    <col min="3343" max="3343" width="9.77734375" style="2" customWidth="1"/>
    <col min="3344" max="3578" width="8.77734375" style="2"/>
    <col min="3579" max="3579" width="5" style="2" customWidth="1"/>
    <col min="3580" max="3580" width="3.33203125" style="2" customWidth="1"/>
    <col min="3581" max="3581" width="50.109375" style="2" customWidth="1"/>
    <col min="3582" max="3582" width="1.77734375" style="2" customWidth="1"/>
    <col min="3583" max="3583" width="11" style="2" customWidth="1"/>
    <col min="3584" max="3584" width="2.5546875" style="2" customWidth="1"/>
    <col min="3585" max="3585" width="9.77734375" style="2" customWidth="1"/>
    <col min="3586" max="3586" width="2.21875" style="2" customWidth="1"/>
    <col min="3587" max="3587" width="16.109375" style="2" customWidth="1"/>
    <col min="3588" max="3588" width="1.88671875" style="2" customWidth="1"/>
    <col min="3589" max="3589" width="12.44140625" style="2" customWidth="1"/>
    <col min="3590" max="3590" width="2.44140625" style="2" customWidth="1"/>
    <col min="3591" max="3591" width="12.5546875" style="2" customWidth="1"/>
    <col min="3592" max="3592" width="2.21875" style="2" customWidth="1"/>
    <col min="3593" max="3593" width="11.88671875" style="2" customWidth="1"/>
    <col min="3594" max="3594" width="2.77734375" style="2" customWidth="1"/>
    <col min="3595" max="3595" width="10.77734375" style="2" bestFit="1" customWidth="1"/>
    <col min="3596" max="3596" width="2.21875" style="2" customWidth="1"/>
    <col min="3597" max="3597" width="10.77734375" style="2" customWidth="1"/>
    <col min="3598" max="3598" width="3" style="2" customWidth="1"/>
    <col min="3599" max="3599" width="9.77734375" style="2" customWidth="1"/>
    <col min="3600" max="3834" width="8.77734375" style="2"/>
    <col min="3835" max="3835" width="5" style="2" customWidth="1"/>
    <col min="3836" max="3836" width="3.33203125" style="2" customWidth="1"/>
    <col min="3837" max="3837" width="50.109375" style="2" customWidth="1"/>
    <col min="3838" max="3838" width="1.77734375" style="2" customWidth="1"/>
    <col min="3839" max="3839" width="11" style="2" customWidth="1"/>
    <col min="3840" max="3840" width="2.5546875" style="2" customWidth="1"/>
    <col min="3841" max="3841" width="9.77734375" style="2" customWidth="1"/>
    <col min="3842" max="3842" width="2.21875" style="2" customWidth="1"/>
    <col min="3843" max="3843" width="16.109375" style="2" customWidth="1"/>
    <col min="3844" max="3844" width="1.88671875" style="2" customWidth="1"/>
    <col min="3845" max="3845" width="12.44140625" style="2" customWidth="1"/>
    <col min="3846" max="3846" width="2.44140625" style="2" customWidth="1"/>
    <col min="3847" max="3847" width="12.5546875" style="2" customWidth="1"/>
    <col min="3848" max="3848" width="2.21875" style="2" customWidth="1"/>
    <col min="3849" max="3849" width="11.88671875" style="2" customWidth="1"/>
    <col min="3850" max="3850" width="2.77734375" style="2" customWidth="1"/>
    <col min="3851" max="3851" width="10.77734375" style="2" bestFit="1" customWidth="1"/>
    <col min="3852" max="3852" width="2.21875" style="2" customWidth="1"/>
    <col min="3853" max="3853" width="10.77734375" style="2" customWidth="1"/>
    <col min="3854" max="3854" width="3" style="2" customWidth="1"/>
    <col min="3855" max="3855" width="9.77734375" style="2" customWidth="1"/>
    <col min="3856" max="4090" width="8.77734375" style="2"/>
    <col min="4091" max="4091" width="5" style="2" customWidth="1"/>
    <col min="4092" max="4092" width="3.33203125" style="2" customWidth="1"/>
    <col min="4093" max="4093" width="50.109375" style="2" customWidth="1"/>
    <col min="4094" max="4094" width="1.77734375" style="2" customWidth="1"/>
    <col min="4095" max="4095" width="11" style="2" customWidth="1"/>
    <col min="4096" max="4096" width="2.5546875" style="2" customWidth="1"/>
    <col min="4097" max="4097" width="9.77734375" style="2" customWidth="1"/>
    <col min="4098" max="4098" width="2.21875" style="2" customWidth="1"/>
    <col min="4099" max="4099" width="16.109375" style="2" customWidth="1"/>
    <col min="4100" max="4100" width="1.88671875" style="2" customWidth="1"/>
    <col min="4101" max="4101" width="12.44140625" style="2" customWidth="1"/>
    <col min="4102" max="4102" width="2.44140625" style="2" customWidth="1"/>
    <col min="4103" max="4103" width="12.5546875" style="2" customWidth="1"/>
    <col min="4104" max="4104" width="2.21875" style="2" customWidth="1"/>
    <col min="4105" max="4105" width="11.88671875" style="2" customWidth="1"/>
    <col min="4106" max="4106" width="2.77734375" style="2" customWidth="1"/>
    <col min="4107" max="4107" width="10.77734375" style="2" bestFit="1" customWidth="1"/>
    <col min="4108" max="4108" width="2.21875" style="2" customWidth="1"/>
    <col min="4109" max="4109" width="10.77734375" style="2" customWidth="1"/>
    <col min="4110" max="4110" width="3" style="2" customWidth="1"/>
    <col min="4111" max="4111" width="9.77734375" style="2" customWidth="1"/>
    <col min="4112" max="4346" width="8.77734375" style="2"/>
    <col min="4347" max="4347" width="5" style="2" customWidth="1"/>
    <col min="4348" max="4348" width="3.33203125" style="2" customWidth="1"/>
    <col min="4349" max="4349" width="50.109375" style="2" customWidth="1"/>
    <col min="4350" max="4350" width="1.77734375" style="2" customWidth="1"/>
    <col min="4351" max="4351" width="11" style="2" customWidth="1"/>
    <col min="4352" max="4352" width="2.5546875" style="2" customWidth="1"/>
    <col min="4353" max="4353" width="9.77734375" style="2" customWidth="1"/>
    <col min="4354" max="4354" width="2.21875" style="2" customWidth="1"/>
    <col min="4355" max="4355" width="16.109375" style="2" customWidth="1"/>
    <col min="4356" max="4356" width="1.88671875" style="2" customWidth="1"/>
    <col min="4357" max="4357" width="12.44140625" style="2" customWidth="1"/>
    <col min="4358" max="4358" width="2.44140625" style="2" customWidth="1"/>
    <col min="4359" max="4359" width="12.5546875" style="2" customWidth="1"/>
    <col min="4360" max="4360" width="2.21875" style="2" customWidth="1"/>
    <col min="4361" max="4361" width="11.88671875" style="2" customWidth="1"/>
    <col min="4362" max="4362" width="2.77734375" style="2" customWidth="1"/>
    <col min="4363" max="4363" width="10.77734375" style="2" bestFit="1" customWidth="1"/>
    <col min="4364" max="4364" width="2.21875" style="2" customWidth="1"/>
    <col min="4365" max="4365" width="10.77734375" style="2" customWidth="1"/>
    <col min="4366" max="4366" width="3" style="2" customWidth="1"/>
    <col min="4367" max="4367" width="9.77734375" style="2" customWidth="1"/>
    <col min="4368" max="4602" width="8.77734375" style="2"/>
    <col min="4603" max="4603" width="5" style="2" customWidth="1"/>
    <col min="4604" max="4604" width="3.33203125" style="2" customWidth="1"/>
    <col min="4605" max="4605" width="50.109375" style="2" customWidth="1"/>
    <col min="4606" max="4606" width="1.77734375" style="2" customWidth="1"/>
    <col min="4607" max="4607" width="11" style="2" customWidth="1"/>
    <col min="4608" max="4608" width="2.5546875" style="2" customWidth="1"/>
    <col min="4609" max="4609" width="9.77734375" style="2" customWidth="1"/>
    <col min="4610" max="4610" width="2.21875" style="2" customWidth="1"/>
    <col min="4611" max="4611" width="16.109375" style="2" customWidth="1"/>
    <col min="4612" max="4612" width="1.88671875" style="2" customWidth="1"/>
    <col min="4613" max="4613" width="12.44140625" style="2" customWidth="1"/>
    <col min="4614" max="4614" width="2.44140625" style="2" customWidth="1"/>
    <col min="4615" max="4615" width="12.5546875" style="2" customWidth="1"/>
    <col min="4616" max="4616" width="2.21875" style="2" customWidth="1"/>
    <col min="4617" max="4617" width="11.88671875" style="2" customWidth="1"/>
    <col min="4618" max="4618" width="2.77734375" style="2" customWidth="1"/>
    <col min="4619" max="4619" width="10.77734375" style="2" bestFit="1" customWidth="1"/>
    <col min="4620" max="4620" width="2.21875" style="2" customWidth="1"/>
    <col min="4621" max="4621" width="10.77734375" style="2" customWidth="1"/>
    <col min="4622" max="4622" width="3" style="2" customWidth="1"/>
    <col min="4623" max="4623" width="9.77734375" style="2" customWidth="1"/>
    <col min="4624" max="4858" width="8.77734375" style="2"/>
    <col min="4859" max="4859" width="5" style="2" customWidth="1"/>
    <col min="4860" max="4860" width="3.33203125" style="2" customWidth="1"/>
    <col min="4861" max="4861" width="50.109375" style="2" customWidth="1"/>
    <col min="4862" max="4862" width="1.77734375" style="2" customWidth="1"/>
    <col min="4863" max="4863" width="11" style="2" customWidth="1"/>
    <col min="4864" max="4864" width="2.5546875" style="2" customWidth="1"/>
    <col min="4865" max="4865" width="9.77734375" style="2" customWidth="1"/>
    <col min="4866" max="4866" width="2.21875" style="2" customWidth="1"/>
    <col min="4867" max="4867" width="16.109375" style="2" customWidth="1"/>
    <col min="4868" max="4868" width="1.88671875" style="2" customWidth="1"/>
    <col min="4869" max="4869" width="12.44140625" style="2" customWidth="1"/>
    <col min="4870" max="4870" width="2.44140625" style="2" customWidth="1"/>
    <col min="4871" max="4871" width="12.5546875" style="2" customWidth="1"/>
    <col min="4872" max="4872" width="2.21875" style="2" customWidth="1"/>
    <col min="4873" max="4873" width="11.88671875" style="2" customWidth="1"/>
    <col min="4874" max="4874" width="2.77734375" style="2" customWidth="1"/>
    <col min="4875" max="4875" width="10.77734375" style="2" bestFit="1" customWidth="1"/>
    <col min="4876" max="4876" width="2.21875" style="2" customWidth="1"/>
    <col min="4877" max="4877" width="10.77734375" style="2" customWidth="1"/>
    <col min="4878" max="4878" width="3" style="2" customWidth="1"/>
    <col min="4879" max="4879" width="9.77734375" style="2" customWidth="1"/>
    <col min="4880" max="5114" width="8.77734375" style="2"/>
    <col min="5115" max="5115" width="5" style="2" customWidth="1"/>
    <col min="5116" max="5116" width="3.33203125" style="2" customWidth="1"/>
    <col min="5117" max="5117" width="50.109375" style="2" customWidth="1"/>
    <col min="5118" max="5118" width="1.77734375" style="2" customWidth="1"/>
    <col min="5119" max="5119" width="11" style="2" customWidth="1"/>
    <col min="5120" max="5120" width="2.5546875" style="2" customWidth="1"/>
    <col min="5121" max="5121" width="9.77734375" style="2" customWidth="1"/>
    <col min="5122" max="5122" width="2.21875" style="2" customWidth="1"/>
    <col min="5123" max="5123" width="16.109375" style="2" customWidth="1"/>
    <col min="5124" max="5124" width="1.88671875" style="2" customWidth="1"/>
    <col min="5125" max="5125" width="12.44140625" style="2" customWidth="1"/>
    <col min="5126" max="5126" width="2.44140625" style="2" customWidth="1"/>
    <col min="5127" max="5127" width="12.5546875" style="2" customWidth="1"/>
    <col min="5128" max="5128" width="2.21875" style="2" customWidth="1"/>
    <col min="5129" max="5129" width="11.88671875" style="2" customWidth="1"/>
    <col min="5130" max="5130" width="2.77734375" style="2" customWidth="1"/>
    <col min="5131" max="5131" width="10.77734375" style="2" bestFit="1" customWidth="1"/>
    <col min="5132" max="5132" width="2.21875" style="2" customWidth="1"/>
    <col min="5133" max="5133" width="10.77734375" style="2" customWidth="1"/>
    <col min="5134" max="5134" width="3" style="2" customWidth="1"/>
    <col min="5135" max="5135" width="9.77734375" style="2" customWidth="1"/>
    <col min="5136" max="5370" width="8.77734375" style="2"/>
    <col min="5371" max="5371" width="5" style="2" customWidth="1"/>
    <col min="5372" max="5372" width="3.33203125" style="2" customWidth="1"/>
    <col min="5373" max="5373" width="50.109375" style="2" customWidth="1"/>
    <col min="5374" max="5374" width="1.77734375" style="2" customWidth="1"/>
    <col min="5375" max="5375" width="11" style="2" customWidth="1"/>
    <col min="5376" max="5376" width="2.5546875" style="2" customWidth="1"/>
    <col min="5377" max="5377" width="9.77734375" style="2" customWidth="1"/>
    <col min="5378" max="5378" width="2.21875" style="2" customWidth="1"/>
    <col min="5379" max="5379" width="16.109375" style="2" customWidth="1"/>
    <col min="5380" max="5380" width="1.88671875" style="2" customWidth="1"/>
    <col min="5381" max="5381" width="12.44140625" style="2" customWidth="1"/>
    <col min="5382" max="5382" width="2.44140625" style="2" customWidth="1"/>
    <col min="5383" max="5383" width="12.5546875" style="2" customWidth="1"/>
    <col min="5384" max="5384" width="2.21875" style="2" customWidth="1"/>
    <col min="5385" max="5385" width="11.88671875" style="2" customWidth="1"/>
    <col min="5386" max="5386" width="2.77734375" style="2" customWidth="1"/>
    <col min="5387" max="5387" width="10.77734375" style="2" bestFit="1" customWidth="1"/>
    <col min="5388" max="5388" width="2.21875" style="2" customWidth="1"/>
    <col min="5389" max="5389" width="10.77734375" style="2" customWidth="1"/>
    <col min="5390" max="5390" width="3" style="2" customWidth="1"/>
    <col min="5391" max="5391" width="9.77734375" style="2" customWidth="1"/>
    <col min="5392" max="5626" width="8.77734375" style="2"/>
    <col min="5627" max="5627" width="5" style="2" customWidth="1"/>
    <col min="5628" max="5628" width="3.33203125" style="2" customWidth="1"/>
    <col min="5629" max="5629" width="50.109375" style="2" customWidth="1"/>
    <col min="5630" max="5630" width="1.77734375" style="2" customWidth="1"/>
    <col min="5631" max="5631" width="11" style="2" customWidth="1"/>
    <col min="5632" max="5632" width="2.5546875" style="2" customWidth="1"/>
    <col min="5633" max="5633" width="9.77734375" style="2" customWidth="1"/>
    <col min="5634" max="5634" width="2.21875" style="2" customWidth="1"/>
    <col min="5635" max="5635" width="16.109375" style="2" customWidth="1"/>
    <col min="5636" max="5636" width="1.88671875" style="2" customWidth="1"/>
    <col min="5637" max="5637" width="12.44140625" style="2" customWidth="1"/>
    <col min="5638" max="5638" width="2.44140625" style="2" customWidth="1"/>
    <col min="5639" max="5639" width="12.5546875" style="2" customWidth="1"/>
    <col min="5640" max="5640" width="2.21875" style="2" customWidth="1"/>
    <col min="5641" max="5641" width="11.88671875" style="2" customWidth="1"/>
    <col min="5642" max="5642" width="2.77734375" style="2" customWidth="1"/>
    <col min="5643" max="5643" width="10.77734375" style="2" bestFit="1" customWidth="1"/>
    <col min="5644" max="5644" width="2.21875" style="2" customWidth="1"/>
    <col min="5645" max="5645" width="10.77734375" style="2" customWidth="1"/>
    <col min="5646" max="5646" width="3" style="2" customWidth="1"/>
    <col min="5647" max="5647" width="9.77734375" style="2" customWidth="1"/>
    <col min="5648" max="5882" width="8.77734375" style="2"/>
    <col min="5883" max="5883" width="5" style="2" customWidth="1"/>
    <col min="5884" max="5884" width="3.33203125" style="2" customWidth="1"/>
    <col min="5885" max="5885" width="50.109375" style="2" customWidth="1"/>
    <col min="5886" max="5886" width="1.77734375" style="2" customWidth="1"/>
    <col min="5887" max="5887" width="11" style="2" customWidth="1"/>
    <col min="5888" max="5888" width="2.5546875" style="2" customWidth="1"/>
    <col min="5889" max="5889" width="9.77734375" style="2" customWidth="1"/>
    <col min="5890" max="5890" width="2.21875" style="2" customWidth="1"/>
    <col min="5891" max="5891" width="16.109375" style="2" customWidth="1"/>
    <col min="5892" max="5892" width="1.88671875" style="2" customWidth="1"/>
    <col min="5893" max="5893" width="12.44140625" style="2" customWidth="1"/>
    <col min="5894" max="5894" width="2.44140625" style="2" customWidth="1"/>
    <col min="5895" max="5895" width="12.5546875" style="2" customWidth="1"/>
    <col min="5896" max="5896" width="2.21875" style="2" customWidth="1"/>
    <col min="5897" max="5897" width="11.88671875" style="2" customWidth="1"/>
    <col min="5898" max="5898" width="2.77734375" style="2" customWidth="1"/>
    <col min="5899" max="5899" width="10.77734375" style="2" bestFit="1" customWidth="1"/>
    <col min="5900" max="5900" width="2.21875" style="2" customWidth="1"/>
    <col min="5901" max="5901" width="10.77734375" style="2" customWidth="1"/>
    <col min="5902" max="5902" width="3" style="2" customWidth="1"/>
    <col min="5903" max="5903" width="9.77734375" style="2" customWidth="1"/>
    <col min="5904" max="6138" width="8.77734375" style="2"/>
    <col min="6139" max="6139" width="5" style="2" customWidth="1"/>
    <col min="6140" max="6140" width="3.33203125" style="2" customWidth="1"/>
    <col min="6141" max="6141" width="50.109375" style="2" customWidth="1"/>
    <col min="6142" max="6142" width="1.77734375" style="2" customWidth="1"/>
    <col min="6143" max="6143" width="11" style="2" customWidth="1"/>
    <col min="6144" max="6144" width="2.5546875" style="2" customWidth="1"/>
    <col min="6145" max="6145" width="9.77734375" style="2" customWidth="1"/>
    <col min="6146" max="6146" width="2.21875" style="2" customWidth="1"/>
    <col min="6147" max="6147" width="16.109375" style="2" customWidth="1"/>
    <col min="6148" max="6148" width="1.88671875" style="2" customWidth="1"/>
    <col min="6149" max="6149" width="12.44140625" style="2" customWidth="1"/>
    <col min="6150" max="6150" width="2.44140625" style="2" customWidth="1"/>
    <col min="6151" max="6151" width="12.5546875" style="2" customWidth="1"/>
    <col min="6152" max="6152" width="2.21875" style="2" customWidth="1"/>
    <col min="6153" max="6153" width="11.88671875" style="2" customWidth="1"/>
    <col min="6154" max="6154" width="2.77734375" style="2" customWidth="1"/>
    <col min="6155" max="6155" width="10.77734375" style="2" bestFit="1" customWidth="1"/>
    <col min="6156" max="6156" width="2.21875" style="2" customWidth="1"/>
    <col min="6157" max="6157" width="10.77734375" style="2" customWidth="1"/>
    <col min="6158" max="6158" width="3" style="2" customWidth="1"/>
    <col min="6159" max="6159" width="9.77734375" style="2" customWidth="1"/>
    <col min="6160" max="6394" width="8.77734375" style="2"/>
    <col min="6395" max="6395" width="5" style="2" customWidth="1"/>
    <col min="6396" max="6396" width="3.33203125" style="2" customWidth="1"/>
    <col min="6397" max="6397" width="50.109375" style="2" customWidth="1"/>
    <col min="6398" max="6398" width="1.77734375" style="2" customWidth="1"/>
    <col min="6399" max="6399" width="11" style="2" customWidth="1"/>
    <col min="6400" max="6400" width="2.5546875" style="2" customWidth="1"/>
    <col min="6401" max="6401" width="9.77734375" style="2" customWidth="1"/>
    <col min="6402" max="6402" width="2.21875" style="2" customWidth="1"/>
    <col min="6403" max="6403" width="16.109375" style="2" customWidth="1"/>
    <col min="6404" max="6404" width="1.88671875" style="2" customWidth="1"/>
    <col min="6405" max="6405" width="12.44140625" style="2" customWidth="1"/>
    <col min="6406" max="6406" width="2.44140625" style="2" customWidth="1"/>
    <col min="6407" max="6407" width="12.5546875" style="2" customWidth="1"/>
    <col min="6408" max="6408" width="2.21875" style="2" customWidth="1"/>
    <col min="6409" max="6409" width="11.88671875" style="2" customWidth="1"/>
    <col min="6410" max="6410" width="2.77734375" style="2" customWidth="1"/>
    <col min="6411" max="6411" width="10.77734375" style="2" bestFit="1" customWidth="1"/>
    <col min="6412" max="6412" width="2.21875" style="2" customWidth="1"/>
    <col min="6413" max="6413" width="10.77734375" style="2" customWidth="1"/>
    <col min="6414" max="6414" width="3" style="2" customWidth="1"/>
    <col min="6415" max="6415" width="9.77734375" style="2" customWidth="1"/>
    <col min="6416" max="6650" width="8.77734375" style="2"/>
    <col min="6651" max="6651" width="5" style="2" customWidth="1"/>
    <col min="6652" max="6652" width="3.33203125" style="2" customWidth="1"/>
    <col min="6653" max="6653" width="50.109375" style="2" customWidth="1"/>
    <col min="6654" max="6654" width="1.77734375" style="2" customWidth="1"/>
    <col min="6655" max="6655" width="11" style="2" customWidth="1"/>
    <col min="6656" max="6656" width="2.5546875" style="2" customWidth="1"/>
    <col min="6657" max="6657" width="9.77734375" style="2" customWidth="1"/>
    <col min="6658" max="6658" width="2.21875" style="2" customWidth="1"/>
    <col min="6659" max="6659" width="16.109375" style="2" customWidth="1"/>
    <col min="6660" max="6660" width="1.88671875" style="2" customWidth="1"/>
    <col min="6661" max="6661" width="12.44140625" style="2" customWidth="1"/>
    <col min="6662" max="6662" width="2.44140625" style="2" customWidth="1"/>
    <col min="6663" max="6663" width="12.5546875" style="2" customWidth="1"/>
    <col min="6664" max="6664" width="2.21875" style="2" customWidth="1"/>
    <col min="6665" max="6665" width="11.88671875" style="2" customWidth="1"/>
    <col min="6666" max="6666" width="2.77734375" style="2" customWidth="1"/>
    <col min="6667" max="6667" width="10.77734375" style="2" bestFit="1" customWidth="1"/>
    <col min="6668" max="6668" width="2.21875" style="2" customWidth="1"/>
    <col min="6669" max="6669" width="10.77734375" style="2" customWidth="1"/>
    <col min="6670" max="6670" width="3" style="2" customWidth="1"/>
    <col min="6671" max="6671" width="9.77734375" style="2" customWidth="1"/>
    <col min="6672" max="6906" width="8.77734375" style="2"/>
    <col min="6907" max="6907" width="5" style="2" customWidth="1"/>
    <col min="6908" max="6908" width="3.33203125" style="2" customWidth="1"/>
    <col min="6909" max="6909" width="50.109375" style="2" customWidth="1"/>
    <col min="6910" max="6910" width="1.77734375" style="2" customWidth="1"/>
    <col min="6911" max="6911" width="11" style="2" customWidth="1"/>
    <col min="6912" max="6912" width="2.5546875" style="2" customWidth="1"/>
    <col min="6913" max="6913" width="9.77734375" style="2" customWidth="1"/>
    <col min="6914" max="6914" width="2.21875" style="2" customWidth="1"/>
    <col min="6915" max="6915" width="16.109375" style="2" customWidth="1"/>
    <col min="6916" max="6916" width="1.88671875" style="2" customWidth="1"/>
    <col min="6917" max="6917" width="12.44140625" style="2" customWidth="1"/>
    <col min="6918" max="6918" width="2.44140625" style="2" customWidth="1"/>
    <col min="6919" max="6919" width="12.5546875" style="2" customWidth="1"/>
    <col min="6920" max="6920" width="2.21875" style="2" customWidth="1"/>
    <col min="6921" max="6921" width="11.88671875" style="2" customWidth="1"/>
    <col min="6922" max="6922" width="2.77734375" style="2" customWidth="1"/>
    <col min="6923" max="6923" width="10.77734375" style="2" bestFit="1" customWidth="1"/>
    <col min="6924" max="6924" width="2.21875" style="2" customWidth="1"/>
    <col min="6925" max="6925" width="10.77734375" style="2" customWidth="1"/>
    <col min="6926" max="6926" width="3" style="2" customWidth="1"/>
    <col min="6927" max="6927" width="9.77734375" style="2" customWidth="1"/>
    <col min="6928" max="7162" width="8.77734375" style="2"/>
    <col min="7163" max="7163" width="5" style="2" customWidth="1"/>
    <col min="7164" max="7164" width="3.33203125" style="2" customWidth="1"/>
    <col min="7165" max="7165" width="50.109375" style="2" customWidth="1"/>
    <col min="7166" max="7166" width="1.77734375" style="2" customWidth="1"/>
    <col min="7167" max="7167" width="11" style="2" customWidth="1"/>
    <col min="7168" max="7168" width="2.5546875" style="2" customWidth="1"/>
    <col min="7169" max="7169" width="9.77734375" style="2" customWidth="1"/>
    <col min="7170" max="7170" width="2.21875" style="2" customWidth="1"/>
    <col min="7171" max="7171" width="16.109375" style="2" customWidth="1"/>
    <col min="7172" max="7172" width="1.88671875" style="2" customWidth="1"/>
    <col min="7173" max="7173" width="12.44140625" style="2" customWidth="1"/>
    <col min="7174" max="7174" width="2.44140625" style="2" customWidth="1"/>
    <col min="7175" max="7175" width="12.5546875" style="2" customWidth="1"/>
    <col min="7176" max="7176" width="2.21875" style="2" customWidth="1"/>
    <col min="7177" max="7177" width="11.88671875" style="2" customWidth="1"/>
    <col min="7178" max="7178" width="2.77734375" style="2" customWidth="1"/>
    <col min="7179" max="7179" width="10.77734375" style="2" bestFit="1" customWidth="1"/>
    <col min="7180" max="7180" width="2.21875" style="2" customWidth="1"/>
    <col min="7181" max="7181" width="10.77734375" style="2" customWidth="1"/>
    <col min="7182" max="7182" width="3" style="2" customWidth="1"/>
    <col min="7183" max="7183" width="9.77734375" style="2" customWidth="1"/>
    <col min="7184" max="7418" width="8.77734375" style="2"/>
    <col min="7419" max="7419" width="5" style="2" customWidth="1"/>
    <col min="7420" max="7420" width="3.33203125" style="2" customWidth="1"/>
    <col min="7421" max="7421" width="50.109375" style="2" customWidth="1"/>
    <col min="7422" max="7422" width="1.77734375" style="2" customWidth="1"/>
    <col min="7423" max="7423" width="11" style="2" customWidth="1"/>
    <col min="7424" max="7424" width="2.5546875" style="2" customWidth="1"/>
    <col min="7425" max="7425" width="9.77734375" style="2" customWidth="1"/>
    <col min="7426" max="7426" width="2.21875" style="2" customWidth="1"/>
    <col min="7427" max="7427" width="16.109375" style="2" customWidth="1"/>
    <col min="7428" max="7428" width="1.88671875" style="2" customWidth="1"/>
    <col min="7429" max="7429" width="12.44140625" style="2" customWidth="1"/>
    <col min="7430" max="7430" width="2.44140625" style="2" customWidth="1"/>
    <col min="7431" max="7431" width="12.5546875" style="2" customWidth="1"/>
    <col min="7432" max="7432" width="2.21875" style="2" customWidth="1"/>
    <col min="7433" max="7433" width="11.88671875" style="2" customWidth="1"/>
    <col min="7434" max="7434" width="2.77734375" style="2" customWidth="1"/>
    <col min="7435" max="7435" width="10.77734375" style="2" bestFit="1" customWidth="1"/>
    <col min="7436" max="7436" width="2.21875" style="2" customWidth="1"/>
    <col min="7437" max="7437" width="10.77734375" style="2" customWidth="1"/>
    <col min="7438" max="7438" width="3" style="2" customWidth="1"/>
    <col min="7439" max="7439" width="9.77734375" style="2" customWidth="1"/>
    <col min="7440" max="7674" width="8.77734375" style="2"/>
    <col min="7675" max="7675" width="5" style="2" customWidth="1"/>
    <col min="7676" max="7676" width="3.33203125" style="2" customWidth="1"/>
    <col min="7677" max="7677" width="50.109375" style="2" customWidth="1"/>
    <col min="7678" max="7678" width="1.77734375" style="2" customWidth="1"/>
    <col min="7679" max="7679" width="11" style="2" customWidth="1"/>
    <col min="7680" max="7680" width="2.5546875" style="2" customWidth="1"/>
    <col min="7681" max="7681" width="9.77734375" style="2" customWidth="1"/>
    <col min="7682" max="7682" width="2.21875" style="2" customWidth="1"/>
    <col min="7683" max="7683" width="16.109375" style="2" customWidth="1"/>
    <col min="7684" max="7684" width="1.88671875" style="2" customWidth="1"/>
    <col min="7685" max="7685" width="12.44140625" style="2" customWidth="1"/>
    <col min="7686" max="7686" width="2.44140625" style="2" customWidth="1"/>
    <col min="7687" max="7687" width="12.5546875" style="2" customWidth="1"/>
    <col min="7688" max="7688" width="2.21875" style="2" customWidth="1"/>
    <col min="7689" max="7689" width="11.88671875" style="2" customWidth="1"/>
    <col min="7690" max="7690" width="2.77734375" style="2" customWidth="1"/>
    <col min="7691" max="7691" width="10.77734375" style="2" bestFit="1" customWidth="1"/>
    <col min="7692" max="7692" width="2.21875" style="2" customWidth="1"/>
    <col min="7693" max="7693" width="10.77734375" style="2" customWidth="1"/>
    <col min="7694" max="7694" width="3" style="2" customWidth="1"/>
    <col min="7695" max="7695" width="9.77734375" style="2" customWidth="1"/>
    <col min="7696" max="7930" width="8.77734375" style="2"/>
    <col min="7931" max="7931" width="5" style="2" customWidth="1"/>
    <col min="7932" max="7932" width="3.33203125" style="2" customWidth="1"/>
    <col min="7933" max="7933" width="50.109375" style="2" customWidth="1"/>
    <col min="7934" max="7934" width="1.77734375" style="2" customWidth="1"/>
    <col min="7935" max="7935" width="11" style="2" customWidth="1"/>
    <col min="7936" max="7936" width="2.5546875" style="2" customWidth="1"/>
    <col min="7937" max="7937" width="9.77734375" style="2" customWidth="1"/>
    <col min="7938" max="7938" width="2.21875" style="2" customWidth="1"/>
    <col min="7939" max="7939" width="16.109375" style="2" customWidth="1"/>
    <col min="7940" max="7940" width="1.88671875" style="2" customWidth="1"/>
    <col min="7941" max="7941" width="12.44140625" style="2" customWidth="1"/>
    <col min="7942" max="7942" width="2.44140625" style="2" customWidth="1"/>
    <col min="7943" max="7943" width="12.5546875" style="2" customWidth="1"/>
    <col min="7944" max="7944" width="2.21875" style="2" customWidth="1"/>
    <col min="7945" max="7945" width="11.88671875" style="2" customWidth="1"/>
    <col min="7946" max="7946" width="2.77734375" style="2" customWidth="1"/>
    <col min="7947" max="7947" width="10.77734375" style="2" bestFit="1" customWidth="1"/>
    <col min="7948" max="7948" width="2.21875" style="2" customWidth="1"/>
    <col min="7949" max="7949" width="10.77734375" style="2" customWidth="1"/>
    <col min="7950" max="7950" width="3" style="2" customWidth="1"/>
    <col min="7951" max="7951" width="9.77734375" style="2" customWidth="1"/>
    <col min="7952" max="8186" width="8.77734375" style="2"/>
    <col min="8187" max="8187" width="5" style="2" customWidth="1"/>
    <col min="8188" max="8188" width="3.33203125" style="2" customWidth="1"/>
    <col min="8189" max="8189" width="50.109375" style="2" customWidth="1"/>
    <col min="8190" max="8190" width="1.77734375" style="2" customWidth="1"/>
    <col min="8191" max="8191" width="11" style="2" customWidth="1"/>
    <col min="8192" max="8192" width="2.5546875" style="2" customWidth="1"/>
    <col min="8193" max="8193" width="9.77734375" style="2" customWidth="1"/>
    <col min="8194" max="8194" width="2.21875" style="2" customWidth="1"/>
    <col min="8195" max="8195" width="16.109375" style="2" customWidth="1"/>
    <col min="8196" max="8196" width="1.88671875" style="2" customWidth="1"/>
    <col min="8197" max="8197" width="12.44140625" style="2" customWidth="1"/>
    <col min="8198" max="8198" width="2.44140625" style="2" customWidth="1"/>
    <col min="8199" max="8199" width="12.5546875" style="2" customWidth="1"/>
    <col min="8200" max="8200" width="2.21875" style="2" customWidth="1"/>
    <col min="8201" max="8201" width="11.88671875" style="2" customWidth="1"/>
    <col min="8202" max="8202" width="2.77734375" style="2" customWidth="1"/>
    <col min="8203" max="8203" width="10.77734375" style="2" bestFit="1" customWidth="1"/>
    <col min="8204" max="8204" width="2.21875" style="2" customWidth="1"/>
    <col min="8205" max="8205" width="10.77734375" style="2" customWidth="1"/>
    <col min="8206" max="8206" width="3" style="2" customWidth="1"/>
    <col min="8207" max="8207" width="9.77734375" style="2" customWidth="1"/>
    <col min="8208" max="8442" width="8.77734375" style="2"/>
    <col min="8443" max="8443" width="5" style="2" customWidth="1"/>
    <col min="8444" max="8444" width="3.33203125" style="2" customWidth="1"/>
    <col min="8445" max="8445" width="50.109375" style="2" customWidth="1"/>
    <col min="8446" max="8446" width="1.77734375" style="2" customWidth="1"/>
    <col min="8447" max="8447" width="11" style="2" customWidth="1"/>
    <col min="8448" max="8448" width="2.5546875" style="2" customWidth="1"/>
    <col min="8449" max="8449" width="9.77734375" style="2" customWidth="1"/>
    <col min="8450" max="8450" width="2.21875" style="2" customWidth="1"/>
    <col min="8451" max="8451" width="16.109375" style="2" customWidth="1"/>
    <col min="8452" max="8452" width="1.88671875" style="2" customWidth="1"/>
    <col min="8453" max="8453" width="12.44140625" style="2" customWidth="1"/>
    <col min="8454" max="8454" width="2.44140625" style="2" customWidth="1"/>
    <col min="8455" max="8455" width="12.5546875" style="2" customWidth="1"/>
    <col min="8456" max="8456" width="2.21875" style="2" customWidth="1"/>
    <col min="8457" max="8457" width="11.88671875" style="2" customWidth="1"/>
    <col min="8458" max="8458" width="2.77734375" style="2" customWidth="1"/>
    <col min="8459" max="8459" width="10.77734375" style="2" bestFit="1" customWidth="1"/>
    <col min="8460" max="8460" width="2.21875" style="2" customWidth="1"/>
    <col min="8461" max="8461" width="10.77734375" style="2" customWidth="1"/>
    <col min="8462" max="8462" width="3" style="2" customWidth="1"/>
    <col min="8463" max="8463" width="9.77734375" style="2" customWidth="1"/>
    <col min="8464" max="8698" width="8.77734375" style="2"/>
    <col min="8699" max="8699" width="5" style="2" customWidth="1"/>
    <col min="8700" max="8700" width="3.33203125" style="2" customWidth="1"/>
    <col min="8701" max="8701" width="50.109375" style="2" customWidth="1"/>
    <col min="8702" max="8702" width="1.77734375" style="2" customWidth="1"/>
    <col min="8703" max="8703" width="11" style="2" customWidth="1"/>
    <col min="8704" max="8704" width="2.5546875" style="2" customWidth="1"/>
    <col min="8705" max="8705" width="9.77734375" style="2" customWidth="1"/>
    <col min="8706" max="8706" width="2.21875" style="2" customWidth="1"/>
    <col min="8707" max="8707" width="16.109375" style="2" customWidth="1"/>
    <col min="8708" max="8708" width="1.88671875" style="2" customWidth="1"/>
    <col min="8709" max="8709" width="12.44140625" style="2" customWidth="1"/>
    <col min="8710" max="8710" width="2.44140625" style="2" customWidth="1"/>
    <col min="8711" max="8711" width="12.5546875" style="2" customWidth="1"/>
    <col min="8712" max="8712" width="2.21875" style="2" customWidth="1"/>
    <col min="8713" max="8713" width="11.88671875" style="2" customWidth="1"/>
    <col min="8714" max="8714" width="2.77734375" style="2" customWidth="1"/>
    <col min="8715" max="8715" width="10.77734375" style="2" bestFit="1" customWidth="1"/>
    <col min="8716" max="8716" width="2.21875" style="2" customWidth="1"/>
    <col min="8717" max="8717" width="10.77734375" style="2" customWidth="1"/>
    <col min="8718" max="8718" width="3" style="2" customWidth="1"/>
    <col min="8719" max="8719" width="9.77734375" style="2" customWidth="1"/>
    <col min="8720" max="8954" width="8.77734375" style="2"/>
    <col min="8955" max="8955" width="5" style="2" customWidth="1"/>
    <col min="8956" max="8956" width="3.33203125" style="2" customWidth="1"/>
    <col min="8957" max="8957" width="50.109375" style="2" customWidth="1"/>
    <col min="8958" max="8958" width="1.77734375" style="2" customWidth="1"/>
    <col min="8959" max="8959" width="11" style="2" customWidth="1"/>
    <col min="8960" max="8960" width="2.5546875" style="2" customWidth="1"/>
    <col min="8961" max="8961" width="9.77734375" style="2" customWidth="1"/>
    <col min="8962" max="8962" width="2.21875" style="2" customWidth="1"/>
    <col min="8963" max="8963" width="16.109375" style="2" customWidth="1"/>
    <col min="8964" max="8964" width="1.88671875" style="2" customWidth="1"/>
    <col min="8965" max="8965" width="12.44140625" style="2" customWidth="1"/>
    <col min="8966" max="8966" width="2.44140625" style="2" customWidth="1"/>
    <col min="8967" max="8967" width="12.5546875" style="2" customWidth="1"/>
    <col min="8968" max="8968" width="2.21875" style="2" customWidth="1"/>
    <col min="8969" max="8969" width="11.88671875" style="2" customWidth="1"/>
    <col min="8970" max="8970" width="2.77734375" style="2" customWidth="1"/>
    <col min="8971" max="8971" width="10.77734375" style="2" bestFit="1" customWidth="1"/>
    <col min="8972" max="8972" width="2.21875" style="2" customWidth="1"/>
    <col min="8973" max="8973" width="10.77734375" style="2" customWidth="1"/>
    <col min="8974" max="8974" width="3" style="2" customWidth="1"/>
    <col min="8975" max="8975" width="9.77734375" style="2" customWidth="1"/>
    <col min="8976" max="9210" width="8.77734375" style="2"/>
    <col min="9211" max="9211" width="5" style="2" customWidth="1"/>
    <col min="9212" max="9212" width="3.33203125" style="2" customWidth="1"/>
    <col min="9213" max="9213" width="50.109375" style="2" customWidth="1"/>
    <col min="9214" max="9214" width="1.77734375" style="2" customWidth="1"/>
    <col min="9215" max="9215" width="11" style="2" customWidth="1"/>
    <col min="9216" max="9216" width="2.5546875" style="2" customWidth="1"/>
    <col min="9217" max="9217" width="9.77734375" style="2" customWidth="1"/>
    <col min="9218" max="9218" width="2.21875" style="2" customWidth="1"/>
    <col min="9219" max="9219" width="16.109375" style="2" customWidth="1"/>
    <col min="9220" max="9220" width="1.88671875" style="2" customWidth="1"/>
    <col min="9221" max="9221" width="12.44140625" style="2" customWidth="1"/>
    <col min="9222" max="9222" width="2.44140625" style="2" customWidth="1"/>
    <col min="9223" max="9223" width="12.5546875" style="2" customWidth="1"/>
    <col min="9224" max="9224" width="2.21875" style="2" customWidth="1"/>
    <col min="9225" max="9225" width="11.88671875" style="2" customWidth="1"/>
    <col min="9226" max="9226" width="2.77734375" style="2" customWidth="1"/>
    <col min="9227" max="9227" width="10.77734375" style="2" bestFit="1" customWidth="1"/>
    <col min="9228" max="9228" width="2.21875" style="2" customWidth="1"/>
    <col min="9229" max="9229" width="10.77734375" style="2" customWidth="1"/>
    <col min="9230" max="9230" width="3" style="2" customWidth="1"/>
    <col min="9231" max="9231" width="9.77734375" style="2" customWidth="1"/>
    <col min="9232" max="9466" width="8.77734375" style="2"/>
    <col min="9467" max="9467" width="5" style="2" customWidth="1"/>
    <col min="9468" max="9468" width="3.33203125" style="2" customWidth="1"/>
    <col min="9469" max="9469" width="50.109375" style="2" customWidth="1"/>
    <col min="9470" max="9470" width="1.77734375" style="2" customWidth="1"/>
    <col min="9471" max="9471" width="11" style="2" customWidth="1"/>
    <col min="9472" max="9472" width="2.5546875" style="2" customWidth="1"/>
    <col min="9473" max="9473" width="9.77734375" style="2" customWidth="1"/>
    <col min="9474" max="9474" width="2.21875" style="2" customWidth="1"/>
    <col min="9475" max="9475" width="16.109375" style="2" customWidth="1"/>
    <col min="9476" max="9476" width="1.88671875" style="2" customWidth="1"/>
    <col min="9477" max="9477" width="12.44140625" style="2" customWidth="1"/>
    <col min="9478" max="9478" width="2.44140625" style="2" customWidth="1"/>
    <col min="9479" max="9479" width="12.5546875" style="2" customWidth="1"/>
    <col min="9480" max="9480" width="2.21875" style="2" customWidth="1"/>
    <col min="9481" max="9481" width="11.88671875" style="2" customWidth="1"/>
    <col min="9482" max="9482" width="2.77734375" style="2" customWidth="1"/>
    <col min="9483" max="9483" width="10.77734375" style="2" bestFit="1" customWidth="1"/>
    <col min="9484" max="9484" width="2.21875" style="2" customWidth="1"/>
    <col min="9485" max="9485" width="10.77734375" style="2" customWidth="1"/>
    <col min="9486" max="9486" width="3" style="2" customWidth="1"/>
    <col min="9487" max="9487" width="9.77734375" style="2" customWidth="1"/>
    <col min="9488" max="9722" width="8.77734375" style="2"/>
    <col min="9723" max="9723" width="5" style="2" customWidth="1"/>
    <col min="9724" max="9724" width="3.33203125" style="2" customWidth="1"/>
    <col min="9725" max="9725" width="50.109375" style="2" customWidth="1"/>
    <col min="9726" max="9726" width="1.77734375" style="2" customWidth="1"/>
    <col min="9727" max="9727" width="11" style="2" customWidth="1"/>
    <col min="9728" max="9728" width="2.5546875" style="2" customWidth="1"/>
    <col min="9729" max="9729" width="9.77734375" style="2" customWidth="1"/>
    <col min="9730" max="9730" width="2.21875" style="2" customWidth="1"/>
    <col min="9731" max="9731" width="16.109375" style="2" customWidth="1"/>
    <col min="9732" max="9732" width="1.88671875" style="2" customWidth="1"/>
    <col min="9733" max="9733" width="12.44140625" style="2" customWidth="1"/>
    <col min="9734" max="9734" width="2.44140625" style="2" customWidth="1"/>
    <col min="9735" max="9735" width="12.5546875" style="2" customWidth="1"/>
    <col min="9736" max="9736" width="2.21875" style="2" customWidth="1"/>
    <col min="9737" max="9737" width="11.88671875" style="2" customWidth="1"/>
    <col min="9738" max="9738" width="2.77734375" style="2" customWidth="1"/>
    <col min="9739" max="9739" width="10.77734375" style="2" bestFit="1" customWidth="1"/>
    <col min="9740" max="9740" width="2.21875" style="2" customWidth="1"/>
    <col min="9741" max="9741" width="10.77734375" style="2" customWidth="1"/>
    <col min="9742" max="9742" width="3" style="2" customWidth="1"/>
    <col min="9743" max="9743" width="9.77734375" style="2" customWidth="1"/>
    <col min="9744" max="9978" width="8.77734375" style="2"/>
    <col min="9979" max="9979" width="5" style="2" customWidth="1"/>
    <col min="9980" max="9980" width="3.33203125" style="2" customWidth="1"/>
    <col min="9981" max="9981" width="50.109375" style="2" customWidth="1"/>
    <col min="9982" max="9982" width="1.77734375" style="2" customWidth="1"/>
    <col min="9983" max="9983" width="11" style="2" customWidth="1"/>
    <col min="9984" max="9984" width="2.5546875" style="2" customWidth="1"/>
    <col min="9985" max="9985" width="9.77734375" style="2" customWidth="1"/>
    <col min="9986" max="9986" width="2.21875" style="2" customWidth="1"/>
    <col min="9987" max="9987" width="16.109375" style="2" customWidth="1"/>
    <col min="9988" max="9988" width="1.88671875" style="2" customWidth="1"/>
    <col min="9989" max="9989" width="12.44140625" style="2" customWidth="1"/>
    <col min="9990" max="9990" width="2.44140625" style="2" customWidth="1"/>
    <col min="9991" max="9991" width="12.5546875" style="2" customWidth="1"/>
    <col min="9992" max="9992" width="2.21875" style="2" customWidth="1"/>
    <col min="9993" max="9993" width="11.88671875" style="2" customWidth="1"/>
    <col min="9994" max="9994" width="2.77734375" style="2" customWidth="1"/>
    <col min="9995" max="9995" width="10.77734375" style="2" bestFit="1" customWidth="1"/>
    <col min="9996" max="9996" width="2.21875" style="2" customWidth="1"/>
    <col min="9997" max="9997" width="10.77734375" style="2" customWidth="1"/>
    <col min="9998" max="9998" width="3" style="2" customWidth="1"/>
    <col min="9999" max="9999" width="9.77734375" style="2" customWidth="1"/>
    <col min="10000" max="10234" width="8.77734375" style="2"/>
    <col min="10235" max="10235" width="5" style="2" customWidth="1"/>
    <col min="10236" max="10236" width="3.33203125" style="2" customWidth="1"/>
    <col min="10237" max="10237" width="50.109375" style="2" customWidth="1"/>
    <col min="10238" max="10238" width="1.77734375" style="2" customWidth="1"/>
    <col min="10239" max="10239" width="11" style="2" customWidth="1"/>
    <col min="10240" max="10240" width="2.5546875" style="2" customWidth="1"/>
    <col min="10241" max="10241" width="9.77734375" style="2" customWidth="1"/>
    <col min="10242" max="10242" width="2.21875" style="2" customWidth="1"/>
    <col min="10243" max="10243" width="16.109375" style="2" customWidth="1"/>
    <col min="10244" max="10244" width="1.88671875" style="2" customWidth="1"/>
    <col min="10245" max="10245" width="12.44140625" style="2" customWidth="1"/>
    <col min="10246" max="10246" width="2.44140625" style="2" customWidth="1"/>
    <col min="10247" max="10247" width="12.5546875" style="2" customWidth="1"/>
    <col min="10248" max="10248" width="2.21875" style="2" customWidth="1"/>
    <col min="10249" max="10249" width="11.88671875" style="2" customWidth="1"/>
    <col min="10250" max="10250" width="2.77734375" style="2" customWidth="1"/>
    <col min="10251" max="10251" width="10.77734375" style="2" bestFit="1" customWidth="1"/>
    <col min="10252" max="10252" width="2.21875" style="2" customWidth="1"/>
    <col min="10253" max="10253" width="10.77734375" style="2" customWidth="1"/>
    <col min="10254" max="10254" width="3" style="2" customWidth="1"/>
    <col min="10255" max="10255" width="9.77734375" style="2" customWidth="1"/>
    <col min="10256" max="10490" width="8.77734375" style="2"/>
    <col min="10491" max="10491" width="5" style="2" customWidth="1"/>
    <col min="10492" max="10492" width="3.33203125" style="2" customWidth="1"/>
    <col min="10493" max="10493" width="50.109375" style="2" customWidth="1"/>
    <col min="10494" max="10494" width="1.77734375" style="2" customWidth="1"/>
    <col min="10495" max="10495" width="11" style="2" customWidth="1"/>
    <col min="10496" max="10496" width="2.5546875" style="2" customWidth="1"/>
    <col min="10497" max="10497" width="9.77734375" style="2" customWidth="1"/>
    <col min="10498" max="10498" width="2.21875" style="2" customWidth="1"/>
    <col min="10499" max="10499" width="16.109375" style="2" customWidth="1"/>
    <col min="10500" max="10500" width="1.88671875" style="2" customWidth="1"/>
    <col min="10501" max="10501" width="12.44140625" style="2" customWidth="1"/>
    <col min="10502" max="10502" width="2.44140625" style="2" customWidth="1"/>
    <col min="10503" max="10503" width="12.5546875" style="2" customWidth="1"/>
    <col min="10504" max="10504" width="2.21875" style="2" customWidth="1"/>
    <col min="10505" max="10505" width="11.88671875" style="2" customWidth="1"/>
    <col min="10506" max="10506" width="2.77734375" style="2" customWidth="1"/>
    <col min="10507" max="10507" width="10.77734375" style="2" bestFit="1" customWidth="1"/>
    <col min="10508" max="10508" width="2.21875" style="2" customWidth="1"/>
    <col min="10509" max="10509" width="10.77734375" style="2" customWidth="1"/>
    <col min="10510" max="10510" width="3" style="2" customWidth="1"/>
    <col min="10511" max="10511" width="9.77734375" style="2" customWidth="1"/>
    <col min="10512" max="10746" width="8.77734375" style="2"/>
    <col min="10747" max="10747" width="5" style="2" customWidth="1"/>
    <col min="10748" max="10748" width="3.33203125" style="2" customWidth="1"/>
    <col min="10749" max="10749" width="50.109375" style="2" customWidth="1"/>
    <col min="10750" max="10750" width="1.77734375" style="2" customWidth="1"/>
    <col min="10751" max="10751" width="11" style="2" customWidth="1"/>
    <col min="10752" max="10752" width="2.5546875" style="2" customWidth="1"/>
    <col min="10753" max="10753" width="9.77734375" style="2" customWidth="1"/>
    <col min="10754" max="10754" width="2.21875" style="2" customWidth="1"/>
    <col min="10755" max="10755" width="16.109375" style="2" customWidth="1"/>
    <col min="10756" max="10756" width="1.88671875" style="2" customWidth="1"/>
    <col min="10757" max="10757" width="12.44140625" style="2" customWidth="1"/>
    <col min="10758" max="10758" width="2.44140625" style="2" customWidth="1"/>
    <col min="10759" max="10759" width="12.5546875" style="2" customWidth="1"/>
    <col min="10760" max="10760" width="2.21875" style="2" customWidth="1"/>
    <col min="10761" max="10761" width="11.88671875" style="2" customWidth="1"/>
    <col min="10762" max="10762" width="2.77734375" style="2" customWidth="1"/>
    <col min="10763" max="10763" width="10.77734375" style="2" bestFit="1" customWidth="1"/>
    <col min="10764" max="10764" width="2.21875" style="2" customWidth="1"/>
    <col min="10765" max="10765" width="10.77734375" style="2" customWidth="1"/>
    <col min="10766" max="10766" width="3" style="2" customWidth="1"/>
    <col min="10767" max="10767" width="9.77734375" style="2" customWidth="1"/>
    <col min="10768" max="11002" width="8.77734375" style="2"/>
    <col min="11003" max="11003" width="5" style="2" customWidth="1"/>
    <col min="11004" max="11004" width="3.33203125" style="2" customWidth="1"/>
    <col min="11005" max="11005" width="50.109375" style="2" customWidth="1"/>
    <col min="11006" max="11006" width="1.77734375" style="2" customWidth="1"/>
    <col min="11007" max="11007" width="11" style="2" customWidth="1"/>
    <col min="11008" max="11008" width="2.5546875" style="2" customWidth="1"/>
    <col min="11009" max="11009" width="9.77734375" style="2" customWidth="1"/>
    <col min="11010" max="11010" width="2.21875" style="2" customWidth="1"/>
    <col min="11011" max="11011" width="16.109375" style="2" customWidth="1"/>
    <col min="11012" max="11012" width="1.88671875" style="2" customWidth="1"/>
    <col min="11013" max="11013" width="12.44140625" style="2" customWidth="1"/>
    <col min="11014" max="11014" width="2.44140625" style="2" customWidth="1"/>
    <col min="11015" max="11015" width="12.5546875" style="2" customWidth="1"/>
    <col min="11016" max="11016" width="2.21875" style="2" customWidth="1"/>
    <col min="11017" max="11017" width="11.88671875" style="2" customWidth="1"/>
    <col min="11018" max="11018" width="2.77734375" style="2" customWidth="1"/>
    <col min="11019" max="11019" width="10.77734375" style="2" bestFit="1" customWidth="1"/>
    <col min="11020" max="11020" width="2.21875" style="2" customWidth="1"/>
    <col min="11021" max="11021" width="10.77734375" style="2" customWidth="1"/>
    <col min="11022" max="11022" width="3" style="2" customWidth="1"/>
    <col min="11023" max="11023" width="9.77734375" style="2" customWidth="1"/>
    <col min="11024" max="11258" width="8.77734375" style="2"/>
    <col min="11259" max="11259" width="5" style="2" customWidth="1"/>
    <col min="11260" max="11260" width="3.33203125" style="2" customWidth="1"/>
    <col min="11261" max="11261" width="50.109375" style="2" customWidth="1"/>
    <col min="11262" max="11262" width="1.77734375" style="2" customWidth="1"/>
    <col min="11263" max="11263" width="11" style="2" customWidth="1"/>
    <col min="11264" max="11264" width="2.5546875" style="2" customWidth="1"/>
    <col min="11265" max="11265" width="9.77734375" style="2" customWidth="1"/>
    <col min="11266" max="11266" width="2.21875" style="2" customWidth="1"/>
    <col min="11267" max="11267" width="16.109375" style="2" customWidth="1"/>
    <col min="11268" max="11268" width="1.88671875" style="2" customWidth="1"/>
    <col min="11269" max="11269" width="12.44140625" style="2" customWidth="1"/>
    <col min="11270" max="11270" width="2.44140625" style="2" customWidth="1"/>
    <col min="11271" max="11271" width="12.5546875" style="2" customWidth="1"/>
    <col min="11272" max="11272" width="2.21875" style="2" customWidth="1"/>
    <col min="11273" max="11273" width="11.88671875" style="2" customWidth="1"/>
    <col min="11274" max="11274" width="2.77734375" style="2" customWidth="1"/>
    <col min="11275" max="11275" width="10.77734375" style="2" bestFit="1" customWidth="1"/>
    <col min="11276" max="11276" width="2.21875" style="2" customWidth="1"/>
    <col min="11277" max="11277" width="10.77734375" style="2" customWidth="1"/>
    <col min="11278" max="11278" width="3" style="2" customWidth="1"/>
    <col min="11279" max="11279" width="9.77734375" style="2" customWidth="1"/>
    <col min="11280" max="11514" width="8.77734375" style="2"/>
    <col min="11515" max="11515" width="5" style="2" customWidth="1"/>
    <col min="11516" max="11516" width="3.33203125" style="2" customWidth="1"/>
    <col min="11517" max="11517" width="50.109375" style="2" customWidth="1"/>
    <col min="11518" max="11518" width="1.77734375" style="2" customWidth="1"/>
    <col min="11519" max="11519" width="11" style="2" customWidth="1"/>
    <col min="11520" max="11520" width="2.5546875" style="2" customWidth="1"/>
    <col min="11521" max="11521" width="9.77734375" style="2" customWidth="1"/>
    <col min="11522" max="11522" width="2.21875" style="2" customWidth="1"/>
    <col min="11523" max="11523" width="16.109375" style="2" customWidth="1"/>
    <col min="11524" max="11524" width="1.88671875" style="2" customWidth="1"/>
    <col min="11525" max="11525" width="12.44140625" style="2" customWidth="1"/>
    <col min="11526" max="11526" width="2.44140625" style="2" customWidth="1"/>
    <col min="11527" max="11527" width="12.5546875" style="2" customWidth="1"/>
    <col min="11528" max="11528" width="2.21875" style="2" customWidth="1"/>
    <col min="11529" max="11529" width="11.88671875" style="2" customWidth="1"/>
    <col min="11530" max="11530" width="2.77734375" style="2" customWidth="1"/>
    <col min="11531" max="11531" width="10.77734375" style="2" bestFit="1" customWidth="1"/>
    <col min="11532" max="11532" width="2.21875" style="2" customWidth="1"/>
    <col min="11533" max="11533" width="10.77734375" style="2" customWidth="1"/>
    <col min="11534" max="11534" width="3" style="2" customWidth="1"/>
    <col min="11535" max="11535" width="9.77734375" style="2" customWidth="1"/>
    <col min="11536" max="11770" width="8.77734375" style="2"/>
    <col min="11771" max="11771" width="5" style="2" customWidth="1"/>
    <col min="11772" max="11772" width="3.33203125" style="2" customWidth="1"/>
    <col min="11773" max="11773" width="50.109375" style="2" customWidth="1"/>
    <col min="11774" max="11774" width="1.77734375" style="2" customWidth="1"/>
    <col min="11775" max="11775" width="11" style="2" customWidth="1"/>
    <col min="11776" max="11776" width="2.5546875" style="2" customWidth="1"/>
    <col min="11777" max="11777" width="9.77734375" style="2" customWidth="1"/>
    <col min="11778" max="11778" width="2.21875" style="2" customWidth="1"/>
    <col min="11779" max="11779" width="16.109375" style="2" customWidth="1"/>
    <col min="11780" max="11780" width="1.88671875" style="2" customWidth="1"/>
    <col min="11781" max="11781" width="12.44140625" style="2" customWidth="1"/>
    <col min="11782" max="11782" width="2.44140625" style="2" customWidth="1"/>
    <col min="11783" max="11783" width="12.5546875" style="2" customWidth="1"/>
    <col min="11784" max="11784" width="2.21875" style="2" customWidth="1"/>
    <col min="11785" max="11785" width="11.88671875" style="2" customWidth="1"/>
    <col min="11786" max="11786" width="2.77734375" style="2" customWidth="1"/>
    <col min="11787" max="11787" width="10.77734375" style="2" bestFit="1" customWidth="1"/>
    <col min="11788" max="11788" width="2.21875" style="2" customWidth="1"/>
    <col min="11789" max="11789" width="10.77734375" style="2" customWidth="1"/>
    <col min="11790" max="11790" width="3" style="2" customWidth="1"/>
    <col min="11791" max="11791" width="9.77734375" style="2" customWidth="1"/>
    <col min="11792" max="12026" width="8.77734375" style="2"/>
    <col min="12027" max="12027" width="5" style="2" customWidth="1"/>
    <col min="12028" max="12028" width="3.33203125" style="2" customWidth="1"/>
    <col min="12029" max="12029" width="50.109375" style="2" customWidth="1"/>
    <col min="12030" max="12030" width="1.77734375" style="2" customWidth="1"/>
    <col min="12031" max="12031" width="11" style="2" customWidth="1"/>
    <col min="12032" max="12032" width="2.5546875" style="2" customWidth="1"/>
    <col min="12033" max="12033" width="9.77734375" style="2" customWidth="1"/>
    <col min="12034" max="12034" width="2.21875" style="2" customWidth="1"/>
    <col min="12035" max="12035" width="16.109375" style="2" customWidth="1"/>
    <col min="12036" max="12036" width="1.88671875" style="2" customWidth="1"/>
    <col min="12037" max="12037" width="12.44140625" style="2" customWidth="1"/>
    <col min="12038" max="12038" width="2.44140625" style="2" customWidth="1"/>
    <col min="12039" max="12039" width="12.5546875" style="2" customWidth="1"/>
    <col min="12040" max="12040" width="2.21875" style="2" customWidth="1"/>
    <col min="12041" max="12041" width="11.88671875" style="2" customWidth="1"/>
    <col min="12042" max="12042" width="2.77734375" style="2" customWidth="1"/>
    <col min="12043" max="12043" width="10.77734375" style="2" bestFit="1" customWidth="1"/>
    <col min="12044" max="12044" width="2.21875" style="2" customWidth="1"/>
    <col min="12045" max="12045" width="10.77734375" style="2" customWidth="1"/>
    <col min="12046" max="12046" width="3" style="2" customWidth="1"/>
    <col min="12047" max="12047" width="9.77734375" style="2" customWidth="1"/>
    <col min="12048" max="12282" width="8.77734375" style="2"/>
    <col min="12283" max="12283" width="5" style="2" customWidth="1"/>
    <col min="12284" max="12284" width="3.33203125" style="2" customWidth="1"/>
    <col min="12285" max="12285" width="50.109375" style="2" customWidth="1"/>
    <col min="12286" max="12286" width="1.77734375" style="2" customWidth="1"/>
    <col min="12287" max="12287" width="11" style="2" customWidth="1"/>
    <col min="12288" max="12288" width="2.5546875" style="2" customWidth="1"/>
    <col min="12289" max="12289" width="9.77734375" style="2" customWidth="1"/>
    <col min="12290" max="12290" width="2.21875" style="2" customWidth="1"/>
    <col min="12291" max="12291" width="16.109375" style="2" customWidth="1"/>
    <col min="12292" max="12292" width="1.88671875" style="2" customWidth="1"/>
    <col min="12293" max="12293" width="12.44140625" style="2" customWidth="1"/>
    <col min="12294" max="12294" width="2.44140625" style="2" customWidth="1"/>
    <col min="12295" max="12295" width="12.5546875" style="2" customWidth="1"/>
    <col min="12296" max="12296" width="2.21875" style="2" customWidth="1"/>
    <col min="12297" max="12297" width="11.88671875" style="2" customWidth="1"/>
    <col min="12298" max="12298" width="2.77734375" style="2" customWidth="1"/>
    <col min="12299" max="12299" width="10.77734375" style="2" bestFit="1" customWidth="1"/>
    <col min="12300" max="12300" width="2.21875" style="2" customWidth="1"/>
    <col min="12301" max="12301" width="10.77734375" style="2" customWidth="1"/>
    <col min="12302" max="12302" width="3" style="2" customWidth="1"/>
    <col min="12303" max="12303" width="9.77734375" style="2" customWidth="1"/>
    <col min="12304" max="12538" width="8.77734375" style="2"/>
    <col min="12539" max="12539" width="5" style="2" customWidth="1"/>
    <col min="12540" max="12540" width="3.33203125" style="2" customWidth="1"/>
    <col min="12541" max="12541" width="50.109375" style="2" customWidth="1"/>
    <col min="12542" max="12542" width="1.77734375" style="2" customWidth="1"/>
    <col min="12543" max="12543" width="11" style="2" customWidth="1"/>
    <col min="12544" max="12544" width="2.5546875" style="2" customWidth="1"/>
    <col min="12545" max="12545" width="9.77734375" style="2" customWidth="1"/>
    <col min="12546" max="12546" width="2.21875" style="2" customWidth="1"/>
    <col min="12547" max="12547" width="16.109375" style="2" customWidth="1"/>
    <col min="12548" max="12548" width="1.88671875" style="2" customWidth="1"/>
    <col min="12549" max="12549" width="12.44140625" style="2" customWidth="1"/>
    <col min="12550" max="12550" width="2.44140625" style="2" customWidth="1"/>
    <col min="12551" max="12551" width="12.5546875" style="2" customWidth="1"/>
    <col min="12552" max="12552" width="2.21875" style="2" customWidth="1"/>
    <col min="12553" max="12553" width="11.88671875" style="2" customWidth="1"/>
    <col min="12554" max="12554" width="2.77734375" style="2" customWidth="1"/>
    <col min="12555" max="12555" width="10.77734375" style="2" bestFit="1" customWidth="1"/>
    <col min="12556" max="12556" width="2.21875" style="2" customWidth="1"/>
    <col min="12557" max="12557" width="10.77734375" style="2" customWidth="1"/>
    <col min="12558" max="12558" width="3" style="2" customWidth="1"/>
    <col min="12559" max="12559" width="9.77734375" style="2" customWidth="1"/>
    <col min="12560" max="12794" width="8.77734375" style="2"/>
    <col min="12795" max="12795" width="5" style="2" customWidth="1"/>
    <col min="12796" max="12796" width="3.33203125" style="2" customWidth="1"/>
    <col min="12797" max="12797" width="50.109375" style="2" customWidth="1"/>
    <col min="12798" max="12798" width="1.77734375" style="2" customWidth="1"/>
    <col min="12799" max="12799" width="11" style="2" customWidth="1"/>
    <col min="12800" max="12800" width="2.5546875" style="2" customWidth="1"/>
    <col min="12801" max="12801" width="9.77734375" style="2" customWidth="1"/>
    <col min="12802" max="12802" width="2.21875" style="2" customWidth="1"/>
    <col min="12803" max="12803" width="16.109375" style="2" customWidth="1"/>
    <col min="12804" max="12804" width="1.88671875" style="2" customWidth="1"/>
    <col min="12805" max="12805" width="12.44140625" style="2" customWidth="1"/>
    <col min="12806" max="12806" width="2.44140625" style="2" customWidth="1"/>
    <col min="12807" max="12807" width="12.5546875" style="2" customWidth="1"/>
    <col min="12808" max="12808" width="2.21875" style="2" customWidth="1"/>
    <col min="12809" max="12809" width="11.88671875" style="2" customWidth="1"/>
    <col min="12810" max="12810" width="2.77734375" style="2" customWidth="1"/>
    <col min="12811" max="12811" width="10.77734375" style="2" bestFit="1" customWidth="1"/>
    <col min="12812" max="12812" width="2.21875" style="2" customWidth="1"/>
    <col min="12813" max="12813" width="10.77734375" style="2" customWidth="1"/>
    <col min="12814" max="12814" width="3" style="2" customWidth="1"/>
    <col min="12815" max="12815" width="9.77734375" style="2" customWidth="1"/>
    <col min="12816" max="13050" width="8.77734375" style="2"/>
    <col min="13051" max="13051" width="5" style="2" customWidth="1"/>
    <col min="13052" max="13052" width="3.33203125" style="2" customWidth="1"/>
    <col min="13053" max="13053" width="50.109375" style="2" customWidth="1"/>
    <col min="13054" max="13054" width="1.77734375" style="2" customWidth="1"/>
    <col min="13055" max="13055" width="11" style="2" customWidth="1"/>
    <col min="13056" max="13056" width="2.5546875" style="2" customWidth="1"/>
    <col min="13057" max="13057" width="9.77734375" style="2" customWidth="1"/>
    <col min="13058" max="13058" width="2.21875" style="2" customWidth="1"/>
    <col min="13059" max="13059" width="16.109375" style="2" customWidth="1"/>
    <col min="13060" max="13060" width="1.88671875" style="2" customWidth="1"/>
    <col min="13061" max="13061" width="12.44140625" style="2" customWidth="1"/>
    <col min="13062" max="13062" width="2.44140625" style="2" customWidth="1"/>
    <col min="13063" max="13063" width="12.5546875" style="2" customWidth="1"/>
    <col min="13064" max="13064" width="2.21875" style="2" customWidth="1"/>
    <col min="13065" max="13065" width="11.88671875" style="2" customWidth="1"/>
    <col min="13066" max="13066" width="2.77734375" style="2" customWidth="1"/>
    <col min="13067" max="13067" width="10.77734375" style="2" bestFit="1" customWidth="1"/>
    <col min="13068" max="13068" width="2.21875" style="2" customWidth="1"/>
    <col min="13069" max="13069" width="10.77734375" style="2" customWidth="1"/>
    <col min="13070" max="13070" width="3" style="2" customWidth="1"/>
    <col min="13071" max="13071" width="9.77734375" style="2" customWidth="1"/>
    <col min="13072" max="13306" width="8.77734375" style="2"/>
    <col min="13307" max="13307" width="5" style="2" customWidth="1"/>
    <col min="13308" max="13308" width="3.33203125" style="2" customWidth="1"/>
    <col min="13309" max="13309" width="50.109375" style="2" customWidth="1"/>
    <col min="13310" max="13310" width="1.77734375" style="2" customWidth="1"/>
    <col min="13311" max="13311" width="11" style="2" customWidth="1"/>
    <col min="13312" max="13312" width="2.5546875" style="2" customWidth="1"/>
    <col min="13313" max="13313" width="9.77734375" style="2" customWidth="1"/>
    <col min="13314" max="13314" width="2.21875" style="2" customWidth="1"/>
    <col min="13315" max="13315" width="16.109375" style="2" customWidth="1"/>
    <col min="13316" max="13316" width="1.88671875" style="2" customWidth="1"/>
    <col min="13317" max="13317" width="12.44140625" style="2" customWidth="1"/>
    <col min="13318" max="13318" width="2.44140625" style="2" customWidth="1"/>
    <col min="13319" max="13319" width="12.5546875" style="2" customWidth="1"/>
    <col min="13320" max="13320" width="2.21875" style="2" customWidth="1"/>
    <col min="13321" max="13321" width="11.88671875" style="2" customWidth="1"/>
    <col min="13322" max="13322" width="2.77734375" style="2" customWidth="1"/>
    <col min="13323" max="13323" width="10.77734375" style="2" bestFit="1" customWidth="1"/>
    <col min="13324" max="13324" width="2.21875" style="2" customWidth="1"/>
    <col min="13325" max="13325" width="10.77734375" style="2" customWidth="1"/>
    <col min="13326" max="13326" width="3" style="2" customWidth="1"/>
    <col min="13327" max="13327" width="9.77734375" style="2" customWidth="1"/>
    <col min="13328" max="13562" width="8.77734375" style="2"/>
    <col min="13563" max="13563" width="5" style="2" customWidth="1"/>
    <col min="13564" max="13564" width="3.33203125" style="2" customWidth="1"/>
    <col min="13565" max="13565" width="50.109375" style="2" customWidth="1"/>
    <col min="13566" max="13566" width="1.77734375" style="2" customWidth="1"/>
    <col min="13567" max="13567" width="11" style="2" customWidth="1"/>
    <col min="13568" max="13568" width="2.5546875" style="2" customWidth="1"/>
    <col min="13569" max="13569" width="9.77734375" style="2" customWidth="1"/>
    <col min="13570" max="13570" width="2.21875" style="2" customWidth="1"/>
    <col min="13571" max="13571" width="16.109375" style="2" customWidth="1"/>
    <col min="13572" max="13572" width="1.88671875" style="2" customWidth="1"/>
    <col min="13573" max="13573" width="12.44140625" style="2" customWidth="1"/>
    <col min="13574" max="13574" width="2.44140625" style="2" customWidth="1"/>
    <col min="13575" max="13575" width="12.5546875" style="2" customWidth="1"/>
    <col min="13576" max="13576" width="2.21875" style="2" customWidth="1"/>
    <col min="13577" max="13577" width="11.88671875" style="2" customWidth="1"/>
    <col min="13578" max="13578" width="2.77734375" style="2" customWidth="1"/>
    <col min="13579" max="13579" width="10.77734375" style="2" bestFit="1" customWidth="1"/>
    <col min="13580" max="13580" width="2.21875" style="2" customWidth="1"/>
    <col min="13581" max="13581" width="10.77734375" style="2" customWidth="1"/>
    <col min="13582" max="13582" width="3" style="2" customWidth="1"/>
    <col min="13583" max="13583" width="9.77734375" style="2" customWidth="1"/>
    <col min="13584" max="13818" width="8.77734375" style="2"/>
    <col min="13819" max="13819" width="5" style="2" customWidth="1"/>
    <col min="13820" max="13820" width="3.33203125" style="2" customWidth="1"/>
    <col min="13821" max="13821" width="50.109375" style="2" customWidth="1"/>
    <col min="13822" max="13822" width="1.77734375" style="2" customWidth="1"/>
    <col min="13823" max="13823" width="11" style="2" customWidth="1"/>
    <col min="13824" max="13824" width="2.5546875" style="2" customWidth="1"/>
    <col min="13825" max="13825" width="9.77734375" style="2" customWidth="1"/>
    <col min="13826" max="13826" width="2.21875" style="2" customWidth="1"/>
    <col min="13827" max="13827" width="16.109375" style="2" customWidth="1"/>
    <col min="13828" max="13828" width="1.88671875" style="2" customWidth="1"/>
    <col min="13829" max="13829" width="12.44140625" style="2" customWidth="1"/>
    <col min="13830" max="13830" width="2.44140625" style="2" customWidth="1"/>
    <col min="13831" max="13831" width="12.5546875" style="2" customWidth="1"/>
    <col min="13832" max="13832" width="2.21875" style="2" customWidth="1"/>
    <col min="13833" max="13833" width="11.88671875" style="2" customWidth="1"/>
    <col min="13834" max="13834" width="2.77734375" style="2" customWidth="1"/>
    <col min="13835" max="13835" width="10.77734375" style="2" bestFit="1" customWidth="1"/>
    <col min="13836" max="13836" width="2.21875" style="2" customWidth="1"/>
    <col min="13837" max="13837" width="10.77734375" style="2" customWidth="1"/>
    <col min="13838" max="13838" width="3" style="2" customWidth="1"/>
    <col min="13839" max="13839" width="9.77734375" style="2" customWidth="1"/>
    <col min="13840" max="14074" width="8.77734375" style="2"/>
    <col min="14075" max="14075" width="5" style="2" customWidth="1"/>
    <col min="14076" max="14076" width="3.33203125" style="2" customWidth="1"/>
    <col min="14077" max="14077" width="50.109375" style="2" customWidth="1"/>
    <col min="14078" max="14078" width="1.77734375" style="2" customWidth="1"/>
    <col min="14079" max="14079" width="11" style="2" customWidth="1"/>
    <col min="14080" max="14080" width="2.5546875" style="2" customWidth="1"/>
    <col min="14081" max="14081" width="9.77734375" style="2" customWidth="1"/>
    <col min="14082" max="14082" width="2.21875" style="2" customWidth="1"/>
    <col min="14083" max="14083" width="16.109375" style="2" customWidth="1"/>
    <col min="14084" max="14084" width="1.88671875" style="2" customWidth="1"/>
    <col min="14085" max="14085" width="12.44140625" style="2" customWidth="1"/>
    <col min="14086" max="14086" width="2.44140625" style="2" customWidth="1"/>
    <col min="14087" max="14087" width="12.5546875" style="2" customWidth="1"/>
    <col min="14088" max="14088" width="2.21875" style="2" customWidth="1"/>
    <col min="14089" max="14089" width="11.88671875" style="2" customWidth="1"/>
    <col min="14090" max="14090" width="2.77734375" style="2" customWidth="1"/>
    <col min="14091" max="14091" width="10.77734375" style="2" bestFit="1" customWidth="1"/>
    <col min="14092" max="14092" width="2.21875" style="2" customWidth="1"/>
    <col min="14093" max="14093" width="10.77734375" style="2" customWidth="1"/>
    <col min="14094" max="14094" width="3" style="2" customWidth="1"/>
    <col min="14095" max="14095" width="9.77734375" style="2" customWidth="1"/>
    <col min="14096" max="14330" width="8.77734375" style="2"/>
    <col min="14331" max="14331" width="5" style="2" customWidth="1"/>
    <col min="14332" max="14332" width="3.33203125" style="2" customWidth="1"/>
    <col min="14333" max="14333" width="50.109375" style="2" customWidth="1"/>
    <col min="14334" max="14334" width="1.77734375" style="2" customWidth="1"/>
    <col min="14335" max="14335" width="11" style="2" customWidth="1"/>
    <col min="14336" max="14336" width="2.5546875" style="2" customWidth="1"/>
    <col min="14337" max="14337" width="9.77734375" style="2" customWidth="1"/>
    <col min="14338" max="14338" width="2.21875" style="2" customWidth="1"/>
    <col min="14339" max="14339" width="16.109375" style="2" customWidth="1"/>
    <col min="14340" max="14340" width="1.88671875" style="2" customWidth="1"/>
    <col min="14341" max="14341" width="12.44140625" style="2" customWidth="1"/>
    <col min="14342" max="14342" width="2.44140625" style="2" customWidth="1"/>
    <col min="14343" max="14343" width="12.5546875" style="2" customWidth="1"/>
    <col min="14344" max="14344" width="2.21875" style="2" customWidth="1"/>
    <col min="14345" max="14345" width="11.88671875" style="2" customWidth="1"/>
    <col min="14346" max="14346" width="2.77734375" style="2" customWidth="1"/>
    <col min="14347" max="14347" width="10.77734375" style="2" bestFit="1" customWidth="1"/>
    <col min="14348" max="14348" width="2.21875" style="2" customWidth="1"/>
    <col min="14349" max="14349" width="10.77734375" style="2" customWidth="1"/>
    <col min="14350" max="14350" width="3" style="2" customWidth="1"/>
    <col min="14351" max="14351" width="9.77734375" style="2" customWidth="1"/>
    <col min="14352" max="14586" width="8.77734375" style="2"/>
    <col min="14587" max="14587" width="5" style="2" customWidth="1"/>
    <col min="14588" max="14588" width="3.33203125" style="2" customWidth="1"/>
    <col min="14589" max="14589" width="50.109375" style="2" customWidth="1"/>
    <col min="14590" max="14590" width="1.77734375" style="2" customWidth="1"/>
    <col min="14591" max="14591" width="11" style="2" customWidth="1"/>
    <col min="14592" max="14592" width="2.5546875" style="2" customWidth="1"/>
    <col min="14593" max="14593" width="9.77734375" style="2" customWidth="1"/>
    <col min="14594" max="14594" width="2.21875" style="2" customWidth="1"/>
    <col min="14595" max="14595" width="16.109375" style="2" customWidth="1"/>
    <col min="14596" max="14596" width="1.88671875" style="2" customWidth="1"/>
    <col min="14597" max="14597" width="12.44140625" style="2" customWidth="1"/>
    <col min="14598" max="14598" width="2.44140625" style="2" customWidth="1"/>
    <col min="14599" max="14599" width="12.5546875" style="2" customWidth="1"/>
    <col min="14600" max="14600" width="2.21875" style="2" customWidth="1"/>
    <col min="14601" max="14601" width="11.88671875" style="2" customWidth="1"/>
    <col min="14602" max="14602" width="2.77734375" style="2" customWidth="1"/>
    <col min="14603" max="14603" width="10.77734375" style="2" bestFit="1" customWidth="1"/>
    <col min="14604" max="14604" width="2.21875" style="2" customWidth="1"/>
    <col min="14605" max="14605" width="10.77734375" style="2" customWidth="1"/>
    <col min="14606" max="14606" width="3" style="2" customWidth="1"/>
    <col min="14607" max="14607" width="9.77734375" style="2" customWidth="1"/>
    <col min="14608" max="14842" width="8.77734375" style="2"/>
    <col min="14843" max="14843" width="5" style="2" customWidth="1"/>
    <col min="14844" max="14844" width="3.33203125" style="2" customWidth="1"/>
    <col min="14845" max="14845" width="50.109375" style="2" customWidth="1"/>
    <col min="14846" max="14846" width="1.77734375" style="2" customWidth="1"/>
    <col min="14847" max="14847" width="11" style="2" customWidth="1"/>
    <col min="14848" max="14848" width="2.5546875" style="2" customWidth="1"/>
    <col min="14849" max="14849" width="9.77734375" style="2" customWidth="1"/>
    <col min="14850" max="14850" width="2.21875" style="2" customWidth="1"/>
    <col min="14851" max="14851" width="16.109375" style="2" customWidth="1"/>
    <col min="14852" max="14852" width="1.88671875" style="2" customWidth="1"/>
    <col min="14853" max="14853" width="12.44140625" style="2" customWidth="1"/>
    <col min="14854" max="14854" width="2.44140625" style="2" customWidth="1"/>
    <col min="14855" max="14855" width="12.5546875" style="2" customWidth="1"/>
    <col min="14856" max="14856" width="2.21875" style="2" customWidth="1"/>
    <col min="14857" max="14857" width="11.88671875" style="2" customWidth="1"/>
    <col min="14858" max="14858" width="2.77734375" style="2" customWidth="1"/>
    <col min="14859" max="14859" width="10.77734375" style="2" bestFit="1" customWidth="1"/>
    <col min="14860" max="14860" width="2.21875" style="2" customWidth="1"/>
    <col min="14861" max="14861" width="10.77734375" style="2" customWidth="1"/>
    <col min="14862" max="14862" width="3" style="2" customWidth="1"/>
    <col min="14863" max="14863" width="9.77734375" style="2" customWidth="1"/>
    <col min="14864" max="15098" width="8.77734375" style="2"/>
    <col min="15099" max="15099" width="5" style="2" customWidth="1"/>
    <col min="15100" max="15100" width="3.33203125" style="2" customWidth="1"/>
    <col min="15101" max="15101" width="50.109375" style="2" customWidth="1"/>
    <col min="15102" max="15102" width="1.77734375" style="2" customWidth="1"/>
    <col min="15103" max="15103" width="11" style="2" customWidth="1"/>
    <col min="15104" max="15104" width="2.5546875" style="2" customWidth="1"/>
    <col min="15105" max="15105" width="9.77734375" style="2" customWidth="1"/>
    <col min="15106" max="15106" width="2.21875" style="2" customWidth="1"/>
    <col min="15107" max="15107" width="16.109375" style="2" customWidth="1"/>
    <col min="15108" max="15108" width="1.88671875" style="2" customWidth="1"/>
    <col min="15109" max="15109" width="12.44140625" style="2" customWidth="1"/>
    <col min="15110" max="15110" width="2.44140625" style="2" customWidth="1"/>
    <col min="15111" max="15111" width="12.5546875" style="2" customWidth="1"/>
    <col min="15112" max="15112" width="2.21875" style="2" customWidth="1"/>
    <col min="15113" max="15113" width="11.88671875" style="2" customWidth="1"/>
    <col min="15114" max="15114" width="2.77734375" style="2" customWidth="1"/>
    <col min="15115" max="15115" width="10.77734375" style="2" bestFit="1" customWidth="1"/>
    <col min="15116" max="15116" width="2.21875" style="2" customWidth="1"/>
    <col min="15117" max="15117" width="10.77734375" style="2" customWidth="1"/>
    <col min="15118" max="15118" width="3" style="2" customWidth="1"/>
    <col min="15119" max="15119" width="9.77734375" style="2" customWidth="1"/>
    <col min="15120" max="15354" width="8.77734375" style="2"/>
    <col min="15355" max="15355" width="5" style="2" customWidth="1"/>
    <col min="15356" max="15356" width="3.33203125" style="2" customWidth="1"/>
    <col min="15357" max="15357" width="50.109375" style="2" customWidth="1"/>
    <col min="15358" max="15358" width="1.77734375" style="2" customWidth="1"/>
    <col min="15359" max="15359" width="11" style="2" customWidth="1"/>
    <col min="15360" max="15360" width="2.5546875" style="2" customWidth="1"/>
    <col min="15361" max="15361" width="9.77734375" style="2" customWidth="1"/>
    <col min="15362" max="15362" width="2.21875" style="2" customWidth="1"/>
    <col min="15363" max="15363" width="16.109375" style="2" customWidth="1"/>
    <col min="15364" max="15364" width="1.88671875" style="2" customWidth="1"/>
    <col min="15365" max="15365" width="12.44140625" style="2" customWidth="1"/>
    <col min="15366" max="15366" width="2.44140625" style="2" customWidth="1"/>
    <col min="15367" max="15367" width="12.5546875" style="2" customWidth="1"/>
    <col min="15368" max="15368" width="2.21875" style="2" customWidth="1"/>
    <col min="15369" max="15369" width="11.88671875" style="2" customWidth="1"/>
    <col min="15370" max="15370" width="2.77734375" style="2" customWidth="1"/>
    <col min="15371" max="15371" width="10.77734375" style="2" bestFit="1" customWidth="1"/>
    <col min="15372" max="15372" width="2.21875" style="2" customWidth="1"/>
    <col min="15373" max="15373" width="10.77734375" style="2" customWidth="1"/>
    <col min="15374" max="15374" width="3" style="2" customWidth="1"/>
    <col min="15375" max="15375" width="9.77734375" style="2" customWidth="1"/>
    <col min="15376" max="15610" width="8.77734375" style="2"/>
    <col min="15611" max="15611" width="5" style="2" customWidth="1"/>
    <col min="15612" max="15612" width="3.33203125" style="2" customWidth="1"/>
    <col min="15613" max="15613" width="50.109375" style="2" customWidth="1"/>
    <col min="15614" max="15614" width="1.77734375" style="2" customWidth="1"/>
    <col min="15615" max="15615" width="11" style="2" customWidth="1"/>
    <col min="15616" max="15616" width="2.5546875" style="2" customWidth="1"/>
    <col min="15617" max="15617" width="9.77734375" style="2" customWidth="1"/>
    <col min="15618" max="15618" width="2.21875" style="2" customWidth="1"/>
    <col min="15619" max="15619" width="16.109375" style="2" customWidth="1"/>
    <col min="15620" max="15620" width="1.88671875" style="2" customWidth="1"/>
    <col min="15621" max="15621" width="12.44140625" style="2" customWidth="1"/>
    <col min="15622" max="15622" width="2.44140625" style="2" customWidth="1"/>
    <col min="15623" max="15623" width="12.5546875" style="2" customWidth="1"/>
    <col min="15624" max="15624" width="2.21875" style="2" customWidth="1"/>
    <col min="15625" max="15625" width="11.88671875" style="2" customWidth="1"/>
    <col min="15626" max="15626" width="2.77734375" style="2" customWidth="1"/>
    <col min="15627" max="15627" width="10.77734375" style="2" bestFit="1" customWidth="1"/>
    <col min="15628" max="15628" width="2.21875" style="2" customWidth="1"/>
    <col min="15629" max="15629" width="10.77734375" style="2" customWidth="1"/>
    <col min="15630" max="15630" width="3" style="2" customWidth="1"/>
    <col min="15631" max="15631" width="9.77734375" style="2" customWidth="1"/>
    <col min="15632" max="15866" width="8.77734375" style="2"/>
    <col min="15867" max="15867" width="5" style="2" customWidth="1"/>
    <col min="15868" max="15868" width="3.33203125" style="2" customWidth="1"/>
    <col min="15869" max="15869" width="50.109375" style="2" customWidth="1"/>
    <col min="15870" max="15870" width="1.77734375" style="2" customWidth="1"/>
    <col min="15871" max="15871" width="11" style="2" customWidth="1"/>
    <col min="15872" max="15872" width="2.5546875" style="2" customWidth="1"/>
    <col min="15873" max="15873" width="9.77734375" style="2" customWidth="1"/>
    <col min="15874" max="15874" width="2.21875" style="2" customWidth="1"/>
    <col min="15875" max="15875" width="16.109375" style="2" customWidth="1"/>
    <col min="15876" max="15876" width="1.88671875" style="2" customWidth="1"/>
    <col min="15877" max="15877" width="12.44140625" style="2" customWidth="1"/>
    <col min="15878" max="15878" width="2.44140625" style="2" customWidth="1"/>
    <col min="15879" max="15879" width="12.5546875" style="2" customWidth="1"/>
    <col min="15880" max="15880" width="2.21875" style="2" customWidth="1"/>
    <col min="15881" max="15881" width="11.88671875" style="2" customWidth="1"/>
    <col min="15882" max="15882" width="2.77734375" style="2" customWidth="1"/>
    <col min="15883" max="15883" width="10.77734375" style="2" bestFit="1" customWidth="1"/>
    <col min="15884" max="15884" width="2.21875" style="2" customWidth="1"/>
    <col min="15885" max="15885" width="10.77734375" style="2" customWidth="1"/>
    <col min="15886" max="15886" width="3" style="2" customWidth="1"/>
    <col min="15887" max="15887" width="9.77734375" style="2" customWidth="1"/>
    <col min="15888" max="16122" width="8.77734375" style="2"/>
    <col min="16123" max="16123" width="5" style="2" customWidth="1"/>
    <col min="16124" max="16124" width="3.33203125" style="2" customWidth="1"/>
    <col min="16125" max="16125" width="50.109375" style="2" customWidth="1"/>
    <col min="16126" max="16126" width="1.77734375" style="2" customWidth="1"/>
    <col min="16127" max="16127" width="11" style="2" customWidth="1"/>
    <col min="16128" max="16128" width="2.5546875" style="2" customWidth="1"/>
    <col min="16129" max="16129" width="9.77734375" style="2" customWidth="1"/>
    <col min="16130" max="16130" width="2.21875" style="2" customWidth="1"/>
    <col min="16131" max="16131" width="16.109375" style="2" customWidth="1"/>
    <col min="16132" max="16132" width="1.88671875" style="2" customWidth="1"/>
    <col min="16133" max="16133" width="12.44140625" style="2" customWidth="1"/>
    <col min="16134" max="16134" width="2.44140625" style="2" customWidth="1"/>
    <col min="16135" max="16135" width="12.5546875" style="2" customWidth="1"/>
    <col min="16136" max="16136" width="2.21875" style="2" customWidth="1"/>
    <col min="16137" max="16137" width="11.88671875" style="2" customWidth="1"/>
    <col min="16138" max="16138" width="2.77734375" style="2" customWidth="1"/>
    <col min="16139" max="16139" width="10.77734375" style="2" bestFit="1" customWidth="1"/>
    <col min="16140" max="16140" width="2.21875" style="2" customWidth="1"/>
    <col min="16141" max="16141" width="10.77734375" style="2" customWidth="1"/>
    <col min="16142" max="16142" width="3" style="2" customWidth="1"/>
    <col min="16143" max="16143" width="9.77734375" style="2" customWidth="1"/>
    <col min="16144" max="16384" width="8.77734375" style="2"/>
  </cols>
  <sheetData>
    <row r="1" spans="1:23" ht="15" customHeight="1" x14ac:dyDescent="0.25">
      <c r="A1" s="46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1"/>
    </row>
    <row r="2" spans="1:23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1"/>
    </row>
    <row r="3" spans="1:23" ht="15" customHeight="1" x14ac:dyDescent="0.25">
      <c r="A3" s="46" t="s">
        <v>114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ht="15" customHeight="1" x14ac:dyDescent="0.25">
      <c r="A4" s="46" t="s">
        <v>107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3" ht="15" customHeight="1" x14ac:dyDescent="0.25">
      <c r="A5" s="3"/>
      <c r="B5" s="4"/>
      <c r="C5" s="4"/>
      <c r="D5" s="4"/>
      <c r="F5" s="4"/>
      <c r="I5" s="6"/>
      <c r="J5" s="4"/>
      <c r="K5" s="7"/>
      <c r="L5" s="7"/>
      <c r="M5" s="6"/>
      <c r="N5" s="6"/>
      <c r="O5" s="6"/>
      <c r="P5" s="6"/>
      <c r="Q5" s="6"/>
      <c r="R5" s="4"/>
      <c r="S5" s="6"/>
      <c r="T5" s="6"/>
      <c r="U5" s="8"/>
      <c r="V5" s="9"/>
    </row>
    <row r="6" spans="1:23" ht="15" customHeight="1" x14ac:dyDescent="0.2">
      <c r="C6" s="5"/>
      <c r="V6" s="14"/>
    </row>
    <row r="7" spans="1:23" ht="15" customHeight="1" x14ac:dyDescent="0.25">
      <c r="E7" s="15" t="s">
        <v>118</v>
      </c>
      <c r="I7" s="15" t="s">
        <v>0</v>
      </c>
      <c r="K7" s="19" t="s">
        <v>112</v>
      </c>
      <c r="M7" s="15" t="s">
        <v>6</v>
      </c>
      <c r="Q7" s="64" t="s">
        <v>1</v>
      </c>
      <c r="R7" s="64"/>
      <c r="S7" s="64"/>
      <c r="T7" s="2"/>
      <c r="U7" s="16" t="s">
        <v>2</v>
      </c>
      <c r="V7" s="17"/>
    </row>
    <row r="8" spans="1:23" ht="15" customHeight="1" x14ac:dyDescent="0.25">
      <c r="E8" s="15" t="s">
        <v>119</v>
      </c>
      <c r="G8" s="18" t="s">
        <v>3</v>
      </c>
      <c r="H8" s="18"/>
      <c r="I8" s="15" t="s">
        <v>4</v>
      </c>
      <c r="J8" s="2" t="s">
        <v>5</v>
      </c>
      <c r="K8" s="19" t="s">
        <v>113</v>
      </c>
      <c r="L8" s="19" t="s">
        <v>37</v>
      </c>
      <c r="M8" s="15" t="s">
        <v>121</v>
      </c>
      <c r="O8" s="15" t="s">
        <v>7</v>
      </c>
      <c r="Q8" s="65" t="s">
        <v>8</v>
      </c>
      <c r="R8" s="65"/>
      <c r="S8" s="65"/>
      <c r="T8" s="2"/>
      <c r="U8" s="16" t="s">
        <v>9</v>
      </c>
      <c r="V8" s="17"/>
    </row>
    <row r="9" spans="1:23" ht="15" customHeight="1" x14ac:dyDescent="0.25">
      <c r="C9" s="18" t="s">
        <v>10</v>
      </c>
      <c r="E9" s="15" t="s">
        <v>120</v>
      </c>
      <c r="G9" s="18" t="s">
        <v>11</v>
      </c>
      <c r="H9" s="18"/>
      <c r="I9" s="15" t="s">
        <v>12</v>
      </c>
      <c r="K9" s="60" t="s">
        <v>108</v>
      </c>
      <c r="L9" s="19" t="s">
        <v>37</v>
      </c>
      <c r="M9" s="15" t="s">
        <v>13</v>
      </c>
      <c r="O9" s="15" t="s">
        <v>14</v>
      </c>
      <c r="Q9" s="15" t="s">
        <v>16</v>
      </c>
      <c r="S9" s="18" t="s">
        <v>15</v>
      </c>
      <c r="T9" s="18"/>
      <c r="U9" s="16" t="s">
        <v>17</v>
      </c>
      <c r="V9" s="17"/>
    </row>
    <row r="10" spans="1:23" s="21" customFormat="1" ht="15" customHeight="1" x14ac:dyDescent="0.25">
      <c r="A10" s="20"/>
      <c r="C10" s="22" t="s">
        <v>18</v>
      </c>
      <c r="E10" s="22" t="s">
        <v>19</v>
      </c>
      <c r="G10" s="22" t="s">
        <v>20</v>
      </c>
      <c r="H10" s="18"/>
      <c r="I10" s="23" t="s">
        <v>21</v>
      </c>
      <c r="J10" s="21" t="s">
        <v>37</v>
      </c>
      <c r="K10" s="24" t="s">
        <v>22</v>
      </c>
      <c r="L10" s="19" t="s">
        <v>5</v>
      </c>
      <c r="M10" s="23" t="s">
        <v>23</v>
      </c>
      <c r="N10" s="32"/>
      <c r="O10" s="23" t="s">
        <v>26</v>
      </c>
      <c r="P10" s="32"/>
      <c r="Q10" s="66" t="s">
        <v>115</v>
      </c>
      <c r="S10" s="67" t="s">
        <v>116</v>
      </c>
      <c r="T10" s="25"/>
      <c r="U10" s="26" t="s">
        <v>117</v>
      </c>
      <c r="V10" s="27"/>
    </row>
    <row r="11" spans="1:23" ht="15" customHeight="1" x14ac:dyDescent="0.2">
      <c r="L11" s="12" t="s">
        <v>37</v>
      </c>
      <c r="S11" s="2"/>
      <c r="T11" s="2"/>
      <c r="V11" s="14"/>
      <c r="W11" s="2" t="s">
        <v>24</v>
      </c>
    </row>
    <row r="12" spans="1:23" ht="15" customHeight="1" x14ac:dyDescent="0.25">
      <c r="B12" s="28" t="s">
        <v>44</v>
      </c>
      <c r="S12" s="2"/>
      <c r="T12" s="2"/>
      <c r="V12" s="14"/>
    </row>
    <row r="13" spans="1:23" ht="15" customHeight="1" x14ac:dyDescent="0.2">
      <c r="A13" s="10">
        <v>1900</v>
      </c>
      <c r="C13" s="2" t="s">
        <v>57</v>
      </c>
      <c r="I13" s="29"/>
      <c r="O13" s="11" t="s">
        <v>46</v>
      </c>
      <c r="Q13" s="2"/>
      <c r="S13" s="51"/>
      <c r="T13" s="2"/>
      <c r="U13" s="53"/>
      <c r="V13" s="14"/>
    </row>
    <row r="14" spans="1:23" ht="15" customHeight="1" x14ac:dyDescent="0.2">
      <c r="C14" s="47" t="s">
        <v>69</v>
      </c>
      <c r="E14" s="62">
        <v>60448</v>
      </c>
      <c r="G14" s="5" t="s">
        <v>122</v>
      </c>
      <c r="H14" s="38" t="s">
        <v>25</v>
      </c>
      <c r="I14" s="29">
        <v>-10</v>
      </c>
      <c r="K14" s="12">
        <v>4528568.63</v>
      </c>
      <c r="M14" s="11">
        <v>120980</v>
      </c>
      <c r="O14" s="11">
        <v>4860445</v>
      </c>
      <c r="Q14" s="11">
        <v>128268</v>
      </c>
      <c r="S14" s="51">
        <v>2.83</v>
      </c>
      <c r="T14" s="30"/>
      <c r="U14" s="53">
        <v>37.9</v>
      </c>
      <c r="V14" s="14"/>
    </row>
    <row r="15" spans="1:23" ht="15" customHeight="1" x14ac:dyDescent="0.2">
      <c r="C15" s="47" t="s">
        <v>70</v>
      </c>
      <c r="E15" s="62">
        <v>52047</v>
      </c>
      <c r="G15" s="5" t="s">
        <v>122</v>
      </c>
      <c r="H15" s="38" t="s">
        <v>25</v>
      </c>
      <c r="I15" s="29">
        <v>-10</v>
      </c>
      <c r="K15" s="12">
        <v>9151984.1600000001</v>
      </c>
      <c r="M15" s="11">
        <v>594401</v>
      </c>
      <c r="O15" s="11">
        <v>9472782</v>
      </c>
      <c r="Q15" s="11">
        <v>492900</v>
      </c>
      <c r="S15" s="51">
        <v>5.39</v>
      </c>
      <c r="T15" s="30"/>
      <c r="U15" s="53">
        <v>19.2</v>
      </c>
      <c r="V15" s="14"/>
    </row>
    <row r="16" spans="1:23" ht="15" customHeight="1" x14ac:dyDescent="0.2">
      <c r="C16" s="47" t="s">
        <v>71</v>
      </c>
      <c r="G16" s="5" t="s">
        <v>123</v>
      </c>
      <c r="H16" s="38"/>
      <c r="I16" s="29">
        <v>-10</v>
      </c>
      <c r="K16" s="43">
        <v>123818</v>
      </c>
      <c r="M16" s="31">
        <v>2018</v>
      </c>
      <c r="O16" s="31">
        <v>134182</v>
      </c>
      <c r="Q16" s="31">
        <v>3184</v>
      </c>
      <c r="S16" s="51">
        <v>2.57</v>
      </c>
      <c r="T16" s="30"/>
      <c r="U16" s="53">
        <v>42.1</v>
      </c>
      <c r="V16" s="14"/>
    </row>
    <row r="17" spans="1:23" ht="15" customHeight="1" x14ac:dyDescent="0.2">
      <c r="C17" s="2" t="s">
        <v>47</v>
      </c>
      <c r="H17" s="38"/>
      <c r="I17" s="29"/>
      <c r="K17" s="12">
        <f>SUBTOTAL(9,K14:K16)</f>
        <v>13804370.789999999</v>
      </c>
      <c r="M17" s="11">
        <f>SUBTOTAL(9,M14:M16)</f>
        <v>717399</v>
      </c>
      <c r="N17" s="49"/>
      <c r="O17" s="11">
        <f>SUBTOTAL(9,O14:O16)</f>
        <v>14467409</v>
      </c>
      <c r="P17" s="49"/>
      <c r="Q17" s="11">
        <f>SUBTOTAL(9,Q14:Q16)</f>
        <v>624352</v>
      </c>
      <c r="S17" s="51">
        <f>ROUND(Q17/K17*100,2)</f>
        <v>4.5199999999999996</v>
      </c>
      <c r="T17" s="30"/>
      <c r="U17" s="53">
        <f>ROUND(O17/Q17,1)</f>
        <v>23.2</v>
      </c>
      <c r="V17" s="14"/>
    </row>
    <row r="18" spans="1:23" ht="15" customHeight="1" x14ac:dyDescent="0.2">
      <c r="H18" s="38"/>
      <c r="I18" s="29"/>
      <c r="Q18" s="2"/>
      <c r="S18" s="51"/>
      <c r="T18" s="2"/>
      <c r="U18" s="53"/>
      <c r="V18" s="14"/>
    </row>
    <row r="19" spans="1:23" ht="15" customHeight="1" x14ac:dyDescent="0.2">
      <c r="A19" s="10">
        <v>1910</v>
      </c>
      <c r="C19" s="2" t="s">
        <v>48</v>
      </c>
      <c r="G19" s="5" t="s">
        <v>124</v>
      </c>
      <c r="H19" s="38"/>
      <c r="I19" s="48">
        <v>0</v>
      </c>
      <c r="K19" s="12">
        <v>788868.79</v>
      </c>
      <c r="M19" s="11">
        <v>185472</v>
      </c>
      <c r="O19" s="11">
        <v>603397</v>
      </c>
      <c r="Q19" s="11">
        <v>39443</v>
      </c>
      <c r="S19" s="51">
        <v>5</v>
      </c>
      <c r="T19" s="30"/>
      <c r="U19" s="53">
        <v>15.3</v>
      </c>
      <c r="V19" s="14"/>
      <c r="W19" s="30"/>
    </row>
    <row r="20" spans="1:23" ht="15" customHeight="1" x14ac:dyDescent="0.2">
      <c r="A20" s="10">
        <v>1911</v>
      </c>
      <c r="C20" s="2" t="s">
        <v>49</v>
      </c>
      <c r="G20" s="5" t="s">
        <v>125</v>
      </c>
      <c r="H20" s="38"/>
      <c r="I20" s="48">
        <v>0</v>
      </c>
      <c r="K20" s="12">
        <v>5177.1499999999996</v>
      </c>
      <c r="M20" s="11">
        <v>4659</v>
      </c>
      <c r="O20" s="11">
        <v>518</v>
      </c>
      <c r="Q20" s="11">
        <v>518</v>
      </c>
      <c r="S20" s="51">
        <v>10.01</v>
      </c>
      <c r="T20" s="30"/>
      <c r="U20" s="53">
        <v>1</v>
      </c>
      <c r="V20" s="14"/>
      <c r="W20" s="30"/>
    </row>
    <row r="21" spans="1:23" ht="15" customHeight="1" x14ac:dyDescent="0.2">
      <c r="A21" s="10">
        <v>1940</v>
      </c>
      <c r="C21" s="2" t="s">
        <v>50</v>
      </c>
      <c r="G21" s="5" t="s">
        <v>126</v>
      </c>
      <c r="H21" s="38"/>
      <c r="I21" s="48">
        <v>0</v>
      </c>
      <c r="K21" s="12">
        <v>113849.9</v>
      </c>
      <c r="M21" s="11">
        <v>57678</v>
      </c>
      <c r="O21" s="11">
        <v>56172</v>
      </c>
      <c r="Q21" s="11">
        <v>4555</v>
      </c>
      <c r="S21" s="51">
        <v>4</v>
      </c>
      <c r="T21" s="30"/>
      <c r="U21" s="53">
        <v>12.3</v>
      </c>
      <c r="V21" s="14"/>
      <c r="W21" s="30"/>
    </row>
    <row r="22" spans="1:23" ht="15" customHeight="1" x14ac:dyDescent="0.2">
      <c r="A22" s="10">
        <v>1970</v>
      </c>
      <c r="C22" s="2" t="s">
        <v>40</v>
      </c>
      <c r="G22" s="5" t="s">
        <v>127</v>
      </c>
      <c r="H22" s="38"/>
      <c r="I22" s="48">
        <v>0</v>
      </c>
      <c r="K22" s="12">
        <v>6414002.9699999997</v>
      </c>
      <c r="M22" s="11">
        <v>4631467</v>
      </c>
      <c r="O22" s="11">
        <v>1782536</v>
      </c>
      <c r="Q22" s="11">
        <v>427921</v>
      </c>
      <c r="S22" s="51">
        <v>6.67</v>
      </c>
      <c r="T22" s="30"/>
      <c r="U22" s="53">
        <v>4.2</v>
      </c>
      <c r="V22" s="14"/>
      <c r="W22" s="30"/>
    </row>
    <row r="23" spans="1:23" ht="15" customHeight="1" x14ac:dyDescent="0.2">
      <c r="A23" s="10">
        <v>1980</v>
      </c>
      <c r="C23" s="2" t="s">
        <v>51</v>
      </c>
      <c r="G23" s="5" t="s">
        <v>127</v>
      </c>
      <c r="H23" s="38"/>
      <c r="I23" s="48">
        <v>0</v>
      </c>
      <c r="K23" s="43">
        <v>95300.800000000003</v>
      </c>
      <c r="M23" s="31">
        <v>35189</v>
      </c>
      <c r="O23" s="31">
        <v>60112</v>
      </c>
      <c r="Q23" s="31">
        <v>6353</v>
      </c>
      <c r="S23" s="51">
        <v>6.67</v>
      </c>
      <c r="T23" s="30"/>
      <c r="U23" s="53">
        <v>9.5</v>
      </c>
      <c r="V23" s="14"/>
      <c r="W23" s="30"/>
    </row>
    <row r="24" spans="1:23" ht="15" customHeight="1" x14ac:dyDescent="0.2">
      <c r="H24" s="38"/>
      <c r="S24" s="51"/>
      <c r="T24" s="2"/>
      <c r="U24" s="53"/>
      <c r="V24" s="14"/>
    </row>
    <row r="25" spans="1:23" s="21" customFormat="1" ht="15" customHeight="1" x14ac:dyDescent="0.25">
      <c r="A25" s="20"/>
      <c r="B25" s="28" t="s">
        <v>52</v>
      </c>
      <c r="E25" s="18"/>
      <c r="G25" s="18"/>
      <c r="H25" s="28"/>
      <c r="I25" s="32"/>
      <c r="K25" s="33">
        <f>SUBTOTAL(9,K14:K23)</f>
        <v>21221570.399999999</v>
      </c>
      <c r="L25" s="33"/>
      <c r="M25" s="32">
        <f>SUBTOTAL(9,M14:M23)</f>
        <v>5631864</v>
      </c>
      <c r="N25" s="32"/>
      <c r="O25" s="32">
        <f>SUBTOTAL(9,O14:O23)</f>
        <v>16970144</v>
      </c>
      <c r="P25" s="32"/>
      <c r="Q25" s="32">
        <f>SUBTOTAL(9,Q14:Q23)</f>
        <v>1103142</v>
      </c>
      <c r="S25" s="52">
        <f>ROUND(Q25/K25*100,2)</f>
        <v>5.2</v>
      </c>
      <c r="T25" s="34"/>
      <c r="U25" s="54">
        <f>ROUND(O25/Q25,1)</f>
        <v>15.4</v>
      </c>
      <c r="V25" s="36"/>
    </row>
    <row r="26" spans="1:23" ht="15" customHeight="1" x14ac:dyDescent="0.2">
      <c r="H26" s="38"/>
      <c r="S26" s="51"/>
      <c r="T26" s="2"/>
      <c r="U26" s="53"/>
      <c r="V26" s="14"/>
    </row>
    <row r="27" spans="1:23" ht="15" customHeight="1" x14ac:dyDescent="0.2">
      <c r="H27" s="38"/>
      <c r="S27" s="51"/>
      <c r="T27" s="2"/>
      <c r="U27" s="53"/>
      <c r="V27" s="14"/>
    </row>
    <row r="28" spans="1:23" s="21" customFormat="1" ht="15" customHeight="1" x14ac:dyDescent="0.25">
      <c r="A28" s="20"/>
      <c r="B28" s="28" t="s">
        <v>27</v>
      </c>
      <c r="E28" s="18"/>
      <c r="G28" s="18"/>
      <c r="H28" s="28"/>
      <c r="I28" s="29"/>
      <c r="J28" s="2"/>
      <c r="K28" s="33"/>
      <c r="L28" s="33"/>
      <c r="M28" s="32"/>
      <c r="N28" s="32"/>
      <c r="O28" s="32"/>
      <c r="P28" s="32"/>
      <c r="Q28" s="32"/>
      <c r="R28" s="42"/>
      <c r="S28" s="52"/>
      <c r="T28" s="34"/>
      <c r="U28" s="54"/>
    </row>
    <row r="29" spans="1:23" s="21" customFormat="1" ht="15" customHeight="1" x14ac:dyDescent="0.25">
      <c r="A29" s="37">
        <v>3110</v>
      </c>
      <c r="B29" s="38"/>
      <c r="C29" s="2" t="s">
        <v>57</v>
      </c>
      <c r="D29" s="2"/>
      <c r="E29" s="62">
        <v>51682</v>
      </c>
      <c r="F29" s="2"/>
      <c r="G29" s="5" t="s">
        <v>128</v>
      </c>
      <c r="H29" s="38" t="s">
        <v>25</v>
      </c>
      <c r="I29" s="29">
        <v>-3</v>
      </c>
      <c r="J29" s="2"/>
      <c r="K29" s="57">
        <v>183717638.41999999</v>
      </c>
      <c r="L29" s="39"/>
      <c r="M29" s="49">
        <v>46934083</v>
      </c>
      <c r="N29" s="49"/>
      <c r="O29" s="49">
        <v>142295085</v>
      </c>
      <c r="P29" s="49"/>
      <c r="Q29" s="49">
        <v>7381297</v>
      </c>
      <c r="R29" s="42"/>
      <c r="S29" s="51">
        <v>4.0199999999999996</v>
      </c>
      <c r="T29" s="30"/>
      <c r="U29" s="53">
        <v>19.3</v>
      </c>
    </row>
    <row r="30" spans="1:23" s="21" customFormat="1" ht="15" customHeight="1" x14ac:dyDescent="0.25">
      <c r="A30" s="37">
        <v>3120</v>
      </c>
      <c r="B30" s="38"/>
      <c r="C30" s="2" t="s">
        <v>72</v>
      </c>
      <c r="D30" s="2"/>
      <c r="E30" s="62">
        <v>51682</v>
      </c>
      <c r="F30" s="2"/>
      <c r="G30" s="5" t="s">
        <v>129</v>
      </c>
      <c r="H30" s="38" t="s">
        <v>25</v>
      </c>
      <c r="I30" s="29">
        <v>-3</v>
      </c>
      <c r="J30" s="2"/>
      <c r="K30" s="57">
        <v>545368156.24000001</v>
      </c>
      <c r="L30" s="39"/>
      <c r="M30" s="49">
        <v>298832215</v>
      </c>
      <c r="N30" s="49"/>
      <c r="O30" s="49">
        <v>262896986</v>
      </c>
      <c r="P30" s="49"/>
      <c r="Q30" s="49">
        <v>14724940</v>
      </c>
      <c r="R30" s="42"/>
      <c r="S30" s="51">
        <v>2.7</v>
      </c>
      <c r="T30" s="30"/>
      <c r="U30" s="53">
        <v>17.899999999999999</v>
      </c>
    </row>
    <row r="31" spans="1:23" s="21" customFormat="1" ht="15" customHeight="1" x14ac:dyDescent="0.25">
      <c r="A31" s="37">
        <v>3123</v>
      </c>
      <c r="B31" s="38"/>
      <c r="C31" s="2" t="s">
        <v>73</v>
      </c>
      <c r="D31" s="2"/>
      <c r="E31" s="62">
        <v>51682</v>
      </c>
      <c r="F31" s="2"/>
      <c r="G31" s="5" t="s">
        <v>130</v>
      </c>
      <c r="H31" s="38" t="s">
        <v>25</v>
      </c>
      <c r="I31" s="48">
        <v>0</v>
      </c>
      <c r="J31" s="2"/>
      <c r="K31" s="57">
        <v>7984157.5800000001</v>
      </c>
      <c r="L31" s="39"/>
      <c r="M31" s="49">
        <v>5266747</v>
      </c>
      <c r="N31" s="49"/>
      <c r="O31" s="49">
        <v>2717411</v>
      </c>
      <c r="P31" s="49"/>
      <c r="Q31" s="49">
        <v>471763</v>
      </c>
      <c r="R31" s="42"/>
      <c r="S31" s="51">
        <v>5.91</v>
      </c>
      <c r="T31" s="30"/>
      <c r="U31" s="53">
        <v>5.8</v>
      </c>
    </row>
    <row r="32" spans="1:23" s="21" customFormat="1" ht="15" customHeight="1" x14ac:dyDescent="0.25">
      <c r="A32" s="37">
        <v>3140</v>
      </c>
      <c r="B32" s="38"/>
      <c r="C32" s="2" t="s">
        <v>53</v>
      </c>
      <c r="D32" s="2"/>
      <c r="E32" s="62">
        <v>51682</v>
      </c>
      <c r="F32" s="2"/>
      <c r="G32" s="5" t="s">
        <v>131</v>
      </c>
      <c r="H32" s="38" t="s">
        <v>25</v>
      </c>
      <c r="I32" s="29">
        <v>-3</v>
      </c>
      <c r="J32" s="2"/>
      <c r="K32" s="57">
        <v>109285792.05</v>
      </c>
      <c r="L32" s="39"/>
      <c r="M32" s="49">
        <v>59323750</v>
      </c>
      <c r="N32" s="49"/>
      <c r="O32" s="49">
        <v>53240616</v>
      </c>
      <c r="P32" s="49"/>
      <c r="Q32" s="49">
        <v>3158359</v>
      </c>
      <c r="R32" s="42"/>
      <c r="S32" s="51">
        <v>2.89</v>
      </c>
      <c r="T32" s="30"/>
      <c r="U32" s="53">
        <v>16.899999999999999</v>
      </c>
    </row>
    <row r="33" spans="1:24" s="21" customFormat="1" ht="15" customHeight="1" x14ac:dyDescent="0.25">
      <c r="A33" s="37">
        <v>3150</v>
      </c>
      <c r="B33" s="38"/>
      <c r="C33" s="2" t="s">
        <v>54</v>
      </c>
      <c r="D33" s="2"/>
      <c r="E33" s="62">
        <v>51682</v>
      </c>
      <c r="F33" s="2"/>
      <c r="G33" s="5" t="s">
        <v>132</v>
      </c>
      <c r="H33" s="38" t="s">
        <v>25</v>
      </c>
      <c r="I33" s="29">
        <v>-3</v>
      </c>
      <c r="J33" s="2"/>
      <c r="K33" s="57">
        <v>48173349.899999999</v>
      </c>
      <c r="L33" s="39"/>
      <c r="M33" s="49">
        <v>33908388</v>
      </c>
      <c r="N33" s="49"/>
      <c r="O33" s="49">
        <v>15710162</v>
      </c>
      <c r="P33" s="49"/>
      <c r="Q33" s="49">
        <v>828582</v>
      </c>
      <c r="R33" s="42"/>
      <c r="S33" s="51">
        <v>1.72</v>
      </c>
      <c r="T33" s="30"/>
      <c r="U33" s="53">
        <v>19</v>
      </c>
    </row>
    <row r="34" spans="1:24" s="21" customFormat="1" ht="15" customHeight="1" x14ac:dyDescent="0.25">
      <c r="A34" s="37">
        <v>3160</v>
      </c>
      <c r="B34" s="38"/>
      <c r="C34" s="2" t="s">
        <v>55</v>
      </c>
      <c r="D34" s="2"/>
      <c r="E34" s="62">
        <v>51682</v>
      </c>
      <c r="F34" s="2"/>
      <c r="G34" s="5" t="s">
        <v>133</v>
      </c>
      <c r="H34" s="38" t="s">
        <v>25</v>
      </c>
      <c r="I34" s="29">
        <v>-3</v>
      </c>
      <c r="J34" s="2"/>
      <c r="K34" s="58">
        <v>23997105.75</v>
      </c>
      <c r="L34" s="39"/>
      <c r="M34" s="50">
        <v>11357282</v>
      </c>
      <c r="N34" s="49"/>
      <c r="O34" s="50">
        <v>13359737</v>
      </c>
      <c r="P34" s="49"/>
      <c r="Q34" s="50">
        <v>738440</v>
      </c>
      <c r="R34" s="42"/>
      <c r="S34" s="51">
        <v>3.08</v>
      </c>
      <c r="T34" s="30"/>
      <c r="U34" s="53">
        <v>18.100000000000001</v>
      </c>
    </row>
    <row r="35" spans="1:24" s="21" customFormat="1" ht="15" customHeight="1" x14ac:dyDescent="0.25">
      <c r="A35" s="37"/>
      <c r="B35" s="38"/>
      <c r="C35" s="2"/>
      <c r="D35" s="2"/>
      <c r="E35" s="5"/>
      <c r="F35" s="2"/>
      <c r="G35" s="5"/>
      <c r="H35" s="38"/>
      <c r="I35" s="29"/>
      <c r="J35" s="2"/>
      <c r="K35" s="57"/>
      <c r="L35" s="39"/>
      <c r="M35" s="49"/>
      <c r="N35" s="49"/>
      <c r="O35" s="49"/>
      <c r="P35" s="49"/>
      <c r="Q35" s="49"/>
      <c r="R35" s="42"/>
      <c r="S35" s="51"/>
      <c r="T35" s="30"/>
      <c r="U35" s="53"/>
    </row>
    <row r="36" spans="1:24" s="21" customFormat="1" ht="15" customHeight="1" x14ac:dyDescent="0.25">
      <c r="A36" s="37"/>
      <c r="B36" s="28" t="s">
        <v>28</v>
      </c>
      <c r="C36" s="2"/>
      <c r="D36" s="2"/>
      <c r="E36" s="5"/>
      <c r="F36" s="2"/>
      <c r="G36" s="5"/>
      <c r="H36" s="38"/>
      <c r="I36" s="29"/>
      <c r="J36" s="2"/>
      <c r="K36" s="59">
        <f>SUBTOTAL(9,K29:K35)</f>
        <v>918526199.93999994</v>
      </c>
      <c r="L36" s="41"/>
      <c r="M36" s="68">
        <f>SUBTOTAL(9,M29:M35)</f>
        <v>455622465</v>
      </c>
      <c r="N36" s="68"/>
      <c r="O36" s="68">
        <f>SUBTOTAL(9,O29:O35)</f>
        <v>490219997</v>
      </c>
      <c r="P36" s="68"/>
      <c r="Q36" s="68">
        <f>SUBTOTAL(9,Q29:Q35)</f>
        <v>27303381</v>
      </c>
      <c r="R36" s="42"/>
      <c r="S36" s="52">
        <f>ROUND(Q36/K36*100,2)</f>
        <v>2.97</v>
      </c>
      <c r="T36" s="34"/>
      <c r="U36" s="54">
        <f>ROUND(O36/Q36,1)</f>
        <v>18</v>
      </c>
    </row>
    <row r="37" spans="1:24" ht="15" customHeight="1" x14ac:dyDescent="0.2">
      <c r="A37" s="37"/>
      <c r="B37" s="38"/>
      <c r="H37" s="38"/>
      <c r="I37" s="29"/>
      <c r="K37" s="57"/>
      <c r="L37" s="39"/>
      <c r="M37" s="49"/>
      <c r="N37" s="49"/>
      <c r="O37" s="49"/>
      <c r="P37" s="49"/>
      <c r="Q37" s="49"/>
      <c r="R37" s="42"/>
      <c r="S37" s="51"/>
      <c r="T37" s="30"/>
      <c r="U37" s="53"/>
    </row>
    <row r="38" spans="1:24" ht="15" customHeight="1" x14ac:dyDescent="0.2">
      <c r="A38" s="37"/>
      <c r="B38" s="38"/>
      <c r="H38" s="38"/>
      <c r="I38" s="29"/>
      <c r="K38" s="57"/>
      <c r="L38" s="39"/>
      <c r="M38" s="49"/>
      <c r="N38" s="49"/>
      <c r="O38" s="49"/>
      <c r="P38" s="49"/>
      <c r="Q38" s="49"/>
      <c r="R38" s="42"/>
      <c r="S38" s="51"/>
      <c r="T38" s="30"/>
      <c r="U38" s="53"/>
    </row>
    <row r="39" spans="1:24" ht="15" customHeight="1" x14ac:dyDescent="0.25">
      <c r="A39" s="37"/>
      <c r="B39" s="28" t="s">
        <v>38</v>
      </c>
      <c r="H39" s="38"/>
      <c r="I39" s="29"/>
      <c r="K39" s="57"/>
      <c r="L39" s="39"/>
      <c r="M39" s="49"/>
      <c r="N39" s="49"/>
      <c r="O39" s="49"/>
      <c r="P39" s="49"/>
      <c r="Q39" s="49"/>
      <c r="R39" s="42"/>
      <c r="S39" s="51"/>
      <c r="T39" s="30"/>
      <c r="U39" s="53"/>
    </row>
    <row r="40" spans="1:24" ht="15" customHeight="1" x14ac:dyDescent="0.2">
      <c r="A40" s="37">
        <v>3410</v>
      </c>
      <c r="B40" s="38"/>
      <c r="C40" s="2" t="s">
        <v>57</v>
      </c>
      <c r="E40" s="62">
        <v>51317</v>
      </c>
      <c r="G40" s="5" t="s">
        <v>134</v>
      </c>
      <c r="H40" s="38" t="s">
        <v>25</v>
      </c>
      <c r="I40" s="29">
        <v>-2</v>
      </c>
      <c r="K40" s="12">
        <v>36379260.229999997</v>
      </c>
      <c r="M40" s="11">
        <v>27885105</v>
      </c>
      <c r="O40" s="11">
        <v>9221740</v>
      </c>
      <c r="Q40" s="11">
        <v>521193</v>
      </c>
      <c r="R40" s="42"/>
      <c r="S40" s="51">
        <v>1.43</v>
      </c>
      <c r="T40" s="30"/>
      <c r="U40" s="53">
        <v>17.7</v>
      </c>
    </row>
    <row r="41" spans="1:24" ht="15" customHeight="1" x14ac:dyDescent="0.2">
      <c r="A41" s="37">
        <v>3420</v>
      </c>
      <c r="B41" s="38"/>
      <c r="C41" s="2" t="s">
        <v>30</v>
      </c>
      <c r="E41" s="62">
        <v>51317</v>
      </c>
      <c r="G41" s="5" t="s">
        <v>135</v>
      </c>
      <c r="H41" s="38" t="s">
        <v>25</v>
      </c>
      <c r="I41" s="29">
        <v>-2</v>
      </c>
      <c r="K41" s="12">
        <v>61310889.909999996</v>
      </c>
      <c r="M41" s="11">
        <v>6744645</v>
      </c>
      <c r="O41" s="11">
        <v>55792463</v>
      </c>
      <c r="Q41" s="11">
        <v>3138278</v>
      </c>
      <c r="R41" s="42"/>
      <c r="S41" s="51">
        <v>5.12</v>
      </c>
      <c r="T41" s="30"/>
      <c r="U41" s="53">
        <v>17.8</v>
      </c>
    </row>
    <row r="42" spans="1:24" ht="15" customHeight="1" x14ac:dyDescent="0.2">
      <c r="A42" s="37">
        <v>3430</v>
      </c>
      <c r="B42" s="38"/>
      <c r="C42" s="2" t="s">
        <v>109</v>
      </c>
      <c r="E42" s="62">
        <v>51317</v>
      </c>
      <c r="G42" s="5" t="s">
        <v>136</v>
      </c>
      <c r="H42" s="38" t="s">
        <v>25</v>
      </c>
      <c r="I42" s="29">
        <v>-2</v>
      </c>
      <c r="K42" s="12">
        <v>10340709.699999999</v>
      </c>
      <c r="M42" s="11">
        <v>1522502</v>
      </c>
      <c r="O42" s="11">
        <v>9025022</v>
      </c>
      <c r="Q42" s="11">
        <v>594143</v>
      </c>
      <c r="R42" s="42"/>
      <c r="S42" s="51">
        <v>5.75</v>
      </c>
      <c r="T42" s="30"/>
      <c r="U42" s="53">
        <v>15.2</v>
      </c>
      <c r="X42" s="11"/>
    </row>
    <row r="43" spans="1:24" ht="15" customHeight="1" x14ac:dyDescent="0.2">
      <c r="A43" s="37">
        <v>3440</v>
      </c>
      <c r="B43" s="38"/>
      <c r="C43" s="2" t="s">
        <v>58</v>
      </c>
      <c r="E43" s="62">
        <v>51317</v>
      </c>
      <c r="G43" s="5" t="s">
        <v>131</v>
      </c>
      <c r="H43" s="38" t="s">
        <v>25</v>
      </c>
      <c r="I43" s="29">
        <v>-2</v>
      </c>
      <c r="K43" s="12">
        <v>211248425.03999999</v>
      </c>
      <c r="M43" s="11">
        <v>137426306</v>
      </c>
      <c r="O43" s="11">
        <v>78047088</v>
      </c>
      <c r="Q43" s="11">
        <v>5154462</v>
      </c>
      <c r="R43" s="42"/>
      <c r="S43" s="51">
        <v>2.44</v>
      </c>
      <c r="T43" s="30"/>
      <c r="U43" s="53">
        <v>15.1</v>
      </c>
      <c r="X43" s="11"/>
    </row>
    <row r="44" spans="1:24" ht="15" customHeight="1" x14ac:dyDescent="0.2">
      <c r="A44" s="37">
        <v>3446</v>
      </c>
      <c r="B44" s="38"/>
      <c r="C44" s="2" t="s">
        <v>98</v>
      </c>
      <c r="H44" s="38"/>
      <c r="I44" s="29"/>
      <c r="R44" s="42"/>
      <c r="S44" s="51"/>
      <c r="T44" s="30"/>
      <c r="U44" s="53"/>
    </row>
    <row r="45" spans="1:24" ht="15" customHeight="1" x14ac:dyDescent="0.2">
      <c r="A45" s="37"/>
      <c r="B45" s="38"/>
      <c r="C45" s="56" t="s">
        <v>100</v>
      </c>
      <c r="E45" s="62">
        <v>53873</v>
      </c>
      <c r="G45" s="5" t="s">
        <v>137</v>
      </c>
      <c r="H45" s="38" t="s">
        <v>25</v>
      </c>
      <c r="I45" s="29">
        <v>-20</v>
      </c>
      <c r="K45" s="12">
        <v>4143038.53</v>
      </c>
      <c r="M45" s="11">
        <v>787881</v>
      </c>
      <c r="O45" s="11">
        <v>4183765</v>
      </c>
      <c r="Q45" s="11">
        <v>214222</v>
      </c>
      <c r="R45" s="42"/>
      <c r="S45" s="51">
        <v>5.17</v>
      </c>
      <c r="T45" s="30"/>
      <c r="U45" s="53">
        <v>19.5</v>
      </c>
    </row>
    <row r="46" spans="1:24" ht="15" customHeight="1" x14ac:dyDescent="0.2">
      <c r="A46" s="37"/>
      <c r="B46" s="38"/>
      <c r="C46" s="56" t="s">
        <v>101</v>
      </c>
      <c r="E46" s="62">
        <v>53873</v>
      </c>
      <c r="G46" s="5" t="s">
        <v>137</v>
      </c>
      <c r="H46" s="38" t="s">
        <v>25</v>
      </c>
      <c r="I46" s="29">
        <v>-20</v>
      </c>
      <c r="K46" s="43">
        <v>5670767.0700000003</v>
      </c>
      <c r="M46" s="31">
        <v>1078410</v>
      </c>
      <c r="O46" s="31">
        <v>5726510</v>
      </c>
      <c r="Q46" s="31">
        <v>293216</v>
      </c>
      <c r="R46" s="42"/>
      <c r="S46" s="51">
        <v>5.17</v>
      </c>
      <c r="T46" s="30"/>
      <c r="U46" s="53">
        <v>19.5</v>
      </c>
    </row>
    <row r="47" spans="1:24" ht="15" customHeight="1" x14ac:dyDescent="0.2">
      <c r="A47" s="37"/>
      <c r="B47" s="38"/>
      <c r="C47" s="2" t="s">
        <v>102</v>
      </c>
      <c r="H47" s="38"/>
      <c r="I47" s="29"/>
      <c r="K47" s="12">
        <f>SUBTOTAL(9,K45:K46)</f>
        <v>9813805.5999999996</v>
      </c>
      <c r="M47" s="11">
        <f>SUBTOTAL(9,M45:M46)</f>
        <v>1866291</v>
      </c>
      <c r="O47" s="11">
        <f>SUBTOTAL(9,O45:O46)</f>
        <v>9910275</v>
      </c>
      <c r="Q47" s="11">
        <f>SUBTOTAL(9,Q45:Q46)</f>
        <v>507438</v>
      </c>
      <c r="R47" s="42"/>
      <c r="S47" s="51"/>
      <c r="T47" s="30"/>
      <c r="U47" s="53"/>
    </row>
    <row r="48" spans="1:24" ht="15" customHeight="1" x14ac:dyDescent="0.2">
      <c r="A48" s="37"/>
      <c r="B48" s="38"/>
      <c r="H48" s="38"/>
      <c r="I48" s="29"/>
      <c r="R48" s="42"/>
      <c r="S48" s="51"/>
      <c r="T48" s="30"/>
      <c r="U48" s="53"/>
    </row>
    <row r="49" spans="1:21" ht="15" customHeight="1" x14ac:dyDescent="0.2">
      <c r="A49" s="37">
        <v>3450</v>
      </c>
      <c r="B49" s="38"/>
      <c r="C49" s="2" t="s">
        <v>54</v>
      </c>
      <c r="E49" s="62">
        <v>51317</v>
      </c>
      <c r="G49" s="5" t="s">
        <v>138</v>
      </c>
      <c r="H49" s="38" t="s">
        <v>25</v>
      </c>
      <c r="I49" s="29">
        <v>-2</v>
      </c>
      <c r="K49" s="12">
        <v>19858901.690000001</v>
      </c>
      <c r="M49" s="11">
        <v>12312595</v>
      </c>
      <c r="O49" s="11">
        <v>7943485</v>
      </c>
      <c r="Q49" s="11">
        <v>558035</v>
      </c>
      <c r="R49" s="42"/>
      <c r="S49" s="51">
        <v>2.81</v>
      </c>
      <c r="T49" s="30"/>
      <c r="U49" s="53">
        <v>14.2</v>
      </c>
    </row>
    <row r="50" spans="1:21" ht="15" customHeight="1" x14ac:dyDescent="0.2">
      <c r="A50" s="37">
        <v>3456</v>
      </c>
      <c r="B50" s="38"/>
      <c r="C50" s="2" t="s">
        <v>99</v>
      </c>
      <c r="H50" s="38"/>
      <c r="I50" s="29"/>
      <c r="R50" s="42"/>
      <c r="S50" s="51"/>
      <c r="T50" s="30"/>
      <c r="U50" s="53"/>
    </row>
    <row r="51" spans="1:21" ht="15" customHeight="1" x14ac:dyDescent="0.2">
      <c r="A51" s="37"/>
      <c r="B51" s="38"/>
      <c r="C51" s="56" t="s">
        <v>100</v>
      </c>
      <c r="E51" s="62">
        <v>53873</v>
      </c>
      <c r="G51" s="5" t="s">
        <v>137</v>
      </c>
      <c r="H51" s="38" t="s">
        <v>25</v>
      </c>
      <c r="I51" s="29">
        <v>-20</v>
      </c>
      <c r="K51" s="12">
        <v>637652.32999999996</v>
      </c>
      <c r="M51" s="11">
        <v>85328</v>
      </c>
      <c r="O51" s="11">
        <v>679855</v>
      </c>
      <c r="Q51" s="11">
        <v>34811</v>
      </c>
      <c r="R51" s="42"/>
      <c r="S51" s="51">
        <v>5.46</v>
      </c>
      <c r="T51" s="30"/>
      <c r="U51" s="53">
        <v>19.5</v>
      </c>
    </row>
    <row r="52" spans="1:21" ht="15" customHeight="1" x14ac:dyDescent="0.2">
      <c r="A52" s="37"/>
      <c r="B52" s="38"/>
      <c r="C52" s="56" t="s">
        <v>101</v>
      </c>
      <c r="E52" s="62">
        <v>53873</v>
      </c>
      <c r="G52" s="5" t="s">
        <v>137</v>
      </c>
      <c r="H52" s="38" t="s">
        <v>25</v>
      </c>
      <c r="I52" s="29">
        <v>-20</v>
      </c>
      <c r="K52" s="43">
        <v>979306.42</v>
      </c>
      <c r="M52" s="31">
        <v>131046</v>
      </c>
      <c r="O52" s="31">
        <v>1044122</v>
      </c>
      <c r="Q52" s="31">
        <v>53462</v>
      </c>
      <c r="R52" s="42"/>
      <c r="S52" s="51">
        <v>5.46</v>
      </c>
      <c r="T52" s="30"/>
      <c r="U52" s="53">
        <v>19.5</v>
      </c>
    </row>
    <row r="53" spans="1:21" ht="15" customHeight="1" x14ac:dyDescent="0.2">
      <c r="A53" s="37"/>
      <c r="B53" s="38"/>
      <c r="C53" s="2" t="s">
        <v>103</v>
      </c>
      <c r="H53" s="38"/>
      <c r="I53" s="29"/>
      <c r="K53" s="12">
        <f>SUBTOTAL(9,K51:K52)</f>
        <v>1616958.75</v>
      </c>
      <c r="M53" s="11">
        <f>SUBTOTAL(9,M51:M52)</f>
        <v>216374</v>
      </c>
      <c r="O53" s="11">
        <f>SUBTOTAL(9,O51:O52)</f>
        <v>1723977</v>
      </c>
      <c r="Q53" s="11">
        <f>SUBTOTAL(9,Q51:Q52)</f>
        <v>88273</v>
      </c>
      <c r="R53" s="42"/>
      <c r="S53" s="51"/>
      <c r="T53" s="30"/>
      <c r="U53" s="53"/>
    </row>
    <row r="54" spans="1:21" ht="15" customHeight="1" x14ac:dyDescent="0.2">
      <c r="A54" s="37"/>
      <c r="B54" s="38"/>
      <c r="H54" s="38"/>
      <c r="I54" s="29"/>
      <c r="R54" s="42"/>
      <c r="S54" s="51"/>
      <c r="T54" s="30"/>
      <c r="U54" s="53"/>
    </row>
    <row r="55" spans="1:21" ht="15" customHeight="1" x14ac:dyDescent="0.2">
      <c r="A55" s="37">
        <v>3460</v>
      </c>
      <c r="B55" s="38"/>
      <c r="C55" s="2" t="s">
        <v>55</v>
      </c>
      <c r="E55" s="62">
        <v>51317</v>
      </c>
      <c r="G55" s="5" t="s">
        <v>123</v>
      </c>
      <c r="H55" s="38" t="s">
        <v>25</v>
      </c>
      <c r="I55" s="29">
        <v>-2</v>
      </c>
      <c r="K55" s="43">
        <v>5152109.78</v>
      </c>
      <c r="M55" s="31">
        <v>3329034</v>
      </c>
      <c r="O55" s="31">
        <v>1926118</v>
      </c>
      <c r="Q55" s="31">
        <v>116438</v>
      </c>
      <c r="R55" s="42"/>
      <c r="S55" s="51">
        <v>2.2599999999999998</v>
      </c>
      <c r="T55" s="30"/>
      <c r="U55" s="53">
        <v>16.5</v>
      </c>
    </row>
    <row r="56" spans="1:21" ht="15" customHeight="1" x14ac:dyDescent="0.2">
      <c r="B56" s="38"/>
      <c r="H56" s="38"/>
      <c r="I56" s="29"/>
      <c r="R56" s="42"/>
      <c r="S56" s="51"/>
      <c r="T56" s="30"/>
      <c r="U56" s="53"/>
    </row>
    <row r="57" spans="1:21" s="21" customFormat="1" ht="15" customHeight="1" x14ac:dyDescent="0.25">
      <c r="A57" s="20"/>
      <c r="B57" s="28" t="s">
        <v>39</v>
      </c>
      <c r="D57" s="2"/>
      <c r="E57" s="18"/>
      <c r="F57" s="2"/>
      <c r="G57" s="18"/>
      <c r="H57" s="28"/>
      <c r="I57" s="29"/>
      <c r="J57" s="2"/>
      <c r="K57" s="33">
        <f>SUBTOTAL(9,K40:K55)</f>
        <v>355721060.69999993</v>
      </c>
      <c r="L57" s="33"/>
      <c r="M57" s="32">
        <f>SUBTOTAL(9,M40:M55)</f>
        <v>191302852</v>
      </c>
      <c r="N57" s="32"/>
      <c r="O57" s="32">
        <f>SUBTOTAL(9,O40:O55)</f>
        <v>173590168</v>
      </c>
      <c r="P57" s="32"/>
      <c r="Q57" s="32">
        <f>SUBTOTAL(9,Q40:Q55)</f>
        <v>10678260</v>
      </c>
      <c r="R57" s="69"/>
      <c r="S57" s="52">
        <f>ROUND(Q57/K57*100,2)</f>
        <v>3</v>
      </c>
      <c r="T57" s="34"/>
      <c r="U57" s="54">
        <f>ROUND(O57/Q57,1)</f>
        <v>16.3</v>
      </c>
    </row>
    <row r="58" spans="1:21" s="21" customFormat="1" ht="15" customHeight="1" x14ac:dyDescent="0.25">
      <c r="A58" s="20"/>
      <c r="B58" s="28"/>
      <c r="D58" s="2"/>
      <c r="E58" s="18"/>
      <c r="F58" s="2"/>
      <c r="G58" s="18"/>
      <c r="H58" s="28"/>
      <c r="I58" s="29"/>
      <c r="J58" s="2"/>
      <c r="K58" s="33"/>
      <c r="L58" s="33"/>
      <c r="M58" s="32"/>
      <c r="N58" s="32"/>
      <c r="O58" s="32"/>
      <c r="P58" s="32"/>
      <c r="Q58" s="32"/>
      <c r="R58" s="42"/>
      <c r="S58" s="52"/>
      <c r="T58" s="34"/>
      <c r="U58" s="54"/>
    </row>
    <row r="59" spans="1:21" s="21" customFormat="1" ht="15" customHeight="1" x14ac:dyDescent="0.25">
      <c r="A59" s="20"/>
      <c r="B59" s="28" t="s">
        <v>31</v>
      </c>
      <c r="D59" s="2"/>
      <c r="E59" s="18"/>
      <c r="F59" s="2"/>
      <c r="G59" s="18"/>
      <c r="H59" s="28"/>
      <c r="I59" s="29"/>
      <c r="J59" s="2"/>
      <c r="K59" s="33"/>
      <c r="L59" s="33"/>
      <c r="M59" s="32"/>
      <c r="N59" s="32"/>
      <c r="O59" s="32"/>
      <c r="P59" s="32"/>
      <c r="Q59" s="32"/>
      <c r="R59" s="42"/>
      <c r="S59" s="52"/>
      <c r="T59" s="34"/>
      <c r="U59" s="54"/>
    </row>
    <row r="60" spans="1:21" s="21" customFormat="1" ht="15" customHeight="1" x14ac:dyDescent="0.25">
      <c r="A60" s="10">
        <v>3501</v>
      </c>
      <c r="B60" s="28"/>
      <c r="C60" s="2" t="s">
        <v>56</v>
      </c>
      <c r="D60" s="2"/>
      <c r="E60" s="5"/>
      <c r="F60" s="2"/>
      <c r="G60" s="5" t="s">
        <v>139</v>
      </c>
      <c r="H60" s="38"/>
      <c r="I60" s="48">
        <v>0</v>
      </c>
      <c r="J60" s="2"/>
      <c r="K60" s="12">
        <v>1333532.32</v>
      </c>
      <c r="L60" s="12"/>
      <c r="M60" s="11">
        <v>718038</v>
      </c>
      <c r="N60" s="11"/>
      <c r="O60" s="11">
        <v>615494</v>
      </c>
      <c r="P60" s="11"/>
      <c r="Q60" s="11">
        <v>12417</v>
      </c>
      <c r="R60" s="42"/>
      <c r="S60" s="51">
        <v>0.93</v>
      </c>
      <c r="T60" s="30"/>
      <c r="U60" s="53">
        <v>49.6</v>
      </c>
    </row>
    <row r="61" spans="1:21" s="21" customFormat="1" ht="15" customHeight="1" x14ac:dyDescent="0.25">
      <c r="A61" s="10">
        <v>3520</v>
      </c>
      <c r="B61" s="28"/>
      <c r="C61" s="2" t="s">
        <v>57</v>
      </c>
      <c r="D61" s="2"/>
      <c r="E61" s="5"/>
      <c r="F61" s="2"/>
      <c r="G61" s="5" t="s">
        <v>140</v>
      </c>
      <c r="H61" s="38"/>
      <c r="I61" s="29">
        <v>-15</v>
      </c>
      <c r="J61" s="2"/>
      <c r="K61" s="12">
        <v>5985540.2800000003</v>
      </c>
      <c r="L61" s="12"/>
      <c r="M61" s="11">
        <v>445312</v>
      </c>
      <c r="N61" s="11"/>
      <c r="O61" s="11">
        <v>6438059</v>
      </c>
      <c r="P61" s="11"/>
      <c r="Q61" s="11">
        <v>101410</v>
      </c>
      <c r="R61" s="42"/>
      <c r="S61" s="51">
        <v>1.69</v>
      </c>
      <c r="T61" s="30"/>
      <c r="U61" s="53">
        <v>63.5</v>
      </c>
    </row>
    <row r="62" spans="1:21" s="21" customFormat="1" ht="15" customHeight="1" x14ac:dyDescent="0.25">
      <c r="A62" s="10">
        <v>3530</v>
      </c>
      <c r="B62" s="28"/>
      <c r="C62" s="2" t="s">
        <v>96</v>
      </c>
      <c r="D62" s="2"/>
      <c r="E62" s="5"/>
      <c r="F62" s="2"/>
      <c r="G62" s="5" t="s">
        <v>141</v>
      </c>
      <c r="H62" s="38"/>
      <c r="I62" s="29">
        <v>-10</v>
      </c>
      <c r="J62" s="2"/>
      <c r="K62" s="12">
        <v>29941037.25</v>
      </c>
      <c r="L62" s="12"/>
      <c r="M62" s="11">
        <v>3024220</v>
      </c>
      <c r="N62" s="11"/>
      <c r="O62" s="11">
        <v>29910921</v>
      </c>
      <c r="P62" s="11"/>
      <c r="Q62" s="11">
        <v>692521</v>
      </c>
      <c r="R62" s="42"/>
      <c r="S62" s="51">
        <v>2.31</v>
      </c>
      <c r="T62" s="30"/>
      <c r="U62" s="53">
        <v>43.2</v>
      </c>
    </row>
    <row r="63" spans="1:21" s="21" customFormat="1" ht="15" customHeight="1" x14ac:dyDescent="0.25">
      <c r="A63" s="10">
        <v>3531</v>
      </c>
      <c r="B63" s="28"/>
      <c r="C63" s="2" t="s">
        <v>59</v>
      </c>
      <c r="D63" s="2"/>
      <c r="E63" s="5"/>
      <c r="F63" s="2"/>
      <c r="G63" s="5" t="s">
        <v>142</v>
      </c>
      <c r="H63" s="38"/>
      <c r="I63" s="29">
        <v>-10</v>
      </c>
      <c r="J63" s="2"/>
      <c r="K63" s="12">
        <v>9373633.9800000004</v>
      </c>
      <c r="L63" s="12"/>
      <c r="M63" s="11">
        <v>4731216</v>
      </c>
      <c r="N63" s="11"/>
      <c r="O63" s="11">
        <v>5579781</v>
      </c>
      <c r="P63" s="11"/>
      <c r="Q63" s="11">
        <v>236594</v>
      </c>
      <c r="R63" s="42"/>
      <c r="S63" s="51">
        <v>2.52</v>
      </c>
      <c r="T63" s="30"/>
      <c r="U63" s="53">
        <v>23.6</v>
      </c>
    </row>
    <row r="64" spans="1:21" s="21" customFormat="1" ht="15" customHeight="1" x14ac:dyDescent="0.25">
      <c r="A64" s="10">
        <v>3532</v>
      </c>
      <c r="B64" s="28"/>
      <c r="C64" s="2" t="s">
        <v>95</v>
      </c>
      <c r="D64" s="2"/>
      <c r="E64" s="5"/>
      <c r="F64" s="2"/>
      <c r="G64" s="5" t="s">
        <v>143</v>
      </c>
      <c r="H64" s="38"/>
      <c r="I64" s="29">
        <v>-10</v>
      </c>
      <c r="J64" s="2"/>
      <c r="K64" s="12">
        <v>11448790.49</v>
      </c>
      <c r="L64" s="12"/>
      <c r="M64" s="11">
        <v>2305016</v>
      </c>
      <c r="N64" s="11"/>
      <c r="O64" s="11">
        <v>10288654</v>
      </c>
      <c r="P64" s="11"/>
      <c r="Q64" s="11">
        <v>204290</v>
      </c>
      <c r="R64" s="42"/>
      <c r="S64" s="51">
        <v>1.78</v>
      </c>
      <c r="T64" s="30"/>
      <c r="U64" s="53">
        <v>50.4</v>
      </c>
    </row>
    <row r="65" spans="1:22" s="21" customFormat="1" ht="15" customHeight="1" x14ac:dyDescent="0.25">
      <c r="A65" s="10">
        <v>3534</v>
      </c>
      <c r="B65" s="28"/>
      <c r="C65" s="2" t="s">
        <v>60</v>
      </c>
      <c r="D65" s="2"/>
      <c r="E65" s="5"/>
      <c r="F65" s="2"/>
      <c r="G65" s="5" t="s">
        <v>144</v>
      </c>
      <c r="H65" s="38"/>
      <c r="I65" s="29">
        <v>-10</v>
      </c>
      <c r="J65" s="2"/>
      <c r="K65" s="12">
        <v>7672013.5</v>
      </c>
      <c r="L65" s="12"/>
      <c r="M65" s="11">
        <v>2029313</v>
      </c>
      <c r="N65" s="11"/>
      <c r="O65" s="11">
        <v>6409902</v>
      </c>
      <c r="P65" s="11"/>
      <c r="Q65" s="11">
        <v>219899</v>
      </c>
      <c r="R65" s="42"/>
      <c r="S65" s="51">
        <v>2.87</v>
      </c>
      <c r="T65" s="30"/>
      <c r="U65" s="53">
        <v>29.1</v>
      </c>
    </row>
    <row r="66" spans="1:22" s="21" customFormat="1" ht="15" customHeight="1" x14ac:dyDescent="0.25">
      <c r="A66" s="10">
        <v>3550</v>
      </c>
      <c r="B66" s="28"/>
      <c r="C66" s="2" t="s">
        <v>97</v>
      </c>
      <c r="D66" s="2"/>
      <c r="E66" s="5"/>
      <c r="F66" s="2"/>
      <c r="G66" s="5" t="s">
        <v>145</v>
      </c>
      <c r="H66" s="38"/>
      <c r="I66" s="29">
        <v>-30</v>
      </c>
      <c r="J66" s="2"/>
      <c r="K66" s="12">
        <v>15265498.48</v>
      </c>
      <c r="L66" s="12"/>
      <c r="M66" s="11">
        <v>1982378.7</v>
      </c>
      <c r="N66" s="11"/>
      <c r="O66" s="11">
        <v>17862769</v>
      </c>
      <c r="P66" s="11"/>
      <c r="Q66" s="11">
        <v>392346</v>
      </c>
      <c r="R66" s="42"/>
      <c r="S66" s="51">
        <v>2.57</v>
      </c>
      <c r="T66" s="30"/>
      <c r="U66" s="53">
        <v>45.5</v>
      </c>
    </row>
    <row r="67" spans="1:22" s="21" customFormat="1" ht="15" customHeight="1" x14ac:dyDescent="0.25">
      <c r="A67" s="10">
        <v>3560</v>
      </c>
      <c r="B67" s="28"/>
      <c r="C67" s="2" t="s">
        <v>93</v>
      </c>
      <c r="D67" s="2"/>
      <c r="E67" s="5"/>
      <c r="F67" s="2"/>
      <c r="G67" s="5" t="s">
        <v>145</v>
      </c>
      <c r="H67" s="38"/>
      <c r="I67" s="29">
        <v>-25</v>
      </c>
      <c r="J67" s="2"/>
      <c r="K67" s="12">
        <v>11048347.48</v>
      </c>
      <c r="L67" s="12"/>
      <c r="M67" s="11">
        <v>3077904</v>
      </c>
      <c r="N67" s="11"/>
      <c r="O67" s="11">
        <v>10732530</v>
      </c>
      <c r="P67" s="11"/>
      <c r="Q67" s="11">
        <v>231320</v>
      </c>
      <c r="R67" s="42"/>
      <c r="S67" s="51">
        <v>2.09</v>
      </c>
      <c r="T67" s="30"/>
      <c r="U67" s="53">
        <v>46.4</v>
      </c>
    </row>
    <row r="68" spans="1:22" s="21" customFormat="1" ht="15" customHeight="1" x14ac:dyDescent="0.25">
      <c r="A68" s="10">
        <v>3561</v>
      </c>
      <c r="B68" s="28"/>
      <c r="C68" s="2" t="s">
        <v>106</v>
      </c>
      <c r="D68" s="2"/>
      <c r="E68" s="5"/>
      <c r="F68" s="2"/>
      <c r="G68" s="5" t="s">
        <v>146</v>
      </c>
      <c r="H68" s="38"/>
      <c r="I68" s="48">
        <v>0</v>
      </c>
      <c r="J68" s="2"/>
      <c r="K68" s="43">
        <v>1841852.59</v>
      </c>
      <c r="L68" s="12"/>
      <c r="M68" s="31">
        <v>85851</v>
      </c>
      <c r="N68" s="11"/>
      <c r="O68" s="31">
        <v>1756002</v>
      </c>
      <c r="P68" s="11"/>
      <c r="Q68" s="31">
        <v>28365</v>
      </c>
      <c r="R68" s="42"/>
      <c r="S68" s="51">
        <v>1.54</v>
      </c>
      <c r="T68" s="30"/>
      <c r="U68" s="53">
        <v>61.9</v>
      </c>
    </row>
    <row r="69" spans="1:22" s="21" customFormat="1" ht="15" customHeight="1" x14ac:dyDescent="0.25">
      <c r="A69" s="20"/>
      <c r="B69" s="28"/>
      <c r="D69" s="2"/>
      <c r="E69" s="5"/>
      <c r="F69" s="2"/>
      <c r="G69" s="5"/>
      <c r="H69" s="38"/>
      <c r="I69" s="29"/>
      <c r="J69" s="2"/>
      <c r="K69" s="33"/>
      <c r="L69" s="33"/>
      <c r="M69" s="32"/>
      <c r="N69" s="32"/>
      <c r="O69" s="32"/>
      <c r="P69" s="32"/>
      <c r="Q69" s="32"/>
      <c r="R69" s="42"/>
      <c r="S69" s="51"/>
      <c r="T69" s="30"/>
      <c r="U69" s="53"/>
    </row>
    <row r="70" spans="1:22" s="21" customFormat="1" ht="15" customHeight="1" x14ac:dyDescent="0.25">
      <c r="A70" s="20"/>
      <c r="B70" s="28" t="s">
        <v>32</v>
      </c>
      <c r="D70" s="2"/>
      <c r="E70" s="18"/>
      <c r="F70" s="2"/>
      <c r="G70" s="18"/>
      <c r="H70" s="28"/>
      <c r="I70" s="29"/>
      <c r="J70" s="2"/>
      <c r="K70" s="33">
        <f>SUBTOTAL(9,K60:K68)</f>
        <v>93910246.370000005</v>
      </c>
      <c r="L70" s="33"/>
      <c r="M70" s="32">
        <f>SUBTOTAL(9,M60:M68)</f>
        <v>18399248.699999999</v>
      </c>
      <c r="N70" s="32"/>
      <c r="O70" s="32">
        <f>SUBTOTAL(9,O60:O68)</f>
        <v>89594112</v>
      </c>
      <c r="P70" s="32"/>
      <c r="Q70" s="32">
        <f>SUBTOTAL(9,Q60:Q68)</f>
        <v>2119162</v>
      </c>
      <c r="R70" s="69"/>
      <c r="S70" s="52">
        <f>ROUND(Q70/K70*100,2)</f>
        <v>2.2599999999999998</v>
      </c>
      <c r="T70" s="34"/>
      <c r="U70" s="54">
        <f t="shared" ref="U70" si="0">ROUND(O70/Q70,1)</f>
        <v>42.3</v>
      </c>
    </row>
    <row r="71" spans="1:22" s="21" customFormat="1" ht="15" customHeight="1" x14ac:dyDescent="0.25">
      <c r="A71" s="20"/>
      <c r="B71" s="28"/>
      <c r="D71" s="2"/>
      <c r="E71" s="18"/>
      <c r="F71" s="2"/>
      <c r="G71" s="18"/>
      <c r="H71" s="28"/>
      <c r="I71" s="29"/>
      <c r="J71" s="2"/>
      <c r="K71" s="33"/>
      <c r="L71" s="33"/>
      <c r="M71" s="32"/>
      <c r="N71" s="32"/>
      <c r="O71" s="32"/>
      <c r="P71" s="32"/>
      <c r="Q71" s="32"/>
      <c r="R71" s="42"/>
      <c r="S71" s="52"/>
      <c r="T71" s="34"/>
      <c r="U71" s="54"/>
    </row>
    <row r="72" spans="1:22" s="21" customFormat="1" ht="15" customHeight="1" x14ac:dyDescent="0.25">
      <c r="A72" s="20"/>
      <c r="B72" s="28"/>
      <c r="D72" s="2"/>
      <c r="E72" s="18"/>
      <c r="F72" s="2"/>
      <c r="G72" s="18"/>
      <c r="H72" s="28"/>
      <c r="I72" s="29"/>
      <c r="J72" s="2"/>
      <c r="K72" s="33"/>
      <c r="L72" s="33"/>
      <c r="M72" s="32"/>
      <c r="N72" s="32"/>
      <c r="O72" s="32"/>
      <c r="P72" s="32"/>
      <c r="Q72" s="32"/>
      <c r="R72" s="42"/>
      <c r="S72" s="52"/>
      <c r="T72" s="34"/>
      <c r="U72" s="54"/>
    </row>
    <row r="73" spans="1:22" ht="15" customHeight="1" x14ac:dyDescent="0.25">
      <c r="B73" s="28" t="s">
        <v>33</v>
      </c>
      <c r="H73" s="38"/>
      <c r="I73" s="29"/>
      <c r="R73" s="42"/>
      <c r="S73" s="51"/>
      <c r="T73" s="30"/>
      <c r="U73" s="53"/>
    </row>
    <row r="74" spans="1:22" ht="15" customHeight="1" x14ac:dyDescent="0.25">
      <c r="A74" s="10">
        <v>3601</v>
      </c>
      <c r="B74" s="21"/>
      <c r="C74" s="2" t="s">
        <v>56</v>
      </c>
      <c r="G74" s="5" t="s">
        <v>139</v>
      </c>
      <c r="H74" s="28"/>
      <c r="I74" s="29">
        <v>0</v>
      </c>
      <c r="K74" s="12">
        <v>4497571.3099999996</v>
      </c>
      <c r="M74" s="11">
        <v>3188000</v>
      </c>
      <c r="O74" s="11">
        <v>1309571</v>
      </c>
      <c r="Q74" s="11">
        <v>31113</v>
      </c>
      <c r="S74" s="51">
        <v>0.69</v>
      </c>
      <c r="T74" s="30"/>
      <c r="U74" s="53">
        <v>42.1</v>
      </c>
      <c r="V74" s="14"/>
    </row>
    <row r="75" spans="1:22" ht="15" customHeight="1" x14ac:dyDescent="0.2">
      <c r="A75" s="10">
        <v>3610</v>
      </c>
      <c r="C75" s="2" t="s">
        <v>57</v>
      </c>
      <c r="G75" s="5" t="s">
        <v>140</v>
      </c>
      <c r="H75" s="38"/>
      <c r="I75" s="29">
        <v>-15</v>
      </c>
      <c r="K75" s="12">
        <v>1420206</v>
      </c>
      <c r="M75" s="11">
        <v>133335</v>
      </c>
      <c r="O75" s="11">
        <v>1499902</v>
      </c>
      <c r="Q75" s="11">
        <v>26676</v>
      </c>
      <c r="R75" s="42"/>
      <c r="S75" s="51">
        <v>1.88</v>
      </c>
      <c r="T75" s="30"/>
      <c r="U75" s="53">
        <v>56.2</v>
      </c>
    </row>
    <row r="76" spans="1:22" ht="15" customHeight="1" x14ac:dyDescent="0.2">
      <c r="A76" s="10">
        <v>3620</v>
      </c>
      <c r="C76" s="2" t="s">
        <v>96</v>
      </c>
      <c r="G76" s="5" t="s">
        <v>147</v>
      </c>
      <c r="H76" s="38"/>
      <c r="I76" s="29">
        <v>-10</v>
      </c>
      <c r="K76" s="12">
        <v>74309691.329999998</v>
      </c>
      <c r="M76" s="11">
        <v>2701461</v>
      </c>
      <c r="O76" s="11">
        <v>79039199</v>
      </c>
      <c r="Q76" s="11">
        <v>2908569</v>
      </c>
      <c r="R76" s="42"/>
      <c r="S76" s="51">
        <v>3.91</v>
      </c>
      <c r="T76" s="30"/>
      <c r="U76" s="53">
        <v>27.2</v>
      </c>
    </row>
    <row r="77" spans="1:22" ht="15" customHeight="1" x14ac:dyDescent="0.2">
      <c r="A77" s="10">
        <v>3622</v>
      </c>
      <c r="C77" s="2" t="s">
        <v>95</v>
      </c>
      <c r="G77" s="5" t="s">
        <v>143</v>
      </c>
      <c r="H77" s="38"/>
      <c r="I77" s="29">
        <v>-10</v>
      </c>
      <c r="K77" s="12">
        <v>42685560.460000001</v>
      </c>
      <c r="M77" s="11">
        <v>10534388</v>
      </c>
      <c r="O77" s="11">
        <v>36419729</v>
      </c>
      <c r="Q77" s="11">
        <v>739611</v>
      </c>
      <c r="R77" s="42"/>
      <c r="S77" s="51">
        <v>1.73</v>
      </c>
      <c r="T77" s="30"/>
      <c r="U77" s="53">
        <v>49.2</v>
      </c>
    </row>
    <row r="78" spans="1:22" ht="15" customHeight="1" x14ac:dyDescent="0.2">
      <c r="A78" s="10">
        <v>3640</v>
      </c>
      <c r="C78" s="2" t="s">
        <v>94</v>
      </c>
      <c r="G78" s="5" t="s">
        <v>148</v>
      </c>
      <c r="H78" s="38"/>
      <c r="I78" s="29">
        <v>-50</v>
      </c>
      <c r="K78" s="12">
        <v>74482036.530000001</v>
      </c>
      <c r="M78" s="11">
        <v>30437147</v>
      </c>
      <c r="O78" s="11">
        <v>81285908</v>
      </c>
      <c r="Q78" s="11">
        <v>1770540</v>
      </c>
      <c r="R78" s="42"/>
      <c r="S78" s="51">
        <v>2.38</v>
      </c>
      <c r="T78" s="30"/>
      <c r="U78" s="53">
        <v>45.9</v>
      </c>
    </row>
    <row r="79" spans="1:22" ht="15" customHeight="1" x14ac:dyDescent="0.2">
      <c r="A79" s="10">
        <v>3650</v>
      </c>
      <c r="C79" s="2" t="s">
        <v>93</v>
      </c>
      <c r="G79" s="5" t="s">
        <v>149</v>
      </c>
      <c r="H79" s="38"/>
      <c r="I79" s="29">
        <v>-40</v>
      </c>
      <c r="K79" s="12">
        <v>144890225.86000001</v>
      </c>
      <c r="M79" s="11">
        <v>36592558</v>
      </c>
      <c r="O79" s="11">
        <v>166253758</v>
      </c>
      <c r="Q79" s="11">
        <v>3640144</v>
      </c>
      <c r="R79" s="42"/>
      <c r="S79" s="51">
        <v>2.5099999999999998</v>
      </c>
      <c r="T79" s="30"/>
      <c r="U79" s="53">
        <v>45.7</v>
      </c>
    </row>
    <row r="80" spans="1:22" ht="15" customHeight="1" x14ac:dyDescent="0.2">
      <c r="A80" s="10">
        <v>3651</v>
      </c>
      <c r="C80" s="2" t="s">
        <v>106</v>
      </c>
      <c r="G80" s="5" t="s">
        <v>146</v>
      </c>
      <c r="H80" s="38"/>
      <c r="I80" s="29">
        <v>0</v>
      </c>
      <c r="K80" s="12">
        <v>7177611.9199999999</v>
      </c>
      <c r="M80" s="11">
        <v>526432</v>
      </c>
      <c r="O80" s="11">
        <v>6651180</v>
      </c>
      <c r="Q80" s="11">
        <v>107441</v>
      </c>
      <c r="R80" s="42"/>
      <c r="S80" s="51">
        <v>1.5</v>
      </c>
      <c r="T80" s="30"/>
      <c r="U80" s="53">
        <v>61.9</v>
      </c>
    </row>
    <row r="81" spans="1:25" ht="15" customHeight="1" x14ac:dyDescent="0.2">
      <c r="A81" s="10">
        <v>3660</v>
      </c>
      <c r="C81" s="2" t="s">
        <v>92</v>
      </c>
      <c r="G81" s="5" t="s">
        <v>150</v>
      </c>
      <c r="H81" s="38"/>
      <c r="I81" s="29">
        <v>-25</v>
      </c>
      <c r="K81" s="12">
        <v>43372544.850000001</v>
      </c>
      <c r="M81" s="11">
        <v>8759919</v>
      </c>
      <c r="O81" s="11">
        <v>45455762</v>
      </c>
      <c r="Q81" s="11">
        <v>694427</v>
      </c>
      <c r="R81" s="42"/>
      <c r="S81" s="51">
        <v>1.6</v>
      </c>
      <c r="T81" s="30"/>
      <c r="U81" s="53">
        <v>65.5</v>
      </c>
    </row>
    <row r="82" spans="1:25" ht="15" customHeight="1" x14ac:dyDescent="0.2">
      <c r="A82" s="10">
        <v>3670</v>
      </c>
      <c r="C82" s="2" t="s">
        <v>91</v>
      </c>
      <c r="G82" s="5" t="s">
        <v>151</v>
      </c>
      <c r="H82" s="38"/>
      <c r="I82" s="29">
        <v>-35</v>
      </c>
      <c r="K82" s="12">
        <v>81870581.370000005</v>
      </c>
      <c r="M82" s="11">
        <v>19997687</v>
      </c>
      <c r="O82" s="11">
        <v>90527598</v>
      </c>
      <c r="Q82" s="11">
        <v>2074660</v>
      </c>
      <c r="R82" s="42"/>
      <c r="S82" s="51">
        <v>2.5299999999999998</v>
      </c>
      <c r="T82" s="30"/>
      <c r="U82" s="53">
        <v>43.6</v>
      </c>
    </row>
    <row r="83" spans="1:25" ht="15" customHeight="1" x14ac:dyDescent="0.2">
      <c r="A83" s="10">
        <v>3680</v>
      </c>
      <c r="C83" s="2" t="s">
        <v>90</v>
      </c>
      <c r="G83" s="5" t="s">
        <v>152</v>
      </c>
      <c r="H83" s="38"/>
      <c r="I83" s="29">
        <v>-15</v>
      </c>
      <c r="K83" s="12">
        <v>73741779.670000002</v>
      </c>
      <c r="M83" s="11">
        <v>27436641</v>
      </c>
      <c r="O83" s="11">
        <v>57366406</v>
      </c>
      <c r="Q83" s="11">
        <v>1498764</v>
      </c>
      <c r="R83" s="42"/>
      <c r="S83" s="51">
        <v>2.0299999999999998</v>
      </c>
      <c r="T83" s="30"/>
      <c r="U83" s="53">
        <v>38.299999999999997</v>
      </c>
    </row>
    <row r="84" spans="1:25" ht="15" customHeight="1" x14ac:dyDescent="0.2">
      <c r="A84" s="10">
        <v>3682</v>
      </c>
      <c r="C84" s="2" t="s">
        <v>89</v>
      </c>
      <c r="G84" s="5" t="s">
        <v>153</v>
      </c>
      <c r="H84" s="38"/>
      <c r="I84" s="29">
        <v>-15</v>
      </c>
      <c r="K84" s="12">
        <v>273660.52</v>
      </c>
      <c r="M84" s="11">
        <v>279832</v>
      </c>
      <c r="O84" s="11">
        <v>34878</v>
      </c>
      <c r="Q84" s="11">
        <v>1453</v>
      </c>
      <c r="R84" s="42"/>
      <c r="S84" s="51">
        <v>0.53</v>
      </c>
      <c r="T84" s="30"/>
      <c r="U84" s="53">
        <v>24</v>
      </c>
    </row>
    <row r="85" spans="1:25" ht="15" customHeight="1" x14ac:dyDescent="0.2">
      <c r="A85" s="10">
        <v>3691</v>
      </c>
      <c r="C85" s="2" t="s">
        <v>88</v>
      </c>
      <c r="G85" s="5" t="s">
        <v>146</v>
      </c>
      <c r="H85" s="38"/>
      <c r="I85" s="29">
        <v>-40</v>
      </c>
      <c r="K85" s="12">
        <v>2765626.1</v>
      </c>
      <c r="M85" s="11">
        <v>754485</v>
      </c>
      <c r="O85" s="11">
        <v>3117392</v>
      </c>
      <c r="Q85" s="11">
        <v>54614</v>
      </c>
      <c r="R85" s="42"/>
      <c r="S85" s="51">
        <v>1.97</v>
      </c>
      <c r="T85" s="30"/>
      <c r="U85" s="53">
        <v>57.1</v>
      </c>
    </row>
    <row r="86" spans="1:25" ht="15" customHeight="1" x14ac:dyDescent="0.2">
      <c r="A86" s="10">
        <v>3692</v>
      </c>
      <c r="C86" s="2" t="s">
        <v>87</v>
      </c>
      <c r="G86" s="5" t="s">
        <v>154</v>
      </c>
      <c r="H86" s="38"/>
      <c r="I86" s="29">
        <v>-40</v>
      </c>
      <c r="K86" s="12">
        <v>19464620.52</v>
      </c>
      <c r="M86" s="11">
        <v>10671301</v>
      </c>
      <c r="O86" s="11">
        <v>16579168</v>
      </c>
      <c r="Q86" s="11">
        <v>330957</v>
      </c>
      <c r="R86" s="42"/>
      <c r="S86" s="51">
        <v>1.7</v>
      </c>
      <c r="T86" s="30"/>
      <c r="U86" s="53">
        <v>50.1</v>
      </c>
    </row>
    <row r="87" spans="1:25" ht="15" customHeight="1" x14ac:dyDescent="0.2">
      <c r="A87" s="10">
        <v>3700</v>
      </c>
      <c r="C87" s="2" t="s">
        <v>104</v>
      </c>
      <c r="G87" s="5" t="s">
        <v>155</v>
      </c>
      <c r="H87" s="38"/>
      <c r="I87" s="29">
        <v>-2</v>
      </c>
      <c r="K87" s="12">
        <v>2620523.38</v>
      </c>
      <c r="M87" s="11">
        <v>834658</v>
      </c>
      <c r="O87" s="11">
        <v>1838276</v>
      </c>
      <c r="Q87" s="11">
        <v>120438</v>
      </c>
      <c r="R87" s="42"/>
      <c r="S87" s="51">
        <v>4.5999999999999996</v>
      </c>
      <c r="T87" s="30"/>
      <c r="U87" s="53">
        <v>15.3</v>
      </c>
    </row>
    <row r="88" spans="1:25" ht="15" customHeight="1" x14ac:dyDescent="0.2">
      <c r="A88" s="10">
        <v>3702</v>
      </c>
      <c r="C88" s="2" t="s">
        <v>74</v>
      </c>
      <c r="G88" s="5" t="s">
        <v>156</v>
      </c>
      <c r="H88" s="38"/>
      <c r="I88" s="29">
        <v>0</v>
      </c>
      <c r="K88" s="12">
        <v>25906841.190000001</v>
      </c>
      <c r="M88" s="11">
        <v>6086656</v>
      </c>
      <c r="O88" s="11">
        <v>19820185</v>
      </c>
      <c r="Q88" s="11">
        <v>1586353</v>
      </c>
      <c r="R88" s="42"/>
      <c r="S88" s="51">
        <v>6.12</v>
      </c>
      <c r="T88" s="30"/>
      <c r="U88" s="53">
        <v>12.5</v>
      </c>
    </row>
    <row r="89" spans="1:25" ht="15" customHeight="1" x14ac:dyDescent="0.2">
      <c r="A89" s="10">
        <v>3711</v>
      </c>
      <c r="C89" s="2" t="s">
        <v>171</v>
      </c>
      <c r="G89" s="5" t="s">
        <v>157</v>
      </c>
      <c r="H89" s="38"/>
      <c r="I89" s="29">
        <v>0</v>
      </c>
      <c r="K89" s="12">
        <v>1051.24</v>
      </c>
      <c r="M89" s="11">
        <v>130.94999999999999</v>
      </c>
      <c r="O89" s="11">
        <v>920</v>
      </c>
      <c r="Q89" s="11">
        <v>48</v>
      </c>
      <c r="R89" s="42"/>
      <c r="S89" s="51">
        <v>4.57</v>
      </c>
      <c r="T89" s="30"/>
      <c r="U89" s="53">
        <v>19.2</v>
      </c>
    </row>
    <row r="90" spans="1:25" ht="15" customHeight="1" x14ac:dyDescent="0.2">
      <c r="A90" s="10">
        <v>3712</v>
      </c>
      <c r="C90" s="2" t="s">
        <v>76</v>
      </c>
      <c r="G90" s="5" t="s">
        <v>158</v>
      </c>
      <c r="H90" s="38"/>
      <c r="I90" s="29">
        <v>-5</v>
      </c>
      <c r="K90" s="12">
        <v>861284.3</v>
      </c>
      <c r="M90" s="11">
        <v>124052</v>
      </c>
      <c r="O90" s="11">
        <v>780297</v>
      </c>
      <c r="Q90" s="11">
        <v>92852</v>
      </c>
      <c r="R90" s="42"/>
      <c r="S90" s="51">
        <v>10.78</v>
      </c>
      <c r="T90" s="30"/>
      <c r="U90" s="53">
        <v>8.4</v>
      </c>
      <c r="X90" s="11"/>
      <c r="Y90" s="11"/>
    </row>
    <row r="91" spans="1:25" ht="15" customHeight="1" x14ac:dyDescent="0.2">
      <c r="A91" s="10">
        <v>3720</v>
      </c>
      <c r="C91" s="2" t="s">
        <v>105</v>
      </c>
      <c r="G91" s="5" t="s">
        <v>159</v>
      </c>
      <c r="H91" s="38"/>
      <c r="I91" s="29">
        <v>0</v>
      </c>
      <c r="K91" s="12">
        <v>9647.36</v>
      </c>
      <c r="M91" s="11">
        <v>9647.36</v>
      </c>
      <c r="O91" s="11">
        <v>0</v>
      </c>
      <c r="Q91" s="11">
        <v>0</v>
      </c>
      <c r="R91" s="42"/>
      <c r="S91" s="70">
        <v>0</v>
      </c>
      <c r="T91" s="40"/>
      <c r="U91" s="55">
        <v>0</v>
      </c>
    </row>
    <row r="92" spans="1:25" ht="15" customHeight="1" x14ac:dyDescent="0.2">
      <c r="A92" s="10">
        <v>3731</v>
      </c>
      <c r="C92" s="2" t="s">
        <v>86</v>
      </c>
      <c r="G92" s="5" t="s">
        <v>160</v>
      </c>
      <c r="H92" s="38"/>
      <c r="I92" s="29">
        <v>-15</v>
      </c>
      <c r="K92" s="12">
        <v>2507459.2200000002</v>
      </c>
      <c r="M92" s="11">
        <v>2105390</v>
      </c>
      <c r="O92" s="11">
        <v>778188</v>
      </c>
      <c r="Q92" s="11">
        <v>31453</v>
      </c>
      <c r="R92" s="42"/>
      <c r="S92" s="51">
        <v>1.25</v>
      </c>
      <c r="T92" s="30"/>
      <c r="U92" s="53">
        <v>24.7</v>
      </c>
    </row>
    <row r="93" spans="1:25" ht="15" customHeight="1" x14ac:dyDescent="0.2">
      <c r="A93" s="10">
        <v>3732</v>
      </c>
      <c r="C93" s="2" t="s">
        <v>85</v>
      </c>
      <c r="G93" s="5" t="s">
        <v>153</v>
      </c>
      <c r="H93" s="38"/>
      <c r="I93" s="29">
        <v>-20</v>
      </c>
      <c r="K93" s="12">
        <v>3368422.54</v>
      </c>
      <c r="M93" s="11">
        <v>2568569</v>
      </c>
      <c r="O93" s="11">
        <v>1473538</v>
      </c>
      <c r="Q93" s="11">
        <v>37692</v>
      </c>
      <c r="R93" s="42"/>
      <c r="S93" s="51">
        <v>1.1200000000000001</v>
      </c>
      <c r="T93" s="30"/>
      <c r="U93" s="53">
        <v>39.1</v>
      </c>
    </row>
    <row r="94" spans="1:25" ht="15" customHeight="1" x14ac:dyDescent="0.2">
      <c r="A94" s="10">
        <v>3733</v>
      </c>
      <c r="C94" s="2" t="s">
        <v>84</v>
      </c>
      <c r="G94" s="5" t="s">
        <v>161</v>
      </c>
      <c r="H94" s="38"/>
      <c r="I94" s="29">
        <v>-10</v>
      </c>
      <c r="K94" s="43">
        <v>3858522.09</v>
      </c>
      <c r="M94" s="31">
        <v>852584</v>
      </c>
      <c r="O94" s="31">
        <v>3391790</v>
      </c>
      <c r="Q94" s="31">
        <v>162629</v>
      </c>
      <c r="R94" s="42"/>
      <c r="S94" s="51">
        <v>4.21</v>
      </c>
      <c r="T94" s="30"/>
      <c r="U94" s="53">
        <v>20.9</v>
      </c>
    </row>
    <row r="95" spans="1:25" ht="15" customHeight="1" x14ac:dyDescent="0.2">
      <c r="E95" s="2"/>
      <c r="G95" s="2"/>
      <c r="H95" s="38"/>
      <c r="I95" s="2"/>
      <c r="R95" s="42"/>
      <c r="S95" s="51"/>
      <c r="T95" s="30"/>
      <c r="U95" s="53"/>
    </row>
    <row r="96" spans="1:25" s="21" customFormat="1" ht="15" customHeight="1" x14ac:dyDescent="0.25">
      <c r="A96" s="20"/>
      <c r="B96" s="28" t="s">
        <v>34</v>
      </c>
      <c r="D96" s="2"/>
      <c r="E96" s="18"/>
      <c r="F96" s="2"/>
      <c r="G96" s="18"/>
      <c r="H96" s="28"/>
      <c r="I96" s="29"/>
      <c r="J96" s="2"/>
      <c r="K96" s="33">
        <f>SUBTOTAL(9,K74:K94)</f>
        <v>610085467.76000011</v>
      </c>
      <c r="L96" s="33"/>
      <c r="M96" s="32">
        <f>SUBTOTAL(9,M74:M94)</f>
        <v>164594873.31</v>
      </c>
      <c r="N96" s="32"/>
      <c r="O96" s="32">
        <f>SUBTOTAL(9,O74:O94)</f>
        <v>613623645</v>
      </c>
      <c r="P96" s="32"/>
      <c r="Q96" s="32">
        <f>SUBTOTAL(9,Q74:Q94)</f>
        <v>15910434</v>
      </c>
      <c r="R96" s="69"/>
      <c r="S96" s="52">
        <f>ROUND(Q96/K96*100,2)</f>
        <v>2.61</v>
      </c>
      <c r="T96" s="34"/>
      <c r="U96" s="54">
        <f t="shared" ref="U96" si="1">ROUND(O96/Q96,1)</f>
        <v>38.6</v>
      </c>
    </row>
    <row r="97" spans="1:23" ht="15" customHeight="1" x14ac:dyDescent="0.2">
      <c r="H97" s="38"/>
      <c r="I97" s="29"/>
      <c r="R97" s="42"/>
      <c r="S97" s="51"/>
      <c r="T97" s="30"/>
      <c r="U97" s="53"/>
    </row>
    <row r="98" spans="1:23" ht="15" customHeight="1" x14ac:dyDescent="0.2">
      <c r="H98" s="38"/>
      <c r="I98" s="29"/>
      <c r="R98" s="42"/>
      <c r="S98" s="51"/>
      <c r="T98" s="30"/>
      <c r="U98" s="53"/>
    </row>
    <row r="99" spans="1:23" ht="15" customHeight="1" x14ac:dyDescent="0.25">
      <c r="B99" s="28" t="s">
        <v>35</v>
      </c>
      <c r="H99" s="38"/>
      <c r="I99" s="29"/>
      <c r="R99" s="42"/>
      <c r="S99" s="51"/>
      <c r="T99" s="30"/>
      <c r="U99" s="53"/>
    </row>
    <row r="100" spans="1:23" ht="15" customHeight="1" x14ac:dyDescent="0.2">
      <c r="A100" s="10">
        <v>3900</v>
      </c>
      <c r="C100" s="2" t="s">
        <v>57</v>
      </c>
      <c r="G100" s="5" t="s">
        <v>162</v>
      </c>
      <c r="H100" s="38"/>
      <c r="I100" s="29">
        <v>-10</v>
      </c>
      <c r="K100" s="12">
        <v>165341.66</v>
      </c>
      <c r="M100" s="11">
        <v>51643</v>
      </c>
      <c r="O100" s="11">
        <v>130233</v>
      </c>
      <c r="Q100" s="11">
        <v>5505</v>
      </c>
      <c r="R100" s="42"/>
      <c r="S100" s="51">
        <v>3.33</v>
      </c>
      <c r="T100" s="30"/>
      <c r="U100" s="53">
        <v>23.7</v>
      </c>
    </row>
    <row r="101" spans="1:23" ht="15" customHeight="1" x14ac:dyDescent="0.2">
      <c r="A101" s="10">
        <v>3910</v>
      </c>
      <c r="C101" s="2" t="s">
        <v>48</v>
      </c>
      <c r="G101" s="5" t="s">
        <v>124</v>
      </c>
      <c r="H101" s="38"/>
      <c r="I101" s="48">
        <v>0</v>
      </c>
      <c r="K101" s="12">
        <v>374028.27</v>
      </c>
      <c r="M101" s="11">
        <v>20503</v>
      </c>
      <c r="O101" s="11">
        <v>353525</v>
      </c>
      <c r="Q101" s="11">
        <v>18699</v>
      </c>
      <c r="R101" s="42"/>
      <c r="S101" s="51">
        <v>5</v>
      </c>
      <c r="T101" s="30"/>
      <c r="U101" s="53">
        <v>18.899999999999999</v>
      </c>
      <c r="W101" s="30"/>
    </row>
    <row r="102" spans="1:23" ht="15" customHeight="1" x14ac:dyDescent="0.2">
      <c r="A102" s="10">
        <v>3911</v>
      </c>
      <c r="C102" s="2" t="s">
        <v>49</v>
      </c>
      <c r="G102" s="5" t="s">
        <v>125</v>
      </c>
      <c r="H102" s="38"/>
      <c r="I102" s="48">
        <v>0</v>
      </c>
      <c r="K102" s="12">
        <v>2793949.44</v>
      </c>
      <c r="M102" s="11">
        <v>1555554</v>
      </c>
      <c r="O102" s="11">
        <v>1238395</v>
      </c>
      <c r="Q102" s="11">
        <v>558763</v>
      </c>
      <c r="R102" s="42"/>
      <c r="S102" s="51">
        <v>20</v>
      </c>
      <c r="T102" s="30"/>
      <c r="U102" s="53">
        <v>2.2000000000000002</v>
      </c>
      <c r="W102" s="30"/>
    </row>
    <row r="103" spans="1:23" ht="15" customHeight="1" x14ac:dyDescent="0.2">
      <c r="A103" s="10">
        <v>3920</v>
      </c>
      <c r="C103" s="2" t="s">
        <v>81</v>
      </c>
      <c r="G103" s="5" t="s">
        <v>163</v>
      </c>
      <c r="H103" s="38"/>
      <c r="I103" s="48">
        <v>0</v>
      </c>
      <c r="K103" s="12">
        <v>1059153.6499999999</v>
      </c>
      <c r="M103" s="11">
        <v>362709</v>
      </c>
      <c r="O103" s="11">
        <v>696445</v>
      </c>
      <c r="Q103" s="11">
        <v>65691</v>
      </c>
      <c r="R103" s="42"/>
      <c r="S103" s="51">
        <v>6.2</v>
      </c>
      <c r="T103" s="30"/>
      <c r="U103" s="53">
        <v>10.6</v>
      </c>
      <c r="W103" s="30"/>
    </row>
    <row r="104" spans="1:23" ht="15" customHeight="1" x14ac:dyDescent="0.2">
      <c r="A104" s="10">
        <v>3921</v>
      </c>
      <c r="C104" s="2" t="s">
        <v>82</v>
      </c>
      <c r="G104" s="5" t="s">
        <v>164</v>
      </c>
      <c r="H104" s="38"/>
      <c r="I104" s="48">
        <v>5</v>
      </c>
      <c r="K104" s="12">
        <v>272066.39</v>
      </c>
      <c r="M104" s="11">
        <v>190206</v>
      </c>
      <c r="O104" s="11">
        <v>68257</v>
      </c>
      <c r="Q104" s="11">
        <v>5253</v>
      </c>
      <c r="R104" s="42"/>
      <c r="S104" s="51">
        <v>1.93</v>
      </c>
      <c r="T104" s="30"/>
      <c r="U104" s="53">
        <v>13</v>
      </c>
      <c r="W104" s="30"/>
    </row>
    <row r="105" spans="1:23" ht="15" customHeight="1" x14ac:dyDescent="0.25">
      <c r="A105" s="10">
        <v>3940</v>
      </c>
      <c r="C105" s="2" t="s">
        <v>50</v>
      </c>
      <c r="G105" s="5" t="s">
        <v>126</v>
      </c>
      <c r="H105" s="38"/>
      <c r="I105" s="48">
        <v>0</v>
      </c>
      <c r="K105" s="12">
        <v>3161672.92</v>
      </c>
      <c r="M105" s="11">
        <v>591552</v>
      </c>
      <c r="O105" s="11">
        <v>2570121</v>
      </c>
      <c r="Q105" s="11">
        <v>126327</v>
      </c>
      <c r="R105" s="21"/>
      <c r="S105" s="51">
        <v>4</v>
      </c>
      <c r="T105" s="30"/>
      <c r="U105" s="53">
        <v>20.3</v>
      </c>
      <c r="W105" s="30"/>
    </row>
    <row r="106" spans="1:23" ht="15" customHeight="1" x14ac:dyDescent="0.25">
      <c r="A106" s="10">
        <v>3960</v>
      </c>
      <c r="C106" s="2" t="s">
        <v>83</v>
      </c>
      <c r="G106" s="5" t="s">
        <v>165</v>
      </c>
      <c r="H106" s="38"/>
      <c r="I106" s="48">
        <v>0</v>
      </c>
      <c r="K106" s="12">
        <v>11770</v>
      </c>
      <c r="M106" s="11">
        <v>8718</v>
      </c>
      <c r="O106" s="11">
        <v>3052</v>
      </c>
      <c r="Q106" s="11">
        <v>492</v>
      </c>
      <c r="R106" s="21"/>
      <c r="S106" s="51">
        <v>4.18</v>
      </c>
      <c r="T106" s="30"/>
      <c r="U106" s="53">
        <v>6.2</v>
      </c>
      <c r="W106" s="30"/>
    </row>
    <row r="107" spans="1:23" ht="15" customHeight="1" x14ac:dyDescent="0.2">
      <c r="A107" s="10">
        <v>3970</v>
      </c>
      <c r="C107" s="2" t="s">
        <v>40</v>
      </c>
      <c r="G107" s="5" t="s">
        <v>127</v>
      </c>
      <c r="H107" s="38"/>
      <c r="I107" s="48">
        <v>0</v>
      </c>
      <c r="K107" s="43">
        <v>9004323.9700000007</v>
      </c>
      <c r="M107" s="31">
        <v>2552312</v>
      </c>
      <c r="O107" s="31">
        <v>6452012</v>
      </c>
      <c r="Q107" s="31">
        <v>600577</v>
      </c>
      <c r="S107" s="51">
        <v>6.67</v>
      </c>
      <c r="T107" s="30"/>
      <c r="U107" s="53">
        <v>10.7</v>
      </c>
      <c r="W107" s="30"/>
    </row>
    <row r="108" spans="1:23" ht="15" customHeight="1" x14ac:dyDescent="0.2">
      <c r="I108" s="29"/>
      <c r="S108" s="51"/>
      <c r="T108" s="30"/>
      <c r="U108" s="53"/>
    </row>
    <row r="109" spans="1:23" s="21" customFormat="1" ht="15" customHeight="1" x14ac:dyDescent="0.25">
      <c r="A109" s="20"/>
      <c r="B109" s="28" t="s">
        <v>36</v>
      </c>
      <c r="D109" s="2"/>
      <c r="E109" s="18"/>
      <c r="F109" s="2"/>
      <c r="G109" s="18"/>
      <c r="H109" s="18"/>
      <c r="I109" s="15"/>
      <c r="J109" s="2"/>
      <c r="K109" s="33">
        <f>SUBTOTAL(9,K100:K107)</f>
        <v>16842306.300000001</v>
      </c>
      <c r="L109" s="33"/>
      <c r="M109" s="32">
        <f>SUBTOTAL(9,M100:M107)</f>
        <v>5333197</v>
      </c>
      <c r="N109" s="32"/>
      <c r="O109" s="32">
        <f>SUBTOTAL(9,O100:O107)</f>
        <v>11512040</v>
      </c>
      <c r="P109" s="32"/>
      <c r="Q109" s="32">
        <f>SUBTOTAL(9,Q100:Q107)</f>
        <v>1381307</v>
      </c>
      <c r="S109" s="52">
        <f>ROUND(Q109/K109*100,2)</f>
        <v>8.1999999999999993</v>
      </c>
      <c r="T109" s="34"/>
      <c r="U109" s="54">
        <f t="shared" ref="U109" si="2">ROUND(O109/Q109,1)</f>
        <v>8.3000000000000007</v>
      </c>
    </row>
    <row r="110" spans="1:23" ht="15" customHeight="1" x14ac:dyDescent="0.2">
      <c r="I110" s="29"/>
      <c r="S110" s="51"/>
      <c r="T110" s="30"/>
      <c r="U110" s="53"/>
    </row>
    <row r="111" spans="1:23" ht="15" customHeight="1" x14ac:dyDescent="0.2">
      <c r="I111" s="29"/>
      <c r="S111" s="51"/>
      <c r="T111" s="30"/>
      <c r="U111" s="53"/>
    </row>
    <row r="112" spans="1:23" ht="15" customHeight="1" x14ac:dyDescent="0.25">
      <c r="B112" s="28" t="s">
        <v>77</v>
      </c>
      <c r="I112" s="29"/>
      <c r="S112" s="51"/>
      <c r="T112" s="30"/>
      <c r="U112" s="53"/>
    </row>
    <row r="113" spans="1:21" ht="15" customHeight="1" x14ac:dyDescent="0.2">
      <c r="I113" s="29"/>
      <c r="S113" s="51"/>
      <c r="T113" s="30"/>
      <c r="U113" s="53"/>
    </row>
    <row r="114" spans="1:21" ht="15" customHeight="1" x14ac:dyDescent="0.25">
      <c r="C114" s="21" t="s">
        <v>44</v>
      </c>
      <c r="I114" s="29"/>
      <c r="S114" s="51"/>
      <c r="T114" s="30"/>
      <c r="U114" s="53"/>
    </row>
    <row r="115" spans="1:21" ht="15" customHeight="1" x14ac:dyDescent="0.2">
      <c r="A115" s="10">
        <v>1910</v>
      </c>
      <c r="C115" s="2" t="s">
        <v>48</v>
      </c>
      <c r="I115" s="29"/>
      <c r="M115" s="11">
        <v>56834.040000000008</v>
      </c>
      <c r="Q115" s="11">
        <f>-ROUND(M115/5,0)</f>
        <v>-11367</v>
      </c>
      <c r="S115" s="51"/>
      <c r="T115" s="30"/>
      <c r="U115" s="53"/>
    </row>
    <row r="116" spans="1:21" ht="15" customHeight="1" x14ac:dyDescent="0.2">
      <c r="A116" s="10">
        <v>1911</v>
      </c>
      <c r="C116" s="2" t="s">
        <v>49</v>
      </c>
      <c r="I116" s="29"/>
      <c r="M116" s="11">
        <v>-14841.71</v>
      </c>
      <c r="Q116" s="11">
        <f t="shared" ref="Q116:Q118" si="3">-ROUND(M116/5,0)</f>
        <v>2968</v>
      </c>
      <c r="S116" s="51"/>
      <c r="T116" s="30"/>
      <c r="U116" s="53"/>
    </row>
    <row r="117" spans="1:21" ht="15" customHeight="1" x14ac:dyDescent="0.2">
      <c r="A117" s="10">
        <v>1940</v>
      </c>
      <c r="C117" s="2" t="s">
        <v>50</v>
      </c>
      <c r="I117" s="29"/>
      <c r="M117" s="11">
        <v>11272.839999999997</v>
      </c>
      <c r="Q117" s="11">
        <f t="shared" si="3"/>
        <v>-2255</v>
      </c>
      <c r="S117" s="51"/>
      <c r="T117" s="30"/>
      <c r="U117" s="53"/>
    </row>
    <row r="118" spans="1:21" ht="15" customHeight="1" x14ac:dyDescent="0.2">
      <c r="A118" s="10">
        <v>1970</v>
      </c>
      <c r="C118" s="2" t="s">
        <v>40</v>
      </c>
      <c r="I118" s="29"/>
      <c r="M118" s="11">
        <v>1376868.3899999997</v>
      </c>
      <c r="Q118" s="11">
        <f t="shared" si="3"/>
        <v>-275374</v>
      </c>
      <c r="S118" s="51"/>
      <c r="T118" s="30"/>
      <c r="U118" s="53"/>
    </row>
    <row r="119" spans="1:21" ht="15" customHeight="1" x14ac:dyDescent="0.2">
      <c r="A119" s="10">
        <v>1980</v>
      </c>
      <c r="C119" s="2" t="s">
        <v>51</v>
      </c>
      <c r="I119" s="29"/>
      <c r="M119" s="31">
        <v>-3716.3199999999997</v>
      </c>
      <c r="Q119" s="31">
        <f t="shared" ref="Q119" si="4">-ROUND(M119/5,0)</f>
        <v>743</v>
      </c>
      <c r="S119" s="51"/>
      <c r="T119" s="30"/>
      <c r="U119" s="53"/>
    </row>
    <row r="120" spans="1:21" ht="15" customHeight="1" x14ac:dyDescent="0.2">
      <c r="I120" s="29"/>
      <c r="S120" s="51"/>
      <c r="T120" s="30"/>
      <c r="U120" s="53"/>
    </row>
    <row r="121" spans="1:21" ht="15" customHeight="1" x14ac:dyDescent="0.25">
      <c r="B121" s="21"/>
      <c r="C121" s="21" t="s">
        <v>52</v>
      </c>
      <c r="I121" s="29"/>
      <c r="M121" s="32">
        <f>SUBTOTAL(9,M115:M119)</f>
        <v>1426417.2399999995</v>
      </c>
      <c r="Q121" s="32">
        <f>SUBTOTAL(9,Q115:Q119)</f>
        <v>-285285</v>
      </c>
      <c r="S121" s="51"/>
      <c r="T121" s="30"/>
      <c r="U121" s="53"/>
    </row>
    <row r="122" spans="1:21" ht="15" customHeight="1" x14ac:dyDescent="0.2">
      <c r="I122" s="29"/>
      <c r="S122" s="51"/>
      <c r="T122" s="30"/>
      <c r="U122" s="53"/>
    </row>
    <row r="123" spans="1:21" ht="15" customHeight="1" x14ac:dyDescent="0.25">
      <c r="C123" s="21" t="s">
        <v>80</v>
      </c>
      <c r="I123" s="29"/>
      <c r="S123" s="51"/>
      <c r="T123" s="30"/>
      <c r="U123" s="53"/>
    </row>
    <row r="124" spans="1:21" ht="15" customHeight="1" x14ac:dyDescent="0.2">
      <c r="A124" s="10">
        <v>3910</v>
      </c>
      <c r="C124" s="2" t="s">
        <v>61</v>
      </c>
      <c r="I124" s="29"/>
      <c r="M124" s="11">
        <v>-4992.4799999999977</v>
      </c>
      <c r="Q124" s="11">
        <f t="shared" ref="Q124:Q127" si="5">-ROUND(M124/5,0)</f>
        <v>998</v>
      </c>
      <c r="S124" s="51"/>
      <c r="T124" s="30"/>
      <c r="U124" s="53"/>
    </row>
    <row r="125" spans="1:21" ht="15" customHeight="1" x14ac:dyDescent="0.2">
      <c r="A125" s="10">
        <v>3911</v>
      </c>
      <c r="C125" s="2" t="s">
        <v>49</v>
      </c>
      <c r="I125" s="29"/>
      <c r="M125" s="11">
        <v>-91797.179999999935</v>
      </c>
      <c r="Q125" s="11">
        <f t="shared" si="5"/>
        <v>18359</v>
      </c>
      <c r="S125" s="51"/>
      <c r="T125" s="30"/>
      <c r="U125" s="53"/>
    </row>
    <row r="126" spans="1:21" ht="15" customHeight="1" x14ac:dyDescent="0.2">
      <c r="A126" s="10">
        <v>3940</v>
      </c>
      <c r="C126" s="2" t="s">
        <v>62</v>
      </c>
      <c r="I126" s="29"/>
      <c r="M126" s="11">
        <v>357627.41000000003</v>
      </c>
      <c r="Q126" s="11">
        <f t="shared" si="5"/>
        <v>-71525</v>
      </c>
      <c r="S126" s="51"/>
      <c r="T126" s="30"/>
      <c r="U126" s="53"/>
    </row>
    <row r="127" spans="1:21" ht="15" customHeight="1" x14ac:dyDescent="0.2">
      <c r="A127" s="10">
        <v>3970</v>
      </c>
      <c r="C127" s="2" t="s">
        <v>63</v>
      </c>
      <c r="I127" s="29"/>
      <c r="M127" s="31">
        <v>222478.35999999987</v>
      </c>
      <c r="Q127" s="31">
        <f t="shared" si="5"/>
        <v>-44496</v>
      </c>
      <c r="S127" s="51"/>
      <c r="T127" s="30"/>
      <c r="U127" s="53"/>
    </row>
    <row r="128" spans="1:21" ht="15" customHeight="1" x14ac:dyDescent="0.2">
      <c r="I128" s="29"/>
      <c r="S128" s="51"/>
      <c r="T128" s="30"/>
    </row>
    <row r="129" spans="1:22" ht="15" customHeight="1" x14ac:dyDescent="0.25">
      <c r="B129" s="21"/>
      <c r="C129" s="21" t="s">
        <v>79</v>
      </c>
      <c r="I129" s="29"/>
      <c r="M129" s="71">
        <f>SUBTOTAL(9,M124:M127)</f>
        <v>483316.11</v>
      </c>
      <c r="Q129" s="71">
        <f>SUBTOTAL(9,Q124:Q127)</f>
        <v>-96664</v>
      </c>
      <c r="S129" s="51"/>
      <c r="T129" s="30"/>
    </row>
    <row r="130" spans="1:22" ht="15" customHeight="1" x14ac:dyDescent="0.2">
      <c r="I130" s="29"/>
      <c r="S130" s="51"/>
      <c r="T130" s="30"/>
    </row>
    <row r="131" spans="1:22" ht="15" customHeight="1" x14ac:dyDescent="0.25">
      <c r="B131" s="21" t="s">
        <v>78</v>
      </c>
      <c r="I131" s="29"/>
      <c r="M131" s="71">
        <f>SUBTOTAL(9,M115:M130)</f>
        <v>1909733.3499999996</v>
      </c>
      <c r="Q131" s="71">
        <f>SUBTOTAL(9,Q115:Q130)</f>
        <v>-381949</v>
      </c>
      <c r="S131" s="51"/>
      <c r="T131" s="30"/>
    </row>
    <row r="132" spans="1:22" ht="15" customHeight="1" x14ac:dyDescent="0.2">
      <c r="I132" s="29"/>
      <c r="M132" s="2"/>
      <c r="N132" s="2"/>
      <c r="O132" s="2"/>
      <c r="P132" s="2"/>
      <c r="Q132" s="2"/>
      <c r="S132" s="51"/>
      <c r="T132" s="30"/>
    </row>
    <row r="133" spans="1:22" ht="15" customHeight="1" x14ac:dyDescent="0.2">
      <c r="I133" s="29"/>
      <c r="M133" s="2"/>
      <c r="N133" s="2"/>
      <c r="O133" s="2"/>
      <c r="P133" s="2"/>
      <c r="Q133" s="2"/>
      <c r="S133" s="51"/>
      <c r="T133" s="30"/>
    </row>
    <row r="134" spans="1:22" ht="15" customHeight="1" x14ac:dyDescent="0.25">
      <c r="B134" s="28" t="s">
        <v>29</v>
      </c>
      <c r="C134" s="21"/>
      <c r="E134" s="18"/>
      <c r="G134" s="18"/>
      <c r="H134" s="18"/>
      <c r="I134" s="15"/>
      <c r="K134" s="61">
        <f>SUBTOTAL(9,K14:K131)</f>
        <v>2016306851.4699998</v>
      </c>
      <c r="L134" s="32"/>
      <c r="M134" s="71">
        <f>SUBTOTAL(9,M14:M131)</f>
        <v>842794233.36000001</v>
      </c>
      <c r="N134" s="32"/>
      <c r="O134" s="71">
        <f>SUBTOTAL(9,O14:O131)</f>
        <v>1395510106</v>
      </c>
      <c r="P134" s="32"/>
      <c r="Q134" s="71">
        <f>SUBTOTAL(9,Q14:Q131)</f>
        <v>58113737</v>
      </c>
      <c r="R134" s="21"/>
      <c r="S134" s="52">
        <f>ROUND(Q134/K134*100,2)</f>
        <v>2.88</v>
      </c>
      <c r="T134" s="30"/>
    </row>
    <row r="135" spans="1:22" ht="15" customHeight="1" x14ac:dyDescent="0.2">
      <c r="I135" s="29"/>
      <c r="M135" s="2"/>
      <c r="N135" s="2"/>
      <c r="O135" s="2"/>
      <c r="P135" s="2"/>
      <c r="Q135" s="2"/>
      <c r="S135" s="51"/>
      <c r="T135" s="30"/>
    </row>
    <row r="136" spans="1:22" ht="15" customHeight="1" x14ac:dyDescent="0.2">
      <c r="I136" s="29"/>
      <c r="S136" s="51"/>
      <c r="T136" s="30"/>
    </row>
    <row r="137" spans="1:22" ht="15" customHeight="1" x14ac:dyDescent="0.25">
      <c r="B137" s="21" t="s">
        <v>64</v>
      </c>
      <c r="E137" s="18"/>
      <c r="G137" s="18"/>
      <c r="H137" s="18"/>
      <c r="I137" s="32"/>
      <c r="K137" s="33"/>
      <c r="L137" s="33"/>
      <c r="M137" s="32"/>
      <c r="N137" s="32"/>
      <c r="O137" s="32"/>
      <c r="P137" s="32"/>
      <c r="Q137" s="42"/>
      <c r="S137" s="52"/>
      <c r="T137" s="34"/>
      <c r="U137" s="35"/>
      <c r="V137" s="14"/>
    </row>
    <row r="138" spans="1:22" ht="15" customHeight="1" x14ac:dyDescent="0.25">
      <c r="A138" s="10">
        <v>1890</v>
      </c>
      <c r="B138" s="21"/>
      <c r="C138" s="2" t="s">
        <v>43</v>
      </c>
      <c r="E138" s="18"/>
      <c r="G138" s="18"/>
      <c r="H138" s="18"/>
      <c r="I138" s="32"/>
      <c r="K138" s="12">
        <v>1041678.45</v>
      </c>
      <c r="L138" s="33"/>
      <c r="N138" s="32"/>
      <c r="O138" s="32"/>
      <c r="P138" s="32"/>
      <c r="Q138" s="42"/>
      <c r="S138" s="52"/>
      <c r="T138" s="34"/>
      <c r="U138" s="35"/>
      <c r="V138" s="14"/>
    </row>
    <row r="139" spans="1:22" ht="15" customHeight="1" x14ac:dyDescent="0.25">
      <c r="A139" s="10">
        <v>3100</v>
      </c>
      <c r="B139" s="21"/>
      <c r="C139" s="2" t="s">
        <v>43</v>
      </c>
      <c r="E139" s="18"/>
      <c r="G139" s="18"/>
      <c r="H139" s="18"/>
      <c r="I139" s="32"/>
      <c r="K139" s="12">
        <v>7046983.5599999996</v>
      </c>
      <c r="M139" s="11">
        <v>101422.52</v>
      </c>
      <c r="Q139" s="42"/>
      <c r="S139" s="52"/>
      <c r="T139" s="34"/>
      <c r="U139" s="35"/>
      <c r="V139" s="14"/>
    </row>
    <row r="140" spans="1:22" ht="15" customHeight="1" x14ac:dyDescent="0.25">
      <c r="A140" s="10">
        <v>3170</v>
      </c>
      <c r="B140" s="21"/>
      <c r="C140" s="2" t="s">
        <v>75</v>
      </c>
      <c r="E140" s="18"/>
      <c r="G140" s="18"/>
      <c r="H140" s="18"/>
      <c r="I140" s="32"/>
      <c r="K140" s="12">
        <v>100701442.92</v>
      </c>
      <c r="Q140" s="42"/>
      <c r="S140" s="52"/>
      <c r="T140" s="34"/>
      <c r="U140" s="35"/>
      <c r="V140" s="14"/>
    </row>
    <row r="141" spans="1:22" ht="15" customHeight="1" x14ac:dyDescent="0.25">
      <c r="A141" s="10">
        <v>3400</v>
      </c>
      <c r="B141" s="21"/>
      <c r="C141" s="2" t="s">
        <v>43</v>
      </c>
      <c r="D141" s="21"/>
      <c r="E141" s="18"/>
      <c r="F141" s="21"/>
      <c r="G141" s="63"/>
      <c r="H141" s="18"/>
      <c r="I141" s="12"/>
      <c r="K141" s="12">
        <v>2258588.39</v>
      </c>
      <c r="M141" s="11">
        <v>3677</v>
      </c>
      <c r="Q141" s="42"/>
      <c r="S141" s="52"/>
      <c r="T141" s="34"/>
      <c r="U141" s="35"/>
      <c r="V141" s="14"/>
    </row>
    <row r="142" spans="1:22" ht="15" customHeight="1" x14ac:dyDescent="0.25">
      <c r="A142" s="10">
        <v>3406</v>
      </c>
      <c r="B142" s="21"/>
      <c r="C142" s="2" t="s">
        <v>43</v>
      </c>
      <c r="D142" s="21"/>
      <c r="E142" s="18"/>
      <c r="F142" s="21"/>
      <c r="G142" s="63"/>
      <c r="H142" s="18"/>
      <c r="I142" s="12"/>
      <c r="K142" s="12">
        <v>776981.31</v>
      </c>
      <c r="Q142" s="42"/>
      <c r="S142" s="52"/>
      <c r="T142" s="34"/>
      <c r="U142" s="35"/>
      <c r="V142" s="14"/>
    </row>
    <row r="143" spans="1:22" ht="15" customHeight="1" x14ac:dyDescent="0.25">
      <c r="A143" s="10">
        <v>3500</v>
      </c>
      <c r="B143" s="21"/>
      <c r="C143" s="2" t="s">
        <v>43</v>
      </c>
      <c r="E143" s="18"/>
      <c r="G143" s="18"/>
      <c r="H143" s="18"/>
      <c r="I143" s="32"/>
      <c r="K143" s="12">
        <v>2055417.5</v>
      </c>
      <c r="Q143" s="42"/>
      <c r="S143" s="52"/>
      <c r="T143" s="34"/>
      <c r="U143" s="35"/>
      <c r="V143" s="14"/>
    </row>
    <row r="144" spans="1:22" ht="15" customHeight="1" x14ac:dyDescent="0.25">
      <c r="A144" s="10">
        <v>3600</v>
      </c>
      <c r="B144" s="21"/>
      <c r="C144" s="2" t="s">
        <v>43</v>
      </c>
      <c r="E144" s="18"/>
      <c r="G144" s="18"/>
      <c r="H144" s="18"/>
      <c r="I144" s="32"/>
      <c r="K144" s="43">
        <v>12594411.92</v>
      </c>
      <c r="M144" s="31"/>
      <c r="Q144" s="42"/>
      <c r="S144" s="52"/>
      <c r="T144" s="34"/>
      <c r="U144" s="35"/>
      <c r="V144" s="14"/>
    </row>
    <row r="145" spans="1:22" ht="15" customHeight="1" x14ac:dyDescent="0.25">
      <c r="A145" s="77"/>
      <c r="B145" s="77"/>
      <c r="C145" s="78"/>
      <c r="D145" s="21"/>
      <c r="E145" s="18"/>
      <c r="F145" s="21"/>
      <c r="G145" s="18"/>
      <c r="H145" s="18"/>
      <c r="I145" s="32"/>
      <c r="K145" s="33"/>
      <c r="L145" s="33"/>
      <c r="M145" s="33"/>
      <c r="N145" s="32"/>
      <c r="O145" s="32"/>
      <c r="P145" s="32"/>
      <c r="Q145" s="32"/>
      <c r="S145" s="52"/>
      <c r="T145" s="34"/>
      <c r="U145" s="35"/>
      <c r="V145" s="14"/>
    </row>
    <row r="146" spans="1:22" s="21" customFormat="1" ht="15" customHeight="1" x14ac:dyDescent="0.25">
      <c r="A146" s="20"/>
      <c r="B146" s="21" t="s">
        <v>65</v>
      </c>
      <c r="E146" s="18"/>
      <c r="G146" s="18"/>
      <c r="H146" s="18"/>
      <c r="I146" s="32"/>
      <c r="J146" s="2"/>
      <c r="K146" s="33">
        <f>SUBTOTAL(9,K138:K144)</f>
        <v>126475504.05000001</v>
      </c>
      <c r="L146" s="33"/>
      <c r="M146" s="32">
        <f>SUBTOTAL(9,M138:M144)</f>
        <v>105099.52</v>
      </c>
      <c r="N146" s="32"/>
      <c r="O146" s="32"/>
      <c r="P146" s="32"/>
      <c r="Q146" s="32"/>
      <c r="R146" s="2"/>
      <c r="S146" s="52"/>
      <c r="T146" s="34"/>
      <c r="U146" s="35"/>
      <c r="V146" s="36"/>
    </row>
    <row r="147" spans="1:22" s="21" customFormat="1" ht="15" customHeight="1" x14ac:dyDescent="0.25">
      <c r="A147" s="20"/>
      <c r="E147" s="18"/>
      <c r="G147" s="18"/>
      <c r="H147" s="18"/>
      <c r="I147" s="32"/>
      <c r="J147" s="2"/>
      <c r="K147" s="33"/>
      <c r="L147" s="33"/>
      <c r="M147" s="32"/>
      <c r="N147" s="32"/>
      <c r="O147" s="32"/>
      <c r="P147" s="32"/>
      <c r="Q147" s="32"/>
      <c r="R147" s="2"/>
      <c r="S147" s="52"/>
      <c r="T147" s="34"/>
      <c r="U147" s="35"/>
      <c r="V147" s="36"/>
    </row>
    <row r="148" spans="1:22" s="21" customFormat="1" ht="15" customHeight="1" x14ac:dyDescent="0.25">
      <c r="A148" s="20"/>
      <c r="E148" s="18"/>
      <c r="G148" s="18"/>
      <c r="H148" s="18"/>
      <c r="I148" s="32"/>
      <c r="J148" s="2"/>
      <c r="K148" s="33"/>
      <c r="L148" s="33"/>
      <c r="M148" s="32"/>
      <c r="N148" s="32"/>
      <c r="O148" s="32"/>
      <c r="P148" s="32"/>
      <c r="Q148" s="32"/>
      <c r="R148" s="2"/>
      <c r="S148" s="52"/>
      <c r="T148" s="34"/>
      <c r="U148" s="35"/>
      <c r="V148" s="36"/>
    </row>
    <row r="149" spans="1:22" s="21" customFormat="1" ht="15" customHeight="1" x14ac:dyDescent="0.25">
      <c r="A149" s="20"/>
      <c r="B149" s="21" t="s">
        <v>66</v>
      </c>
      <c r="E149" s="18"/>
      <c r="G149" s="18"/>
      <c r="H149" s="18"/>
      <c r="I149" s="32"/>
      <c r="J149" s="2"/>
      <c r="K149" s="33"/>
      <c r="L149" s="33"/>
      <c r="M149" s="32"/>
      <c r="N149" s="32"/>
      <c r="O149" s="32"/>
      <c r="P149" s="32"/>
      <c r="Q149" s="32"/>
      <c r="R149" s="2"/>
      <c r="S149" s="52"/>
      <c r="T149" s="34"/>
      <c r="U149" s="35"/>
      <c r="V149" s="36"/>
    </row>
    <row r="150" spans="1:22" s="21" customFormat="1" ht="15" customHeight="1" x14ac:dyDescent="0.25">
      <c r="A150" s="10">
        <v>1030</v>
      </c>
      <c r="C150" s="2" t="s">
        <v>41</v>
      </c>
      <c r="D150" s="2"/>
      <c r="E150" s="18"/>
      <c r="F150" s="2"/>
      <c r="G150" s="18"/>
      <c r="H150" s="18"/>
      <c r="I150" s="32"/>
      <c r="J150" s="2"/>
      <c r="K150" s="12">
        <v>22366609.539999999</v>
      </c>
      <c r="L150" s="33"/>
      <c r="M150" s="11">
        <v>22345887.359999999</v>
      </c>
      <c r="N150" s="32"/>
      <c r="O150" s="32"/>
      <c r="P150" s="32"/>
      <c r="Q150" s="32"/>
      <c r="R150" s="2"/>
      <c r="S150" s="52"/>
      <c r="T150" s="34"/>
      <c r="U150" s="35"/>
      <c r="V150" s="36"/>
    </row>
    <row r="151" spans="1:22" s="21" customFormat="1" ht="15" customHeight="1" x14ac:dyDescent="0.25">
      <c r="A151" s="10">
        <v>3030</v>
      </c>
      <c r="C151" s="2" t="s">
        <v>41</v>
      </c>
      <c r="D151" s="2"/>
      <c r="E151" s="18"/>
      <c r="F151" s="2"/>
      <c r="G151" s="18"/>
      <c r="H151" s="18"/>
      <c r="I151" s="32"/>
      <c r="J151" s="2"/>
      <c r="K151" s="12">
        <v>14264277.590000002</v>
      </c>
      <c r="L151" s="33"/>
      <c r="M151" s="11">
        <v>8884478.2800000012</v>
      </c>
      <c r="N151" s="32"/>
      <c r="O151" s="32"/>
      <c r="P151" s="32"/>
      <c r="Q151" s="32"/>
      <c r="R151" s="2"/>
      <c r="S151" s="52"/>
      <c r="T151" s="34"/>
      <c r="U151" s="35"/>
      <c r="V151" s="36"/>
    </row>
    <row r="152" spans="1:22" s="21" customFormat="1" ht="15" customHeight="1" x14ac:dyDescent="0.25">
      <c r="A152" s="10">
        <v>30303</v>
      </c>
      <c r="C152" s="2" t="s">
        <v>111</v>
      </c>
      <c r="D152" s="2"/>
      <c r="E152" s="18"/>
      <c r="F152" s="2"/>
      <c r="G152" s="18"/>
      <c r="H152" s="18"/>
      <c r="I152" s="32"/>
      <c r="J152" s="2"/>
      <c r="K152" s="12">
        <v>1385510.26</v>
      </c>
      <c r="L152" s="33"/>
      <c r="M152" s="11">
        <v>815783.57000000007</v>
      </c>
      <c r="N152" s="32"/>
      <c r="O152" s="32"/>
      <c r="P152" s="32"/>
      <c r="Q152" s="32"/>
      <c r="R152" s="2"/>
      <c r="S152" s="52"/>
      <c r="T152" s="34"/>
      <c r="U152" s="35"/>
      <c r="V152" s="36"/>
    </row>
    <row r="153" spans="1:22" s="21" customFormat="1" ht="15" customHeight="1" x14ac:dyDescent="0.25">
      <c r="A153" s="10">
        <v>3031</v>
      </c>
      <c r="C153" s="2" t="s">
        <v>110</v>
      </c>
      <c r="D153" s="2"/>
      <c r="E153" s="18"/>
      <c r="F153" s="2"/>
      <c r="G153" s="18"/>
      <c r="H153" s="18"/>
      <c r="I153" s="32"/>
      <c r="J153" s="2"/>
      <c r="K153" s="43">
        <v>5092076.5</v>
      </c>
      <c r="L153" s="33"/>
      <c r="M153" s="31">
        <v>2168892.9899999998</v>
      </c>
      <c r="N153" s="32"/>
      <c r="O153" s="32"/>
      <c r="P153" s="32"/>
      <c r="Q153" s="32"/>
      <c r="R153" s="2"/>
      <c r="S153" s="52"/>
      <c r="T153" s="34"/>
      <c r="U153" s="35"/>
      <c r="V153" s="36"/>
    </row>
    <row r="154" spans="1:22" s="21" customFormat="1" ht="15" customHeight="1" x14ac:dyDescent="0.25">
      <c r="A154" s="77"/>
      <c r="B154" s="77"/>
      <c r="C154" s="78"/>
      <c r="E154" s="18"/>
      <c r="G154" s="18"/>
      <c r="H154" s="18"/>
      <c r="I154" s="32"/>
      <c r="J154" s="2"/>
      <c r="K154" s="33"/>
      <c r="L154" s="33"/>
      <c r="M154" s="33"/>
      <c r="N154" s="32"/>
      <c r="O154" s="32"/>
      <c r="P154" s="32"/>
      <c r="Q154" s="32"/>
      <c r="R154" s="2"/>
      <c r="S154" s="52"/>
      <c r="T154" s="34"/>
      <c r="U154" s="35"/>
      <c r="V154" s="36"/>
    </row>
    <row r="155" spans="1:22" s="21" customFormat="1" ht="15" customHeight="1" x14ac:dyDescent="0.25">
      <c r="A155" s="20"/>
      <c r="B155" s="21" t="s">
        <v>67</v>
      </c>
      <c r="E155" s="18"/>
      <c r="G155" s="18"/>
      <c r="H155" s="18"/>
      <c r="I155" s="32"/>
      <c r="J155" s="2"/>
      <c r="K155" s="61">
        <f>SUBTOTAL(9,K150:K153)</f>
        <v>43108473.890000001</v>
      </c>
      <c r="L155" s="41"/>
      <c r="M155" s="72">
        <f>SUBTOTAL(9,M150:M153)</f>
        <v>34215042.200000003</v>
      </c>
      <c r="N155" s="32"/>
      <c r="O155" s="32"/>
      <c r="P155" s="32"/>
      <c r="Q155" s="32"/>
      <c r="R155" s="2"/>
      <c r="S155" s="34"/>
      <c r="T155" s="34"/>
      <c r="U155" s="35"/>
      <c r="V155" s="36"/>
    </row>
    <row r="156" spans="1:22" s="21" customFormat="1" ht="15" customHeight="1" x14ac:dyDescent="0.25">
      <c r="A156" s="20"/>
      <c r="E156" s="18"/>
      <c r="G156" s="18"/>
      <c r="H156" s="18"/>
      <c r="I156" s="32"/>
      <c r="K156" s="33"/>
      <c r="L156" s="33"/>
      <c r="M156" s="32"/>
      <c r="N156" s="32"/>
      <c r="O156" s="32"/>
      <c r="P156" s="32"/>
      <c r="Q156" s="32"/>
      <c r="R156" s="2"/>
      <c r="S156" s="34"/>
      <c r="T156" s="34"/>
      <c r="U156" s="35"/>
      <c r="V156" s="36"/>
    </row>
    <row r="157" spans="1:22" s="21" customFormat="1" ht="15" customHeight="1" x14ac:dyDescent="0.25">
      <c r="A157" s="20"/>
      <c r="E157" s="18"/>
      <c r="G157" s="18"/>
      <c r="H157" s="18"/>
      <c r="I157" s="32"/>
      <c r="K157" s="33"/>
      <c r="L157" s="33"/>
      <c r="M157" s="32"/>
      <c r="N157" s="32"/>
      <c r="O157" s="32"/>
      <c r="P157" s="32"/>
      <c r="Q157" s="32"/>
      <c r="R157" s="2"/>
      <c r="S157" s="34"/>
      <c r="T157" s="34"/>
      <c r="U157" s="35"/>
      <c r="V157" s="36"/>
    </row>
    <row r="158" spans="1:22" s="21" customFormat="1" ht="15" customHeight="1" thickBot="1" x14ac:dyDescent="0.3">
      <c r="A158" s="20"/>
      <c r="B158" s="21" t="s">
        <v>68</v>
      </c>
      <c r="E158" s="18"/>
      <c r="G158" s="18"/>
      <c r="H158" s="18"/>
      <c r="I158" s="32"/>
      <c r="J158" s="2"/>
      <c r="K158" s="44">
        <f>SUBTOTAL(9,K14:K155)</f>
        <v>2185890829.4100003</v>
      </c>
      <c r="L158" s="33"/>
      <c r="M158" s="73">
        <f>SUBTOTAL(9,M14:M155)</f>
        <v>877114375.08000004</v>
      </c>
      <c r="N158" s="32"/>
      <c r="O158" s="73">
        <f>SUBTOTAL(9,O14:O155)</f>
        <v>1395510106</v>
      </c>
      <c r="P158" s="32"/>
      <c r="Q158" s="73">
        <f>SUBTOTAL(9,Q14:Q155)</f>
        <v>58113737</v>
      </c>
      <c r="R158" s="2"/>
      <c r="S158" s="34"/>
      <c r="T158" s="34"/>
      <c r="U158" s="35"/>
      <c r="V158" s="36"/>
    </row>
    <row r="159" spans="1:22" ht="15" customHeight="1" thickTop="1" x14ac:dyDescent="0.25">
      <c r="B159" s="21"/>
      <c r="D159" s="21"/>
      <c r="E159" s="18"/>
      <c r="F159" s="21"/>
      <c r="G159" s="18"/>
      <c r="H159" s="18"/>
      <c r="I159" s="32"/>
      <c r="J159" s="21"/>
      <c r="K159" s="33"/>
      <c r="L159" s="33"/>
      <c r="M159" s="32"/>
      <c r="N159" s="32"/>
      <c r="O159" s="32"/>
      <c r="P159" s="32"/>
      <c r="Q159" s="32"/>
      <c r="S159" s="34"/>
      <c r="T159" s="34"/>
      <c r="U159" s="35"/>
      <c r="V159" s="14"/>
    </row>
    <row r="160" spans="1:22" ht="15" customHeight="1" x14ac:dyDescent="0.25">
      <c r="B160" s="21"/>
      <c r="D160" s="21"/>
      <c r="E160" s="18"/>
      <c r="F160" s="21"/>
      <c r="G160" s="18"/>
      <c r="H160" s="18"/>
      <c r="I160" s="32"/>
      <c r="J160" s="21"/>
      <c r="K160" s="33"/>
      <c r="L160" s="33"/>
      <c r="M160" s="32"/>
      <c r="N160" s="32"/>
      <c r="O160" s="32"/>
      <c r="P160" s="32"/>
      <c r="Q160" s="32"/>
      <c r="S160" s="34"/>
      <c r="T160" s="34"/>
      <c r="U160" s="35"/>
      <c r="V160" s="14"/>
    </row>
    <row r="161" spans="1:23" ht="15" customHeight="1" x14ac:dyDescent="0.25">
      <c r="B161" s="21"/>
      <c r="D161" s="21"/>
      <c r="E161" s="18"/>
      <c r="F161" s="21"/>
      <c r="G161" s="18"/>
      <c r="H161" s="18"/>
      <c r="I161" s="32"/>
      <c r="J161" s="21"/>
      <c r="K161" s="33"/>
      <c r="L161" s="33"/>
      <c r="M161" s="32"/>
      <c r="N161" s="32"/>
      <c r="O161" s="32"/>
      <c r="P161" s="32"/>
      <c r="Q161" s="32"/>
      <c r="S161" s="34"/>
      <c r="T161" s="34"/>
      <c r="U161" s="35"/>
      <c r="V161" s="14"/>
    </row>
    <row r="162" spans="1:23" ht="15" customHeight="1" x14ac:dyDescent="0.25">
      <c r="B162" s="45" t="s">
        <v>25</v>
      </c>
      <c r="C162" s="2" t="s">
        <v>42</v>
      </c>
      <c r="D162" s="21"/>
      <c r="F162" s="21"/>
      <c r="S162" s="30"/>
      <c r="T162" s="30"/>
      <c r="V162" s="14"/>
    </row>
    <row r="163" spans="1:23" ht="15" customHeight="1" x14ac:dyDescent="0.25">
      <c r="B163" s="45"/>
      <c r="D163" s="21"/>
      <c r="F163" s="21"/>
      <c r="J163" s="21"/>
      <c r="V163" s="14"/>
    </row>
    <row r="164" spans="1:23" ht="15" customHeight="1" x14ac:dyDescent="0.25">
      <c r="B164" s="45" t="s">
        <v>166</v>
      </c>
      <c r="C164" s="2" t="s">
        <v>167</v>
      </c>
      <c r="D164" s="21"/>
      <c r="F164" s="21"/>
      <c r="J164" s="21"/>
      <c r="K164" s="79"/>
      <c r="L164" s="80"/>
      <c r="M164" s="81"/>
      <c r="V164" s="14"/>
    </row>
    <row r="165" spans="1:23" ht="15" customHeight="1" x14ac:dyDescent="0.2">
      <c r="B165" s="45"/>
      <c r="C165" s="2" t="s">
        <v>168</v>
      </c>
      <c r="E165" s="75" t="s">
        <v>10</v>
      </c>
      <c r="G165" s="75" t="s">
        <v>15</v>
      </c>
      <c r="K165" s="79"/>
      <c r="V165" s="14"/>
    </row>
    <row r="166" spans="1:23" ht="15" customHeight="1" x14ac:dyDescent="0.25">
      <c r="B166" s="45"/>
      <c r="D166" s="21"/>
      <c r="E166" s="74">
        <v>348</v>
      </c>
      <c r="F166" s="21"/>
      <c r="G166" s="74">
        <v>6.9</v>
      </c>
      <c r="J166" s="21"/>
      <c r="V166" s="14"/>
    </row>
    <row r="167" spans="1:23" ht="15" customHeight="1" x14ac:dyDescent="0.25">
      <c r="B167" s="45"/>
      <c r="D167" s="21"/>
      <c r="E167" s="74">
        <v>351</v>
      </c>
      <c r="F167" s="21"/>
      <c r="G167" s="74">
        <v>6.9</v>
      </c>
      <c r="J167" s="21"/>
      <c r="V167" s="14"/>
    </row>
    <row r="168" spans="1:23" ht="15" customHeight="1" x14ac:dyDescent="0.2">
      <c r="E168" s="74">
        <v>363</v>
      </c>
      <c r="G168" s="74">
        <v>6.9</v>
      </c>
    </row>
    <row r="169" spans="1:23" ht="15" customHeight="1" x14ac:dyDescent="0.2"/>
    <row r="170" spans="1:23" ht="15" customHeight="1" x14ac:dyDescent="0.2">
      <c r="B170" s="76"/>
      <c r="C170" s="76" t="s">
        <v>169</v>
      </c>
      <c r="K170" s="79"/>
    </row>
    <row r="171" spans="1:23" s="11" customFormat="1" ht="15" customHeight="1" x14ac:dyDescent="0.2">
      <c r="A171" s="10"/>
      <c r="B171" s="76"/>
      <c r="C171" s="76" t="s">
        <v>170</v>
      </c>
      <c r="D171" s="2"/>
      <c r="E171" s="75" t="s">
        <v>10</v>
      </c>
      <c r="F171" s="2"/>
      <c r="G171" s="75" t="s">
        <v>15</v>
      </c>
      <c r="H171" s="5"/>
      <c r="J171" s="2"/>
      <c r="K171" s="79"/>
      <c r="L171" s="12"/>
      <c r="R171" s="14"/>
      <c r="U171" s="13"/>
      <c r="V171" s="2"/>
      <c r="W171" s="2"/>
    </row>
    <row r="172" spans="1:23" s="11" customFormat="1" ht="15" customHeight="1" x14ac:dyDescent="0.2">
      <c r="A172" s="10"/>
      <c r="B172" s="2"/>
      <c r="C172" s="2"/>
      <c r="D172" s="2"/>
      <c r="E172" s="74">
        <v>370.7</v>
      </c>
      <c r="F172" s="2"/>
      <c r="G172" s="5">
        <v>10.74</v>
      </c>
      <c r="H172" s="5"/>
      <c r="J172" s="2"/>
      <c r="K172" s="12"/>
      <c r="L172" s="12"/>
      <c r="R172" s="14"/>
      <c r="U172" s="13"/>
      <c r="V172" s="2"/>
      <c r="W172" s="2"/>
    </row>
    <row r="173" spans="1:23" s="11" customFormat="1" ht="15" customHeight="1" x14ac:dyDescent="0.2">
      <c r="A173" s="10"/>
      <c r="B173" s="2"/>
      <c r="C173" s="2"/>
      <c r="D173" s="2"/>
      <c r="E173" s="74">
        <v>394.7</v>
      </c>
      <c r="F173" s="2"/>
      <c r="G173" s="5">
        <v>10.74</v>
      </c>
      <c r="H173" s="5"/>
      <c r="J173" s="2"/>
      <c r="K173" s="12"/>
      <c r="L173" s="12"/>
      <c r="R173" s="14"/>
      <c r="U173" s="13"/>
      <c r="V173" s="2"/>
      <c r="W173" s="2"/>
    </row>
    <row r="174" spans="1:23" s="11" customFormat="1" ht="15" customHeight="1" x14ac:dyDescent="0.2">
      <c r="A174" s="10"/>
      <c r="B174" s="2"/>
      <c r="C174" s="2"/>
      <c r="D174" s="2"/>
      <c r="E174" s="5"/>
      <c r="F174" s="2"/>
      <c r="G174" s="5"/>
      <c r="H174" s="5"/>
      <c r="J174" s="2"/>
      <c r="K174" s="12"/>
      <c r="L174" s="12"/>
      <c r="M174" s="12"/>
      <c r="R174" s="14"/>
      <c r="U174" s="13"/>
      <c r="V174" s="2"/>
      <c r="W174" s="2"/>
    </row>
    <row r="175" spans="1:23" s="11" customFormat="1" ht="15" customHeight="1" x14ac:dyDescent="0.2">
      <c r="A175" s="10"/>
      <c r="B175" s="2"/>
      <c r="C175" s="76" t="s">
        <v>173</v>
      </c>
      <c r="D175" s="2"/>
      <c r="E175" s="5"/>
      <c r="F175" s="2"/>
      <c r="G175" s="5"/>
      <c r="H175" s="5"/>
      <c r="J175" s="2"/>
      <c r="K175" s="12"/>
      <c r="L175" s="12"/>
      <c r="R175" s="14"/>
      <c r="U175" s="13"/>
      <c r="V175" s="2"/>
      <c r="W175" s="2"/>
    </row>
    <row r="176" spans="1:23" s="11" customFormat="1" ht="15" customHeight="1" x14ac:dyDescent="0.2">
      <c r="A176" s="10"/>
      <c r="B176" s="2"/>
      <c r="C176" s="76" t="s">
        <v>172</v>
      </c>
      <c r="D176" s="2"/>
      <c r="E176" s="75" t="s">
        <v>10</v>
      </c>
      <c r="F176" s="2"/>
      <c r="G176" s="75" t="s">
        <v>15</v>
      </c>
      <c r="H176" s="5"/>
      <c r="J176" s="2"/>
      <c r="K176" s="12"/>
      <c r="L176" s="12"/>
      <c r="R176" s="14"/>
      <c r="U176" s="13"/>
      <c r="V176" s="2"/>
      <c r="W176" s="2"/>
    </row>
    <row r="177" spans="1:23" s="11" customFormat="1" ht="15" customHeight="1" x14ac:dyDescent="0.2">
      <c r="A177" s="10"/>
      <c r="B177" s="2"/>
      <c r="C177" s="2"/>
      <c r="D177" s="2"/>
      <c r="E177" s="74">
        <v>371.7</v>
      </c>
      <c r="F177" s="2"/>
      <c r="G177" s="5">
        <v>10.63</v>
      </c>
      <c r="H177" s="5"/>
      <c r="J177" s="2"/>
      <c r="K177" s="12"/>
      <c r="L177" s="12"/>
      <c r="R177" s="14"/>
      <c r="U177" s="13"/>
      <c r="V177" s="2"/>
      <c r="W177" s="2"/>
    </row>
    <row r="178" spans="1:23" s="11" customFormat="1" ht="15" customHeight="1" x14ac:dyDescent="0.2">
      <c r="A178" s="10"/>
      <c r="B178" s="2"/>
      <c r="C178" s="2"/>
      <c r="D178" s="2"/>
      <c r="E178" s="5">
        <v>394.72</v>
      </c>
      <c r="F178" s="2"/>
      <c r="G178" s="5">
        <v>10.63</v>
      </c>
      <c r="H178" s="5"/>
      <c r="J178" s="2"/>
      <c r="K178" s="12"/>
      <c r="L178" s="12"/>
      <c r="R178" s="14"/>
      <c r="U178" s="13"/>
      <c r="V178" s="2"/>
      <c r="W178" s="2"/>
    </row>
    <row r="179" spans="1:23" s="11" customFormat="1" ht="15" customHeight="1" x14ac:dyDescent="0.2">
      <c r="A179" s="10"/>
      <c r="B179" s="2"/>
      <c r="C179" s="2"/>
      <c r="D179" s="2"/>
      <c r="E179" s="5"/>
      <c r="F179" s="2"/>
      <c r="G179" s="5"/>
      <c r="H179" s="5"/>
      <c r="J179" s="2"/>
      <c r="K179" s="12"/>
      <c r="L179" s="12"/>
      <c r="R179" s="14"/>
      <c r="U179" s="13"/>
      <c r="V179" s="2"/>
      <c r="W179" s="2"/>
    </row>
    <row r="180" spans="1:23" s="11" customFormat="1" ht="15" customHeight="1" x14ac:dyDescent="0.2">
      <c r="A180" s="10"/>
      <c r="B180" s="2"/>
      <c r="C180" s="2"/>
      <c r="D180" s="2"/>
      <c r="E180" s="5"/>
      <c r="F180" s="2"/>
      <c r="G180" s="5"/>
      <c r="H180" s="5"/>
      <c r="J180" s="2"/>
      <c r="K180" s="12"/>
      <c r="L180" s="12"/>
      <c r="R180" s="14"/>
      <c r="U180" s="13"/>
      <c r="V180" s="2"/>
      <c r="W180" s="2"/>
    </row>
    <row r="181" spans="1:23" s="11" customFormat="1" ht="15" customHeight="1" x14ac:dyDescent="0.2">
      <c r="A181" s="10"/>
      <c r="B181" s="2"/>
      <c r="C181" s="2"/>
      <c r="D181" s="2"/>
      <c r="E181" s="5"/>
      <c r="F181" s="2"/>
      <c r="G181" s="5"/>
      <c r="H181" s="5"/>
      <c r="J181" s="2"/>
      <c r="K181" s="12"/>
      <c r="L181" s="12"/>
      <c r="R181" s="14"/>
      <c r="U181" s="13"/>
      <c r="V181" s="2"/>
      <c r="W181" s="2"/>
    </row>
    <row r="182" spans="1:23" s="11" customFormat="1" ht="15" customHeight="1" x14ac:dyDescent="0.25">
      <c r="A182" s="10"/>
      <c r="B182" s="2"/>
      <c r="C182" s="2"/>
      <c r="D182" s="2"/>
      <c r="E182" s="5"/>
      <c r="F182" s="2"/>
      <c r="G182" s="5"/>
      <c r="H182" s="5"/>
      <c r="J182" s="2"/>
      <c r="K182" s="12"/>
      <c r="L182" s="12"/>
      <c r="R182" s="36"/>
      <c r="U182" s="13"/>
      <c r="V182" s="2"/>
      <c r="W182" s="2"/>
    </row>
    <row r="183" spans="1:23" s="11" customFormat="1" ht="15" customHeight="1" x14ac:dyDescent="0.25">
      <c r="A183" s="10"/>
      <c r="B183" s="2"/>
      <c r="C183" s="2"/>
      <c r="D183" s="2"/>
      <c r="E183" s="5"/>
      <c r="F183" s="2"/>
      <c r="G183" s="5"/>
      <c r="H183" s="5"/>
      <c r="J183" s="2"/>
      <c r="K183" s="12"/>
      <c r="L183" s="12"/>
      <c r="R183" s="36"/>
      <c r="U183" s="13"/>
      <c r="V183" s="2"/>
      <c r="W183" s="2"/>
    </row>
    <row r="184" spans="1:23" s="11" customFormat="1" ht="15" customHeight="1" x14ac:dyDescent="0.2">
      <c r="A184" s="10"/>
      <c r="B184" s="2"/>
      <c r="C184" s="2"/>
      <c r="D184" s="2"/>
      <c r="E184" s="5"/>
      <c r="F184" s="2"/>
      <c r="G184" s="5"/>
      <c r="H184" s="5"/>
      <c r="J184" s="2"/>
      <c r="K184" s="12"/>
      <c r="L184" s="12"/>
      <c r="R184" s="14"/>
      <c r="U184" s="13"/>
      <c r="V184" s="2"/>
      <c r="W184" s="2"/>
    </row>
    <row r="185" spans="1:23" s="11" customFormat="1" ht="15" customHeight="1" x14ac:dyDescent="0.2">
      <c r="A185" s="10"/>
      <c r="B185" s="2"/>
      <c r="C185" s="2"/>
      <c r="D185" s="2"/>
      <c r="E185" s="5"/>
      <c r="F185" s="2"/>
      <c r="G185" s="5"/>
      <c r="H185" s="5"/>
      <c r="J185" s="2"/>
      <c r="K185" s="12"/>
      <c r="L185" s="12"/>
      <c r="R185" s="14"/>
      <c r="U185" s="13"/>
      <c r="V185" s="2"/>
      <c r="W185" s="2"/>
    </row>
    <row r="186" spans="1:23" s="11" customFormat="1" ht="15" customHeight="1" x14ac:dyDescent="0.2">
      <c r="A186" s="10"/>
      <c r="B186" s="2"/>
      <c r="C186" s="2"/>
      <c r="D186" s="2"/>
      <c r="E186" s="5"/>
      <c r="F186" s="2"/>
      <c r="G186" s="5"/>
      <c r="H186" s="5"/>
      <c r="J186" s="2"/>
      <c r="K186" s="12"/>
      <c r="L186" s="12"/>
      <c r="R186" s="2"/>
      <c r="U186" s="13"/>
      <c r="V186" s="2"/>
      <c r="W186" s="2"/>
    </row>
    <row r="187" spans="1:23" s="11" customFormat="1" ht="15" customHeight="1" x14ac:dyDescent="0.2">
      <c r="A187" s="10"/>
      <c r="B187" s="2"/>
      <c r="C187" s="2"/>
      <c r="D187" s="2"/>
      <c r="E187" s="5"/>
      <c r="F187" s="2"/>
      <c r="G187" s="5"/>
      <c r="H187" s="5"/>
      <c r="J187" s="2"/>
      <c r="K187" s="12"/>
      <c r="L187" s="12"/>
      <c r="R187" s="2"/>
      <c r="U187" s="13"/>
      <c r="V187" s="2"/>
      <c r="W187" s="2"/>
    </row>
    <row r="188" spans="1:23" s="11" customFormat="1" ht="15" customHeight="1" x14ac:dyDescent="0.2">
      <c r="A188" s="10"/>
      <c r="B188" s="2"/>
      <c r="C188" s="2"/>
      <c r="D188" s="2"/>
      <c r="E188" s="5"/>
      <c r="F188" s="2"/>
      <c r="G188" s="5"/>
      <c r="H188" s="5"/>
      <c r="J188" s="2"/>
      <c r="K188" s="12"/>
      <c r="L188" s="12"/>
      <c r="R188" s="2"/>
      <c r="U188" s="13"/>
      <c r="V188" s="2"/>
      <c r="W188" s="2"/>
    </row>
    <row r="189" spans="1:23" s="11" customFormat="1" ht="15" customHeight="1" x14ac:dyDescent="0.25">
      <c r="A189" s="10"/>
      <c r="B189" s="2"/>
      <c r="C189" s="2"/>
      <c r="D189" s="2"/>
      <c r="E189" s="5"/>
      <c r="F189" s="2"/>
      <c r="G189" s="5"/>
      <c r="H189" s="5"/>
      <c r="J189" s="2"/>
      <c r="K189" s="12"/>
      <c r="L189" s="12"/>
      <c r="R189" s="21"/>
      <c r="U189" s="13"/>
      <c r="V189" s="2"/>
      <c r="W189" s="2"/>
    </row>
    <row r="190" spans="1:23" s="11" customFormat="1" ht="15" customHeight="1" x14ac:dyDescent="0.2">
      <c r="A190" s="10"/>
      <c r="B190" s="2"/>
      <c r="C190" s="2"/>
      <c r="D190" s="2"/>
      <c r="E190" s="5"/>
      <c r="F190" s="2"/>
      <c r="G190" s="5"/>
      <c r="H190" s="5"/>
      <c r="J190" s="2"/>
      <c r="K190" s="12"/>
      <c r="L190" s="12"/>
      <c r="R190" s="2"/>
      <c r="U190" s="13"/>
      <c r="V190" s="2"/>
      <c r="W190" s="2"/>
    </row>
    <row r="191" spans="1:23" s="11" customFormat="1" ht="15" customHeight="1" x14ac:dyDescent="0.2">
      <c r="A191" s="10"/>
      <c r="B191" s="2"/>
      <c r="C191" s="2"/>
      <c r="D191" s="2"/>
      <c r="E191" s="5"/>
      <c r="F191" s="2"/>
      <c r="G191" s="5"/>
      <c r="H191" s="5"/>
      <c r="J191" s="2"/>
      <c r="K191" s="12"/>
      <c r="L191" s="12"/>
      <c r="R191" s="14"/>
      <c r="U191" s="13"/>
      <c r="V191" s="2"/>
      <c r="W191" s="2"/>
    </row>
    <row r="192" spans="1:23" s="11" customFormat="1" ht="15" customHeight="1" x14ac:dyDescent="0.2">
      <c r="A192" s="10"/>
      <c r="B192" s="2"/>
      <c r="C192" s="2"/>
      <c r="D192" s="2"/>
      <c r="E192" s="5"/>
      <c r="F192" s="2"/>
      <c r="G192" s="5"/>
      <c r="H192" s="5"/>
      <c r="J192" s="2"/>
      <c r="K192" s="12"/>
      <c r="L192" s="12"/>
      <c r="R192" s="14"/>
      <c r="U192" s="13"/>
      <c r="V192" s="2"/>
      <c r="W192" s="2"/>
    </row>
    <row r="193" spans="1:23" s="11" customFormat="1" ht="15" customHeight="1" x14ac:dyDescent="0.2">
      <c r="A193" s="10"/>
      <c r="B193" s="2"/>
      <c r="C193" s="2"/>
      <c r="D193" s="2"/>
      <c r="E193" s="5"/>
      <c r="F193" s="2"/>
      <c r="G193" s="5"/>
      <c r="H193" s="5"/>
      <c r="J193" s="2"/>
      <c r="K193" s="12"/>
      <c r="L193" s="12"/>
      <c r="R193" s="14"/>
      <c r="U193" s="13"/>
      <c r="V193" s="2"/>
      <c r="W193" s="2"/>
    </row>
    <row r="194" spans="1:23" s="11" customFormat="1" ht="15" customHeight="1" x14ac:dyDescent="0.2">
      <c r="A194" s="10"/>
      <c r="B194" s="2"/>
      <c r="C194" s="2"/>
      <c r="D194" s="2"/>
      <c r="E194" s="5"/>
      <c r="F194" s="2"/>
      <c r="G194" s="5"/>
      <c r="H194" s="5"/>
      <c r="J194" s="2"/>
      <c r="K194" s="12"/>
      <c r="L194" s="12"/>
      <c r="R194" s="14"/>
      <c r="U194" s="13"/>
      <c r="V194" s="2"/>
      <c r="W194" s="2"/>
    </row>
    <row r="195" spans="1:23" s="11" customFormat="1" ht="15" customHeight="1" x14ac:dyDescent="0.2">
      <c r="A195" s="10"/>
      <c r="B195" s="2"/>
      <c r="C195" s="2"/>
      <c r="D195" s="2"/>
      <c r="E195" s="5"/>
      <c r="F195" s="2"/>
      <c r="G195" s="5"/>
      <c r="H195" s="5"/>
      <c r="J195" s="2"/>
      <c r="K195" s="12"/>
      <c r="L195" s="12"/>
      <c r="R195" s="14"/>
      <c r="U195" s="13"/>
      <c r="V195" s="2"/>
      <c r="W195" s="2"/>
    </row>
    <row r="196" spans="1:23" s="11" customFormat="1" ht="15" customHeight="1" x14ac:dyDescent="0.2">
      <c r="A196" s="10"/>
      <c r="B196" s="2"/>
      <c r="C196" s="2"/>
      <c r="D196" s="2"/>
      <c r="E196" s="5"/>
      <c r="F196" s="2"/>
      <c r="G196" s="5"/>
      <c r="H196" s="5"/>
      <c r="J196" s="2"/>
      <c r="K196" s="12"/>
      <c r="L196" s="12"/>
      <c r="R196" s="14"/>
      <c r="U196" s="13"/>
      <c r="V196" s="2"/>
      <c r="W196" s="2"/>
    </row>
  </sheetData>
  <printOptions horizontalCentered="1"/>
  <pageMargins left="0.75" right="0.75" top="0.75" bottom="0.5" header="0.3" footer="0.3"/>
  <pageSetup fitToHeight="0" orientation="landscape" r:id="rId1"/>
  <headerFooter alignWithMargins="0">
    <oddHeader>&amp;R&amp;"Times New Roman,Bold"&amp;10KyPSC Case No. 2024-00354
AG-DR-01-087 Attachment 1
Page &amp;P of &amp;N</oddHeader>
  </headerFooter>
  <rowBreaks count="2" manualBreakCount="2">
    <brk id="72" max="21" man="1"/>
    <brk id="136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98FD5887-1EF4-443F-A0DD-6488A359F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F56670-E123-4609-AE45-6FACB02FC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91604-1DB7-44EC-B668-7499A5F9F809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d26d66c-7442-4f2f-84b5-fd9d62aa56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DEK 2021</vt:lpstr>
      <vt:lpstr>'DEK 2021'!Print_Area</vt:lpstr>
      <vt:lpstr>'DEK 2021'!Print_Titles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Ordered Rates - Spanos</dc:subject>
  <dc:creator>John J. Spanos</dc:creator>
  <cp:lastModifiedBy>Otto, Tracie L</cp:lastModifiedBy>
  <cp:lastPrinted>2025-01-15T21:31:39Z</cp:lastPrinted>
  <dcterms:created xsi:type="dcterms:W3CDTF">2002-11-15T14:48:58Z</dcterms:created>
  <dcterms:modified xsi:type="dcterms:W3CDTF">2025-01-16T15:38:54Z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