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AG's 1st Set of Data Requests (137)/"/>
    </mc:Choice>
  </mc:AlternateContent>
  <xr:revisionPtr revIDLastSave="0" documentId="13_ncr:1_{64D088B1-519D-4AEA-839E-185B27849837}" xr6:coauthVersionLast="47" xr6:coauthVersionMax="47" xr10:uidLastSave="{00000000-0000-0000-0000-000000000000}"/>
  <bookViews>
    <workbookView xWindow="52680" yWindow="-120" windowWidth="24240" windowHeight="13740" xr2:uid="{39C26463-87D1-4C67-8EDF-2929E07C84AD}"/>
  </bookViews>
  <sheets>
    <sheet name="page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3" i="1" l="1"/>
  <c r="M43" i="1"/>
  <c r="L43" i="1"/>
  <c r="K43" i="1"/>
  <c r="J43" i="1"/>
  <c r="I43" i="1"/>
  <c r="H43" i="1"/>
  <c r="G43" i="1"/>
  <c r="F43" i="1"/>
  <c r="E43" i="1"/>
  <c r="D43" i="1"/>
  <c r="C43" i="1"/>
  <c r="O45" i="1" l="1"/>
  <c r="N47" i="1"/>
  <c r="M47" i="1"/>
  <c r="L47" i="1"/>
  <c r="K47" i="1"/>
  <c r="J47" i="1"/>
  <c r="I47" i="1"/>
  <c r="H47" i="1"/>
  <c r="G47" i="1"/>
  <c r="F47" i="1"/>
  <c r="E47" i="1"/>
  <c r="D47" i="1"/>
  <c r="C47" i="1"/>
  <c r="O42" i="1"/>
  <c r="O41" i="1"/>
  <c r="O43" i="1" s="1"/>
  <c r="O47" i="1" l="1"/>
  <c r="O9" i="1"/>
  <c r="N7" i="1"/>
  <c r="N11" i="1" s="1"/>
  <c r="M7" i="1"/>
  <c r="M11" i="1" s="1"/>
  <c r="L7" i="1"/>
  <c r="L11" i="1" s="1"/>
  <c r="K7" i="1"/>
  <c r="K11" i="1" s="1"/>
  <c r="J7" i="1"/>
  <c r="J11" i="1" s="1"/>
  <c r="I7" i="1"/>
  <c r="I11" i="1" s="1"/>
  <c r="H7" i="1"/>
  <c r="H11" i="1" s="1"/>
  <c r="G7" i="1"/>
  <c r="G11" i="1" s="1"/>
  <c r="F7" i="1"/>
  <c r="F11" i="1" s="1"/>
  <c r="E7" i="1"/>
  <c r="E11" i="1" s="1"/>
  <c r="D7" i="1"/>
  <c r="D11" i="1" s="1"/>
  <c r="C7" i="1"/>
  <c r="C11" i="1" s="1"/>
  <c r="O6" i="1"/>
  <c r="O5" i="1"/>
  <c r="O32" i="1"/>
  <c r="N30" i="1"/>
  <c r="N34" i="1" s="1"/>
  <c r="M30" i="1"/>
  <c r="M34" i="1" s="1"/>
  <c r="L30" i="1"/>
  <c r="L34" i="1" s="1"/>
  <c r="K30" i="1"/>
  <c r="K34" i="1" s="1"/>
  <c r="J30" i="1"/>
  <c r="J34" i="1" s="1"/>
  <c r="I30" i="1"/>
  <c r="I34" i="1" s="1"/>
  <c r="H30" i="1"/>
  <c r="H34" i="1" s="1"/>
  <c r="G30" i="1"/>
  <c r="G34" i="1" s="1"/>
  <c r="F30" i="1"/>
  <c r="F34" i="1" s="1"/>
  <c r="E30" i="1"/>
  <c r="E34" i="1" s="1"/>
  <c r="D30" i="1"/>
  <c r="D34" i="1" s="1"/>
  <c r="C30" i="1"/>
  <c r="C34" i="1" s="1"/>
  <c r="O29" i="1"/>
  <c r="O28" i="1"/>
  <c r="O20" i="1"/>
  <c r="N18" i="1"/>
  <c r="N22" i="1" s="1"/>
  <c r="M18" i="1"/>
  <c r="M22" i="1" s="1"/>
  <c r="L18" i="1"/>
  <c r="L22" i="1" s="1"/>
  <c r="K18" i="1"/>
  <c r="K22" i="1" s="1"/>
  <c r="J18" i="1"/>
  <c r="J22" i="1" s="1"/>
  <c r="I18" i="1"/>
  <c r="I22" i="1" s="1"/>
  <c r="H18" i="1"/>
  <c r="H22" i="1" s="1"/>
  <c r="G18" i="1"/>
  <c r="G22" i="1" s="1"/>
  <c r="F18" i="1"/>
  <c r="F22" i="1" s="1"/>
  <c r="E18" i="1"/>
  <c r="E22" i="1" s="1"/>
  <c r="D18" i="1"/>
  <c r="D22" i="1" s="1"/>
  <c r="C18" i="1"/>
  <c r="C22" i="1" s="1"/>
  <c r="O17" i="1"/>
  <c r="O16" i="1"/>
  <c r="O18" i="1" l="1"/>
  <c r="O22" i="1" s="1"/>
  <c r="O7" i="1"/>
  <c r="O11" i="1" s="1"/>
  <c r="O30" i="1"/>
  <c r="O34" i="1" s="1"/>
</calcChain>
</file>

<file path=xl/sharedStrings.xml><?xml version="1.0" encoding="utf-8"?>
<sst xmlns="http://schemas.openxmlformats.org/spreadsheetml/2006/main" count="38" uniqueCount="11">
  <si>
    <t>Line</t>
  </si>
  <si>
    <t>No.</t>
  </si>
  <si>
    <t>Description</t>
  </si>
  <si>
    <t>Total</t>
  </si>
  <si>
    <t>Gross Charge-offs</t>
  </si>
  <si>
    <t>Recoveries</t>
  </si>
  <si>
    <t>Net Charge-offs</t>
  </si>
  <si>
    <t>Revenue</t>
  </si>
  <si>
    <t>% of Revenue</t>
  </si>
  <si>
    <t>Electric Division Only for 2024</t>
  </si>
  <si>
    <t>Total Company 2022 through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</si>
</sst>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000%"/>
    <numFmt numFmtId="166" formatCode="0.000%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2"/>
      <name val="Courier"/>
      <family val="3"/>
    </font>
    <font>
      <u/>
      <sz val="10"/>
      <name val="Arial"/>
      <family val="2"/>
    </font>
    <font>
      <u/>
      <sz val="10"/>
      <color indexed="18"/>
      <name val="Arial"/>
      <family val="2"/>
    </font>
    <font>
      <sz val="10"/>
      <color rgb="FF0000FF"/>
      <name val="Arial"/>
      <family val="2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4" fillId="0" borderId="0"/>
    <xf numFmtId="0" fontId="2" fillId="0" borderId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38" fontId="2" fillId="0" borderId="0" xfId="2" applyNumberFormat="1" applyFont="1" applyAlignment="1">
      <alignment horizontal="centerContinuous"/>
    </xf>
    <xf numFmtId="0" fontId="2" fillId="0" borderId="0" xfId="2" applyFont="1"/>
    <xf numFmtId="0" fontId="2" fillId="0" borderId="0" xfId="3" applyFont="1" applyAlignment="1">
      <alignment horizontal="center"/>
    </xf>
    <xf numFmtId="0" fontId="2" fillId="0" borderId="0" xfId="3" applyFont="1"/>
    <xf numFmtId="0" fontId="5" fillId="0" borderId="0" xfId="0" applyFont="1" applyAlignment="1">
      <alignment horizontal="center"/>
    </xf>
    <xf numFmtId="17" fontId="5" fillId="0" borderId="0" xfId="0" applyNumberFormat="1" applyFont="1" applyAlignment="1">
      <alignment horizontal="center"/>
    </xf>
    <xf numFmtId="0" fontId="5" fillId="0" borderId="0" xfId="3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fill"/>
    </xf>
    <xf numFmtId="0" fontId="2" fillId="0" borderId="0" xfId="0" applyFont="1" applyAlignment="1">
      <alignment horizontal="right"/>
    </xf>
    <xf numFmtId="38" fontId="5" fillId="0" borderId="0" xfId="2" applyNumberFormat="1" applyFont="1" applyAlignment="1">
      <alignment horizontal="center"/>
    </xf>
    <xf numFmtId="38" fontId="6" fillId="0" borderId="0" xfId="2" applyNumberFormat="1" applyFont="1" applyAlignment="1">
      <alignment horizontal="center"/>
    </xf>
    <xf numFmtId="0" fontId="2" fillId="0" borderId="0" xfId="3" applyFont="1" applyAlignment="1">
      <alignment horizontal="right"/>
    </xf>
    <xf numFmtId="164" fontId="7" fillId="0" borderId="0" xfId="0" applyNumberFormat="1" applyFont="1"/>
    <xf numFmtId="164" fontId="7" fillId="0" borderId="0" xfId="4" applyNumberFormat="1" applyFont="1"/>
    <xf numFmtId="164" fontId="2" fillId="0" borderId="0" xfId="0" applyNumberFormat="1" applyFont="1"/>
    <xf numFmtId="164" fontId="7" fillId="0" borderId="1" xfId="0" applyNumberFormat="1" applyFont="1" applyBorder="1"/>
    <xf numFmtId="164" fontId="7" fillId="0" borderId="1" xfId="4" applyNumberFormat="1" applyFont="1" applyBorder="1"/>
    <xf numFmtId="164" fontId="2" fillId="0" borderId="1" xfId="0" applyNumberFormat="1" applyFont="1" applyBorder="1"/>
    <xf numFmtId="165" fontId="2" fillId="0" borderId="0" xfId="1" applyNumberFormat="1" applyFont="1" applyFill="1" applyBorder="1" applyAlignment="1">
      <alignment horizontal="right"/>
    </xf>
    <xf numFmtId="165" fontId="2" fillId="0" borderId="0" xfId="0" applyNumberFormat="1" applyFont="1" applyAlignment="1">
      <alignment horizontal="right"/>
    </xf>
    <xf numFmtId="165" fontId="2" fillId="0" borderId="0" xfId="2" applyNumberFormat="1" applyFont="1"/>
    <xf numFmtId="165" fontId="2" fillId="0" borderId="0" xfId="3" applyNumberFormat="1" applyFont="1"/>
    <xf numFmtId="164" fontId="2" fillId="0" borderId="0" xfId="3" applyNumberFormat="1" applyFont="1"/>
    <xf numFmtId="166" fontId="2" fillId="0" borderId="0" xfId="1" applyNumberFormat="1" applyFont="1" applyFill="1" applyBorder="1" applyAlignment="1">
      <alignment horizontal="right"/>
    </xf>
    <xf numFmtId="0" fontId="8" fillId="0" borderId="0" xfId="0" applyFont="1"/>
  </cellXfs>
  <cellStyles count="5">
    <cellStyle name="Normal" xfId="0" builtinId="0"/>
    <cellStyle name="Normal 104" xfId="4" xr:uid="{33A9D443-23B8-4E20-B923-5B100F90323A}"/>
    <cellStyle name="Normal_KPSC GAS SFRs-Forward Looking" xfId="2" xr:uid="{3E56C08D-9A25-49DA-85CF-772E4B5DC7F9}"/>
    <cellStyle name="Normal_SCH_H" xfId="3" xr:uid="{947A4839-2C16-4516-8757-5555C9072E47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CE4DD-FAA5-4520-8D78-4BE80C7D9E02}">
  <sheetPr>
    <pageSetUpPr fitToPage="1"/>
  </sheetPr>
  <dimension ref="A1:O47"/>
  <sheetViews>
    <sheetView tabSelected="1" view="pageLayout" zoomScaleNormal="100" workbookViewId="0">
      <selection activeCell="I5" sqref="I5"/>
    </sheetView>
  </sheetViews>
  <sheetFormatPr defaultRowHeight="15" x14ac:dyDescent="0.25"/>
  <cols>
    <col min="1" max="1" width="4.42578125" bestFit="1" customWidth="1"/>
    <col min="2" max="2" width="16" bestFit="1" customWidth="1"/>
    <col min="3" max="14" width="11.140625" bestFit="1" customWidth="1"/>
    <col min="15" max="15" width="12.140625" bestFit="1" customWidth="1"/>
  </cols>
  <sheetData>
    <row r="1" spans="1:15" x14ac:dyDescent="0.25">
      <c r="B1" s="28" t="s">
        <v>10</v>
      </c>
    </row>
    <row r="2" spans="1:15" x14ac:dyDescent="0.25">
      <c r="A2" s="1" t="s">
        <v>0</v>
      </c>
      <c r="B2" s="2"/>
      <c r="C2" s="1"/>
      <c r="D2" s="1"/>
      <c r="E2" s="3"/>
      <c r="F2" s="3"/>
      <c r="G2" s="4"/>
      <c r="H2" s="5"/>
      <c r="I2" s="5"/>
      <c r="J2" s="5"/>
      <c r="K2" s="5"/>
      <c r="L2" s="5"/>
      <c r="M2" s="5"/>
      <c r="N2" s="6"/>
      <c r="O2" s="6"/>
    </row>
    <row r="3" spans="1:15" x14ac:dyDescent="0.25">
      <c r="A3" s="7" t="s">
        <v>1</v>
      </c>
      <c r="B3" s="7" t="s">
        <v>2</v>
      </c>
      <c r="C3" s="8">
        <v>45292</v>
      </c>
      <c r="D3" s="8">
        <v>45323</v>
      </c>
      <c r="E3" s="8">
        <v>45352</v>
      </c>
      <c r="F3" s="8">
        <v>45383</v>
      </c>
      <c r="G3" s="8">
        <v>45413</v>
      </c>
      <c r="H3" s="8">
        <v>45444</v>
      </c>
      <c r="I3" s="8">
        <v>45474</v>
      </c>
      <c r="J3" s="8">
        <v>45505</v>
      </c>
      <c r="K3" s="8">
        <v>45536</v>
      </c>
      <c r="L3" s="8">
        <v>45566</v>
      </c>
      <c r="M3" s="8">
        <v>45597</v>
      </c>
      <c r="N3" s="8">
        <v>45627</v>
      </c>
      <c r="O3" s="9" t="s">
        <v>3</v>
      </c>
    </row>
    <row r="4" spans="1:15" x14ac:dyDescent="0.25">
      <c r="A4" s="10"/>
      <c r="B4" s="11"/>
      <c r="C4" s="10"/>
      <c r="D4" s="12"/>
      <c r="E4" s="13"/>
      <c r="F4" s="14"/>
      <c r="G4" s="4"/>
      <c r="H4" s="15"/>
      <c r="I4" s="15"/>
      <c r="J4" s="15"/>
      <c r="K4" s="15"/>
      <c r="L4" s="15"/>
      <c r="M4" s="15"/>
      <c r="N4" s="6"/>
      <c r="O4" s="6"/>
    </row>
    <row r="5" spans="1:15" x14ac:dyDescent="0.25">
      <c r="A5" s="1">
        <v>1</v>
      </c>
      <c r="B5" s="2" t="s">
        <v>4</v>
      </c>
      <c r="C5" s="16">
        <v>324253</v>
      </c>
      <c r="D5" s="16">
        <v>263630</v>
      </c>
      <c r="E5" s="16">
        <v>249423</v>
      </c>
      <c r="F5" s="16">
        <v>430013</v>
      </c>
      <c r="G5" s="16">
        <v>508922</v>
      </c>
      <c r="H5" s="16">
        <v>298398</v>
      </c>
      <c r="I5" s="16">
        <v>351801</v>
      </c>
      <c r="J5" s="16">
        <v>361221</v>
      </c>
      <c r="K5" s="16">
        <v>385672</v>
      </c>
      <c r="L5" s="17">
        <v>382634</v>
      </c>
      <c r="M5" s="17">
        <v>282931</v>
      </c>
      <c r="N5" s="17">
        <v>330761</v>
      </c>
      <c r="O5" s="18">
        <f>SUM(C5:N5)</f>
        <v>4169659</v>
      </c>
    </row>
    <row r="6" spans="1:15" x14ac:dyDescent="0.25">
      <c r="A6" s="1">
        <v>2</v>
      </c>
      <c r="B6" s="2" t="s">
        <v>5</v>
      </c>
      <c r="C6" s="19">
        <v>88048</v>
      </c>
      <c r="D6" s="19">
        <v>102977</v>
      </c>
      <c r="E6" s="19">
        <v>99668</v>
      </c>
      <c r="F6" s="19">
        <v>79446</v>
      </c>
      <c r="G6" s="19">
        <v>95834</v>
      </c>
      <c r="H6" s="19">
        <v>86827</v>
      </c>
      <c r="I6" s="19">
        <v>92997</v>
      </c>
      <c r="J6" s="19">
        <v>82445</v>
      </c>
      <c r="K6" s="19">
        <v>79282</v>
      </c>
      <c r="L6" s="20">
        <v>103842</v>
      </c>
      <c r="M6" s="20">
        <v>112257</v>
      </c>
      <c r="N6" s="20">
        <v>96693</v>
      </c>
      <c r="O6" s="21">
        <f>SUM(C6:N6)</f>
        <v>1120316</v>
      </c>
    </row>
    <row r="7" spans="1:15" x14ac:dyDescent="0.25">
      <c r="A7" s="1">
        <v>3</v>
      </c>
      <c r="B7" s="2" t="s">
        <v>6</v>
      </c>
      <c r="C7" s="18">
        <f>+C5-C6</f>
        <v>236205</v>
      </c>
      <c r="D7" s="18">
        <f t="shared" ref="D7:N7" si="0">+D5-D6</f>
        <v>160653</v>
      </c>
      <c r="E7" s="18">
        <f t="shared" si="0"/>
        <v>149755</v>
      </c>
      <c r="F7" s="18">
        <f t="shared" si="0"/>
        <v>350567</v>
      </c>
      <c r="G7" s="18">
        <f t="shared" si="0"/>
        <v>413088</v>
      </c>
      <c r="H7" s="18">
        <f t="shared" si="0"/>
        <v>211571</v>
      </c>
      <c r="I7" s="18">
        <f t="shared" si="0"/>
        <v>258804</v>
      </c>
      <c r="J7" s="18">
        <f t="shared" si="0"/>
        <v>278776</v>
      </c>
      <c r="K7" s="18">
        <f t="shared" si="0"/>
        <v>306390</v>
      </c>
      <c r="L7" s="18">
        <f t="shared" si="0"/>
        <v>278792</v>
      </c>
      <c r="M7" s="18">
        <f t="shared" si="0"/>
        <v>170674</v>
      </c>
      <c r="N7" s="18">
        <f t="shared" si="0"/>
        <v>234068</v>
      </c>
      <c r="O7" s="18">
        <f>+O5-O6</f>
        <v>3049343</v>
      </c>
    </row>
    <row r="8" spans="1:15" x14ac:dyDescent="0.25">
      <c r="A8" s="1">
        <v>4</v>
      </c>
      <c r="B8" s="2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8"/>
    </row>
    <row r="9" spans="1:15" x14ac:dyDescent="0.25">
      <c r="A9" s="1">
        <v>5</v>
      </c>
      <c r="B9" s="2" t="s">
        <v>7</v>
      </c>
      <c r="C9" s="16">
        <v>48114413</v>
      </c>
      <c r="D9" s="16">
        <v>45182928</v>
      </c>
      <c r="E9" s="16">
        <v>36392870</v>
      </c>
      <c r="F9" s="16">
        <v>34547847</v>
      </c>
      <c r="G9" s="16">
        <v>37686613</v>
      </c>
      <c r="H9" s="16">
        <v>35096973</v>
      </c>
      <c r="I9" s="16">
        <v>51637711</v>
      </c>
      <c r="J9" s="16">
        <v>47615149</v>
      </c>
      <c r="K9" s="16">
        <v>36920551</v>
      </c>
      <c r="L9" s="17">
        <v>35120980</v>
      </c>
      <c r="M9" s="17">
        <v>33656618</v>
      </c>
      <c r="N9" s="17">
        <v>37829721</v>
      </c>
      <c r="O9" s="18">
        <f>SUM(C9:N9)</f>
        <v>479802374</v>
      </c>
    </row>
    <row r="10" spans="1:15" x14ac:dyDescent="0.25">
      <c r="A10" s="1">
        <v>6</v>
      </c>
      <c r="B10" s="10"/>
      <c r="C10" s="22"/>
      <c r="D10" s="23"/>
      <c r="E10" s="24"/>
      <c r="F10" s="24"/>
      <c r="G10" s="24"/>
      <c r="H10" s="25"/>
      <c r="I10" s="25"/>
      <c r="J10" s="25"/>
      <c r="K10" s="25"/>
      <c r="L10" s="25"/>
      <c r="M10" s="25"/>
      <c r="N10" s="25"/>
      <c r="O10" s="26"/>
    </row>
    <row r="11" spans="1:15" x14ac:dyDescent="0.25">
      <c r="A11" s="1">
        <v>7</v>
      </c>
      <c r="B11" s="10" t="s">
        <v>8</v>
      </c>
      <c r="C11" s="27">
        <f>ROUND(+C7/C9,5)</f>
        <v>4.9100000000000003E-3</v>
      </c>
      <c r="D11" s="27">
        <f t="shared" ref="D11:O11" si="1">ROUND(+D7/D9,5)</f>
        <v>3.5599999999999998E-3</v>
      </c>
      <c r="E11" s="27">
        <f t="shared" si="1"/>
        <v>4.1099999999999999E-3</v>
      </c>
      <c r="F11" s="27">
        <f t="shared" si="1"/>
        <v>1.0149999999999999E-2</v>
      </c>
      <c r="G11" s="27">
        <f t="shared" si="1"/>
        <v>1.0959999999999999E-2</v>
      </c>
      <c r="H11" s="27">
        <f t="shared" si="1"/>
        <v>6.0299999999999998E-3</v>
      </c>
      <c r="I11" s="27">
        <f t="shared" si="1"/>
        <v>5.0099999999999997E-3</v>
      </c>
      <c r="J11" s="27">
        <f t="shared" si="1"/>
        <v>5.8500000000000002E-3</v>
      </c>
      <c r="K11" s="27">
        <f t="shared" si="1"/>
        <v>8.3000000000000001E-3</v>
      </c>
      <c r="L11" s="27">
        <f t="shared" si="1"/>
        <v>7.9399999999999991E-3</v>
      </c>
      <c r="M11" s="27">
        <f t="shared" si="1"/>
        <v>5.0699999999999999E-3</v>
      </c>
      <c r="N11" s="27">
        <f t="shared" si="1"/>
        <v>6.1900000000000002E-3</v>
      </c>
      <c r="O11" s="27">
        <f t="shared" si="1"/>
        <v>6.3600000000000002E-3</v>
      </c>
    </row>
    <row r="13" spans="1:15" x14ac:dyDescent="0.25">
      <c r="A13" s="1" t="s">
        <v>0</v>
      </c>
      <c r="B13" s="2"/>
      <c r="C13" s="1"/>
      <c r="D13" s="1"/>
      <c r="E13" s="3"/>
      <c r="F13" s="3"/>
      <c r="G13" s="4"/>
      <c r="H13" s="5"/>
      <c r="I13" s="5"/>
      <c r="J13" s="5"/>
      <c r="K13" s="5"/>
      <c r="L13" s="5"/>
      <c r="M13" s="5"/>
      <c r="N13" s="6"/>
      <c r="O13" s="6"/>
    </row>
    <row r="14" spans="1:15" x14ac:dyDescent="0.25">
      <c r="A14" s="7" t="s">
        <v>1</v>
      </c>
      <c r="B14" s="7" t="s">
        <v>2</v>
      </c>
      <c r="C14" s="8">
        <v>44927</v>
      </c>
      <c r="D14" s="8">
        <v>44958</v>
      </c>
      <c r="E14" s="8">
        <v>44986</v>
      </c>
      <c r="F14" s="8">
        <v>45017</v>
      </c>
      <c r="G14" s="8">
        <v>45047</v>
      </c>
      <c r="H14" s="8">
        <v>45078</v>
      </c>
      <c r="I14" s="8">
        <v>45108</v>
      </c>
      <c r="J14" s="8">
        <v>45139</v>
      </c>
      <c r="K14" s="8">
        <v>45170</v>
      </c>
      <c r="L14" s="8">
        <v>45200</v>
      </c>
      <c r="M14" s="8">
        <v>45231</v>
      </c>
      <c r="N14" s="8">
        <v>45261</v>
      </c>
      <c r="O14" s="9" t="s">
        <v>3</v>
      </c>
    </row>
    <row r="15" spans="1:15" x14ac:dyDescent="0.25">
      <c r="A15" s="10"/>
      <c r="B15" s="11"/>
      <c r="C15" s="10"/>
      <c r="D15" s="12"/>
      <c r="E15" s="13"/>
      <c r="F15" s="14"/>
      <c r="G15" s="4"/>
      <c r="H15" s="15"/>
      <c r="I15" s="15"/>
      <c r="J15" s="15"/>
      <c r="K15" s="15"/>
      <c r="L15" s="15"/>
      <c r="M15" s="15"/>
      <c r="N15" s="6"/>
      <c r="O15" s="6"/>
    </row>
    <row r="16" spans="1:15" x14ac:dyDescent="0.25">
      <c r="A16" s="1">
        <v>1</v>
      </c>
      <c r="B16" s="2" t="s">
        <v>4</v>
      </c>
      <c r="C16" s="16">
        <v>510155</v>
      </c>
      <c r="D16" s="16">
        <v>457742</v>
      </c>
      <c r="E16" s="16">
        <v>413757</v>
      </c>
      <c r="F16" s="16">
        <v>467729</v>
      </c>
      <c r="G16" s="16">
        <v>616659</v>
      </c>
      <c r="H16" s="16">
        <v>424436</v>
      </c>
      <c r="I16" s="16">
        <v>451268</v>
      </c>
      <c r="J16" s="16">
        <v>432402</v>
      </c>
      <c r="K16" s="16">
        <v>305795</v>
      </c>
      <c r="L16" s="17">
        <v>394311</v>
      </c>
      <c r="M16" s="17">
        <v>335228</v>
      </c>
      <c r="N16" s="17">
        <v>292569</v>
      </c>
      <c r="O16" s="18">
        <f>SUM(C16:N16)</f>
        <v>5102051</v>
      </c>
    </row>
    <row r="17" spans="1:15" x14ac:dyDescent="0.25">
      <c r="A17" s="1">
        <v>2</v>
      </c>
      <c r="B17" s="2" t="s">
        <v>5</v>
      </c>
      <c r="C17" s="19">
        <v>68316</v>
      </c>
      <c r="D17" s="19">
        <v>123945</v>
      </c>
      <c r="E17" s="19">
        <v>112709</v>
      </c>
      <c r="F17" s="19">
        <v>76603</v>
      </c>
      <c r="G17" s="19">
        <v>99249</v>
      </c>
      <c r="H17" s="19">
        <v>112769</v>
      </c>
      <c r="I17" s="19">
        <v>94840</v>
      </c>
      <c r="J17" s="19">
        <v>168297</v>
      </c>
      <c r="K17" s="19">
        <v>138528</v>
      </c>
      <c r="L17" s="20">
        <v>84483</v>
      </c>
      <c r="M17" s="20">
        <v>66363</v>
      </c>
      <c r="N17" s="20">
        <v>67088</v>
      </c>
      <c r="O17" s="21">
        <f>SUM(C17:N17)</f>
        <v>1213190</v>
      </c>
    </row>
    <row r="18" spans="1:15" x14ac:dyDescent="0.25">
      <c r="A18" s="1">
        <v>3</v>
      </c>
      <c r="B18" s="2" t="s">
        <v>6</v>
      </c>
      <c r="C18" s="18">
        <f>+C16-C17</f>
        <v>441839</v>
      </c>
      <c r="D18" s="18">
        <f t="shared" ref="D18:N18" si="2">+D16-D17</f>
        <v>333797</v>
      </c>
      <c r="E18" s="18">
        <f t="shared" si="2"/>
        <v>301048</v>
      </c>
      <c r="F18" s="18">
        <f t="shared" si="2"/>
        <v>391126</v>
      </c>
      <c r="G18" s="18">
        <f t="shared" si="2"/>
        <v>517410</v>
      </c>
      <c r="H18" s="18">
        <f t="shared" si="2"/>
        <v>311667</v>
      </c>
      <c r="I18" s="18">
        <f t="shared" si="2"/>
        <v>356428</v>
      </c>
      <c r="J18" s="18">
        <f t="shared" si="2"/>
        <v>264105</v>
      </c>
      <c r="K18" s="18">
        <f t="shared" si="2"/>
        <v>167267</v>
      </c>
      <c r="L18" s="18">
        <f t="shared" si="2"/>
        <v>309828</v>
      </c>
      <c r="M18" s="18">
        <f t="shared" si="2"/>
        <v>268865</v>
      </c>
      <c r="N18" s="18">
        <f t="shared" si="2"/>
        <v>225481</v>
      </c>
      <c r="O18" s="18">
        <f>+O16-O17</f>
        <v>3888861</v>
      </c>
    </row>
    <row r="19" spans="1:15" x14ac:dyDescent="0.25">
      <c r="A19" s="1">
        <v>4</v>
      </c>
      <c r="B19" s="2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8"/>
    </row>
    <row r="20" spans="1:15" x14ac:dyDescent="0.25">
      <c r="A20" s="1">
        <v>5</v>
      </c>
      <c r="B20" s="2" t="s">
        <v>7</v>
      </c>
      <c r="C20" s="16">
        <v>47312635</v>
      </c>
      <c r="D20" s="16">
        <v>33197716</v>
      </c>
      <c r="E20" s="16">
        <v>27604312</v>
      </c>
      <c r="F20" s="16">
        <v>17525453</v>
      </c>
      <c r="G20" s="16">
        <v>35187926</v>
      </c>
      <c r="H20" s="16">
        <v>35847105</v>
      </c>
      <c r="I20" s="16">
        <v>34869511</v>
      </c>
      <c r="J20" s="16">
        <v>40074407</v>
      </c>
      <c r="K20" s="16">
        <v>41263057</v>
      </c>
      <c r="L20" s="17">
        <v>34543129</v>
      </c>
      <c r="M20" s="17">
        <v>34320746</v>
      </c>
      <c r="N20" s="17">
        <v>40472676</v>
      </c>
      <c r="O20" s="18">
        <f>SUM(C20:N20)</f>
        <v>422218673</v>
      </c>
    </row>
    <row r="21" spans="1:15" x14ac:dyDescent="0.25">
      <c r="A21" s="1">
        <v>6</v>
      </c>
      <c r="B21" s="10"/>
      <c r="C21" s="22"/>
      <c r="D21" s="23"/>
      <c r="E21" s="24"/>
      <c r="F21" s="24"/>
      <c r="G21" s="24"/>
      <c r="H21" s="25"/>
      <c r="I21" s="25"/>
      <c r="J21" s="25"/>
      <c r="K21" s="25"/>
      <c r="L21" s="25"/>
      <c r="M21" s="25"/>
      <c r="N21" s="25"/>
      <c r="O21" s="26"/>
    </row>
    <row r="22" spans="1:15" x14ac:dyDescent="0.25">
      <c r="A22" s="1">
        <v>7</v>
      </c>
      <c r="B22" s="10" t="s">
        <v>8</v>
      </c>
      <c r="C22" s="27">
        <f>ROUND(+C18/C20,5)</f>
        <v>9.3399999999999993E-3</v>
      </c>
      <c r="D22" s="27">
        <f t="shared" ref="D22:O22" si="3">ROUND(+D18/D20,5)</f>
        <v>1.005E-2</v>
      </c>
      <c r="E22" s="27">
        <f t="shared" si="3"/>
        <v>1.091E-2</v>
      </c>
      <c r="F22" s="27">
        <f t="shared" si="3"/>
        <v>2.232E-2</v>
      </c>
      <c r="G22" s="27">
        <f t="shared" si="3"/>
        <v>1.47E-2</v>
      </c>
      <c r="H22" s="27">
        <f t="shared" si="3"/>
        <v>8.6899999999999998E-3</v>
      </c>
      <c r="I22" s="27">
        <f t="shared" si="3"/>
        <v>1.022E-2</v>
      </c>
      <c r="J22" s="27">
        <f t="shared" si="3"/>
        <v>6.5900000000000004E-3</v>
      </c>
      <c r="K22" s="27">
        <f t="shared" si="3"/>
        <v>4.0499999999999998E-3</v>
      </c>
      <c r="L22" s="27">
        <f t="shared" si="3"/>
        <v>8.9700000000000005E-3</v>
      </c>
      <c r="M22" s="27">
        <f t="shared" si="3"/>
        <v>7.8300000000000002E-3</v>
      </c>
      <c r="N22" s="27">
        <f t="shared" si="3"/>
        <v>5.5700000000000003E-3</v>
      </c>
      <c r="O22" s="27">
        <f t="shared" si="3"/>
        <v>9.2099999999999994E-3</v>
      </c>
    </row>
    <row r="25" spans="1:15" x14ac:dyDescent="0.25">
      <c r="A25" s="1" t="s">
        <v>0</v>
      </c>
      <c r="B25" s="2"/>
      <c r="C25" s="1"/>
      <c r="D25" s="1"/>
      <c r="E25" s="3"/>
      <c r="F25" s="3"/>
      <c r="G25" s="4"/>
      <c r="H25" s="5"/>
      <c r="I25" s="5"/>
      <c r="J25" s="5"/>
      <c r="K25" s="5"/>
      <c r="L25" s="5"/>
      <c r="M25" s="5"/>
      <c r="N25" s="6"/>
      <c r="O25" s="6"/>
    </row>
    <row r="26" spans="1:15" x14ac:dyDescent="0.25">
      <c r="A26" s="7" t="s">
        <v>1</v>
      </c>
      <c r="B26" s="7" t="s">
        <v>2</v>
      </c>
      <c r="C26" s="8">
        <v>44562</v>
      </c>
      <c r="D26" s="8">
        <v>44593</v>
      </c>
      <c r="E26" s="8">
        <v>44621</v>
      </c>
      <c r="F26" s="8">
        <v>44652</v>
      </c>
      <c r="G26" s="8">
        <v>44682</v>
      </c>
      <c r="H26" s="8">
        <v>44713</v>
      </c>
      <c r="I26" s="8">
        <v>44743</v>
      </c>
      <c r="J26" s="8">
        <v>44774</v>
      </c>
      <c r="K26" s="8">
        <v>44805</v>
      </c>
      <c r="L26" s="8">
        <v>44835</v>
      </c>
      <c r="M26" s="8">
        <v>44866</v>
      </c>
      <c r="N26" s="8">
        <v>44896</v>
      </c>
      <c r="O26" s="9" t="s">
        <v>3</v>
      </c>
    </row>
    <row r="27" spans="1:15" x14ac:dyDescent="0.25">
      <c r="A27" s="10"/>
      <c r="B27" s="11"/>
      <c r="C27" s="10"/>
      <c r="D27" s="12"/>
      <c r="E27" s="13"/>
      <c r="F27" s="14"/>
      <c r="G27" s="4"/>
      <c r="H27" s="15"/>
      <c r="I27" s="15"/>
      <c r="J27" s="15"/>
      <c r="K27" s="15"/>
      <c r="L27" s="15"/>
      <c r="M27" s="15"/>
      <c r="N27" s="6"/>
      <c r="O27" s="6"/>
    </row>
    <row r="28" spans="1:15" x14ac:dyDescent="0.25">
      <c r="A28" s="1">
        <v>1</v>
      </c>
      <c r="B28" s="2" t="s">
        <v>4</v>
      </c>
      <c r="C28" s="16">
        <v>167914</v>
      </c>
      <c r="D28" s="16">
        <v>145794</v>
      </c>
      <c r="E28" s="16">
        <v>277350</v>
      </c>
      <c r="F28" s="16">
        <v>9419</v>
      </c>
      <c r="G28" s="16">
        <v>13505</v>
      </c>
      <c r="H28" s="16">
        <v>153425</v>
      </c>
      <c r="I28" s="16">
        <v>234686</v>
      </c>
      <c r="J28" s="16">
        <v>301835</v>
      </c>
      <c r="K28" s="16">
        <v>352176</v>
      </c>
      <c r="L28" s="17">
        <v>755030</v>
      </c>
      <c r="M28" s="17">
        <v>456567</v>
      </c>
      <c r="N28" s="17">
        <v>368005</v>
      </c>
      <c r="O28" s="18">
        <f>SUM(C28:N28)</f>
        <v>3235706</v>
      </c>
    </row>
    <row r="29" spans="1:15" x14ac:dyDescent="0.25">
      <c r="A29" s="1">
        <v>2</v>
      </c>
      <c r="B29" s="2" t="s">
        <v>5</v>
      </c>
      <c r="C29" s="19">
        <v>39679</v>
      </c>
      <c r="D29" s="19">
        <v>42881</v>
      </c>
      <c r="E29" s="19">
        <v>71330</v>
      </c>
      <c r="F29" s="19">
        <v>34203</v>
      </c>
      <c r="G29" s="19">
        <v>42951</v>
      </c>
      <c r="H29" s="19">
        <v>199434</v>
      </c>
      <c r="I29" s="19">
        <v>47539</v>
      </c>
      <c r="J29" s="19">
        <v>59307</v>
      </c>
      <c r="K29" s="19">
        <v>70298</v>
      </c>
      <c r="L29" s="20">
        <v>53305</v>
      </c>
      <c r="M29" s="20">
        <v>63044</v>
      </c>
      <c r="N29" s="20">
        <v>54972</v>
      </c>
      <c r="O29" s="21">
        <f>SUM(C29:N29)</f>
        <v>778943</v>
      </c>
    </row>
    <row r="30" spans="1:15" x14ac:dyDescent="0.25">
      <c r="A30" s="1">
        <v>3</v>
      </c>
      <c r="B30" s="2" t="s">
        <v>6</v>
      </c>
      <c r="C30" s="18">
        <f>+C28-C29</f>
        <v>128235</v>
      </c>
      <c r="D30" s="18">
        <f t="shared" ref="D30:N30" si="4">+D28-D29</f>
        <v>102913</v>
      </c>
      <c r="E30" s="18">
        <f t="shared" si="4"/>
        <v>206020</v>
      </c>
      <c r="F30" s="18">
        <f t="shared" si="4"/>
        <v>-24784</v>
      </c>
      <c r="G30" s="18">
        <f t="shared" si="4"/>
        <v>-29446</v>
      </c>
      <c r="H30" s="18">
        <f t="shared" si="4"/>
        <v>-46009</v>
      </c>
      <c r="I30" s="18">
        <f t="shared" si="4"/>
        <v>187147</v>
      </c>
      <c r="J30" s="18">
        <f t="shared" si="4"/>
        <v>242528</v>
      </c>
      <c r="K30" s="18">
        <f t="shared" si="4"/>
        <v>281878</v>
      </c>
      <c r="L30" s="18">
        <f t="shared" si="4"/>
        <v>701725</v>
      </c>
      <c r="M30" s="18">
        <f t="shared" si="4"/>
        <v>393523</v>
      </c>
      <c r="N30" s="18">
        <f t="shared" si="4"/>
        <v>313033</v>
      </c>
      <c r="O30" s="18">
        <f>+O28-O29</f>
        <v>2456763</v>
      </c>
    </row>
    <row r="31" spans="1:15" x14ac:dyDescent="0.25">
      <c r="A31" s="1">
        <v>4</v>
      </c>
      <c r="B31" s="2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8"/>
    </row>
    <row r="32" spans="1:15" x14ac:dyDescent="0.25">
      <c r="A32" s="1">
        <v>5</v>
      </c>
      <c r="B32" s="2" t="s">
        <v>7</v>
      </c>
      <c r="C32" s="16">
        <v>69827894</v>
      </c>
      <c r="D32" s="16">
        <v>68473702</v>
      </c>
      <c r="E32" s="16">
        <v>43362127</v>
      </c>
      <c r="F32" s="16">
        <v>32426809</v>
      </c>
      <c r="G32" s="16">
        <v>42259545</v>
      </c>
      <c r="H32" s="16">
        <v>32212223</v>
      </c>
      <c r="I32" s="16">
        <v>51321429</v>
      </c>
      <c r="J32" s="16">
        <v>44233383</v>
      </c>
      <c r="K32" s="16">
        <v>41013043</v>
      </c>
      <c r="L32" s="17">
        <v>39888192</v>
      </c>
      <c r="M32" s="17">
        <v>31995383</v>
      </c>
      <c r="N32" s="17">
        <v>51059038</v>
      </c>
      <c r="O32" s="18">
        <f>SUM(C32:N32)</f>
        <v>548072768</v>
      </c>
    </row>
    <row r="33" spans="1:15" x14ac:dyDescent="0.25">
      <c r="A33" s="1">
        <v>6</v>
      </c>
      <c r="B33" s="10"/>
      <c r="C33" s="22"/>
      <c r="D33" s="23"/>
      <c r="E33" s="24"/>
      <c r="F33" s="24"/>
      <c r="G33" s="24"/>
      <c r="H33" s="25"/>
      <c r="I33" s="25"/>
      <c r="J33" s="25"/>
      <c r="K33" s="25"/>
      <c r="L33" s="25"/>
      <c r="M33" s="25"/>
      <c r="N33" s="25"/>
      <c r="O33" s="26"/>
    </row>
    <row r="34" spans="1:15" x14ac:dyDescent="0.25">
      <c r="A34" s="1">
        <v>7</v>
      </c>
      <c r="B34" s="10" t="s">
        <v>8</v>
      </c>
      <c r="C34" s="27">
        <f>ROUND(+C30/C32,5)</f>
        <v>1.8400000000000001E-3</v>
      </c>
      <c r="D34" s="27">
        <f t="shared" ref="D34:O34" si="5">ROUND(+D30/D32,5)</f>
        <v>1.5E-3</v>
      </c>
      <c r="E34" s="27">
        <f t="shared" si="5"/>
        <v>4.7499999999999999E-3</v>
      </c>
      <c r="F34" s="27">
        <f t="shared" si="5"/>
        <v>-7.6000000000000004E-4</v>
      </c>
      <c r="G34" s="27">
        <f t="shared" si="5"/>
        <v>-6.9999999999999999E-4</v>
      </c>
      <c r="H34" s="27">
        <f t="shared" si="5"/>
        <v>-1.4300000000000001E-3</v>
      </c>
      <c r="I34" s="27">
        <f t="shared" si="5"/>
        <v>3.65E-3</v>
      </c>
      <c r="J34" s="27">
        <f t="shared" si="5"/>
        <v>5.4799999999999996E-3</v>
      </c>
      <c r="K34" s="27">
        <f t="shared" si="5"/>
        <v>6.8700000000000002E-3</v>
      </c>
      <c r="L34" s="27">
        <f t="shared" si="5"/>
        <v>1.7590000000000001E-2</v>
      </c>
      <c r="M34" s="27">
        <f t="shared" si="5"/>
        <v>1.23E-2</v>
      </c>
      <c r="N34" s="27">
        <f t="shared" si="5"/>
        <v>6.13E-3</v>
      </c>
      <c r="O34" s="27">
        <f t="shared" si="5"/>
        <v>4.4799999999999996E-3</v>
      </c>
    </row>
    <row r="37" spans="1:15" x14ac:dyDescent="0.25">
      <c r="B37" s="28" t="s">
        <v>9</v>
      </c>
    </row>
    <row r="38" spans="1:15" x14ac:dyDescent="0.25">
      <c r="A38" s="1" t="s">
        <v>0</v>
      </c>
      <c r="B38" s="2"/>
      <c r="C38" s="1"/>
      <c r="D38" s="1"/>
      <c r="E38" s="3"/>
      <c r="F38" s="3"/>
      <c r="G38" s="4"/>
      <c r="H38" s="5"/>
      <c r="I38" s="5"/>
      <c r="J38" s="5"/>
      <c r="K38" s="5"/>
      <c r="L38" s="5"/>
      <c r="M38" s="5"/>
      <c r="N38" s="6"/>
      <c r="O38" s="6"/>
    </row>
    <row r="39" spans="1:15" x14ac:dyDescent="0.25">
      <c r="A39" s="7" t="s">
        <v>1</v>
      </c>
      <c r="B39" s="7" t="s">
        <v>2</v>
      </c>
      <c r="C39" s="8">
        <v>45292</v>
      </c>
      <c r="D39" s="8">
        <v>45323</v>
      </c>
      <c r="E39" s="8">
        <v>45352</v>
      </c>
      <c r="F39" s="8">
        <v>45383</v>
      </c>
      <c r="G39" s="8">
        <v>45413</v>
      </c>
      <c r="H39" s="8">
        <v>45444</v>
      </c>
      <c r="I39" s="8">
        <v>45474</v>
      </c>
      <c r="J39" s="8">
        <v>45505</v>
      </c>
      <c r="K39" s="8">
        <v>45536</v>
      </c>
      <c r="L39" s="8">
        <v>45566</v>
      </c>
      <c r="M39" s="8">
        <v>45597</v>
      </c>
      <c r="N39" s="8">
        <v>45627</v>
      </c>
      <c r="O39" s="9" t="s">
        <v>3</v>
      </c>
    </row>
    <row r="40" spans="1:15" x14ac:dyDescent="0.25">
      <c r="A40" s="10"/>
      <c r="B40" s="11"/>
      <c r="C40" s="10"/>
      <c r="D40" s="12"/>
      <c r="E40" s="13"/>
      <c r="F40" s="14"/>
      <c r="G40" s="4"/>
      <c r="H40" s="15"/>
      <c r="I40" s="15"/>
      <c r="J40" s="15"/>
      <c r="K40" s="15"/>
      <c r="L40" s="15"/>
      <c r="M40" s="15"/>
      <c r="N40" s="6"/>
      <c r="O40" s="6"/>
    </row>
    <row r="41" spans="1:15" x14ac:dyDescent="0.25">
      <c r="A41" s="1">
        <v>1</v>
      </c>
      <c r="B41" s="2" t="s">
        <v>4</v>
      </c>
      <c r="C41" s="16">
        <v>247768.62</v>
      </c>
      <c r="D41" s="16">
        <v>195778</v>
      </c>
      <c r="E41" s="16">
        <v>178246.80000000002</v>
      </c>
      <c r="F41" s="16">
        <v>247227.91999999998</v>
      </c>
      <c r="G41" s="16">
        <v>309304.32000000001</v>
      </c>
      <c r="H41" s="16">
        <v>205318.39</v>
      </c>
      <c r="I41" s="16">
        <v>223752.91</v>
      </c>
      <c r="J41" s="16">
        <v>220130.7</v>
      </c>
      <c r="K41" s="16">
        <v>261671.61</v>
      </c>
      <c r="L41" s="17">
        <v>308202.23999999999</v>
      </c>
      <c r="M41" s="17">
        <v>225425.06999999998</v>
      </c>
      <c r="N41" s="17">
        <v>271428.23</v>
      </c>
      <c r="O41" s="18">
        <f>SUM(C41:N41)</f>
        <v>2894254.8099999996</v>
      </c>
    </row>
    <row r="42" spans="1:15" x14ac:dyDescent="0.25">
      <c r="A42" s="1">
        <v>2</v>
      </c>
      <c r="B42" s="2" t="s">
        <v>5</v>
      </c>
      <c r="C42" s="19">
        <v>61129.75</v>
      </c>
      <c r="D42" s="19">
        <v>75775.650000000009</v>
      </c>
      <c r="E42" s="19">
        <v>74305.149999999994</v>
      </c>
      <c r="F42" s="19">
        <v>60333.41</v>
      </c>
      <c r="G42" s="19">
        <v>66699.12</v>
      </c>
      <c r="H42" s="19">
        <v>54864.43</v>
      </c>
      <c r="I42" s="19">
        <v>61023.17</v>
      </c>
      <c r="J42" s="19">
        <v>58164.92</v>
      </c>
      <c r="K42" s="19">
        <v>56873.97</v>
      </c>
      <c r="L42" s="20">
        <v>71692.22</v>
      </c>
      <c r="M42" s="20">
        <v>64409.919999999998</v>
      </c>
      <c r="N42" s="20">
        <v>56610.92</v>
      </c>
      <c r="O42" s="21">
        <f>SUM(C42:N42)</f>
        <v>761882.63</v>
      </c>
    </row>
    <row r="43" spans="1:15" x14ac:dyDescent="0.25">
      <c r="A43" s="1">
        <v>3</v>
      </c>
      <c r="B43" s="2" t="s">
        <v>6</v>
      </c>
      <c r="C43" s="18">
        <f>+C41-C42</f>
        <v>186638.87</v>
      </c>
      <c r="D43" s="18">
        <f t="shared" ref="D43:N43" si="6">+D41-D42</f>
        <v>120002.34999999999</v>
      </c>
      <c r="E43" s="18">
        <f t="shared" si="6"/>
        <v>103941.65000000002</v>
      </c>
      <c r="F43" s="18">
        <f t="shared" si="6"/>
        <v>186894.50999999998</v>
      </c>
      <c r="G43" s="18">
        <f t="shared" si="6"/>
        <v>242605.2</v>
      </c>
      <c r="H43" s="18">
        <f t="shared" si="6"/>
        <v>150453.96000000002</v>
      </c>
      <c r="I43" s="18">
        <f t="shared" si="6"/>
        <v>162729.74</v>
      </c>
      <c r="J43" s="18">
        <f t="shared" si="6"/>
        <v>161965.78000000003</v>
      </c>
      <c r="K43" s="18">
        <f t="shared" si="6"/>
        <v>204797.63999999998</v>
      </c>
      <c r="L43" s="18">
        <f t="shared" si="6"/>
        <v>236510.02</v>
      </c>
      <c r="M43" s="18">
        <f t="shared" si="6"/>
        <v>161015.14999999997</v>
      </c>
      <c r="N43" s="18">
        <f t="shared" si="6"/>
        <v>214817.31</v>
      </c>
      <c r="O43" s="18">
        <f>+O41-O42</f>
        <v>2132372.1799999997</v>
      </c>
    </row>
    <row r="44" spans="1:15" x14ac:dyDescent="0.25">
      <c r="A44" s="1">
        <v>4</v>
      </c>
      <c r="B44" s="2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8"/>
    </row>
    <row r="45" spans="1:15" x14ac:dyDescent="0.25">
      <c r="A45" s="1">
        <v>5</v>
      </c>
      <c r="B45" s="2" t="s">
        <v>7</v>
      </c>
      <c r="C45" s="16">
        <v>46074728.850000001</v>
      </c>
      <c r="D45" s="16">
        <v>43966940.850000001</v>
      </c>
      <c r="E45" s="16">
        <v>35397566.869999997</v>
      </c>
      <c r="F45" s="16">
        <v>33674893.590000004</v>
      </c>
      <c r="G45" s="16">
        <v>36955431.660000004</v>
      </c>
      <c r="H45" s="16">
        <v>34440712.299999997</v>
      </c>
      <c r="I45" s="16">
        <v>51014761.049999997</v>
      </c>
      <c r="J45" s="16">
        <v>46969761.759999998</v>
      </c>
      <c r="K45" s="16">
        <v>36296569.890000001</v>
      </c>
      <c r="L45" s="16">
        <v>34517400.649999999</v>
      </c>
      <c r="M45" s="16">
        <v>32925348.530000001</v>
      </c>
      <c r="N45" s="16">
        <v>36988489.060000002</v>
      </c>
      <c r="O45" s="18">
        <f>SUM(C45:N45)</f>
        <v>469222605.06</v>
      </c>
    </row>
    <row r="46" spans="1:15" x14ac:dyDescent="0.25">
      <c r="A46" s="1">
        <v>6</v>
      </c>
      <c r="B46" s="10"/>
      <c r="C46" s="22"/>
      <c r="D46" s="23"/>
      <c r="E46" s="24"/>
      <c r="F46" s="24"/>
      <c r="G46" s="24"/>
      <c r="H46" s="25"/>
      <c r="I46" s="25"/>
      <c r="J46" s="25"/>
      <c r="K46" s="25"/>
      <c r="L46" s="25"/>
      <c r="M46" s="25"/>
      <c r="N46" s="25"/>
      <c r="O46" s="26"/>
    </row>
    <row r="47" spans="1:15" x14ac:dyDescent="0.25">
      <c r="A47" s="1">
        <v>7</v>
      </c>
      <c r="B47" s="10" t="s">
        <v>8</v>
      </c>
      <c r="C47" s="27">
        <f>ROUND(+C43/C45,5)</f>
        <v>4.0499999999999998E-3</v>
      </c>
      <c r="D47" s="27">
        <f t="shared" ref="D47:O47" si="7">ROUND(+D43/D45,5)</f>
        <v>2.7299999999999998E-3</v>
      </c>
      <c r="E47" s="27">
        <f t="shared" si="7"/>
        <v>2.9399999999999999E-3</v>
      </c>
      <c r="F47" s="27">
        <f t="shared" si="7"/>
        <v>5.5500000000000002E-3</v>
      </c>
      <c r="G47" s="27">
        <f t="shared" si="7"/>
        <v>6.5599999999999999E-3</v>
      </c>
      <c r="H47" s="27">
        <f t="shared" si="7"/>
        <v>4.3699999999999998E-3</v>
      </c>
      <c r="I47" s="27">
        <f t="shared" si="7"/>
        <v>3.1900000000000001E-3</v>
      </c>
      <c r="J47" s="27">
        <f t="shared" si="7"/>
        <v>3.4499999999999999E-3</v>
      </c>
      <c r="K47" s="27">
        <f t="shared" si="7"/>
        <v>5.64E-3</v>
      </c>
      <c r="L47" s="27">
        <f t="shared" si="7"/>
        <v>6.8500000000000002E-3</v>
      </c>
      <c r="M47" s="27">
        <f t="shared" si="7"/>
        <v>4.8900000000000002E-3</v>
      </c>
      <c r="N47" s="27">
        <f t="shared" si="7"/>
        <v>5.8100000000000001E-3</v>
      </c>
      <c r="O47" s="27">
        <f t="shared" si="7"/>
        <v>4.5399999999999998E-3</v>
      </c>
    </row>
  </sheetData>
  <pageMargins left="0.7" right="0.7" top="0.75" bottom="0.75" header="0.3" footer="0.3"/>
  <pageSetup scale="70" orientation="landscape" r:id="rId1"/>
  <headerFooter>
    <oddHeader xml:space="preserve">&amp;R&amp;"-,Bold"KyPSC Case No. 2024-00354
AG-DR-01-057 Attachment 1
Page &amp;P of &amp;N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>i:0#.f|membership|danielle.weatherston@duke-energy.com,#i:0#.f|membership|danielle.weatherston@duke-energy.com,#Danielle.Weatherston@duke-energy.com,#,#Weatherston, Danielle L,#,#41607,#Mgr Accounting II</DisplayName>
        <AccountId>104</AccountId>
        <AccountType/>
      </UserInfo>
    </Witness>
  </documentManagement>
</p:properties>
</file>

<file path=customXml/itemProps1.xml><?xml version="1.0" encoding="utf-8"?>
<ds:datastoreItem xmlns:ds="http://schemas.openxmlformats.org/officeDocument/2006/customXml" ds:itemID="{52CD065E-EBEC-4E67-8C41-A94D4A81F3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60FC07-F1C3-4666-B6D4-6FEA3B0CC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47CB7A-E6F7-40A8-A243-BC25D4B25176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9d26d66c-7442-4f2f-84b5-fd9d62aa5613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 1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Charge off % for 2022-2024</dc:subject>
  <dc:creator>Steinkuhl, Lisa D</dc:creator>
  <cp:lastModifiedBy>D'Ascenzo, Rocco</cp:lastModifiedBy>
  <cp:lastPrinted>2025-01-19T21:34:51Z</cp:lastPrinted>
  <dcterms:created xsi:type="dcterms:W3CDTF">2025-01-12T15:45:04Z</dcterms:created>
  <dcterms:modified xsi:type="dcterms:W3CDTF">2025-01-19T21:34:59Z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</Properties>
</file>