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6005B707-6CFF-4CDE-80B1-7CDEB7401079}" xr6:coauthVersionLast="47" xr6:coauthVersionMax="47" xr10:uidLastSave="{00000000-0000-0000-0000-000000000000}"/>
  <bookViews>
    <workbookView xWindow="-120" yWindow="-120" windowWidth="29040" windowHeight="15720" xr2:uid="{411F437B-BBC0-481C-9473-55CD944E8C8B}"/>
  </bookViews>
  <sheets>
    <sheet name="Schedule J" sheetId="1" r:id="rId1"/>
  </sheets>
  <definedNames>
    <definedName name="_xlnm.Print_Area" localSheetId="0">'Schedule J'!$A$1:$T$278</definedName>
    <definedName name="_xlnm.Print_Titles" localSheetId="0">'Schedule J'!$1:$11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K16" i="1"/>
  <c r="L16" i="1"/>
  <c r="N16" i="1"/>
  <c r="R16" i="1" s="1"/>
  <c r="O16" i="1"/>
  <c r="P16" i="1"/>
  <c r="J20" i="1"/>
  <c r="K20" i="1"/>
  <c r="L20" i="1"/>
  <c r="N20" i="1"/>
  <c r="R20" i="1" s="1"/>
  <c r="O20" i="1"/>
  <c r="S20" i="1" s="1"/>
  <c r="P20" i="1"/>
  <c r="J24" i="1"/>
  <c r="K24" i="1"/>
  <c r="S24" i="1" s="1"/>
  <c r="L24" i="1"/>
  <c r="N24" i="1"/>
  <c r="O24" i="1"/>
  <c r="P24" i="1"/>
  <c r="J28" i="1"/>
  <c r="K28" i="1"/>
  <c r="L28" i="1"/>
  <c r="N28" i="1"/>
  <c r="O28" i="1"/>
  <c r="O64" i="1" s="1"/>
  <c r="P28" i="1"/>
  <c r="J32" i="1"/>
  <c r="K32" i="1"/>
  <c r="S32" i="1" s="1"/>
  <c r="L32" i="1"/>
  <c r="T32" i="1" s="1"/>
  <c r="N32" i="1"/>
  <c r="R32" i="1" s="1"/>
  <c r="O32" i="1"/>
  <c r="P32" i="1"/>
  <c r="J36" i="1"/>
  <c r="K36" i="1"/>
  <c r="L36" i="1"/>
  <c r="N36" i="1"/>
  <c r="O36" i="1"/>
  <c r="P36" i="1"/>
  <c r="J40" i="1"/>
  <c r="K40" i="1"/>
  <c r="L40" i="1"/>
  <c r="N40" i="1"/>
  <c r="O40" i="1"/>
  <c r="P40" i="1"/>
  <c r="T40" i="1" s="1"/>
  <c r="J44" i="1"/>
  <c r="K44" i="1"/>
  <c r="L44" i="1"/>
  <c r="N44" i="1"/>
  <c r="O44" i="1"/>
  <c r="P44" i="1"/>
  <c r="J48" i="1"/>
  <c r="R48" i="1" s="1"/>
  <c r="K48" i="1"/>
  <c r="L48" i="1"/>
  <c r="N48" i="1"/>
  <c r="O48" i="1"/>
  <c r="P48" i="1"/>
  <c r="T48" i="1" s="1"/>
  <c r="J52" i="1"/>
  <c r="K52" i="1"/>
  <c r="L52" i="1"/>
  <c r="N52" i="1"/>
  <c r="O52" i="1"/>
  <c r="P52" i="1"/>
  <c r="J56" i="1"/>
  <c r="K56" i="1"/>
  <c r="L56" i="1"/>
  <c r="N56" i="1"/>
  <c r="O56" i="1"/>
  <c r="P56" i="1"/>
  <c r="J60" i="1"/>
  <c r="R60" i="1" s="1"/>
  <c r="K60" i="1"/>
  <c r="L60" i="1"/>
  <c r="N60" i="1"/>
  <c r="O60" i="1"/>
  <c r="P60" i="1"/>
  <c r="J62" i="1"/>
  <c r="K62" i="1"/>
  <c r="L62" i="1"/>
  <c r="N62" i="1"/>
  <c r="O62" i="1"/>
  <c r="P62" i="1"/>
  <c r="J63" i="1"/>
  <c r="K63" i="1"/>
  <c r="L63" i="1"/>
  <c r="N63" i="1"/>
  <c r="O63" i="1"/>
  <c r="P63" i="1"/>
  <c r="J70" i="1"/>
  <c r="K70" i="1"/>
  <c r="L70" i="1"/>
  <c r="N70" i="1"/>
  <c r="O70" i="1"/>
  <c r="P70" i="1"/>
  <c r="J74" i="1"/>
  <c r="K74" i="1"/>
  <c r="L74" i="1"/>
  <c r="N74" i="1"/>
  <c r="O74" i="1"/>
  <c r="P74" i="1"/>
  <c r="T74" i="1" s="1"/>
  <c r="J78" i="1"/>
  <c r="K78" i="1"/>
  <c r="N78" i="1"/>
  <c r="O78" i="1"/>
  <c r="J82" i="1"/>
  <c r="K82" i="1"/>
  <c r="N82" i="1"/>
  <c r="P82" i="1" s="1"/>
  <c r="O82" i="1"/>
  <c r="S82" i="1" s="1"/>
  <c r="J86" i="1"/>
  <c r="L86" i="1" s="1"/>
  <c r="K86" i="1"/>
  <c r="N86" i="1"/>
  <c r="O86" i="1"/>
  <c r="J90" i="1"/>
  <c r="K90" i="1"/>
  <c r="N90" i="1"/>
  <c r="O90" i="1"/>
  <c r="P90" i="1" s="1"/>
  <c r="J94" i="1"/>
  <c r="K94" i="1"/>
  <c r="N94" i="1"/>
  <c r="O94" i="1"/>
  <c r="S94" i="1" s="1"/>
  <c r="J98" i="1"/>
  <c r="K98" i="1"/>
  <c r="N98" i="1"/>
  <c r="R98" i="1" s="1"/>
  <c r="O98" i="1"/>
  <c r="S98" i="1"/>
  <c r="J102" i="1"/>
  <c r="K102" i="1"/>
  <c r="L102" i="1"/>
  <c r="N102" i="1"/>
  <c r="O102" i="1"/>
  <c r="P102" i="1"/>
  <c r="J106" i="1"/>
  <c r="K106" i="1"/>
  <c r="L106" i="1"/>
  <c r="N106" i="1"/>
  <c r="O106" i="1"/>
  <c r="P106" i="1"/>
  <c r="T106" i="1" s="1"/>
  <c r="J110" i="1"/>
  <c r="K110" i="1"/>
  <c r="L110" i="1"/>
  <c r="N110" i="1"/>
  <c r="O110" i="1"/>
  <c r="P110" i="1"/>
  <c r="J114" i="1"/>
  <c r="R114" i="1" s="1"/>
  <c r="K114" i="1"/>
  <c r="L114" i="1"/>
  <c r="N114" i="1"/>
  <c r="O114" i="1"/>
  <c r="P114" i="1"/>
  <c r="S114" i="1"/>
  <c r="T114" i="1"/>
  <c r="J116" i="1"/>
  <c r="K116" i="1"/>
  <c r="L116" i="1"/>
  <c r="N116" i="1"/>
  <c r="O116" i="1"/>
  <c r="P116" i="1"/>
  <c r="J117" i="1"/>
  <c r="K117" i="1"/>
  <c r="L117" i="1"/>
  <c r="N117" i="1"/>
  <c r="O117" i="1"/>
  <c r="P117" i="1"/>
  <c r="J124" i="1"/>
  <c r="K124" i="1"/>
  <c r="S124" i="1" s="1"/>
  <c r="L124" i="1"/>
  <c r="N124" i="1"/>
  <c r="O124" i="1"/>
  <c r="P124" i="1"/>
  <c r="J128" i="1"/>
  <c r="K128" i="1"/>
  <c r="L128" i="1"/>
  <c r="N128" i="1"/>
  <c r="R128" i="1" s="1"/>
  <c r="O128" i="1"/>
  <c r="S128" i="1" s="1"/>
  <c r="P128" i="1"/>
  <c r="T128" i="1" s="1"/>
  <c r="J132" i="1"/>
  <c r="K132" i="1"/>
  <c r="S132" i="1" s="1"/>
  <c r="L132" i="1"/>
  <c r="T132" i="1" s="1"/>
  <c r="N132" i="1"/>
  <c r="R132" i="1" s="1"/>
  <c r="O132" i="1"/>
  <c r="P132" i="1"/>
  <c r="J136" i="1"/>
  <c r="K136" i="1"/>
  <c r="L136" i="1"/>
  <c r="N136" i="1"/>
  <c r="O136" i="1"/>
  <c r="P136" i="1"/>
  <c r="J140" i="1"/>
  <c r="K140" i="1"/>
  <c r="L140" i="1"/>
  <c r="N140" i="1"/>
  <c r="O140" i="1"/>
  <c r="P140" i="1"/>
  <c r="T140" i="1" s="1"/>
  <c r="J144" i="1"/>
  <c r="K144" i="1"/>
  <c r="L144" i="1"/>
  <c r="N144" i="1"/>
  <c r="O144" i="1"/>
  <c r="P144" i="1"/>
  <c r="J148" i="1"/>
  <c r="R148" i="1" s="1"/>
  <c r="K148" i="1"/>
  <c r="L148" i="1"/>
  <c r="N148" i="1"/>
  <c r="O148" i="1"/>
  <c r="S148" i="1" s="1"/>
  <c r="P148" i="1"/>
  <c r="T148" i="1" s="1"/>
  <c r="J152" i="1"/>
  <c r="K152" i="1"/>
  <c r="L152" i="1"/>
  <c r="N152" i="1"/>
  <c r="O152" i="1"/>
  <c r="P152" i="1"/>
  <c r="T152" i="1" s="1"/>
  <c r="J156" i="1"/>
  <c r="K156" i="1"/>
  <c r="L156" i="1"/>
  <c r="N156" i="1"/>
  <c r="R156" i="1" s="1"/>
  <c r="O156" i="1"/>
  <c r="P156" i="1"/>
  <c r="J160" i="1"/>
  <c r="K160" i="1"/>
  <c r="L160" i="1"/>
  <c r="N160" i="1"/>
  <c r="R160" i="1" s="1"/>
  <c r="O160" i="1"/>
  <c r="P160" i="1"/>
  <c r="T160" i="1" s="1"/>
  <c r="J164" i="1"/>
  <c r="K164" i="1"/>
  <c r="L164" i="1"/>
  <c r="N164" i="1"/>
  <c r="R164" i="1" s="1"/>
  <c r="O164" i="1"/>
  <c r="S164" i="1" s="1"/>
  <c r="P164" i="1"/>
  <c r="J168" i="1"/>
  <c r="K168" i="1"/>
  <c r="L168" i="1"/>
  <c r="N168" i="1"/>
  <c r="O168" i="1"/>
  <c r="S168" i="1" s="1"/>
  <c r="P168" i="1"/>
  <c r="J170" i="1"/>
  <c r="K170" i="1"/>
  <c r="L170" i="1"/>
  <c r="N170" i="1"/>
  <c r="O170" i="1"/>
  <c r="P170" i="1"/>
  <c r="J171" i="1"/>
  <c r="K171" i="1"/>
  <c r="L171" i="1"/>
  <c r="N171" i="1"/>
  <c r="O171" i="1"/>
  <c r="P171" i="1"/>
  <c r="L175" i="1"/>
  <c r="P175" i="1"/>
  <c r="L176" i="1"/>
  <c r="P176" i="1"/>
  <c r="J177" i="1"/>
  <c r="K177" i="1"/>
  <c r="N177" i="1"/>
  <c r="O177" i="1"/>
  <c r="L179" i="1"/>
  <c r="P179" i="1"/>
  <c r="L180" i="1"/>
  <c r="P180" i="1"/>
  <c r="J181" i="1"/>
  <c r="K181" i="1"/>
  <c r="N181" i="1"/>
  <c r="O181" i="1"/>
  <c r="L183" i="1"/>
  <c r="P183" i="1"/>
  <c r="L184" i="1"/>
  <c r="P184" i="1"/>
  <c r="J185" i="1"/>
  <c r="K185" i="1"/>
  <c r="N185" i="1"/>
  <c r="O185" i="1"/>
  <c r="L187" i="1"/>
  <c r="P187" i="1"/>
  <c r="L188" i="1"/>
  <c r="P188" i="1"/>
  <c r="J189" i="1"/>
  <c r="K189" i="1"/>
  <c r="N189" i="1"/>
  <c r="P189" i="1" s="1"/>
  <c r="O189" i="1"/>
  <c r="L191" i="1"/>
  <c r="P191" i="1"/>
  <c r="L192" i="1"/>
  <c r="P192" i="1"/>
  <c r="J193" i="1"/>
  <c r="K193" i="1"/>
  <c r="N193" i="1"/>
  <c r="O193" i="1"/>
  <c r="P193" i="1"/>
  <c r="S193" i="1"/>
  <c r="L195" i="1"/>
  <c r="P195" i="1"/>
  <c r="L196" i="1"/>
  <c r="P196" i="1"/>
  <c r="J197" i="1"/>
  <c r="R197" i="1" s="1"/>
  <c r="K197" i="1"/>
  <c r="N197" i="1"/>
  <c r="O197" i="1"/>
  <c r="L199" i="1"/>
  <c r="L200" i="1"/>
  <c r="J201" i="1"/>
  <c r="K201" i="1"/>
  <c r="L203" i="1"/>
  <c r="L204" i="1"/>
  <c r="J205" i="1"/>
  <c r="L205" i="1" s="1"/>
  <c r="K205" i="1"/>
  <c r="L207" i="1"/>
  <c r="L208" i="1"/>
  <c r="J209" i="1"/>
  <c r="K209" i="1"/>
  <c r="L211" i="1"/>
  <c r="L212" i="1"/>
  <c r="J213" i="1"/>
  <c r="L213" i="1" s="1"/>
  <c r="K213" i="1"/>
  <c r="L215" i="1"/>
  <c r="L217" i="1" s="1"/>
  <c r="L216" i="1"/>
  <c r="J217" i="1"/>
  <c r="K217" i="1"/>
  <c r="L219" i="1"/>
  <c r="L220" i="1"/>
  <c r="J221" i="1"/>
  <c r="K221" i="1"/>
  <c r="J223" i="1"/>
  <c r="J225" i="1" s="1"/>
  <c r="K223" i="1"/>
  <c r="J224" i="1"/>
  <c r="K224" i="1"/>
  <c r="L228" i="1"/>
  <c r="L230" i="1" s="1"/>
  <c r="L229" i="1"/>
  <c r="J230" i="1"/>
  <c r="K230" i="1"/>
  <c r="L232" i="1"/>
  <c r="L233" i="1"/>
  <c r="J234" i="1"/>
  <c r="K234" i="1"/>
  <c r="L236" i="1"/>
  <c r="L238" i="1" s="1"/>
  <c r="L237" i="1"/>
  <c r="J238" i="1"/>
  <c r="K238" i="1"/>
  <c r="L240" i="1"/>
  <c r="L242" i="1" s="1"/>
  <c r="L241" i="1"/>
  <c r="J242" i="1"/>
  <c r="K242" i="1"/>
  <c r="L244" i="1"/>
  <c r="L245" i="1"/>
  <c r="J246" i="1"/>
  <c r="K246" i="1"/>
  <c r="L248" i="1"/>
  <c r="L249" i="1"/>
  <c r="J250" i="1"/>
  <c r="K250" i="1"/>
  <c r="L252" i="1"/>
  <c r="L253" i="1"/>
  <c r="J254" i="1"/>
  <c r="K254" i="1"/>
  <c r="L256" i="1"/>
  <c r="L257" i="1"/>
  <c r="J258" i="1"/>
  <c r="K258" i="1"/>
  <c r="L260" i="1"/>
  <c r="L261" i="1"/>
  <c r="L262" i="1" s="1"/>
  <c r="J262" i="1"/>
  <c r="K262" i="1"/>
  <c r="L264" i="1"/>
  <c r="L265" i="1"/>
  <c r="J266" i="1"/>
  <c r="K266" i="1"/>
  <c r="L268" i="1"/>
  <c r="L269" i="1"/>
  <c r="J270" i="1"/>
  <c r="K270" i="1"/>
  <c r="L272" i="1"/>
  <c r="L273" i="1"/>
  <c r="J274" i="1"/>
  <c r="K274" i="1"/>
  <c r="J276" i="1"/>
  <c r="K276" i="1"/>
  <c r="J277" i="1"/>
  <c r="K277" i="1"/>
  <c r="R44" i="1" l="1"/>
  <c r="J172" i="1"/>
  <c r="N64" i="1"/>
  <c r="L201" i="1"/>
  <c r="L189" i="1"/>
  <c r="L246" i="1"/>
  <c r="L234" i="1"/>
  <c r="P197" i="1"/>
  <c r="T197" i="1" s="1"/>
  <c r="R140" i="1"/>
  <c r="P78" i="1"/>
  <c r="R56" i="1"/>
  <c r="S48" i="1"/>
  <c r="S90" i="1"/>
  <c r="K172" i="1"/>
  <c r="L90" i="1"/>
  <c r="T90" i="1" s="1"/>
  <c r="S156" i="1"/>
  <c r="L172" i="1"/>
  <c r="T124" i="1"/>
  <c r="P86" i="1"/>
  <c r="R40" i="1"/>
  <c r="T24" i="1"/>
  <c r="T16" i="1"/>
  <c r="L270" i="1"/>
  <c r="L258" i="1"/>
  <c r="T164" i="1"/>
  <c r="L254" i="1"/>
  <c r="L197" i="1"/>
  <c r="P185" i="1"/>
  <c r="T168" i="1"/>
  <c r="L98" i="1"/>
  <c r="R70" i="1"/>
  <c r="S56" i="1"/>
  <c r="S16" i="1"/>
  <c r="T60" i="1"/>
  <c r="R168" i="1"/>
  <c r="S160" i="1"/>
  <c r="S152" i="1"/>
  <c r="P94" i="1"/>
  <c r="P118" i="1" s="1"/>
  <c r="R185" i="1"/>
  <c r="R152" i="1"/>
  <c r="S110" i="1"/>
  <c r="S102" i="1"/>
  <c r="R74" i="1"/>
  <c r="S60" i="1"/>
  <c r="S52" i="1"/>
  <c r="P177" i="1"/>
  <c r="R144" i="1"/>
  <c r="R110" i="1"/>
  <c r="R102" i="1"/>
  <c r="L94" i="1"/>
  <c r="R82" i="1"/>
  <c r="L64" i="1"/>
  <c r="T189" i="1"/>
  <c r="P181" i="1"/>
  <c r="L224" i="1"/>
  <c r="L277" i="1"/>
  <c r="L276" i="1"/>
  <c r="R106" i="1"/>
  <c r="R90" i="1"/>
  <c r="T82" i="1"/>
  <c r="R52" i="1"/>
  <c r="S40" i="1"/>
  <c r="L193" i="1"/>
  <c r="T193" i="1" s="1"/>
  <c r="S140" i="1"/>
  <c r="S181" i="1"/>
  <c r="L250" i="1"/>
  <c r="L181" i="1"/>
  <c r="T181" i="1" s="1"/>
  <c r="T144" i="1"/>
  <c r="T136" i="1"/>
  <c r="R124" i="1"/>
  <c r="P98" i="1"/>
  <c r="T98" i="1" s="1"/>
  <c r="S74" i="1"/>
  <c r="T52" i="1"/>
  <c r="R177" i="1"/>
  <c r="N172" i="1"/>
  <c r="S144" i="1"/>
  <c r="S136" i="1"/>
  <c r="S106" i="1"/>
  <c r="L82" i="1"/>
  <c r="T44" i="1"/>
  <c r="T36" i="1"/>
  <c r="L223" i="1"/>
  <c r="T156" i="1"/>
  <c r="R136" i="1"/>
  <c r="R78" i="1"/>
  <c r="T70" i="1"/>
  <c r="S44" i="1"/>
  <c r="S36" i="1"/>
  <c r="K278" i="1"/>
  <c r="K225" i="1"/>
  <c r="R189" i="1"/>
  <c r="T110" i="1"/>
  <c r="T102" i="1"/>
  <c r="R94" i="1"/>
  <c r="S86" i="1"/>
  <c r="S70" i="1"/>
  <c r="T56" i="1"/>
  <c r="R36" i="1"/>
  <c r="R24" i="1"/>
  <c r="J278" i="1"/>
  <c r="J118" i="1"/>
  <c r="T86" i="1"/>
  <c r="O118" i="1"/>
  <c r="T28" i="1"/>
  <c r="L266" i="1"/>
  <c r="L221" i="1"/>
  <c r="L209" i="1"/>
  <c r="S197" i="1"/>
  <c r="S189" i="1"/>
  <c r="L177" i="1"/>
  <c r="T177" i="1" s="1"/>
  <c r="L78" i="1"/>
  <c r="T78" i="1" s="1"/>
  <c r="L274" i="1"/>
  <c r="L185" i="1"/>
  <c r="T185" i="1" s="1"/>
  <c r="P172" i="1"/>
  <c r="T172" i="1" s="1"/>
  <c r="O172" i="1"/>
  <c r="K118" i="1"/>
  <c r="S118" i="1" s="1"/>
  <c r="S78" i="1"/>
  <c r="S28" i="1"/>
  <c r="R28" i="1"/>
  <c r="R193" i="1"/>
  <c r="P64" i="1"/>
  <c r="T20" i="1"/>
  <c r="S185" i="1"/>
  <c r="R86" i="1"/>
  <c r="R181" i="1"/>
  <c r="S177" i="1"/>
  <c r="K64" i="1"/>
  <c r="S64" i="1" s="1"/>
  <c r="N118" i="1"/>
  <c r="J64" i="1"/>
  <c r="R64" i="1" l="1"/>
  <c r="S172" i="1"/>
  <c r="L278" i="1"/>
  <c r="T94" i="1"/>
  <c r="R172" i="1"/>
  <c r="T64" i="1"/>
  <c r="L118" i="1"/>
  <c r="T118" i="1" s="1"/>
  <c r="R118" i="1"/>
  <c r="L225" i="1"/>
</calcChain>
</file>

<file path=xl/sharedStrings.xml><?xml version="1.0" encoding="utf-8"?>
<sst xmlns="http://schemas.openxmlformats.org/spreadsheetml/2006/main" count="168" uniqueCount="25">
  <si>
    <t>Non-Union</t>
  </si>
  <si>
    <t>Forecast Period</t>
  </si>
  <si>
    <t>Union</t>
  </si>
  <si>
    <t>Base Period</t>
  </si>
  <si>
    <t>YTD - 23</t>
  </si>
  <si>
    <t>YTD - 22</t>
  </si>
  <si>
    <t>YTD - 21</t>
  </si>
  <si>
    <t>Total</t>
  </si>
  <si>
    <t>OT</t>
  </si>
  <si>
    <t>Regular</t>
  </si>
  <si>
    <t>Actual</t>
  </si>
  <si>
    <t>Budgeted</t>
  </si>
  <si>
    <t>Employee Group</t>
  </si>
  <si>
    <t>Month</t>
  </si>
  <si>
    <t>Variance Percent</t>
  </si>
  <si>
    <t>Monthly Actual</t>
  </si>
  <si>
    <t>Monthly Budget</t>
  </si>
  <si>
    <t>Number of Part-Time Employees</t>
  </si>
  <si>
    <t>Number of Full-Time Employees</t>
  </si>
  <si>
    <t>Employee counts are for Duke Energy Kentucky payroll company only. We do not budget number of employees; therefore, only actual employee counts are provided.</t>
  </si>
  <si>
    <t>Note: Payroll dollars are provided as all labor charged to Kentucky Electric, regardless of account (Capital and O&amp;M) or payroll company.  Does not include loaders (benefits, incentives, taxes).</t>
  </si>
  <si>
    <t>Monthly Payroll Variance Analysis</t>
  </si>
  <si>
    <t>Duke Energy Kentucky - Electric</t>
  </si>
  <si>
    <t>Case No. 2024-00354</t>
  </si>
  <si>
    <t>YTD 2023 had a variance slightly over 5% at 6.2%, mainly due to lower Grid work and lower project O&amp;M.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</si>
</sst>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3" fillId="0" borderId="0" xfId="0" applyFont="1"/>
    <xf numFmtId="165" fontId="3" fillId="0" borderId="0" xfId="1" applyNumberFormat="1" applyFont="1"/>
    <xf numFmtId="17" fontId="3" fillId="0" borderId="0" xfId="0" applyNumberFormat="1" applyFont="1"/>
    <xf numFmtId="165" fontId="3" fillId="0" borderId="1" xfId="1" applyNumberFormat="1" applyFont="1" applyBorder="1"/>
    <xf numFmtId="17" fontId="3" fillId="0" borderId="0" xfId="0" quotePrefix="1" applyNumberFormat="1" applyFont="1"/>
    <xf numFmtId="165" fontId="3" fillId="0" borderId="0" xfId="1" applyNumberFormat="1" applyFont="1" applyBorder="1"/>
    <xf numFmtId="0" fontId="3" fillId="0" borderId="1" xfId="0" applyFont="1" applyBorder="1"/>
    <xf numFmtId="165" fontId="3" fillId="0" borderId="0" xfId="1" applyNumberFormat="1" applyFont="1" applyFill="1" applyBorder="1"/>
    <xf numFmtId="0" fontId="0" fillId="0" borderId="1" xfId="0" applyBorder="1"/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2" fillId="0" borderId="0" xfId="2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/>
    <xf numFmtId="164" fontId="3" fillId="0" borderId="1" xfId="2" applyNumberFormat="1" applyFont="1" applyFill="1" applyBorder="1"/>
    <xf numFmtId="0" fontId="5" fillId="0" borderId="0" xfId="3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3" xr:uid="{F321A951-E116-49C8-94AF-907641D22C9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E73F-C103-4759-9903-71ED1A92C9D2}">
  <dimension ref="A1:T278"/>
  <sheetViews>
    <sheetView tabSelected="1" view="pageLayout" zoomScaleNormal="90" workbookViewId="0">
      <selection activeCell="W12" sqref="W12"/>
    </sheetView>
  </sheetViews>
  <sheetFormatPr defaultRowHeight="15" x14ac:dyDescent="0.25"/>
  <cols>
    <col min="1" max="1" width="14.42578125" customWidth="1"/>
    <col min="2" max="2" width="14.5703125" customWidth="1"/>
    <col min="3" max="3" width="0.85546875" customWidth="1"/>
    <col min="4" max="5" width="8.7109375" customWidth="1"/>
    <col min="6" max="6" width="0.85546875" customWidth="1"/>
    <col min="7" max="8" width="8.7109375" customWidth="1"/>
    <col min="9" max="9" width="0.85546875" customWidth="1"/>
    <col min="10" max="10" width="12" style="2" customWidth="1"/>
    <col min="11" max="11" width="11.7109375" style="2" customWidth="1"/>
    <col min="12" max="12" width="12.42578125" style="2" customWidth="1"/>
    <col min="13" max="13" width="0.85546875" customWidth="1"/>
    <col min="14" max="14" width="12" style="2" customWidth="1"/>
    <col min="15" max="15" width="11" style="2" customWidth="1"/>
    <col min="16" max="16" width="12.5703125" style="2" customWidth="1"/>
    <col min="17" max="17" width="0.85546875" customWidth="1"/>
    <col min="18" max="18" width="7.7109375" style="1" bestFit="1" customWidth="1"/>
    <col min="19" max="19" width="7.85546875" style="1" customWidth="1"/>
    <col min="20" max="20" width="7.7109375" style="1" customWidth="1"/>
    <col min="25" max="25" width="9.7109375" customWidth="1"/>
  </cols>
  <sheetData>
    <row r="1" spans="1:20" x14ac:dyDescent="0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x14ac:dyDescent="0.25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x14ac:dyDescent="0.2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30.6" customHeight="1" x14ac:dyDescent="0.25">
      <c r="A4" s="31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4.9000000000000004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x14ac:dyDescent="0.25">
      <c r="A6" s="32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7.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26" t="s">
        <v>19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x14ac:dyDescent="0.25">
      <c r="A9" s="20"/>
      <c r="B9" s="20"/>
      <c r="C9" s="20"/>
      <c r="D9" s="20"/>
      <c r="E9" s="20"/>
      <c r="F9" s="20"/>
      <c r="G9" s="20"/>
      <c r="H9" s="20"/>
      <c r="I9" s="20"/>
      <c r="J9" s="21"/>
      <c r="K9" s="21"/>
      <c r="L9" s="21"/>
      <c r="M9" s="20"/>
      <c r="N9" s="21"/>
      <c r="O9" s="21"/>
      <c r="P9" s="21"/>
      <c r="Q9" s="20"/>
      <c r="R9" s="19"/>
      <c r="S9" s="19"/>
      <c r="T9" s="19"/>
    </row>
    <row r="10" spans="1:20" ht="28.15" customHeight="1" thickBot="1" x14ac:dyDescent="0.3">
      <c r="A10" s="18"/>
      <c r="B10" s="18"/>
      <c r="C10" s="18"/>
      <c r="D10" s="27" t="s">
        <v>18</v>
      </c>
      <c r="E10" s="27"/>
      <c r="F10" s="18"/>
      <c r="G10" s="27" t="s">
        <v>17</v>
      </c>
      <c r="H10" s="27"/>
      <c r="I10" s="18"/>
      <c r="J10" s="28" t="s">
        <v>16</v>
      </c>
      <c r="K10" s="28"/>
      <c r="L10" s="28"/>
      <c r="M10" s="18"/>
      <c r="N10" s="28" t="s">
        <v>15</v>
      </c>
      <c r="O10" s="28"/>
      <c r="P10" s="28"/>
      <c r="Q10" s="18"/>
      <c r="R10" s="29" t="s">
        <v>14</v>
      </c>
      <c r="S10" s="29"/>
      <c r="T10" s="29"/>
    </row>
    <row r="11" spans="1:20" ht="15.75" thickBot="1" x14ac:dyDescent="0.3">
      <c r="A11" s="17" t="s">
        <v>13</v>
      </c>
      <c r="B11" s="17" t="s">
        <v>12</v>
      </c>
      <c r="C11" s="15"/>
      <c r="D11" s="17" t="s">
        <v>11</v>
      </c>
      <c r="E11" s="17" t="s">
        <v>10</v>
      </c>
      <c r="F11" s="15"/>
      <c r="G11" s="17" t="s">
        <v>11</v>
      </c>
      <c r="H11" s="17" t="s">
        <v>10</v>
      </c>
      <c r="I11" s="15"/>
      <c r="J11" s="16" t="s">
        <v>9</v>
      </c>
      <c r="K11" s="16" t="s">
        <v>8</v>
      </c>
      <c r="L11" s="16" t="s">
        <v>7</v>
      </c>
      <c r="M11" s="15"/>
      <c r="N11" s="16" t="s">
        <v>9</v>
      </c>
      <c r="O11" s="16" t="s">
        <v>8</v>
      </c>
      <c r="P11" s="16" t="s">
        <v>7</v>
      </c>
      <c r="Q11" s="15"/>
      <c r="R11" s="14" t="s">
        <v>9</v>
      </c>
      <c r="S11" s="14" t="s">
        <v>8</v>
      </c>
      <c r="T11" s="14" t="s">
        <v>7</v>
      </c>
    </row>
    <row r="12" spans="1:2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2"/>
      <c r="N12" s="13"/>
      <c r="O12" s="13"/>
      <c r="P12" s="13"/>
      <c r="Q12" s="12"/>
      <c r="R12" s="23"/>
      <c r="S12" s="23"/>
      <c r="T12" s="2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3"/>
      <c r="N13" s="4"/>
      <c r="O13" s="4"/>
      <c r="P13" s="4"/>
      <c r="Q13" s="3"/>
      <c r="R13" s="24"/>
      <c r="S13" s="24"/>
      <c r="T13" s="24"/>
    </row>
    <row r="14" spans="1:20" x14ac:dyDescent="0.25">
      <c r="A14" s="5">
        <v>44197</v>
      </c>
      <c r="B14" s="3" t="s">
        <v>2</v>
      </c>
      <c r="C14" s="3"/>
      <c r="D14" s="3"/>
      <c r="E14" s="3"/>
      <c r="F14" s="3"/>
      <c r="G14" s="3"/>
      <c r="H14" s="3"/>
      <c r="I14" s="3"/>
      <c r="J14" s="4">
        <v>894509.72360000003</v>
      </c>
      <c r="K14" s="4">
        <v>156552.53719999999</v>
      </c>
      <c r="L14" s="4">
        <v>1051062.2608</v>
      </c>
      <c r="M14" s="3"/>
      <c r="N14" s="4">
        <v>1000449.95</v>
      </c>
      <c r="O14" s="4">
        <v>161306.9</v>
      </c>
      <c r="P14" s="4">
        <v>1161756.8499999999</v>
      </c>
      <c r="Q14" s="3"/>
      <c r="R14" s="24"/>
      <c r="S14" s="24"/>
      <c r="T14" s="24"/>
    </row>
    <row r="15" spans="1:20" ht="15.75" thickBot="1" x14ac:dyDescent="0.3">
      <c r="A15" s="5">
        <v>44197</v>
      </c>
      <c r="B15" s="3" t="s">
        <v>0</v>
      </c>
      <c r="C15" s="3"/>
      <c r="D15" s="9"/>
      <c r="E15" s="9"/>
      <c r="F15" s="3"/>
      <c r="G15" s="9"/>
      <c r="H15" s="9"/>
      <c r="I15" s="3"/>
      <c r="J15" s="6">
        <v>1986878.9554000001</v>
      </c>
      <c r="K15" s="6">
        <v>9243.6101999999992</v>
      </c>
      <c r="L15" s="6">
        <v>1996122.5656000001</v>
      </c>
      <c r="M15" s="3"/>
      <c r="N15" s="6">
        <v>1940665.82</v>
      </c>
      <c r="O15" s="6">
        <v>3803.01</v>
      </c>
      <c r="P15" s="6">
        <v>1944468.83</v>
      </c>
      <c r="Q15" s="3"/>
      <c r="R15" s="25"/>
      <c r="S15" s="25"/>
      <c r="T15" s="25"/>
    </row>
    <row r="16" spans="1:20" x14ac:dyDescent="0.25">
      <c r="A16" s="5"/>
      <c r="B16" s="3"/>
      <c r="C16" s="3"/>
      <c r="D16" s="3"/>
      <c r="E16" s="3">
        <v>162</v>
      </c>
      <c r="F16" s="3"/>
      <c r="G16" s="3"/>
      <c r="H16" s="3">
        <v>0</v>
      </c>
      <c r="I16" s="3"/>
      <c r="J16" s="4">
        <f>SUM(J14:J15)</f>
        <v>2881388.679</v>
      </c>
      <c r="K16" s="4">
        <f>SUM(K14:K15)</f>
        <v>165796.14739999999</v>
      </c>
      <c r="L16" s="4">
        <f>SUM(L14:L15)</f>
        <v>3047184.8264000001</v>
      </c>
      <c r="M16" s="3"/>
      <c r="N16" s="4">
        <f>SUM(N14:N15)</f>
        <v>2941115.77</v>
      </c>
      <c r="O16" s="4">
        <f>SUM(O14:O15)</f>
        <v>165109.91</v>
      </c>
      <c r="P16" s="4">
        <f>SUM(P14:P15)</f>
        <v>3106225.6799999997</v>
      </c>
      <c r="Q16" s="3"/>
      <c r="R16" s="24">
        <f>+(N16-J16)/J16</f>
        <v>2.0728578353659873E-2</v>
      </c>
      <c r="S16" s="24">
        <f>+(O16-K16)/K16</f>
        <v>-4.1390431005876539E-3</v>
      </c>
      <c r="T16" s="24">
        <f>+(P16-L16)/L16</f>
        <v>1.9375540692013589E-2</v>
      </c>
    </row>
    <row r="17" spans="1:20" x14ac:dyDescent="0.25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3"/>
      <c r="N17" s="4"/>
      <c r="O17" s="4"/>
      <c r="P17" s="4"/>
      <c r="Q17" s="3"/>
      <c r="R17" s="24"/>
      <c r="S17" s="24"/>
      <c r="T17" s="24"/>
    </row>
    <row r="18" spans="1:20" x14ac:dyDescent="0.25">
      <c r="A18" s="5">
        <v>44228</v>
      </c>
      <c r="B18" s="3" t="s">
        <v>2</v>
      </c>
      <c r="C18" s="3"/>
      <c r="D18" s="3"/>
      <c r="E18" s="3"/>
      <c r="F18" s="3"/>
      <c r="G18" s="3"/>
      <c r="H18" s="3"/>
      <c r="I18" s="3"/>
      <c r="J18" s="4">
        <v>894397.96530000004</v>
      </c>
      <c r="K18" s="4">
        <v>156062.33059999999</v>
      </c>
      <c r="L18" s="4">
        <v>1050460.2959</v>
      </c>
      <c r="M18" s="3"/>
      <c r="N18" s="4">
        <v>981853.32</v>
      </c>
      <c r="O18" s="4">
        <v>213360.42</v>
      </c>
      <c r="P18" s="4">
        <v>1195213.74</v>
      </c>
      <c r="Q18" s="3"/>
      <c r="R18" s="24"/>
      <c r="S18" s="24"/>
      <c r="T18" s="24"/>
    </row>
    <row r="19" spans="1:20" ht="15.75" thickBot="1" x14ac:dyDescent="0.3">
      <c r="A19" s="5">
        <v>44228</v>
      </c>
      <c r="B19" s="3" t="s">
        <v>0</v>
      </c>
      <c r="C19" s="3"/>
      <c r="D19" s="9"/>
      <c r="E19" s="9"/>
      <c r="F19" s="3"/>
      <c r="G19" s="9"/>
      <c r="H19" s="9"/>
      <c r="I19" s="3"/>
      <c r="J19" s="6">
        <v>2105349.8300999999</v>
      </c>
      <c r="K19" s="6">
        <v>16778.535199999998</v>
      </c>
      <c r="L19" s="6">
        <v>2122128.3652999997</v>
      </c>
      <c r="M19" s="3"/>
      <c r="N19" s="6">
        <v>1985733.28</v>
      </c>
      <c r="O19" s="6">
        <v>4518.58</v>
      </c>
      <c r="P19" s="6">
        <v>1990251.86</v>
      </c>
      <c r="Q19" s="3"/>
      <c r="R19" s="25"/>
      <c r="S19" s="25"/>
      <c r="T19" s="25"/>
    </row>
    <row r="20" spans="1:20" x14ac:dyDescent="0.25">
      <c r="A20" s="5"/>
      <c r="B20" s="3"/>
      <c r="C20" s="3"/>
      <c r="D20" s="3"/>
      <c r="E20" s="3">
        <v>166</v>
      </c>
      <c r="F20" s="3"/>
      <c r="G20" s="3"/>
      <c r="H20" s="3">
        <v>0</v>
      </c>
      <c r="I20" s="3"/>
      <c r="J20" s="4">
        <f>SUM(J18:J19)</f>
        <v>2999747.7954000002</v>
      </c>
      <c r="K20" s="4">
        <f>SUM(K18:K19)</f>
        <v>172840.86579999997</v>
      </c>
      <c r="L20" s="4">
        <f>SUM(L18:L19)</f>
        <v>3172588.6612</v>
      </c>
      <c r="M20" s="3"/>
      <c r="N20" s="4">
        <f>SUM(N18:N19)</f>
        <v>2967586.6</v>
      </c>
      <c r="O20" s="4">
        <f>SUM(O18:O19)</f>
        <v>217879</v>
      </c>
      <c r="P20" s="4">
        <f>SUM(P18:P19)</f>
        <v>3185465.6</v>
      </c>
      <c r="Q20" s="3"/>
      <c r="R20" s="24">
        <f>+(N20-J20)/J20</f>
        <v>-1.0721299787041451E-2</v>
      </c>
      <c r="S20" s="24">
        <f>+(O20-K20)/K20</f>
        <v>0.26057572664623874</v>
      </c>
      <c r="T20" s="24">
        <f>+(P20-L20)/L20</f>
        <v>4.0588113288942875E-3</v>
      </c>
    </row>
    <row r="21" spans="1:20" x14ac:dyDescent="0.2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4"/>
      <c r="M21" s="3"/>
      <c r="N21" s="4"/>
      <c r="O21" s="4"/>
      <c r="P21" s="4"/>
      <c r="Q21" s="3"/>
      <c r="R21" s="24"/>
      <c r="S21" s="24"/>
      <c r="T21" s="24"/>
    </row>
    <row r="22" spans="1:20" x14ac:dyDescent="0.25">
      <c r="A22" s="5">
        <v>44256</v>
      </c>
      <c r="B22" s="3" t="s">
        <v>2</v>
      </c>
      <c r="C22" s="3"/>
      <c r="D22" s="3"/>
      <c r="E22" s="3"/>
      <c r="F22" s="3"/>
      <c r="G22" s="3"/>
      <c r="H22" s="3"/>
      <c r="I22" s="3"/>
      <c r="J22" s="4">
        <v>874171.90749999997</v>
      </c>
      <c r="K22" s="4">
        <v>156031.01860000001</v>
      </c>
      <c r="L22" s="4">
        <v>1030202.9261</v>
      </c>
      <c r="M22" s="3"/>
      <c r="N22" s="4">
        <v>1090395.3600000001</v>
      </c>
      <c r="O22" s="4">
        <v>248766.15</v>
      </c>
      <c r="P22" s="4">
        <v>1339161.51</v>
      </c>
      <c r="Q22" s="3"/>
      <c r="R22" s="24"/>
      <c r="S22" s="24"/>
      <c r="T22" s="24"/>
    </row>
    <row r="23" spans="1:20" ht="15.75" thickBot="1" x14ac:dyDescent="0.3">
      <c r="A23" s="5">
        <v>44256</v>
      </c>
      <c r="B23" s="3" t="s">
        <v>0</v>
      </c>
      <c r="C23" s="3"/>
      <c r="D23" s="9"/>
      <c r="E23" s="9"/>
      <c r="F23" s="3"/>
      <c r="G23" s="9"/>
      <c r="H23" s="9"/>
      <c r="I23" s="3"/>
      <c r="J23" s="6">
        <v>2422886.2403000002</v>
      </c>
      <c r="K23" s="6">
        <v>15498.4872</v>
      </c>
      <c r="L23" s="6">
        <v>2438384.7275</v>
      </c>
      <c r="M23" s="3"/>
      <c r="N23" s="6">
        <v>1928028.94</v>
      </c>
      <c r="O23" s="6">
        <v>4788.84</v>
      </c>
      <c r="P23" s="6">
        <v>1932817.78</v>
      </c>
      <c r="Q23" s="3"/>
      <c r="R23" s="25"/>
      <c r="S23" s="25"/>
      <c r="T23" s="25"/>
    </row>
    <row r="24" spans="1:20" x14ac:dyDescent="0.25">
      <c r="A24" s="5"/>
      <c r="B24" s="3"/>
      <c r="C24" s="3"/>
      <c r="D24" s="3"/>
      <c r="E24" s="3">
        <v>166</v>
      </c>
      <c r="F24" s="3"/>
      <c r="G24" s="3"/>
      <c r="H24" s="3">
        <v>0</v>
      </c>
      <c r="I24" s="3"/>
      <c r="J24" s="4">
        <f>SUM(J22:J23)</f>
        <v>3297058.1478000004</v>
      </c>
      <c r="K24" s="4">
        <f>SUM(K22:K23)</f>
        <v>171529.50580000001</v>
      </c>
      <c r="L24" s="4">
        <f>SUM(L22:L23)</f>
        <v>3468587.6535999998</v>
      </c>
      <c r="M24" s="3"/>
      <c r="N24" s="4">
        <f>SUM(N22:N23)</f>
        <v>3018424.3</v>
      </c>
      <c r="O24" s="4">
        <f>SUM(O22:O23)</f>
        <v>253554.99</v>
      </c>
      <c r="P24" s="4">
        <f>SUM(P22:P23)</f>
        <v>3271979.29</v>
      </c>
      <c r="Q24" s="3"/>
      <c r="R24" s="24">
        <f>+(N24-J24)/J24</f>
        <v>-8.4509837348765646E-2</v>
      </c>
      <c r="S24" s="24">
        <f>+(O24-K24)/K24</f>
        <v>0.47820043448175065</v>
      </c>
      <c r="T24" s="24">
        <f>+(P24-L24)/L24</f>
        <v>-5.6682541493781387E-2</v>
      </c>
    </row>
    <row r="25" spans="1:20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4"/>
      <c r="M25" s="3"/>
      <c r="N25" s="4"/>
      <c r="O25" s="4"/>
      <c r="P25" s="4"/>
      <c r="Q25" s="3"/>
      <c r="R25" s="24"/>
      <c r="S25" s="24"/>
      <c r="T25" s="24"/>
    </row>
    <row r="26" spans="1:20" x14ac:dyDescent="0.25">
      <c r="A26" s="5">
        <v>44287</v>
      </c>
      <c r="B26" s="3" t="s">
        <v>2</v>
      </c>
      <c r="C26" s="3"/>
      <c r="D26" s="3"/>
      <c r="E26" s="3"/>
      <c r="F26" s="3"/>
      <c r="G26" s="3"/>
      <c r="H26" s="3"/>
      <c r="I26" s="3"/>
      <c r="J26" s="4">
        <v>891164.94819999998</v>
      </c>
      <c r="K26" s="4">
        <v>157963.71049999999</v>
      </c>
      <c r="L26" s="4">
        <v>1049128.6587</v>
      </c>
      <c r="M26" s="3"/>
      <c r="N26" s="4">
        <v>1092170.43</v>
      </c>
      <c r="O26" s="4">
        <v>205064.44</v>
      </c>
      <c r="P26" s="4">
        <v>1297234.8699999999</v>
      </c>
      <c r="Q26" s="3"/>
      <c r="R26" s="24"/>
      <c r="S26" s="24"/>
      <c r="T26" s="24"/>
    </row>
    <row r="27" spans="1:20" ht="15.75" thickBot="1" x14ac:dyDescent="0.3">
      <c r="A27" s="5">
        <v>44287</v>
      </c>
      <c r="B27" s="3" t="s">
        <v>0</v>
      </c>
      <c r="C27" s="3"/>
      <c r="D27" s="9"/>
      <c r="E27" s="9"/>
      <c r="F27" s="3"/>
      <c r="G27" s="9"/>
      <c r="H27" s="9"/>
      <c r="I27" s="3"/>
      <c r="J27" s="6">
        <v>2141551.1669000001</v>
      </c>
      <c r="K27" s="6">
        <v>14909.9372</v>
      </c>
      <c r="L27" s="6">
        <v>2156461.1041000001</v>
      </c>
      <c r="M27" s="3"/>
      <c r="N27" s="6">
        <v>1891853.85</v>
      </c>
      <c r="O27" s="6">
        <v>4767.03</v>
      </c>
      <c r="P27" s="6">
        <v>1896620.8800000001</v>
      </c>
      <c r="Q27" s="3"/>
      <c r="R27" s="25"/>
      <c r="S27" s="25"/>
      <c r="T27" s="25"/>
    </row>
    <row r="28" spans="1:20" x14ac:dyDescent="0.25">
      <c r="A28" s="5"/>
      <c r="B28" s="3"/>
      <c r="C28" s="3"/>
      <c r="D28" s="3"/>
      <c r="E28" s="3">
        <v>162</v>
      </c>
      <c r="F28" s="3"/>
      <c r="G28" s="3"/>
      <c r="H28" s="3">
        <v>0</v>
      </c>
      <c r="I28" s="3"/>
      <c r="J28" s="4">
        <f>SUM(J26:J27)</f>
        <v>3032716.1151000001</v>
      </c>
      <c r="K28" s="4">
        <f>SUM(K26:K27)</f>
        <v>172873.64769999997</v>
      </c>
      <c r="L28" s="4">
        <f>SUM(L26:L27)</f>
        <v>3205589.7628000001</v>
      </c>
      <c r="M28" s="3"/>
      <c r="N28" s="4">
        <f>SUM(N26:N27)</f>
        <v>2984024.2800000003</v>
      </c>
      <c r="O28" s="4">
        <f>SUM(O26:O27)</f>
        <v>209831.47</v>
      </c>
      <c r="P28" s="4">
        <f>SUM(P26:P27)</f>
        <v>3193855.75</v>
      </c>
      <c r="Q28" s="3"/>
      <c r="R28" s="24">
        <f>+(N28-J28)/J28</f>
        <v>-1.6055520283471781E-2</v>
      </c>
      <c r="S28" s="24">
        <f>+(O28-K28)/K28</f>
        <v>0.21378517079789736</v>
      </c>
      <c r="T28" s="24">
        <f>+(P28-L28)/L28</f>
        <v>-3.6604848618404569E-3</v>
      </c>
    </row>
    <row r="29" spans="1:20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4"/>
      <c r="M29" s="3"/>
      <c r="N29" s="4"/>
      <c r="O29" s="4"/>
      <c r="P29" s="4"/>
      <c r="Q29" s="3"/>
      <c r="R29" s="24"/>
      <c r="S29" s="24"/>
      <c r="T29" s="24"/>
    </row>
    <row r="30" spans="1:20" x14ac:dyDescent="0.25">
      <c r="A30" s="5">
        <v>44317</v>
      </c>
      <c r="B30" s="3" t="s">
        <v>2</v>
      </c>
      <c r="C30" s="3"/>
      <c r="D30" s="3"/>
      <c r="E30" s="3"/>
      <c r="F30" s="3"/>
      <c r="G30" s="3"/>
      <c r="H30" s="3"/>
      <c r="I30" s="3"/>
      <c r="J30" s="4">
        <v>895180.38549999997</v>
      </c>
      <c r="K30" s="4">
        <v>158517.53750000001</v>
      </c>
      <c r="L30" s="4">
        <v>1053697.923</v>
      </c>
      <c r="M30" s="3"/>
      <c r="N30" s="4">
        <v>1119948.6100000001</v>
      </c>
      <c r="O30" s="4">
        <v>252971.35</v>
      </c>
      <c r="P30" s="4">
        <v>1372919.9600000002</v>
      </c>
      <c r="Q30" s="3"/>
      <c r="R30" s="24"/>
      <c r="S30" s="24"/>
      <c r="T30" s="24"/>
    </row>
    <row r="31" spans="1:20" ht="15.75" thickBot="1" x14ac:dyDescent="0.3">
      <c r="A31" s="5">
        <v>44317</v>
      </c>
      <c r="B31" s="3" t="s">
        <v>0</v>
      </c>
      <c r="C31" s="3"/>
      <c r="D31" s="9"/>
      <c r="E31" s="9"/>
      <c r="F31" s="3"/>
      <c r="G31" s="9"/>
      <c r="H31" s="9"/>
      <c r="I31" s="3"/>
      <c r="J31" s="6">
        <v>2364841.0282000001</v>
      </c>
      <c r="K31" s="6">
        <v>11714.9872</v>
      </c>
      <c r="L31" s="6">
        <v>2376556.0153999999</v>
      </c>
      <c r="M31" s="3"/>
      <c r="N31" s="6">
        <v>1933848.69</v>
      </c>
      <c r="O31" s="6">
        <v>3491.36</v>
      </c>
      <c r="P31" s="6">
        <v>1937340.05</v>
      </c>
      <c r="Q31" s="3"/>
      <c r="R31" s="25"/>
      <c r="S31" s="25"/>
      <c r="T31" s="25"/>
    </row>
    <row r="32" spans="1:20" x14ac:dyDescent="0.25">
      <c r="A32" s="5"/>
      <c r="B32" s="3"/>
      <c r="C32" s="3"/>
      <c r="D32" s="3"/>
      <c r="E32" s="3">
        <v>160</v>
      </c>
      <c r="F32" s="3"/>
      <c r="G32" s="3"/>
      <c r="H32" s="3">
        <v>0</v>
      </c>
      <c r="I32" s="3"/>
      <c r="J32" s="4">
        <f>SUM(J30:J31)</f>
        <v>3260021.4136999999</v>
      </c>
      <c r="K32" s="4">
        <f>SUM(K30:K31)</f>
        <v>170232.52470000001</v>
      </c>
      <c r="L32" s="4">
        <f>SUM(L30:L31)</f>
        <v>3430253.9383999999</v>
      </c>
      <c r="M32" s="3"/>
      <c r="N32" s="4">
        <f>SUM(N30:N31)</f>
        <v>3053797.3</v>
      </c>
      <c r="O32" s="4">
        <f>SUM(O30:O31)</f>
        <v>256462.71</v>
      </c>
      <c r="P32" s="4">
        <f>SUM(P30:P31)</f>
        <v>3310260.0100000002</v>
      </c>
      <c r="Q32" s="3"/>
      <c r="R32" s="24">
        <f>+(N32-J32)/J32</f>
        <v>-6.3258515061698203E-2</v>
      </c>
      <c r="S32" s="24">
        <f>+(O32-K32)/K32</f>
        <v>0.50654353774029404</v>
      </c>
      <c r="T32" s="24">
        <f>+(P32-L32)/L32</f>
        <v>-3.4981062788596147E-2</v>
      </c>
    </row>
    <row r="33" spans="1:20" x14ac:dyDescent="0.25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4"/>
      <c r="M33" s="3"/>
      <c r="N33" s="4"/>
      <c r="O33" s="4"/>
      <c r="P33" s="4"/>
      <c r="Q33" s="3"/>
      <c r="R33" s="24"/>
      <c r="S33" s="24"/>
      <c r="T33" s="24"/>
    </row>
    <row r="34" spans="1:20" x14ac:dyDescent="0.25">
      <c r="A34" s="5">
        <v>44348</v>
      </c>
      <c r="B34" s="3" t="s">
        <v>2</v>
      </c>
      <c r="C34" s="3"/>
      <c r="D34" s="3"/>
      <c r="E34" s="3"/>
      <c r="F34" s="3"/>
      <c r="G34" s="3"/>
      <c r="H34" s="3"/>
      <c r="I34" s="3"/>
      <c r="J34" s="4">
        <v>872110.47560000001</v>
      </c>
      <c r="K34" s="4">
        <v>158078.19949999999</v>
      </c>
      <c r="L34" s="4">
        <v>1030188.6751</v>
      </c>
      <c r="M34" s="3"/>
      <c r="N34" s="4">
        <v>1007503.18</v>
      </c>
      <c r="O34" s="4">
        <v>207418.34</v>
      </c>
      <c r="P34" s="4">
        <v>1214921.52</v>
      </c>
      <c r="Q34" s="3"/>
      <c r="R34" s="24"/>
      <c r="S34" s="24"/>
      <c r="T34" s="24"/>
    </row>
    <row r="35" spans="1:20" ht="15.75" thickBot="1" x14ac:dyDescent="0.3">
      <c r="A35" s="5">
        <v>44348</v>
      </c>
      <c r="B35" s="3" t="s">
        <v>0</v>
      </c>
      <c r="C35" s="3"/>
      <c r="D35" s="9"/>
      <c r="E35" s="9"/>
      <c r="F35" s="3"/>
      <c r="G35" s="9"/>
      <c r="H35" s="9"/>
      <c r="I35" s="3"/>
      <c r="J35" s="6">
        <v>2105029.5145</v>
      </c>
      <c r="K35" s="6">
        <v>9984.2171999999991</v>
      </c>
      <c r="L35" s="6">
        <v>2115013.7316999999</v>
      </c>
      <c r="M35" s="3"/>
      <c r="N35" s="6">
        <v>2014950.73</v>
      </c>
      <c r="O35" s="6">
        <v>6197.81</v>
      </c>
      <c r="P35" s="6">
        <v>2021148.54</v>
      </c>
      <c r="Q35" s="3"/>
      <c r="R35" s="25"/>
      <c r="S35" s="25"/>
      <c r="T35" s="25"/>
    </row>
    <row r="36" spans="1:20" x14ac:dyDescent="0.25">
      <c r="A36" s="5"/>
      <c r="B36" s="3"/>
      <c r="C36" s="3"/>
      <c r="D36" s="3"/>
      <c r="E36" s="3">
        <v>162</v>
      </c>
      <c r="F36" s="3"/>
      <c r="G36" s="3"/>
      <c r="H36" s="3">
        <v>0</v>
      </c>
      <c r="I36" s="3"/>
      <c r="J36" s="4">
        <f>SUM(J34:J35)</f>
        <v>2977139.9901000001</v>
      </c>
      <c r="K36" s="4">
        <f>SUM(K34:K35)</f>
        <v>168062.4167</v>
      </c>
      <c r="L36" s="4">
        <f>SUM(L34:L35)</f>
        <v>3145202.4068</v>
      </c>
      <c r="M36" s="3"/>
      <c r="N36" s="4">
        <f>SUM(N34:N35)</f>
        <v>3022453.91</v>
      </c>
      <c r="O36" s="4">
        <f>SUM(O34:O35)</f>
        <v>213616.15</v>
      </c>
      <c r="P36" s="4">
        <f>SUM(P34:P35)</f>
        <v>3236070.06</v>
      </c>
      <c r="Q36" s="3"/>
      <c r="R36" s="24">
        <f>+(N36-J36)/J36</f>
        <v>1.5220621150058192E-2</v>
      </c>
      <c r="S36" s="24">
        <f>+(O36-K36)/K36</f>
        <v>0.27105247082883338</v>
      </c>
      <c r="T36" s="24">
        <f>+(P36-L36)/L36</f>
        <v>2.8890876149510157E-2</v>
      </c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4"/>
      <c r="M37" s="3"/>
      <c r="N37" s="4"/>
      <c r="O37" s="4"/>
      <c r="P37" s="4"/>
      <c r="Q37" s="3"/>
      <c r="R37" s="24"/>
      <c r="S37" s="24"/>
      <c r="T37" s="24"/>
    </row>
    <row r="38" spans="1:20" x14ac:dyDescent="0.25">
      <c r="A38" s="5">
        <v>44378</v>
      </c>
      <c r="B38" s="3" t="s">
        <v>2</v>
      </c>
      <c r="C38" s="3"/>
      <c r="D38" s="3"/>
      <c r="E38" s="3"/>
      <c r="F38" s="3"/>
      <c r="G38" s="3"/>
      <c r="H38" s="3"/>
      <c r="I38" s="3"/>
      <c r="J38" s="4">
        <v>1308135.8226000001</v>
      </c>
      <c r="K38" s="4">
        <v>229204.9909</v>
      </c>
      <c r="L38" s="4">
        <v>1537340.8135000002</v>
      </c>
      <c r="M38" s="3"/>
      <c r="N38" s="4">
        <v>1503114.17</v>
      </c>
      <c r="O38" s="4">
        <v>379928.99</v>
      </c>
      <c r="P38" s="4">
        <v>1883043.16</v>
      </c>
      <c r="Q38" s="3"/>
      <c r="R38" s="24"/>
      <c r="S38" s="24"/>
      <c r="T38" s="24"/>
    </row>
    <row r="39" spans="1:20" ht="15.75" thickBot="1" x14ac:dyDescent="0.3">
      <c r="A39" s="5">
        <v>44378</v>
      </c>
      <c r="B39" s="3" t="s">
        <v>0</v>
      </c>
      <c r="C39" s="3"/>
      <c r="D39" s="9"/>
      <c r="E39" s="9"/>
      <c r="F39" s="3"/>
      <c r="G39" s="9"/>
      <c r="H39" s="9"/>
      <c r="I39" s="3"/>
      <c r="J39" s="6">
        <v>2133315.9915999998</v>
      </c>
      <c r="K39" s="6">
        <v>9010.7572</v>
      </c>
      <c r="L39" s="6">
        <v>2142326.7487999997</v>
      </c>
      <c r="M39" s="3"/>
      <c r="N39" s="6">
        <v>1925153.95</v>
      </c>
      <c r="O39" s="6">
        <v>15620.48</v>
      </c>
      <c r="P39" s="6">
        <v>1940774.43</v>
      </c>
      <c r="Q39" s="3"/>
      <c r="R39" s="25"/>
      <c r="S39" s="25"/>
      <c r="T39" s="25"/>
    </row>
    <row r="40" spans="1:20" x14ac:dyDescent="0.25">
      <c r="A40" s="5"/>
      <c r="B40" s="3"/>
      <c r="C40" s="3"/>
      <c r="D40" s="3"/>
      <c r="E40" s="3">
        <v>160</v>
      </c>
      <c r="F40" s="3"/>
      <c r="G40" s="3"/>
      <c r="H40" s="3">
        <v>0</v>
      </c>
      <c r="I40" s="3"/>
      <c r="J40" s="4">
        <f>SUM(J38:J39)</f>
        <v>3441451.8141999999</v>
      </c>
      <c r="K40" s="4">
        <f>SUM(K38:K39)</f>
        <v>238215.7481</v>
      </c>
      <c r="L40" s="4">
        <f>SUM(L38:L39)</f>
        <v>3679667.5622999999</v>
      </c>
      <c r="M40" s="3"/>
      <c r="N40" s="4">
        <f>SUM(N38:N39)</f>
        <v>3428268.12</v>
      </c>
      <c r="O40" s="4">
        <f>SUM(O38:O39)</f>
        <v>395549.47</v>
      </c>
      <c r="P40" s="4">
        <f>SUM(P38:P39)</f>
        <v>3823817.59</v>
      </c>
      <c r="Q40" s="3"/>
      <c r="R40" s="24">
        <f>+(N40-J40)/J40</f>
        <v>-3.8308524749937484E-3</v>
      </c>
      <c r="S40" s="24">
        <f>+(O40-K40)/K40</f>
        <v>0.66046734170552501</v>
      </c>
      <c r="T40" s="24">
        <f>+(P40-L40)/L40</f>
        <v>3.9174742081835807E-2</v>
      </c>
    </row>
    <row r="41" spans="1:20" x14ac:dyDescent="0.25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3"/>
      <c r="N41" s="4"/>
      <c r="O41" s="4"/>
      <c r="P41" s="4"/>
      <c r="Q41" s="3"/>
      <c r="R41" s="24"/>
      <c r="S41" s="24"/>
      <c r="T41" s="24"/>
    </row>
    <row r="42" spans="1:20" x14ac:dyDescent="0.25">
      <c r="A42" s="5">
        <v>44409</v>
      </c>
      <c r="B42" s="3" t="s">
        <v>2</v>
      </c>
      <c r="C42" s="3"/>
      <c r="D42" s="3"/>
      <c r="E42" s="3"/>
      <c r="F42" s="3"/>
      <c r="G42" s="3"/>
      <c r="H42" s="3"/>
      <c r="I42" s="3"/>
      <c r="J42" s="4">
        <v>877287.46470000001</v>
      </c>
      <c r="K42" s="4">
        <v>158004.78750000001</v>
      </c>
      <c r="L42" s="4">
        <v>1035292.2522</v>
      </c>
      <c r="M42" s="3"/>
      <c r="N42" s="4">
        <v>1022918.76</v>
      </c>
      <c r="O42" s="4">
        <v>222358.44</v>
      </c>
      <c r="P42" s="4">
        <v>1245277.2</v>
      </c>
      <c r="Q42" s="3"/>
      <c r="R42" s="24"/>
      <c r="S42" s="24"/>
      <c r="T42" s="24"/>
    </row>
    <row r="43" spans="1:20" ht="15.75" thickBot="1" x14ac:dyDescent="0.3">
      <c r="A43" s="5">
        <v>44409</v>
      </c>
      <c r="B43" s="3" t="s">
        <v>0</v>
      </c>
      <c r="C43" s="3"/>
      <c r="D43" s="9"/>
      <c r="E43" s="9"/>
      <c r="F43" s="3"/>
      <c r="G43" s="9"/>
      <c r="H43" s="9"/>
      <c r="I43" s="3"/>
      <c r="J43" s="6">
        <v>2048601.0089</v>
      </c>
      <c r="K43" s="6">
        <v>8254.9572000000007</v>
      </c>
      <c r="L43" s="6">
        <v>2056855.9661000001</v>
      </c>
      <c r="M43" s="3"/>
      <c r="N43" s="6">
        <v>1938133.01</v>
      </c>
      <c r="O43" s="6">
        <v>8630.92</v>
      </c>
      <c r="P43" s="6">
        <v>1946763.93</v>
      </c>
      <c r="Q43" s="3"/>
      <c r="R43" s="25"/>
      <c r="S43" s="25"/>
      <c r="T43" s="25"/>
    </row>
    <row r="44" spans="1:20" x14ac:dyDescent="0.25">
      <c r="A44" s="5"/>
      <c r="B44" s="3"/>
      <c r="C44" s="3"/>
      <c r="D44" s="3"/>
      <c r="E44" s="3">
        <v>156</v>
      </c>
      <c r="F44" s="3"/>
      <c r="G44" s="3"/>
      <c r="H44" s="3">
        <v>0</v>
      </c>
      <c r="I44" s="3"/>
      <c r="J44" s="4">
        <f>SUM(J42:J43)</f>
        <v>2925888.4736000001</v>
      </c>
      <c r="K44" s="4">
        <f>SUM(K42:K43)</f>
        <v>166259.74470000001</v>
      </c>
      <c r="L44" s="4">
        <f>SUM(L42:L43)</f>
        <v>3092148.2182999998</v>
      </c>
      <c r="M44" s="3"/>
      <c r="N44" s="4">
        <f>SUM(N42:N43)</f>
        <v>2961051.77</v>
      </c>
      <c r="O44" s="4">
        <f>SUM(O42:O43)</f>
        <v>230989.36000000002</v>
      </c>
      <c r="P44" s="4">
        <f>SUM(P42:P43)</f>
        <v>3192041.13</v>
      </c>
      <c r="Q44" s="3"/>
      <c r="R44" s="24">
        <f>+(N44-J44)/J44</f>
        <v>1.2017989310691365E-2</v>
      </c>
      <c r="S44" s="24">
        <f>+(O44-K44)/K44</f>
        <v>0.38932824910081798</v>
      </c>
      <c r="T44" s="24">
        <f>+(P44-L44)/L44</f>
        <v>3.2305343938176141E-2</v>
      </c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4"/>
      <c r="M45" s="3"/>
      <c r="N45" s="4"/>
      <c r="O45" s="4"/>
      <c r="P45" s="4"/>
      <c r="Q45" s="3"/>
      <c r="R45" s="24"/>
      <c r="S45" s="24"/>
      <c r="T45" s="24"/>
    </row>
    <row r="46" spans="1:20" x14ac:dyDescent="0.25">
      <c r="A46" s="5">
        <v>44440</v>
      </c>
      <c r="B46" s="3" t="s">
        <v>2</v>
      </c>
      <c r="C46" s="3"/>
      <c r="D46" s="3"/>
      <c r="E46" s="3"/>
      <c r="F46" s="3"/>
      <c r="G46" s="3"/>
      <c r="H46" s="3"/>
      <c r="I46" s="3"/>
      <c r="J46" s="4">
        <v>853510.86809999996</v>
      </c>
      <c r="K46" s="4">
        <v>157862.7205</v>
      </c>
      <c r="L46" s="4">
        <v>1011373.5885999999</v>
      </c>
      <c r="M46" s="3"/>
      <c r="N46" s="4">
        <v>971846.82</v>
      </c>
      <c r="O46" s="4">
        <v>319733.74</v>
      </c>
      <c r="P46" s="4">
        <v>1291580.56</v>
      </c>
      <c r="Q46" s="3"/>
      <c r="R46" s="24"/>
      <c r="S46" s="24"/>
      <c r="T46" s="24"/>
    </row>
    <row r="47" spans="1:20" ht="15.75" thickBot="1" x14ac:dyDescent="0.3">
      <c r="A47" s="5">
        <v>44440</v>
      </c>
      <c r="B47" s="3" t="s">
        <v>0</v>
      </c>
      <c r="C47" s="3"/>
      <c r="D47" s="9"/>
      <c r="E47" s="9"/>
      <c r="F47" s="3"/>
      <c r="G47" s="9"/>
      <c r="H47" s="9"/>
      <c r="I47" s="3"/>
      <c r="J47" s="6">
        <v>2054192.1454</v>
      </c>
      <c r="K47" s="6">
        <v>11178.153200000001</v>
      </c>
      <c r="L47" s="6">
        <v>2065370.2986000001</v>
      </c>
      <c r="M47" s="3"/>
      <c r="N47" s="6">
        <v>1975493.76</v>
      </c>
      <c r="O47" s="6">
        <v>7221.43</v>
      </c>
      <c r="P47" s="6">
        <v>1982715.19</v>
      </c>
      <c r="Q47" s="3"/>
      <c r="R47" s="25"/>
      <c r="S47" s="25"/>
      <c r="T47" s="25"/>
    </row>
    <row r="48" spans="1:20" x14ac:dyDescent="0.25">
      <c r="A48" s="5"/>
      <c r="B48" s="3"/>
      <c r="C48" s="3"/>
      <c r="D48" s="3"/>
      <c r="E48" s="3">
        <v>152</v>
      </c>
      <c r="F48" s="3"/>
      <c r="G48" s="3"/>
      <c r="H48" s="3">
        <v>0</v>
      </c>
      <c r="I48" s="3"/>
      <c r="J48" s="4">
        <f>SUM(J46:J47)</f>
        <v>2907703.0134999999</v>
      </c>
      <c r="K48" s="4">
        <f>SUM(K46:K47)</f>
        <v>169040.8737</v>
      </c>
      <c r="L48" s="4">
        <f>SUM(L46:L47)</f>
        <v>3076743.8871999998</v>
      </c>
      <c r="M48" s="3"/>
      <c r="N48" s="4">
        <f>SUM(N46:N47)</f>
        <v>2947340.58</v>
      </c>
      <c r="O48" s="4">
        <f>SUM(O46:O47)</f>
        <v>326955.17</v>
      </c>
      <c r="P48" s="4">
        <f>SUM(P46:P47)</f>
        <v>3274295.75</v>
      </c>
      <c r="Q48" s="3"/>
      <c r="R48" s="24">
        <f>+(N48-J48)/J48</f>
        <v>1.3631917123574627E-2</v>
      </c>
      <c r="S48" s="24">
        <f>+(O48-K48)/K48</f>
        <v>0.9341781833206414</v>
      </c>
      <c r="T48" s="24">
        <f>+(P48-L48)/L48</f>
        <v>6.4208094674978913E-2</v>
      </c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3"/>
      <c r="N49" s="4"/>
      <c r="O49" s="4"/>
      <c r="P49" s="4"/>
      <c r="Q49" s="3"/>
      <c r="R49" s="24"/>
      <c r="S49" s="24"/>
      <c r="T49" s="24"/>
    </row>
    <row r="50" spans="1:20" x14ac:dyDescent="0.25">
      <c r="A50" s="5">
        <v>44470</v>
      </c>
      <c r="B50" s="3" t="s">
        <v>2</v>
      </c>
      <c r="C50" s="3"/>
      <c r="D50" s="3"/>
      <c r="E50" s="3"/>
      <c r="F50" s="3"/>
      <c r="G50" s="3"/>
      <c r="H50" s="3"/>
      <c r="I50" s="3"/>
      <c r="J50" s="4">
        <v>879538.89320000005</v>
      </c>
      <c r="K50" s="4">
        <v>157844.4325</v>
      </c>
      <c r="L50" s="4">
        <v>1037383.3257</v>
      </c>
      <c r="M50" s="3"/>
      <c r="N50" s="4">
        <v>1007583.49</v>
      </c>
      <c r="O50" s="4">
        <v>257095.07</v>
      </c>
      <c r="P50" s="4">
        <v>1264678.56</v>
      </c>
      <c r="Q50" s="3"/>
      <c r="R50" s="24"/>
      <c r="S50" s="24"/>
      <c r="T50" s="24"/>
    </row>
    <row r="51" spans="1:20" ht="15.75" thickBot="1" x14ac:dyDescent="0.3">
      <c r="A51" s="5">
        <v>44470</v>
      </c>
      <c r="B51" s="3" t="s">
        <v>0</v>
      </c>
      <c r="C51" s="3"/>
      <c r="D51" s="9"/>
      <c r="E51" s="9"/>
      <c r="F51" s="3"/>
      <c r="G51" s="9"/>
      <c r="H51" s="9"/>
      <c r="I51" s="3"/>
      <c r="J51" s="6">
        <v>2175460.0405999999</v>
      </c>
      <c r="K51" s="6">
        <v>9142.8572000000004</v>
      </c>
      <c r="L51" s="6">
        <v>2184602.8977999999</v>
      </c>
      <c r="M51" s="3"/>
      <c r="N51" s="6">
        <v>1992660.81</v>
      </c>
      <c r="O51" s="6">
        <v>8063.71</v>
      </c>
      <c r="P51" s="6">
        <v>2000724.52</v>
      </c>
      <c r="Q51" s="3"/>
      <c r="R51" s="25"/>
      <c r="S51" s="25"/>
      <c r="T51" s="25"/>
    </row>
    <row r="52" spans="1:20" x14ac:dyDescent="0.25">
      <c r="A52" s="5"/>
      <c r="B52" s="3"/>
      <c r="C52" s="3"/>
      <c r="D52" s="3"/>
      <c r="E52" s="3">
        <v>155</v>
      </c>
      <c r="F52" s="3"/>
      <c r="G52" s="3"/>
      <c r="H52" s="3">
        <v>0</v>
      </c>
      <c r="I52" s="3"/>
      <c r="J52" s="4">
        <f>SUM(J50:J51)</f>
        <v>3054998.9337999998</v>
      </c>
      <c r="K52" s="4">
        <f>SUM(K50:K51)</f>
        <v>166987.28969999999</v>
      </c>
      <c r="L52" s="4">
        <f>SUM(L50:L51)</f>
        <v>3221986.2234999998</v>
      </c>
      <c r="M52" s="3"/>
      <c r="N52" s="4">
        <f>SUM(N50:N51)</f>
        <v>3000244.3</v>
      </c>
      <c r="O52" s="4">
        <f>SUM(O50:O51)</f>
        <v>265158.78000000003</v>
      </c>
      <c r="P52" s="4">
        <f>SUM(P50:P51)</f>
        <v>3265403.08</v>
      </c>
      <c r="Q52" s="3"/>
      <c r="R52" s="24">
        <f>+(N52-J52)/J52</f>
        <v>-1.7922963309153335E-2</v>
      </c>
      <c r="S52" s="24">
        <f>+(O52-K52)/K52</f>
        <v>0.58789797999817495</v>
      </c>
      <c r="T52" s="24">
        <f>+(P52-L52)/L52</f>
        <v>1.3475183780530597E-2</v>
      </c>
    </row>
    <row r="53" spans="1:20" x14ac:dyDescent="0.25">
      <c r="A53" s="5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3"/>
      <c r="N53" s="4"/>
      <c r="O53" s="4"/>
      <c r="P53" s="4"/>
      <c r="Q53" s="3"/>
      <c r="R53" s="24"/>
      <c r="S53" s="24"/>
      <c r="T53" s="24"/>
    </row>
    <row r="54" spans="1:20" x14ac:dyDescent="0.25">
      <c r="A54" s="5">
        <v>44501</v>
      </c>
      <c r="B54" s="3" t="s">
        <v>2</v>
      </c>
      <c r="C54" s="3"/>
      <c r="D54" s="3"/>
      <c r="E54" s="3"/>
      <c r="F54" s="3"/>
      <c r="G54" s="3"/>
      <c r="H54" s="3"/>
      <c r="I54" s="3"/>
      <c r="J54" s="4">
        <v>894787.60510000004</v>
      </c>
      <c r="K54" s="4">
        <v>157801.7525</v>
      </c>
      <c r="L54" s="4">
        <v>1052589.3576</v>
      </c>
      <c r="M54" s="3"/>
      <c r="N54" s="4">
        <v>1404556.17</v>
      </c>
      <c r="O54" s="4">
        <v>238061.07</v>
      </c>
      <c r="P54" s="4">
        <v>1642617.24</v>
      </c>
      <c r="Q54" s="3"/>
      <c r="R54" s="24"/>
      <c r="S54" s="24"/>
      <c r="T54" s="24"/>
    </row>
    <row r="55" spans="1:20" ht="15.75" thickBot="1" x14ac:dyDescent="0.3">
      <c r="A55" s="5">
        <v>44501</v>
      </c>
      <c r="B55" s="3" t="s">
        <v>0</v>
      </c>
      <c r="C55" s="3"/>
      <c r="D55" s="9"/>
      <c r="E55" s="9"/>
      <c r="F55" s="3"/>
      <c r="G55" s="9"/>
      <c r="H55" s="9"/>
      <c r="I55" s="3"/>
      <c r="J55" s="6">
        <v>2071266.8252999999</v>
      </c>
      <c r="K55" s="6">
        <v>10073.387199999999</v>
      </c>
      <c r="L55" s="6">
        <v>2081340.2124999999</v>
      </c>
      <c r="M55" s="3"/>
      <c r="N55" s="6">
        <v>1894922.1</v>
      </c>
      <c r="O55" s="6">
        <v>8658.68</v>
      </c>
      <c r="P55" s="6">
        <v>1903580.78</v>
      </c>
      <c r="Q55" s="3"/>
      <c r="R55" s="25"/>
      <c r="S55" s="25"/>
      <c r="T55" s="25"/>
    </row>
    <row r="56" spans="1:20" x14ac:dyDescent="0.25">
      <c r="A56" s="5"/>
      <c r="B56" s="3"/>
      <c r="C56" s="3"/>
      <c r="D56" s="3"/>
      <c r="E56" s="3">
        <v>158</v>
      </c>
      <c r="F56" s="3"/>
      <c r="G56" s="3"/>
      <c r="H56" s="3">
        <v>0</v>
      </c>
      <c r="I56" s="3"/>
      <c r="J56" s="4">
        <f>SUM(J54:J55)</f>
        <v>2966054.4304</v>
      </c>
      <c r="K56" s="4">
        <f>SUM(K54:K55)</f>
        <v>167875.1397</v>
      </c>
      <c r="L56" s="4">
        <f>SUM(L54:L55)</f>
        <v>3133929.5701000001</v>
      </c>
      <c r="M56" s="3"/>
      <c r="N56" s="4">
        <f>SUM(N54:N55)</f>
        <v>3299478.27</v>
      </c>
      <c r="O56" s="4">
        <f>SUM(O54:O55)</f>
        <v>246719.75</v>
      </c>
      <c r="P56" s="4">
        <f>SUM(P54:P55)</f>
        <v>3546198.02</v>
      </c>
      <c r="Q56" s="3"/>
      <c r="R56" s="24">
        <f>+(N56-J56)/J56</f>
        <v>0.11241325721559155</v>
      </c>
      <c r="S56" s="24">
        <f>+(O56-K56)/K56</f>
        <v>0.46966221705547745</v>
      </c>
      <c r="T56" s="24">
        <f>+(P56-L56)/L56</f>
        <v>0.13155000477143616</v>
      </c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3"/>
      <c r="N57" s="4"/>
      <c r="O57" s="4"/>
      <c r="P57" s="4"/>
      <c r="Q57" s="3"/>
      <c r="R57" s="24"/>
      <c r="S57" s="24"/>
      <c r="T57" s="24"/>
    </row>
    <row r="58" spans="1:20" x14ac:dyDescent="0.25">
      <c r="A58" s="5">
        <v>44531</v>
      </c>
      <c r="B58" s="3" t="s">
        <v>2</v>
      </c>
      <c r="C58" s="3"/>
      <c r="D58" s="3"/>
      <c r="E58" s="3"/>
      <c r="F58" s="3"/>
      <c r="G58" s="3"/>
      <c r="H58" s="3"/>
      <c r="I58" s="3"/>
      <c r="J58" s="4">
        <v>1269323.4251000001</v>
      </c>
      <c r="K58" s="4">
        <v>228753.02489999999</v>
      </c>
      <c r="L58" s="4">
        <v>1498076.4500000002</v>
      </c>
      <c r="M58" s="3"/>
      <c r="N58" s="4">
        <v>1597649.03</v>
      </c>
      <c r="O58" s="4">
        <v>388250.76</v>
      </c>
      <c r="P58" s="4">
        <v>1985899.79</v>
      </c>
      <c r="Q58" s="3"/>
      <c r="R58" s="24"/>
      <c r="S58" s="24"/>
      <c r="T58" s="24"/>
    </row>
    <row r="59" spans="1:20" ht="15.75" thickBot="1" x14ac:dyDescent="0.3">
      <c r="A59" s="5">
        <v>44531</v>
      </c>
      <c r="B59" s="3" t="s">
        <v>0</v>
      </c>
      <c r="C59" s="3"/>
      <c r="D59" s="9"/>
      <c r="E59" s="9"/>
      <c r="F59" s="3"/>
      <c r="G59" s="9"/>
      <c r="H59" s="9"/>
      <c r="I59" s="3"/>
      <c r="J59" s="6">
        <v>2101051.3952000001</v>
      </c>
      <c r="K59" s="6">
        <v>8284.9472000000005</v>
      </c>
      <c r="L59" s="6">
        <v>2109336.3424</v>
      </c>
      <c r="M59" s="3"/>
      <c r="N59" s="6">
        <v>1892143.96</v>
      </c>
      <c r="O59" s="6">
        <v>34531.71</v>
      </c>
      <c r="P59" s="6">
        <v>1926675.67</v>
      </c>
      <c r="Q59" s="3"/>
      <c r="R59" s="25"/>
      <c r="S59" s="25"/>
      <c r="T59" s="25"/>
    </row>
    <row r="60" spans="1:20" x14ac:dyDescent="0.25">
      <c r="A60" s="5"/>
      <c r="B60" s="3"/>
      <c r="C60" s="3"/>
      <c r="D60" s="3"/>
      <c r="E60" s="3">
        <v>163</v>
      </c>
      <c r="F60" s="3"/>
      <c r="G60" s="3"/>
      <c r="H60" s="3">
        <v>0</v>
      </c>
      <c r="I60" s="3"/>
      <c r="J60" s="4">
        <f>SUM(J58:J59)</f>
        <v>3370374.8203000003</v>
      </c>
      <c r="K60" s="4">
        <f>SUM(K58:K59)</f>
        <v>237037.97209999998</v>
      </c>
      <c r="L60" s="4">
        <f>SUM(L58:L59)</f>
        <v>3607412.7924000002</v>
      </c>
      <c r="M60" s="3"/>
      <c r="N60" s="4">
        <f>SUM(N58:N59)</f>
        <v>3489792.99</v>
      </c>
      <c r="O60" s="4">
        <f>SUM(O58:O59)</f>
        <v>422782.47000000003</v>
      </c>
      <c r="P60" s="4">
        <f>SUM(P58:P59)</f>
        <v>3912575.46</v>
      </c>
      <c r="Q60" s="3"/>
      <c r="R60" s="24">
        <f>+(N60-J60)/J60</f>
        <v>3.5431717855455153E-2</v>
      </c>
      <c r="S60" s="24">
        <f>+(O60-K60)/K60</f>
        <v>0.78360650934711595</v>
      </c>
      <c r="T60" s="24">
        <f>+(P60-L60)/L60</f>
        <v>8.4593221003958372E-2</v>
      </c>
    </row>
    <row r="61" spans="1:20" x14ac:dyDescent="0.2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3"/>
      <c r="N61" s="4"/>
      <c r="O61" s="4"/>
      <c r="P61" s="4"/>
      <c r="Q61" s="3"/>
      <c r="R61" s="24"/>
      <c r="S61" s="24"/>
      <c r="T61" s="24"/>
    </row>
    <row r="62" spans="1:20" x14ac:dyDescent="0.25">
      <c r="A62" s="7" t="s">
        <v>6</v>
      </c>
      <c r="B62" s="3" t="s">
        <v>2</v>
      </c>
      <c r="C62" s="3"/>
      <c r="D62" s="3"/>
      <c r="E62" s="3"/>
      <c r="F62" s="3"/>
      <c r="G62" s="3"/>
      <c r="H62" s="3"/>
      <c r="I62" s="3"/>
      <c r="J62" s="4">
        <f t="shared" ref="J62:L63" si="0">J58+J54+J50+J46+J42+J38+J34+J30+J26+J22+J18+J14</f>
        <v>11404119.4845</v>
      </c>
      <c r="K62" s="4">
        <f t="shared" si="0"/>
        <v>2032677.0426999999</v>
      </c>
      <c r="L62" s="4">
        <f t="shared" si="0"/>
        <v>13436796.5272</v>
      </c>
      <c r="M62" s="3"/>
      <c r="N62" s="4">
        <f t="shared" ref="N62:P63" si="1">N58+N54+N50+N46+N42+N38+N34+N30+N26+N22+N18+N14</f>
        <v>13799989.289999999</v>
      </c>
      <c r="O62" s="4">
        <f t="shared" si="1"/>
        <v>3094315.67</v>
      </c>
      <c r="P62" s="4">
        <f t="shared" si="1"/>
        <v>16894304.960000001</v>
      </c>
      <c r="Q62" s="3"/>
      <c r="R62" s="24"/>
      <c r="S62" s="24"/>
      <c r="T62" s="24"/>
    </row>
    <row r="63" spans="1:20" ht="15.75" thickBot="1" x14ac:dyDescent="0.3">
      <c r="A63" s="7" t="s">
        <v>6</v>
      </c>
      <c r="B63" s="3" t="s">
        <v>0</v>
      </c>
      <c r="C63" s="3"/>
      <c r="D63" s="9"/>
      <c r="E63" s="9"/>
      <c r="F63" s="3"/>
      <c r="G63" s="9"/>
      <c r="H63" s="9"/>
      <c r="I63" s="3"/>
      <c r="J63" s="6">
        <f t="shared" si="0"/>
        <v>25710424.1424</v>
      </c>
      <c r="K63" s="6">
        <f t="shared" si="0"/>
        <v>134074.8334</v>
      </c>
      <c r="L63" s="6">
        <f t="shared" si="0"/>
        <v>25844498.975799996</v>
      </c>
      <c r="M63" s="3"/>
      <c r="N63" s="6">
        <f t="shared" si="1"/>
        <v>23313588.900000002</v>
      </c>
      <c r="O63" s="6">
        <f t="shared" si="1"/>
        <v>110293.55999999998</v>
      </c>
      <c r="P63" s="6">
        <f t="shared" si="1"/>
        <v>23423882.460000001</v>
      </c>
      <c r="Q63" s="3"/>
      <c r="R63" s="25"/>
      <c r="S63" s="25"/>
      <c r="T63" s="25"/>
    </row>
    <row r="64" spans="1:20" x14ac:dyDescent="0.25">
      <c r="A64" s="5"/>
      <c r="B64" s="3"/>
      <c r="C64" s="3"/>
      <c r="D64" s="3"/>
      <c r="E64" s="3"/>
      <c r="F64" s="3"/>
      <c r="G64" s="3"/>
      <c r="H64" s="3"/>
      <c r="I64" s="3"/>
      <c r="J64" s="4">
        <f>SUM(J16,J20,J24,J28,J32,J36,J40,J44,J48,J52,J56,J60)</f>
        <v>37114543.626900002</v>
      </c>
      <c r="K64" s="4">
        <f>SUM(K16,K20,K24,K28,K32,K36,K40,K44,K48,K52,K56,K60)</f>
        <v>2166751.8761</v>
      </c>
      <c r="L64" s="4">
        <f>SUM(L16,L20,L24,L28,L32,L36,L40,L44,L48,L52,L56,L60)</f>
        <v>39281295.503000006</v>
      </c>
      <c r="M64" s="3"/>
      <c r="N64" s="4">
        <f>SUM(N16,N20,N24,N28,N32,N36,N40,N44,N48,N52,N56,N60)</f>
        <v>37113578.190000005</v>
      </c>
      <c r="O64" s="4">
        <f>SUM(O16,O20,O24,O28,O32,O36,O40,O44,O48,O52,O56,O60)</f>
        <v>3204609.23</v>
      </c>
      <c r="P64" s="4">
        <f>SUM(P16,P20,P24,P28,P32,P36,P40,P44,P48,P52,P56,P60)</f>
        <v>40318187.420000002</v>
      </c>
      <c r="Q64" s="3"/>
      <c r="R64" s="24">
        <f>+(N64-J64)/J64</f>
        <v>-2.6012360806655895E-5</v>
      </c>
      <c r="S64" s="24">
        <f>+(O64-K64)/K64</f>
        <v>0.47899224888087777</v>
      </c>
      <c r="T64" s="24">
        <f>+(P64-L64)/L64</f>
        <v>2.6396581470201404E-2</v>
      </c>
    </row>
    <row r="65" spans="1:20" x14ac:dyDescent="0.2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3"/>
      <c r="N65" s="4"/>
      <c r="O65" s="4"/>
      <c r="P65" s="4"/>
      <c r="Q65" s="3"/>
      <c r="R65" s="24"/>
      <c r="S65" s="24"/>
      <c r="T65" s="24"/>
    </row>
    <row r="66" spans="1:20" x14ac:dyDescent="0.2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3"/>
      <c r="N66" s="4"/>
      <c r="O66" s="4"/>
      <c r="P66" s="4"/>
      <c r="Q66" s="3"/>
      <c r="R66" s="24"/>
      <c r="S66" s="24"/>
      <c r="T66" s="24"/>
    </row>
    <row r="67" spans="1:20" x14ac:dyDescent="0.2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3"/>
      <c r="N67" s="4"/>
      <c r="O67" s="4"/>
      <c r="P67" s="4"/>
      <c r="Q67" s="3"/>
      <c r="R67" s="24"/>
      <c r="S67" s="24"/>
      <c r="T67" s="24"/>
    </row>
    <row r="68" spans="1:20" x14ac:dyDescent="0.25">
      <c r="A68" s="5">
        <v>44562</v>
      </c>
      <c r="B68" s="3" t="s">
        <v>2</v>
      </c>
      <c r="C68" s="3"/>
      <c r="D68" s="3"/>
      <c r="E68" s="3"/>
      <c r="F68" s="3"/>
      <c r="G68" s="3"/>
      <c r="H68" s="3"/>
      <c r="I68" s="3"/>
      <c r="J68" s="4">
        <v>870480.4571</v>
      </c>
      <c r="K68" s="4">
        <v>157843.95600000001</v>
      </c>
      <c r="L68" s="4">
        <v>1028324.4131</v>
      </c>
      <c r="M68" s="3"/>
      <c r="N68" s="4">
        <v>883369.25</v>
      </c>
      <c r="O68" s="4">
        <v>183587.63</v>
      </c>
      <c r="P68" s="4">
        <v>1066956.8799999999</v>
      </c>
      <c r="Q68" s="3"/>
      <c r="R68" s="24"/>
      <c r="S68" s="24"/>
      <c r="T68" s="24"/>
    </row>
    <row r="69" spans="1:20" ht="15.75" thickBot="1" x14ac:dyDescent="0.3">
      <c r="A69" s="5">
        <v>44562</v>
      </c>
      <c r="B69" s="3" t="s">
        <v>0</v>
      </c>
      <c r="C69" s="3"/>
      <c r="D69" s="9"/>
      <c r="E69" s="9"/>
      <c r="F69" s="3"/>
      <c r="G69" s="9"/>
      <c r="H69" s="9"/>
      <c r="I69" s="3"/>
      <c r="J69" s="6">
        <v>2006513.2916000001</v>
      </c>
      <c r="K69" s="6">
        <v>7180.9494000000004</v>
      </c>
      <c r="L69" s="6">
        <v>2013694.2410000002</v>
      </c>
      <c r="M69" s="3"/>
      <c r="N69" s="6">
        <v>1906507.38</v>
      </c>
      <c r="O69" s="6">
        <v>10939.22</v>
      </c>
      <c r="P69" s="6">
        <v>1917446.5999999999</v>
      </c>
      <c r="Q69" s="3"/>
      <c r="R69" s="25"/>
      <c r="S69" s="25"/>
      <c r="T69" s="25"/>
    </row>
    <row r="70" spans="1:20" x14ac:dyDescent="0.25">
      <c r="A70" s="5"/>
      <c r="B70" s="3"/>
      <c r="C70" s="3"/>
      <c r="D70" s="3"/>
      <c r="E70" s="3">
        <v>165</v>
      </c>
      <c r="F70" s="3"/>
      <c r="G70" s="3"/>
      <c r="H70" s="3">
        <v>0</v>
      </c>
      <c r="I70" s="3"/>
      <c r="J70" s="4">
        <f>SUM(J68:J69)</f>
        <v>2876993.7487000003</v>
      </c>
      <c r="K70" s="4">
        <f>SUM(K68:K69)</f>
        <v>165024.90540000002</v>
      </c>
      <c r="L70" s="4">
        <f>SUM(L68:L69)</f>
        <v>3042018.6540999999</v>
      </c>
      <c r="M70" s="3"/>
      <c r="N70" s="4">
        <f>SUM(N68:N69)</f>
        <v>2789876.63</v>
      </c>
      <c r="O70" s="4">
        <f>SUM(O68:O69)</f>
        <v>194526.85</v>
      </c>
      <c r="P70" s="4">
        <f>SUM(P68:P69)</f>
        <v>2984403.4799999995</v>
      </c>
      <c r="Q70" s="3"/>
      <c r="R70" s="24">
        <f>+(N70-J70)/J70</f>
        <v>-3.0280607574960924E-2</v>
      </c>
      <c r="S70" s="24">
        <f>+(O70-K70)/K70</f>
        <v>0.17877267996906837</v>
      </c>
      <c r="T70" s="24">
        <f>+(P70-L70)/L70</f>
        <v>-1.8939783298944371E-2</v>
      </c>
    </row>
    <row r="71" spans="1:20" x14ac:dyDescent="0.2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3"/>
      <c r="N71" s="4"/>
      <c r="O71" s="4"/>
      <c r="P71" s="4"/>
      <c r="Q71" s="3"/>
      <c r="R71" s="24"/>
      <c r="S71" s="24"/>
      <c r="T71" s="24"/>
    </row>
    <row r="72" spans="1:20" x14ac:dyDescent="0.25">
      <c r="A72" s="5">
        <v>44593</v>
      </c>
      <c r="B72" s="3" t="s">
        <v>2</v>
      </c>
      <c r="C72" s="3"/>
      <c r="D72" s="3"/>
      <c r="E72" s="3"/>
      <c r="F72" s="3"/>
      <c r="G72" s="3"/>
      <c r="H72" s="3"/>
      <c r="I72" s="3"/>
      <c r="J72" s="4">
        <v>872240.90359999996</v>
      </c>
      <c r="K72" s="4">
        <v>157339.90410000001</v>
      </c>
      <c r="L72" s="4">
        <v>1029580.8077</v>
      </c>
      <c r="M72" s="3"/>
      <c r="N72" s="4">
        <v>1045477.37</v>
      </c>
      <c r="O72" s="4">
        <v>256421.33</v>
      </c>
      <c r="P72" s="4">
        <v>1301898.7</v>
      </c>
      <c r="Q72" s="3"/>
      <c r="R72" s="24"/>
      <c r="S72" s="24"/>
      <c r="T72" s="24"/>
    </row>
    <row r="73" spans="1:20" ht="15.75" thickBot="1" x14ac:dyDescent="0.3">
      <c r="A73" s="5">
        <v>44593</v>
      </c>
      <c r="B73" s="3" t="s">
        <v>0</v>
      </c>
      <c r="C73" s="3"/>
      <c r="D73" s="9"/>
      <c r="E73" s="9"/>
      <c r="F73" s="3"/>
      <c r="G73" s="9"/>
      <c r="H73" s="9"/>
      <c r="I73" s="3"/>
      <c r="J73" s="6">
        <v>2120898.8557000002</v>
      </c>
      <c r="K73" s="6">
        <v>7175.2893999999997</v>
      </c>
      <c r="L73" s="6">
        <v>2128074.1451000003</v>
      </c>
      <c r="M73" s="3"/>
      <c r="N73" s="6">
        <v>1993710.58</v>
      </c>
      <c r="O73" s="6">
        <v>4398.1899999999996</v>
      </c>
      <c r="P73" s="6">
        <v>1998108.77</v>
      </c>
      <c r="Q73" s="3"/>
      <c r="R73" s="25"/>
      <c r="S73" s="25"/>
      <c r="T73" s="25"/>
    </row>
    <row r="74" spans="1:20" x14ac:dyDescent="0.25">
      <c r="A74" s="5"/>
      <c r="B74" s="3"/>
      <c r="C74" s="3"/>
      <c r="D74" s="3"/>
      <c r="E74" s="3">
        <v>165</v>
      </c>
      <c r="F74" s="3"/>
      <c r="G74" s="3"/>
      <c r="H74" s="3">
        <v>0</v>
      </c>
      <c r="I74" s="3"/>
      <c r="J74" s="4">
        <f>SUM(J72:J73)</f>
        <v>2993139.7593</v>
      </c>
      <c r="K74" s="4">
        <f>SUM(K72:K73)</f>
        <v>164515.19350000002</v>
      </c>
      <c r="L74" s="4">
        <f>SUM(L72:L73)</f>
        <v>3157654.9528000001</v>
      </c>
      <c r="M74" s="3"/>
      <c r="N74" s="4">
        <f>SUM(N72:N73)</f>
        <v>3039187.95</v>
      </c>
      <c r="O74" s="4">
        <f>SUM(O72:O73)</f>
        <v>260819.52</v>
      </c>
      <c r="P74" s="4">
        <f>SUM(P72:P73)</f>
        <v>3300007.4699999997</v>
      </c>
      <c r="Q74" s="3"/>
      <c r="R74" s="24">
        <f>+(N74-J74)/J74</f>
        <v>1.538457753498599E-2</v>
      </c>
      <c r="S74" s="24">
        <f>+(O74-K74)/K74</f>
        <v>0.58538256832795177</v>
      </c>
      <c r="T74" s="24">
        <f>+(P74-L74)/L74</f>
        <v>4.5081720241082972E-2</v>
      </c>
    </row>
    <row r="75" spans="1:20" x14ac:dyDescent="0.2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3"/>
      <c r="N75" s="4"/>
      <c r="O75" s="4"/>
      <c r="P75" s="4"/>
      <c r="Q75" s="3"/>
      <c r="R75" s="24"/>
      <c r="S75" s="24"/>
      <c r="T75" s="24"/>
    </row>
    <row r="76" spans="1:20" x14ac:dyDescent="0.25">
      <c r="A76" s="5">
        <v>44621</v>
      </c>
      <c r="B76" s="3" t="s">
        <v>2</v>
      </c>
      <c r="C76" s="3"/>
      <c r="D76" s="3"/>
      <c r="E76" s="3"/>
      <c r="F76" s="3"/>
      <c r="G76" s="3"/>
      <c r="H76" s="3"/>
      <c r="I76" s="3"/>
      <c r="J76" s="4">
        <v>864772.5355</v>
      </c>
      <c r="K76" s="4">
        <v>161095.2225</v>
      </c>
      <c r="L76" s="4">
        <v>1025867.758</v>
      </c>
      <c r="M76" s="3"/>
      <c r="N76" s="4">
        <v>1050903.07</v>
      </c>
      <c r="O76" s="4">
        <v>221186.1</v>
      </c>
      <c r="P76" s="4">
        <v>1272089.1700000002</v>
      </c>
      <c r="Q76" s="3"/>
      <c r="R76" s="24"/>
      <c r="S76" s="24"/>
      <c r="T76" s="24"/>
    </row>
    <row r="77" spans="1:20" ht="15.75" thickBot="1" x14ac:dyDescent="0.3">
      <c r="A77" s="5">
        <v>44621</v>
      </c>
      <c r="B77" s="3" t="s">
        <v>0</v>
      </c>
      <c r="C77" s="3"/>
      <c r="D77" s="9"/>
      <c r="E77" s="9"/>
      <c r="F77" s="3"/>
      <c r="G77" s="9"/>
      <c r="H77" s="9"/>
      <c r="I77" s="3"/>
      <c r="J77" s="6">
        <v>2154428.0792999999</v>
      </c>
      <c r="K77" s="6">
        <v>7478.5493999999999</v>
      </c>
      <c r="L77" s="6">
        <v>2161906.6286999998</v>
      </c>
      <c r="M77" s="3"/>
      <c r="N77" s="6">
        <v>2114000.5699999998</v>
      </c>
      <c r="O77" s="6">
        <v>8615.2000000000007</v>
      </c>
      <c r="P77" s="6">
        <v>2122615.77</v>
      </c>
      <c r="Q77" s="3"/>
      <c r="R77" s="25"/>
      <c r="S77" s="25"/>
      <c r="T77" s="25"/>
    </row>
    <row r="78" spans="1:20" x14ac:dyDescent="0.25">
      <c r="A78" s="5"/>
      <c r="B78" s="3"/>
      <c r="C78" s="3"/>
      <c r="D78" s="3"/>
      <c r="E78" s="3">
        <v>160</v>
      </c>
      <c r="F78" s="3"/>
      <c r="G78" s="3"/>
      <c r="H78" s="3">
        <v>0</v>
      </c>
      <c r="I78" s="3"/>
      <c r="J78" s="4">
        <f>SUM(J76:J77)</f>
        <v>3019200.6147999996</v>
      </c>
      <c r="K78" s="4">
        <f>SUM(K76:K77)</f>
        <v>168573.77189999999</v>
      </c>
      <c r="L78" s="4">
        <f>SUM(J78:K78)</f>
        <v>3187774.3866999997</v>
      </c>
      <c r="M78" s="3"/>
      <c r="N78" s="4">
        <f>SUM(N76:N77)</f>
        <v>3164903.6399999997</v>
      </c>
      <c r="O78" s="4">
        <f>SUM(O76:O77)</f>
        <v>229801.30000000002</v>
      </c>
      <c r="P78" s="4">
        <f>SUM(N78:O78)</f>
        <v>3394704.9399999995</v>
      </c>
      <c r="Q78" s="3"/>
      <c r="R78" s="24">
        <f>+(N78-J78)/J78</f>
        <v>4.8258808800504899E-2</v>
      </c>
      <c r="S78" s="24">
        <f>+(O78-K78)/K78</f>
        <v>0.363209100739117</v>
      </c>
      <c r="T78" s="24">
        <f>+(P78-L78)/L78</f>
        <v>6.491380135412135E-2</v>
      </c>
    </row>
    <row r="79" spans="1:20" x14ac:dyDescent="0.2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3"/>
      <c r="N79" s="4"/>
      <c r="O79" s="4"/>
      <c r="P79" s="4"/>
      <c r="Q79" s="3"/>
      <c r="R79" s="24"/>
      <c r="S79" s="24"/>
      <c r="T79" s="24"/>
    </row>
    <row r="80" spans="1:20" x14ac:dyDescent="0.25">
      <c r="A80" s="5">
        <v>44652</v>
      </c>
      <c r="B80" s="3" t="s">
        <v>2</v>
      </c>
      <c r="C80" s="3"/>
      <c r="D80" s="3"/>
      <c r="E80" s="3"/>
      <c r="F80" s="3"/>
      <c r="G80" s="3"/>
      <c r="H80" s="3"/>
      <c r="I80" s="3"/>
      <c r="J80" s="4">
        <v>901848.31019999995</v>
      </c>
      <c r="K80" s="4">
        <v>161011.36550000001</v>
      </c>
      <c r="L80" s="4">
        <v>1062859.6757</v>
      </c>
      <c r="M80" s="3"/>
      <c r="N80" s="4">
        <v>1025578.62</v>
      </c>
      <c r="O80" s="4">
        <v>184739.55</v>
      </c>
      <c r="P80" s="4">
        <v>1210318.17</v>
      </c>
      <c r="Q80" s="3"/>
      <c r="R80" s="24"/>
      <c r="S80" s="24"/>
      <c r="T80" s="24"/>
    </row>
    <row r="81" spans="1:20" ht="15.75" thickBot="1" x14ac:dyDescent="0.3">
      <c r="A81" s="5">
        <v>44652</v>
      </c>
      <c r="B81" s="3" t="s">
        <v>0</v>
      </c>
      <c r="C81" s="3"/>
      <c r="D81" s="9"/>
      <c r="E81" s="9"/>
      <c r="F81" s="3"/>
      <c r="G81" s="9"/>
      <c r="H81" s="9"/>
      <c r="I81" s="3"/>
      <c r="J81" s="6">
        <v>2155124.4205</v>
      </c>
      <c r="K81" s="6">
        <v>7254.8894</v>
      </c>
      <c r="L81" s="6">
        <v>2162379.3099000002</v>
      </c>
      <c r="M81" s="3"/>
      <c r="N81" s="6">
        <v>2044893.27</v>
      </c>
      <c r="O81" s="6">
        <v>11090.25</v>
      </c>
      <c r="P81" s="6">
        <v>2055983.52</v>
      </c>
      <c r="Q81" s="3"/>
      <c r="R81" s="25"/>
      <c r="S81" s="25"/>
      <c r="T81" s="25"/>
    </row>
    <row r="82" spans="1:20" x14ac:dyDescent="0.25">
      <c r="A82" s="5"/>
      <c r="B82" s="3"/>
      <c r="C82" s="3"/>
      <c r="D82" s="3"/>
      <c r="E82" s="3">
        <v>157</v>
      </c>
      <c r="F82" s="3"/>
      <c r="G82" s="3"/>
      <c r="H82" s="3">
        <v>0</v>
      </c>
      <c r="I82" s="3"/>
      <c r="J82" s="4">
        <f>SUM(J80:J81)</f>
        <v>3056972.7307000002</v>
      </c>
      <c r="K82" s="4">
        <f>SUM(K80:K81)</f>
        <v>168266.2549</v>
      </c>
      <c r="L82" s="4">
        <f>SUM(J82:K82)</f>
        <v>3225238.9856000002</v>
      </c>
      <c r="M82" s="3"/>
      <c r="N82" s="4">
        <f>SUM(N80:N81)</f>
        <v>3070471.89</v>
      </c>
      <c r="O82" s="4">
        <f>SUM(O80:O81)</f>
        <v>195829.8</v>
      </c>
      <c r="P82" s="4">
        <f>SUM(N82:O82)</f>
        <v>3266301.69</v>
      </c>
      <c r="Q82" s="3"/>
      <c r="R82" s="24">
        <f>+(N82-J82)/J82</f>
        <v>4.4158585925327632E-3</v>
      </c>
      <c r="S82" s="24">
        <f>+(O82-K82)/K82</f>
        <v>0.16380910787121813</v>
      </c>
      <c r="T82" s="24">
        <f>+(P82-L82)/L82</f>
        <v>1.2731678050319948E-2</v>
      </c>
    </row>
    <row r="83" spans="1:20" x14ac:dyDescent="0.2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3"/>
      <c r="N83" s="4"/>
      <c r="O83" s="4"/>
      <c r="P83" s="4"/>
      <c r="Q83" s="3"/>
      <c r="R83" s="24"/>
      <c r="S83" s="24"/>
      <c r="T83" s="24"/>
    </row>
    <row r="84" spans="1:20" x14ac:dyDescent="0.25">
      <c r="A84" s="5">
        <v>44682</v>
      </c>
      <c r="B84" s="3" t="s">
        <v>2</v>
      </c>
      <c r="C84" s="3"/>
      <c r="D84" s="3"/>
      <c r="E84" s="3"/>
      <c r="F84" s="3"/>
      <c r="G84" s="3"/>
      <c r="H84" s="3"/>
      <c r="I84" s="3"/>
      <c r="J84" s="4">
        <v>927361.12410000002</v>
      </c>
      <c r="K84" s="4">
        <v>161776.07550000001</v>
      </c>
      <c r="L84" s="4">
        <v>1089137.1995999999</v>
      </c>
      <c r="M84" s="3"/>
      <c r="N84" s="4">
        <v>1025537.02</v>
      </c>
      <c r="O84" s="4">
        <v>206436.6</v>
      </c>
      <c r="P84" s="4">
        <v>1231973.6200000001</v>
      </c>
      <c r="Q84" s="3"/>
      <c r="R84" s="24"/>
      <c r="S84" s="24"/>
      <c r="T84" s="24"/>
    </row>
    <row r="85" spans="1:20" ht="15.75" thickBot="1" x14ac:dyDescent="0.3">
      <c r="A85" s="5">
        <v>44682</v>
      </c>
      <c r="B85" s="3" t="s">
        <v>0</v>
      </c>
      <c r="C85" s="3"/>
      <c r="D85" s="9"/>
      <c r="E85" s="9"/>
      <c r="F85" s="3"/>
      <c r="G85" s="9"/>
      <c r="H85" s="9"/>
      <c r="I85" s="3"/>
      <c r="J85" s="6">
        <v>2121351.5644</v>
      </c>
      <c r="K85" s="6">
        <v>7256.4294</v>
      </c>
      <c r="L85" s="6">
        <v>2128607.9937999998</v>
      </c>
      <c r="M85" s="3"/>
      <c r="N85" s="6">
        <v>2031742.61</v>
      </c>
      <c r="O85" s="6">
        <v>8885.32</v>
      </c>
      <c r="P85" s="6">
        <v>2040627.9300000002</v>
      </c>
      <c r="Q85" s="3"/>
      <c r="R85" s="25"/>
      <c r="S85" s="25"/>
      <c r="T85" s="25"/>
    </row>
    <row r="86" spans="1:20" x14ac:dyDescent="0.25">
      <c r="A86" s="5"/>
      <c r="B86" s="3"/>
      <c r="C86" s="3"/>
      <c r="D86" s="3"/>
      <c r="E86" s="3">
        <v>157</v>
      </c>
      <c r="F86" s="3"/>
      <c r="G86" s="3"/>
      <c r="H86" s="3">
        <v>0</v>
      </c>
      <c r="I86" s="3"/>
      <c r="J86" s="4">
        <f>SUM(J84:J85)</f>
        <v>3048712.6885000002</v>
      </c>
      <c r="K86" s="4">
        <f>SUM(K84:K85)</f>
        <v>169032.5049</v>
      </c>
      <c r="L86" s="4">
        <f>SUM(J86:K86)</f>
        <v>3217745.1934000002</v>
      </c>
      <c r="M86" s="3"/>
      <c r="N86" s="4">
        <f>SUM(N84:N85)</f>
        <v>3057279.63</v>
      </c>
      <c r="O86" s="4">
        <f>SUM(O84:O85)</f>
        <v>215321.92</v>
      </c>
      <c r="P86" s="4">
        <f>SUM(N86:O86)</f>
        <v>3272601.55</v>
      </c>
      <c r="Q86" s="3"/>
      <c r="R86" s="24">
        <f>+(N86-J86)/J86</f>
        <v>2.810019301692464E-3</v>
      </c>
      <c r="S86" s="24">
        <f>+(O86-K86)/K86</f>
        <v>0.27384919325064094</v>
      </c>
      <c r="T86" s="24">
        <f>+(P86-L86)/L86</f>
        <v>1.7048073512009862E-2</v>
      </c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3"/>
      <c r="N87" s="4"/>
      <c r="O87" s="4"/>
      <c r="P87" s="4"/>
      <c r="Q87" s="3"/>
      <c r="R87" s="24"/>
      <c r="S87" s="24"/>
      <c r="T87" s="24"/>
    </row>
    <row r="88" spans="1:20" x14ac:dyDescent="0.25">
      <c r="A88" s="5">
        <v>44713</v>
      </c>
      <c r="B88" s="3" t="s">
        <v>2</v>
      </c>
      <c r="C88" s="3"/>
      <c r="D88" s="3"/>
      <c r="E88" s="3"/>
      <c r="F88" s="3"/>
      <c r="G88" s="3"/>
      <c r="H88" s="3"/>
      <c r="I88" s="3"/>
      <c r="J88" s="4">
        <v>900080.47340000002</v>
      </c>
      <c r="K88" s="4">
        <v>161738.73550000001</v>
      </c>
      <c r="L88" s="4">
        <v>1061819.2089</v>
      </c>
      <c r="M88" s="3"/>
      <c r="N88" s="4">
        <v>988309.96</v>
      </c>
      <c r="O88" s="4">
        <v>259636</v>
      </c>
      <c r="P88" s="4">
        <v>1247945.96</v>
      </c>
      <c r="Q88" s="3"/>
      <c r="R88" s="24"/>
      <c r="S88" s="24"/>
      <c r="T88" s="24"/>
    </row>
    <row r="89" spans="1:20" ht="15.75" thickBot="1" x14ac:dyDescent="0.3">
      <c r="A89" s="5">
        <v>44713</v>
      </c>
      <c r="B89" s="3" t="s">
        <v>0</v>
      </c>
      <c r="C89" s="3"/>
      <c r="D89" s="9"/>
      <c r="E89" s="9"/>
      <c r="F89" s="3"/>
      <c r="G89" s="9"/>
      <c r="H89" s="9"/>
      <c r="I89" s="3"/>
      <c r="J89" s="6">
        <v>2081591.2161999999</v>
      </c>
      <c r="K89" s="6">
        <v>8041.8994000000002</v>
      </c>
      <c r="L89" s="6">
        <v>2089633.1155999999</v>
      </c>
      <c r="M89" s="3"/>
      <c r="N89" s="6">
        <v>2057259.96</v>
      </c>
      <c r="O89" s="6">
        <v>7137.42</v>
      </c>
      <c r="P89" s="6">
        <v>2064397.38</v>
      </c>
      <c r="Q89" s="3"/>
      <c r="R89" s="25"/>
      <c r="S89" s="25"/>
      <c r="T89" s="25"/>
    </row>
    <row r="90" spans="1:20" x14ac:dyDescent="0.25">
      <c r="A90" s="5"/>
      <c r="B90" s="3"/>
      <c r="C90" s="3"/>
      <c r="D90" s="3"/>
      <c r="E90" s="3">
        <v>157</v>
      </c>
      <c r="F90" s="3"/>
      <c r="G90" s="3"/>
      <c r="H90" s="3">
        <v>0</v>
      </c>
      <c r="I90" s="3"/>
      <c r="J90" s="4">
        <f>SUM(J88:J89)</f>
        <v>2981671.6896000002</v>
      </c>
      <c r="K90" s="4">
        <f>SUM(K88:K89)</f>
        <v>169780.6349</v>
      </c>
      <c r="L90" s="4">
        <f>SUM(J90:K90)</f>
        <v>3151452.3245000001</v>
      </c>
      <c r="M90" s="3"/>
      <c r="N90" s="4">
        <f>SUM(N88:N89)</f>
        <v>3045569.92</v>
      </c>
      <c r="O90" s="4">
        <f>SUM(O88:O89)</f>
        <v>266773.42</v>
      </c>
      <c r="P90" s="4">
        <f>SUM(N90:O90)</f>
        <v>3312343.34</v>
      </c>
      <c r="Q90" s="3"/>
      <c r="R90" s="24">
        <f>+(N90-J90)/J90</f>
        <v>2.1430337425436635E-2</v>
      </c>
      <c r="S90" s="24">
        <f>+(O90-K90)/K90</f>
        <v>0.57128296850302318</v>
      </c>
      <c r="T90" s="24">
        <f>+(P90-L90)/L90</f>
        <v>5.1052974607675917E-2</v>
      </c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3"/>
      <c r="N91" s="4"/>
      <c r="O91" s="4"/>
      <c r="P91" s="4"/>
      <c r="Q91" s="3"/>
      <c r="R91" s="24"/>
      <c r="S91" s="24"/>
      <c r="T91" s="24"/>
    </row>
    <row r="92" spans="1:20" x14ac:dyDescent="0.25">
      <c r="A92" s="5">
        <v>44743</v>
      </c>
      <c r="B92" s="3" t="s">
        <v>2</v>
      </c>
      <c r="C92" s="3"/>
      <c r="D92" s="3"/>
      <c r="E92" s="3"/>
      <c r="F92" s="3"/>
      <c r="G92" s="3"/>
      <c r="H92" s="3"/>
      <c r="I92" s="3"/>
      <c r="J92" s="4">
        <v>1307715.3174999999</v>
      </c>
      <c r="K92" s="4">
        <v>238224.5276</v>
      </c>
      <c r="L92" s="4">
        <v>1545939.8450999998</v>
      </c>
      <c r="M92" s="3"/>
      <c r="N92" s="4">
        <v>1471767.87</v>
      </c>
      <c r="O92" s="4">
        <v>517260.92</v>
      </c>
      <c r="P92" s="4">
        <v>1989028.79</v>
      </c>
      <c r="Q92" s="3"/>
      <c r="R92" s="24"/>
      <c r="S92" s="24"/>
      <c r="T92" s="24"/>
    </row>
    <row r="93" spans="1:20" ht="15.75" thickBot="1" x14ac:dyDescent="0.3">
      <c r="A93" s="5">
        <v>44743</v>
      </c>
      <c r="B93" s="3" t="s">
        <v>0</v>
      </c>
      <c r="C93" s="3"/>
      <c r="D93" s="9"/>
      <c r="E93" s="9"/>
      <c r="F93" s="3"/>
      <c r="G93" s="9"/>
      <c r="H93" s="9"/>
      <c r="I93" s="3"/>
      <c r="J93" s="6">
        <v>2019444.7701000001</v>
      </c>
      <c r="K93" s="6">
        <v>7456.3293999999996</v>
      </c>
      <c r="L93" s="6">
        <v>2026901.0995</v>
      </c>
      <c r="M93" s="3"/>
      <c r="N93" s="6">
        <v>1978446.08</v>
      </c>
      <c r="O93" s="6">
        <v>29267.87</v>
      </c>
      <c r="P93" s="6">
        <v>2007713.9500000002</v>
      </c>
      <c r="Q93" s="3"/>
      <c r="R93" s="25"/>
      <c r="S93" s="25"/>
      <c r="T93" s="25"/>
    </row>
    <row r="94" spans="1:20" x14ac:dyDescent="0.25">
      <c r="A94" s="5"/>
      <c r="B94" s="3"/>
      <c r="C94" s="3"/>
      <c r="D94" s="3"/>
      <c r="E94" s="3">
        <v>154</v>
      </c>
      <c r="F94" s="3"/>
      <c r="G94" s="3"/>
      <c r="H94" s="3">
        <v>0</v>
      </c>
      <c r="I94" s="3"/>
      <c r="J94" s="4">
        <f>SUM(J92:J93)</f>
        <v>3327160.0876000002</v>
      </c>
      <c r="K94" s="4">
        <f>SUM(K92:K93)</f>
        <v>245680.85699999999</v>
      </c>
      <c r="L94" s="4">
        <f>SUM(J94:K94)</f>
        <v>3572840.9446</v>
      </c>
      <c r="M94" s="3"/>
      <c r="N94" s="4">
        <f>SUM(N92:N93)</f>
        <v>3450213.95</v>
      </c>
      <c r="O94" s="4">
        <f>SUM(O92:O93)</f>
        <v>546528.79</v>
      </c>
      <c r="P94" s="4">
        <f>SUM(N94:O94)</f>
        <v>3996742.74</v>
      </c>
      <c r="Q94" s="3"/>
      <c r="R94" s="24">
        <f>+(N94-J94)/J94</f>
        <v>3.6984653326003064E-2</v>
      </c>
      <c r="S94" s="24">
        <f>+(O94-K94)/K94</f>
        <v>1.2245477188318343</v>
      </c>
      <c r="T94" s="24">
        <f>+(P94-L94)/L94</f>
        <v>0.11864558259742469</v>
      </c>
    </row>
    <row r="95" spans="1:20" x14ac:dyDescent="0.2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3"/>
      <c r="N95" s="4"/>
      <c r="O95" s="4"/>
      <c r="P95" s="4"/>
      <c r="Q95" s="3"/>
      <c r="R95" s="24"/>
      <c r="S95" s="24"/>
      <c r="T95" s="24"/>
    </row>
    <row r="96" spans="1:20" x14ac:dyDescent="0.25">
      <c r="A96" s="5">
        <v>44774</v>
      </c>
      <c r="B96" s="3" t="s">
        <v>2</v>
      </c>
      <c r="C96" s="3"/>
      <c r="D96" s="3"/>
      <c r="E96" s="3"/>
      <c r="F96" s="3"/>
      <c r="G96" s="3"/>
      <c r="H96" s="3"/>
      <c r="I96" s="3"/>
      <c r="J96" s="4">
        <v>916227.99109999998</v>
      </c>
      <c r="K96" s="4">
        <v>161445.04550000001</v>
      </c>
      <c r="L96" s="4">
        <v>1077673.0366</v>
      </c>
      <c r="M96" s="3"/>
      <c r="N96" s="4">
        <v>1079192.18</v>
      </c>
      <c r="O96" s="4">
        <v>194023.15</v>
      </c>
      <c r="P96" s="4">
        <v>1273215.3299999998</v>
      </c>
      <c r="Q96" s="3"/>
      <c r="R96" s="24"/>
      <c r="S96" s="24"/>
      <c r="T96" s="24"/>
    </row>
    <row r="97" spans="1:20" ht="15.75" thickBot="1" x14ac:dyDescent="0.3">
      <c r="A97" s="5">
        <v>44774</v>
      </c>
      <c r="B97" s="3" t="s">
        <v>0</v>
      </c>
      <c r="C97" s="3"/>
      <c r="D97" s="9"/>
      <c r="E97" s="9"/>
      <c r="F97" s="3"/>
      <c r="G97" s="9"/>
      <c r="H97" s="9"/>
      <c r="I97" s="3"/>
      <c r="J97" s="6">
        <v>1985116.6069</v>
      </c>
      <c r="K97" s="6">
        <v>7399.1094000000003</v>
      </c>
      <c r="L97" s="6">
        <v>1992515.7163</v>
      </c>
      <c r="M97" s="3"/>
      <c r="N97" s="6">
        <v>2028388.71</v>
      </c>
      <c r="O97" s="6">
        <v>6931.9</v>
      </c>
      <c r="P97" s="6">
        <v>2035320.6099999999</v>
      </c>
      <c r="Q97" s="3"/>
      <c r="R97" s="25"/>
      <c r="S97" s="25"/>
      <c r="T97" s="25"/>
    </row>
    <row r="98" spans="1:20" x14ac:dyDescent="0.25">
      <c r="A98" s="5"/>
      <c r="B98" s="3"/>
      <c r="C98" s="3"/>
      <c r="D98" s="3"/>
      <c r="E98" s="3">
        <v>158</v>
      </c>
      <c r="F98" s="3"/>
      <c r="G98" s="3"/>
      <c r="H98" s="3">
        <v>0</v>
      </c>
      <c r="I98" s="3"/>
      <c r="J98" s="4">
        <f>SUM(J96:J97)</f>
        <v>2901344.5980000002</v>
      </c>
      <c r="K98" s="4">
        <f>SUM(K96:K97)</f>
        <v>168844.15489999999</v>
      </c>
      <c r="L98" s="4">
        <f>SUM(J98:K98)</f>
        <v>3070188.7529000002</v>
      </c>
      <c r="M98" s="3"/>
      <c r="N98" s="4">
        <f>SUM(N96:N97)</f>
        <v>3107580.8899999997</v>
      </c>
      <c r="O98" s="4">
        <f>SUM(O96:O97)</f>
        <v>200955.05</v>
      </c>
      <c r="P98" s="4">
        <f>SUM(N98:O98)</f>
        <v>3308535.9399999995</v>
      </c>
      <c r="Q98" s="3"/>
      <c r="R98" s="24">
        <f>+(N98-J98)/J98</f>
        <v>7.1083004804794792E-2</v>
      </c>
      <c r="S98" s="24">
        <f>+(O98-K98)/K98</f>
        <v>0.19018067352712364</v>
      </c>
      <c r="T98" s="24">
        <f>+(P98-L98)/L98</f>
        <v>7.7632747131545027E-2</v>
      </c>
    </row>
    <row r="99" spans="1:20" x14ac:dyDescent="0.2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3"/>
      <c r="N99" s="4"/>
      <c r="O99" s="4"/>
      <c r="P99" s="4"/>
      <c r="Q99" s="3"/>
      <c r="R99" s="24"/>
      <c r="S99" s="24"/>
      <c r="T99" s="24"/>
    </row>
    <row r="100" spans="1:20" x14ac:dyDescent="0.25">
      <c r="A100" s="5">
        <v>44805</v>
      </c>
      <c r="B100" s="3" t="s">
        <v>2</v>
      </c>
      <c r="C100" s="3"/>
      <c r="D100" s="3"/>
      <c r="E100" s="3"/>
      <c r="F100" s="3"/>
      <c r="G100" s="3"/>
      <c r="H100" s="3"/>
      <c r="I100" s="3"/>
      <c r="J100" s="4">
        <v>910962.53639999998</v>
      </c>
      <c r="K100" s="4">
        <v>163064.4455</v>
      </c>
      <c r="L100" s="4">
        <v>1074026.9819</v>
      </c>
      <c r="M100" s="3"/>
      <c r="N100" s="4">
        <v>1083203.92</v>
      </c>
      <c r="O100" s="4">
        <v>155718.34</v>
      </c>
      <c r="P100" s="4">
        <v>1238922.26</v>
      </c>
      <c r="Q100" s="3"/>
      <c r="R100" s="24"/>
      <c r="S100" s="24"/>
      <c r="T100" s="24"/>
    </row>
    <row r="101" spans="1:20" ht="15.75" thickBot="1" x14ac:dyDescent="0.3">
      <c r="A101" s="5">
        <v>44805</v>
      </c>
      <c r="B101" s="3" t="s">
        <v>0</v>
      </c>
      <c r="C101" s="3"/>
      <c r="D101" s="9"/>
      <c r="E101" s="9"/>
      <c r="F101" s="3"/>
      <c r="G101" s="9"/>
      <c r="H101" s="9"/>
      <c r="I101" s="3"/>
      <c r="J101" s="6">
        <v>1987164.172</v>
      </c>
      <c r="K101" s="6">
        <v>7975.8293999999996</v>
      </c>
      <c r="L101" s="6">
        <v>1995140.0014</v>
      </c>
      <c r="M101" s="3"/>
      <c r="N101" s="6">
        <v>2021629.88</v>
      </c>
      <c r="O101" s="6">
        <v>6250.86</v>
      </c>
      <c r="P101" s="6">
        <v>2027880.74</v>
      </c>
      <c r="Q101" s="3"/>
      <c r="R101" s="25"/>
      <c r="S101" s="25"/>
      <c r="T101" s="25"/>
    </row>
    <row r="102" spans="1:20" x14ac:dyDescent="0.25">
      <c r="A102" s="5"/>
      <c r="B102" s="3"/>
      <c r="C102" s="3"/>
      <c r="D102" s="3"/>
      <c r="E102" s="3">
        <v>160</v>
      </c>
      <c r="F102" s="3"/>
      <c r="G102" s="3"/>
      <c r="H102" s="3">
        <v>0</v>
      </c>
      <c r="I102" s="3"/>
      <c r="J102" s="4">
        <f>SUM(J100:J101)</f>
        <v>2898126.7083999999</v>
      </c>
      <c r="K102" s="4">
        <f>SUM(K100:K101)</f>
        <v>171040.27489999999</v>
      </c>
      <c r="L102" s="4">
        <f>SUM(L100:L101)</f>
        <v>3069166.9833</v>
      </c>
      <c r="M102" s="3"/>
      <c r="N102" s="4">
        <f>SUM(N100:N101)</f>
        <v>3104833.8</v>
      </c>
      <c r="O102" s="4">
        <f>SUM(O100:O101)</f>
        <v>161969.19999999998</v>
      </c>
      <c r="P102" s="4">
        <f>SUM(P100:P101)</f>
        <v>3266803</v>
      </c>
      <c r="Q102" s="3"/>
      <c r="R102" s="24">
        <f>+(N102-J102)/J102</f>
        <v>7.1324380331914114E-2</v>
      </c>
      <c r="S102" s="24">
        <f>+(O102-K102)/K102</f>
        <v>-5.3034730593735778E-2</v>
      </c>
      <c r="T102" s="24">
        <f>+(P102-L102)/L102</f>
        <v>6.4394025406691868E-2</v>
      </c>
    </row>
    <row r="103" spans="1:2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3"/>
      <c r="N103" s="4"/>
      <c r="O103" s="4"/>
      <c r="P103" s="4"/>
      <c r="Q103" s="3"/>
      <c r="R103" s="24"/>
      <c r="S103" s="24"/>
      <c r="T103" s="24"/>
    </row>
    <row r="104" spans="1:20" x14ac:dyDescent="0.25">
      <c r="A104" s="5">
        <v>44835</v>
      </c>
      <c r="B104" s="3" t="s">
        <v>2</v>
      </c>
      <c r="C104" s="3"/>
      <c r="D104" s="3"/>
      <c r="E104" s="3"/>
      <c r="F104" s="3"/>
      <c r="G104" s="3"/>
      <c r="H104" s="3"/>
      <c r="I104" s="3"/>
      <c r="J104" s="4">
        <v>932648.39760000003</v>
      </c>
      <c r="K104" s="4">
        <v>163669.37549999999</v>
      </c>
      <c r="L104" s="4">
        <v>1096317.7731000001</v>
      </c>
      <c r="M104" s="3"/>
      <c r="N104" s="4">
        <v>970881.68</v>
      </c>
      <c r="O104" s="4">
        <v>220830.39</v>
      </c>
      <c r="P104" s="4">
        <v>1191712.07</v>
      </c>
      <c r="Q104" s="3"/>
      <c r="R104" s="24"/>
      <c r="S104" s="24"/>
      <c r="T104" s="24"/>
    </row>
    <row r="105" spans="1:20" ht="15.75" thickBot="1" x14ac:dyDescent="0.3">
      <c r="A105" s="5">
        <v>44835</v>
      </c>
      <c r="B105" s="3" t="s">
        <v>0</v>
      </c>
      <c r="C105" s="3"/>
      <c r="D105" s="9"/>
      <c r="E105" s="9"/>
      <c r="F105" s="3"/>
      <c r="G105" s="9"/>
      <c r="H105" s="9"/>
      <c r="I105" s="3"/>
      <c r="J105" s="6">
        <v>1990347.9846000001</v>
      </c>
      <c r="K105" s="6">
        <v>7706.2194</v>
      </c>
      <c r="L105" s="6">
        <v>1998054.2040000001</v>
      </c>
      <c r="M105" s="3"/>
      <c r="N105" s="6">
        <v>1597134.7</v>
      </c>
      <c r="O105" s="6">
        <v>3327.21</v>
      </c>
      <c r="P105" s="6">
        <v>1600461.91</v>
      </c>
      <c r="Q105" s="3"/>
      <c r="R105" s="25"/>
      <c r="S105" s="25"/>
      <c r="T105" s="25"/>
    </row>
    <row r="106" spans="1:20" x14ac:dyDescent="0.25">
      <c r="A106" s="5"/>
      <c r="B106" s="3"/>
      <c r="C106" s="3"/>
      <c r="D106" s="3"/>
      <c r="E106">
        <v>159</v>
      </c>
      <c r="F106" s="3"/>
      <c r="G106" s="3"/>
      <c r="H106" s="3">
        <v>0</v>
      </c>
      <c r="I106" s="3"/>
      <c r="J106" s="4">
        <f>SUM(J104:J105)</f>
        <v>2922996.3821999999</v>
      </c>
      <c r="K106" s="4">
        <f>SUM(K104:K105)</f>
        <v>171375.5949</v>
      </c>
      <c r="L106" s="4">
        <f>SUM(L104:L105)</f>
        <v>3094371.9771000003</v>
      </c>
      <c r="M106" s="3"/>
      <c r="N106" s="4">
        <f>SUM(N104:N105)</f>
        <v>2568016.38</v>
      </c>
      <c r="O106" s="4">
        <f>SUM(O104:O105)</f>
        <v>224157.6</v>
      </c>
      <c r="P106" s="4">
        <f>SUM(P104:P105)</f>
        <v>2792173.98</v>
      </c>
      <c r="Q106" s="3"/>
      <c r="R106" s="24">
        <f>+(N106-J106)/J106</f>
        <v>-0.12144387326706969</v>
      </c>
      <c r="S106" s="24">
        <f>+(O106-K106)/K106</f>
        <v>0.30799020788694581</v>
      </c>
      <c r="T106" s="24">
        <f>+(P106-L106)/L106</f>
        <v>-9.7660526703455916E-2</v>
      </c>
    </row>
    <row r="107" spans="1:20" x14ac:dyDescent="0.25">
      <c r="A107" s="5"/>
      <c r="B107" s="3"/>
      <c r="C107" s="3"/>
      <c r="D107" s="3"/>
      <c r="F107" s="3"/>
      <c r="G107" s="3"/>
      <c r="H107" s="3"/>
      <c r="I107" s="3"/>
      <c r="J107" s="4"/>
      <c r="K107" s="4"/>
      <c r="L107" s="4"/>
      <c r="M107" s="3"/>
      <c r="N107" s="4"/>
      <c r="O107" s="4"/>
      <c r="P107" s="4"/>
      <c r="Q107" s="3"/>
      <c r="R107" s="24"/>
      <c r="S107" s="24"/>
      <c r="T107" s="24"/>
    </row>
    <row r="108" spans="1:20" x14ac:dyDescent="0.25">
      <c r="A108" s="5">
        <v>44866</v>
      </c>
      <c r="B108" s="3" t="s">
        <v>2</v>
      </c>
      <c r="C108" s="3"/>
      <c r="D108" s="3"/>
      <c r="F108" s="3"/>
      <c r="G108" s="3"/>
      <c r="H108" s="3"/>
      <c r="I108" s="3"/>
      <c r="J108" s="4">
        <v>916100.39410000003</v>
      </c>
      <c r="K108" s="4">
        <v>162570.40549999999</v>
      </c>
      <c r="L108" s="4">
        <v>1078670.7996</v>
      </c>
      <c r="M108" s="3"/>
      <c r="N108" s="4">
        <v>1008878.41</v>
      </c>
      <c r="O108" s="4">
        <v>237641.99</v>
      </c>
      <c r="P108" s="4">
        <v>1246520.3999999999</v>
      </c>
      <c r="Q108" s="3"/>
      <c r="R108" s="24"/>
      <c r="S108" s="24"/>
      <c r="T108" s="24"/>
    </row>
    <row r="109" spans="1:20" ht="15.75" thickBot="1" x14ac:dyDescent="0.3">
      <c r="A109" s="5">
        <v>44866</v>
      </c>
      <c r="B109" s="3" t="s">
        <v>0</v>
      </c>
      <c r="C109" s="3"/>
      <c r="D109" s="9"/>
      <c r="E109" s="11"/>
      <c r="F109" s="3"/>
      <c r="G109" s="9"/>
      <c r="H109" s="9"/>
      <c r="I109" s="3"/>
      <c r="J109" s="6">
        <v>1989915.1143</v>
      </c>
      <c r="K109" s="6">
        <v>7767.9494000000004</v>
      </c>
      <c r="L109" s="6">
        <v>1997683.0637000001</v>
      </c>
      <c r="M109" s="3"/>
      <c r="N109" s="6">
        <v>1935350.13</v>
      </c>
      <c r="O109" s="6">
        <v>6671.07</v>
      </c>
      <c r="P109" s="6">
        <v>1942021.2</v>
      </c>
      <c r="Q109" s="3"/>
      <c r="R109" s="25"/>
      <c r="S109" s="25"/>
      <c r="T109" s="25"/>
    </row>
    <row r="110" spans="1:20" x14ac:dyDescent="0.25">
      <c r="A110" s="5"/>
      <c r="B110" s="3"/>
      <c r="C110" s="3"/>
      <c r="D110" s="3"/>
      <c r="E110">
        <v>161</v>
      </c>
      <c r="F110" s="3"/>
      <c r="G110" s="3"/>
      <c r="H110" s="3">
        <v>0</v>
      </c>
      <c r="I110" s="3"/>
      <c r="J110" s="4">
        <f>SUM(J108:J109)</f>
        <v>2906015.5084000002</v>
      </c>
      <c r="K110" s="4">
        <f>SUM(K108:K109)</f>
        <v>170338.35490000001</v>
      </c>
      <c r="L110" s="4">
        <f>SUM(L108:L109)</f>
        <v>3076353.8633000003</v>
      </c>
      <c r="M110" s="3"/>
      <c r="N110" s="4">
        <f>SUM(N108:N109)</f>
        <v>2944228.54</v>
      </c>
      <c r="O110" s="4">
        <f>SUM(O108:O109)</f>
        <v>244313.06</v>
      </c>
      <c r="P110" s="4">
        <f>SUM(P108:P109)</f>
        <v>3188541.5999999996</v>
      </c>
      <c r="Q110" s="3"/>
      <c r="R110" s="24">
        <f>+(N110-J110)/J110</f>
        <v>1.3149630994584499E-2</v>
      </c>
      <c r="S110" s="24">
        <f>+(O110-K110)/K110</f>
        <v>0.43428096475058764</v>
      </c>
      <c r="T110" s="24">
        <f>+(P110-L110)/L110</f>
        <v>3.6467760760023782E-2</v>
      </c>
    </row>
    <row r="111" spans="1:20" x14ac:dyDescent="0.25">
      <c r="A111" s="3"/>
      <c r="B111" s="3"/>
      <c r="C111" s="3"/>
      <c r="D111" s="3"/>
      <c r="F111" s="3"/>
      <c r="G111" s="3"/>
      <c r="H111" s="3"/>
      <c r="I111" s="3"/>
      <c r="J111" s="4"/>
      <c r="K111" s="4"/>
      <c r="L111" s="4"/>
      <c r="M111" s="3"/>
      <c r="N111" s="4"/>
      <c r="O111" s="4"/>
      <c r="P111" s="4"/>
      <c r="Q111" s="3"/>
      <c r="R111" s="24"/>
      <c r="S111" s="24"/>
      <c r="T111" s="24"/>
    </row>
    <row r="112" spans="1:20" x14ac:dyDescent="0.25">
      <c r="A112" s="5">
        <v>44896</v>
      </c>
      <c r="B112" s="3" t="s">
        <v>2</v>
      </c>
      <c r="C112" s="3"/>
      <c r="D112" s="3"/>
      <c r="F112" s="3"/>
      <c r="G112" s="3"/>
      <c r="H112" s="3"/>
      <c r="I112" s="3"/>
      <c r="J112" s="4">
        <v>1265031.5175999999</v>
      </c>
      <c r="K112" s="4">
        <v>237027.3376</v>
      </c>
      <c r="L112" s="4">
        <v>1502058.8551999999</v>
      </c>
      <c r="M112" s="3"/>
      <c r="N112" s="4">
        <v>1196375.03</v>
      </c>
      <c r="O112" s="4">
        <v>413715.07</v>
      </c>
      <c r="P112" s="4">
        <v>1610090.1</v>
      </c>
      <c r="Q112" s="3"/>
      <c r="R112" s="24"/>
      <c r="S112" s="24"/>
      <c r="T112" s="24"/>
    </row>
    <row r="113" spans="1:20" ht="15.75" thickBot="1" x14ac:dyDescent="0.3">
      <c r="A113" s="5">
        <v>44896</v>
      </c>
      <c r="B113" s="3" t="s">
        <v>0</v>
      </c>
      <c r="C113" s="3"/>
      <c r="D113" s="9"/>
      <c r="E113" s="11"/>
      <c r="F113" s="3"/>
      <c r="G113" s="9"/>
      <c r="H113" s="9"/>
      <c r="I113" s="3"/>
      <c r="J113" s="6">
        <v>2022160.7895</v>
      </c>
      <c r="K113" s="6">
        <v>8111.0694000000003</v>
      </c>
      <c r="L113" s="6">
        <v>2030271.8588999999</v>
      </c>
      <c r="M113" s="3"/>
      <c r="N113" s="6">
        <v>1759286.51</v>
      </c>
      <c r="O113" s="6">
        <v>11003.74</v>
      </c>
      <c r="P113" s="6">
        <v>1770290.25</v>
      </c>
      <c r="Q113" s="3"/>
      <c r="R113" s="25"/>
      <c r="S113" s="25"/>
      <c r="T113" s="25"/>
    </row>
    <row r="114" spans="1:20" x14ac:dyDescent="0.25">
      <c r="A114" s="5"/>
      <c r="B114" s="3"/>
      <c r="C114" s="3"/>
      <c r="D114" s="3"/>
      <c r="E114">
        <v>159</v>
      </c>
      <c r="F114" s="3"/>
      <c r="G114" s="3"/>
      <c r="H114" s="3">
        <v>0</v>
      </c>
      <c r="I114" s="3"/>
      <c r="J114" s="4">
        <f>SUM(J112:J113)</f>
        <v>3287192.3070999999</v>
      </c>
      <c r="K114" s="4">
        <f>SUM(K112:K113)</f>
        <v>245138.40700000001</v>
      </c>
      <c r="L114" s="4">
        <f>SUM(L112:L113)</f>
        <v>3532330.7140999995</v>
      </c>
      <c r="M114" s="3"/>
      <c r="N114" s="4">
        <f>SUM(N112:N113)</f>
        <v>2955661.54</v>
      </c>
      <c r="O114" s="4">
        <f>SUM(O112:O113)</f>
        <v>424718.81</v>
      </c>
      <c r="P114" s="4">
        <f>SUM(P112:P113)</f>
        <v>3380380.35</v>
      </c>
      <c r="Q114" s="3"/>
      <c r="R114" s="24">
        <f>+(N114-J114)/J114</f>
        <v>-0.10085530024633095</v>
      </c>
      <c r="S114" s="24">
        <f>+(O114-K114)/K114</f>
        <v>0.73256738998063242</v>
      </c>
      <c r="T114" s="24">
        <f>+(P114-L114)/L114</f>
        <v>-4.3017026546653563E-2</v>
      </c>
    </row>
    <row r="115" spans="1:2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3"/>
      <c r="N115" s="4"/>
      <c r="O115" s="4"/>
      <c r="P115" s="4"/>
      <c r="Q115" s="3"/>
      <c r="R115" s="24"/>
      <c r="S115" s="24"/>
      <c r="T115" s="24"/>
    </row>
    <row r="116" spans="1:20" x14ac:dyDescent="0.25">
      <c r="A116" s="7" t="s">
        <v>5</v>
      </c>
      <c r="B116" s="3" t="s">
        <v>2</v>
      </c>
      <c r="C116" s="3"/>
      <c r="D116" s="3"/>
      <c r="E116" s="3"/>
      <c r="F116" s="3"/>
      <c r="G116" s="3"/>
      <c r="H116" s="3"/>
      <c r="I116" s="3"/>
      <c r="J116" s="4">
        <f t="shared" ref="J116:L117" si="2">J112+J108+J104+J100+J96+J92+J88+J84+J80+J76+J72+J68</f>
        <v>11585469.958199998</v>
      </c>
      <c r="K116" s="4">
        <f t="shared" si="2"/>
        <v>2086806.3962999999</v>
      </c>
      <c r="L116" s="4">
        <f t="shared" si="2"/>
        <v>13672276.354499999</v>
      </c>
      <c r="M116" s="3"/>
      <c r="N116" s="4">
        <f t="shared" ref="N116:P117" si="3">N112+N108+N104+N100+N96+N92+N88+N84+N80+N76+N72+N68</f>
        <v>12829474.379999999</v>
      </c>
      <c r="O116" s="4">
        <f t="shared" si="3"/>
        <v>3051197.07</v>
      </c>
      <c r="P116" s="4">
        <f t="shared" si="3"/>
        <v>15880671.449999999</v>
      </c>
      <c r="Q116" s="3"/>
      <c r="R116" s="24"/>
      <c r="S116" s="24"/>
      <c r="T116" s="24"/>
    </row>
    <row r="117" spans="1:20" ht="15.75" thickBot="1" x14ac:dyDescent="0.3">
      <c r="A117" s="7" t="s">
        <v>5</v>
      </c>
      <c r="B117" s="3" t="s">
        <v>0</v>
      </c>
      <c r="C117" s="3"/>
      <c r="D117" s="9"/>
      <c r="E117" s="9"/>
      <c r="F117" s="3"/>
      <c r="G117" s="9"/>
      <c r="H117" s="9"/>
      <c r="I117" s="3"/>
      <c r="J117" s="6">
        <f t="shared" si="2"/>
        <v>24634056.865100004</v>
      </c>
      <c r="K117" s="6">
        <f t="shared" si="2"/>
        <v>90804.512799999997</v>
      </c>
      <c r="L117" s="6">
        <f t="shared" si="2"/>
        <v>24724861.377900001</v>
      </c>
      <c r="M117" s="3"/>
      <c r="N117" s="6">
        <f t="shared" si="3"/>
        <v>23468350.379999999</v>
      </c>
      <c r="O117" s="6">
        <f t="shared" si="3"/>
        <v>114518.24999999999</v>
      </c>
      <c r="P117" s="6">
        <f t="shared" si="3"/>
        <v>23582868.629999999</v>
      </c>
      <c r="Q117" s="3"/>
      <c r="R117" s="25"/>
      <c r="S117" s="25"/>
      <c r="T117" s="25"/>
    </row>
    <row r="118" spans="1:20" x14ac:dyDescent="0.25">
      <c r="A118" s="5"/>
      <c r="B118" s="3"/>
      <c r="C118" s="3"/>
      <c r="D118" s="3"/>
      <c r="E118" s="3"/>
      <c r="F118" s="3"/>
      <c r="G118" s="3"/>
      <c r="H118" s="3"/>
      <c r="I118" s="3"/>
      <c r="J118" s="4">
        <f>SUM(J70,J74,J78,J82,J86,J90,J94,J98,J102,J106,J110,J114)</f>
        <v>36219526.823300004</v>
      </c>
      <c r="K118" s="4">
        <f>SUM(K70,K74,K78,K82,K86,K90,K94,K98,K102,K106,K110,K114)</f>
        <v>2177610.9090999998</v>
      </c>
      <c r="L118" s="4">
        <f>SUM(L70,L74,L78,L82,L86,L90,L94,L98,L102,L106,L110,L114)</f>
        <v>38397137.7324</v>
      </c>
      <c r="M118" s="3"/>
      <c r="N118" s="4">
        <f>SUM(N70,N74,N78,N82,N86,N90,N94,N98,N102,N106,N110,N114)</f>
        <v>36297824.759999998</v>
      </c>
      <c r="O118" s="4">
        <f>SUM(O70,O74,O78,O82,O86,O90,O94,O98,O102,O106,O110,O114)</f>
        <v>3165715.3200000003</v>
      </c>
      <c r="P118" s="4">
        <f>SUM(P70,P74,P78,P82,P86,P90,P94,P98,P102,P106,P110,P114)</f>
        <v>39463540.079999998</v>
      </c>
      <c r="Q118" s="3"/>
      <c r="R118" s="24">
        <f>+(N118-J118)/J118</f>
        <v>2.1617603422037219E-3</v>
      </c>
      <c r="S118" s="24">
        <f>+(O118-K118)/K118</f>
        <v>0.45375618149726349</v>
      </c>
      <c r="T118" s="24">
        <f>+(P118-L118)/L118</f>
        <v>2.7772964616061838E-2</v>
      </c>
    </row>
    <row r="119" spans="1:2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3"/>
      <c r="N119" s="4"/>
      <c r="O119" s="4"/>
      <c r="P119" s="4"/>
      <c r="Q119" s="3"/>
      <c r="R119" s="24"/>
      <c r="S119" s="24"/>
      <c r="T119" s="24"/>
    </row>
    <row r="120" spans="1:2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3"/>
      <c r="N120" s="4"/>
      <c r="O120" s="4"/>
      <c r="P120" s="4"/>
      <c r="Q120" s="3"/>
      <c r="R120" s="24"/>
      <c r="S120" s="24"/>
      <c r="T120" s="24"/>
    </row>
    <row r="121" spans="1:2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3"/>
      <c r="N121" s="4"/>
      <c r="O121" s="4"/>
      <c r="P121" s="4"/>
      <c r="Q121" s="3"/>
      <c r="R121" s="24"/>
      <c r="S121" s="24"/>
      <c r="T121" s="24"/>
    </row>
    <row r="122" spans="1:20" x14ac:dyDescent="0.25">
      <c r="A122" s="5">
        <v>44927</v>
      </c>
      <c r="B122" s="3" t="s">
        <v>2</v>
      </c>
      <c r="C122" s="3"/>
      <c r="D122" s="3"/>
      <c r="E122" s="3"/>
      <c r="F122" s="3"/>
      <c r="G122" s="3"/>
      <c r="H122" s="3"/>
      <c r="I122" s="3"/>
      <c r="J122" s="4">
        <v>1214601.2541</v>
      </c>
      <c r="K122" s="4">
        <v>183430.239</v>
      </c>
      <c r="L122" s="4">
        <v>1398031.4931000001</v>
      </c>
      <c r="M122" s="3"/>
      <c r="N122" s="4">
        <v>947336.48</v>
      </c>
      <c r="O122" s="4">
        <v>213284.83</v>
      </c>
      <c r="P122" s="4">
        <v>1160621.31</v>
      </c>
      <c r="Q122" s="3"/>
      <c r="R122" s="24"/>
      <c r="S122" s="24"/>
      <c r="T122" s="24"/>
    </row>
    <row r="123" spans="1:20" ht="15.75" thickBot="1" x14ac:dyDescent="0.3">
      <c r="A123" s="5">
        <v>44927</v>
      </c>
      <c r="B123" s="3" t="s">
        <v>0</v>
      </c>
      <c r="C123" s="3"/>
      <c r="D123" s="9"/>
      <c r="E123" s="9"/>
      <c r="F123" s="3"/>
      <c r="G123" s="9"/>
      <c r="H123" s="9"/>
      <c r="I123" s="3"/>
      <c r="J123" s="6">
        <v>2045366.9844</v>
      </c>
      <c r="K123" s="6">
        <v>8122.2781999999997</v>
      </c>
      <c r="L123" s="6">
        <v>2053489.2626</v>
      </c>
      <c r="M123" s="3"/>
      <c r="N123" s="6">
        <v>1909456.03</v>
      </c>
      <c r="O123" s="6">
        <v>8202.33</v>
      </c>
      <c r="P123" s="6">
        <v>1917658.36</v>
      </c>
      <c r="Q123" s="3"/>
      <c r="R123" s="25"/>
      <c r="S123" s="25"/>
      <c r="T123" s="25"/>
    </row>
    <row r="124" spans="1:20" x14ac:dyDescent="0.25">
      <c r="A124" s="5"/>
      <c r="B124" s="3"/>
      <c r="C124" s="3"/>
      <c r="D124" s="3"/>
      <c r="E124">
        <v>157</v>
      </c>
      <c r="F124" s="3"/>
      <c r="G124" s="3"/>
      <c r="H124" s="3">
        <v>0</v>
      </c>
      <c r="I124" s="3"/>
      <c r="J124" s="4">
        <f>SUM(J122:J123)</f>
        <v>3259968.2385</v>
      </c>
      <c r="K124" s="4">
        <f>SUM(K122:K123)</f>
        <v>191552.5172</v>
      </c>
      <c r="L124" s="4">
        <f>SUM(L122:L123)</f>
        <v>3451520.7557000001</v>
      </c>
      <c r="M124" s="3"/>
      <c r="N124" s="4">
        <f>SUM(N122:N123)</f>
        <v>2856792.51</v>
      </c>
      <c r="O124" s="4">
        <f>SUM(O122:O123)</f>
        <v>221487.15999999997</v>
      </c>
      <c r="P124" s="4">
        <f>SUM(P122:P123)</f>
        <v>3078279.67</v>
      </c>
      <c r="Q124" s="3"/>
      <c r="R124" s="24">
        <f>+(N124-J124)/J124</f>
        <v>-0.12367474128690048</v>
      </c>
      <c r="S124" s="24">
        <f>+(O124-K124)/K124</f>
        <v>0.15627381585774311</v>
      </c>
      <c r="T124" s="24">
        <f>+(P124-L124)/L124</f>
        <v>-0.1081381547781837</v>
      </c>
    </row>
    <row r="125" spans="1:20" x14ac:dyDescent="0.25">
      <c r="A125" s="3"/>
      <c r="B125" s="3"/>
      <c r="C125" s="3"/>
      <c r="D125" s="3"/>
      <c r="F125" s="3"/>
      <c r="G125" s="3"/>
      <c r="H125" s="3"/>
      <c r="I125" s="3"/>
      <c r="J125" s="4"/>
      <c r="K125" s="4"/>
      <c r="L125" s="4"/>
      <c r="M125" s="3"/>
      <c r="N125" s="4"/>
      <c r="O125" s="4"/>
      <c r="P125" s="4"/>
      <c r="Q125" s="3"/>
      <c r="R125" s="24"/>
      <c r="S125" s="24"/>
      <c r="T125" s="24"/>
    </row>
    <row r="126" spans="1:20" x14ac:dyDescent="0.25">
      <c r="A126" s="5">
        <v>44958</v>
      </c>
      <c r="B126" s="3" t="s">
        <v>2</v>
      </c>
      <c r="C126" s="3"/>
      <c r="D126" s="3"/>
      <c r="F126" s="3"/>
      <c r="G126" s="3"/>
      <c r="H126" s="3"/>
      <c r="I126" s="3"/>
      <c r="J126" s="4">
        <v>1103139.3558</v>
      </c>
      <c r="K126" s="4">
        <v>182358.84899999999</v>
      </c>
      <c r="L126" s="4">
        <v>1285498.2047999999</v>
      </c>
      <c r="M126" s="3"/>
      <c r="N126" s="4">
        <v>1052680.07</v>
      </c>
      <c r="O126" s="4">
        <v>205035.67</v>
      </c>
      <c r="P126" s="4">
        <v>1257715.74</v>
      </c>
      <c r="Q126" s="3"/>
      <c r="R126" s="24"/>
      <c r="S126" s="24"/>
      <c r="T126" s="24"/>
    </row>
    <row r="127" spans="1:20" ht="15.75" thickBot="1" x14ac:dyDescent="0.3">
      <c r="A127" s="5">
        <v>44958</v>
      </c>
      <c r="B127" s="3" t="s">
        <v>0</v>
      </c>
      <c r="C127" s="3"/>
      <c r="D127" s="9"/>
      <c r="E127" s="11"/>
      <c r="F127" s="3"/>
      <c r="G127" s="9"/>
      <c r="H127" s="9"/>
      <c r="I127" s="3"/>
      <c r="J127" s="6">
        <v>2012883.4265999999</v>
      </c>
      <c r="K127" s="6">
        <v>8084.7882</v>
      </c>
      <c r="L127" s="6">
        <v>2020968.2148</v>
      </c>
      <c r="M127" s="3"/>
      <c r="N127" s="6">
        <v>2008862.02</v>
      </c>
      <c r="O127" s="6">
        <v>8144.68</v>
      </c>
      <c r="P127" s="6">
        <v>2017006.7</v>
      </c>
      <c r="Q127" s="3"/>
      <c r="R127" s="25"/>
      <c r="S127" s="25"/>
      <c r="T127" s="25"/>
    </row>
    <row r="128" spans="1:20" x14ac:dyDescent="0.25">
      <c r="A128" s="5"/>
      <c r="B128" s="3"/>
      <c r="C128" s="3"/>
      <c r="D128" s="3"/>
      <c r="E128">
        <v>156</v>
      </c>
      <c r="F128" s="3"/>
      <c r="G128" s="3"/>
      <c r="H128" s="3">
        <v>0</v>
      </c>
      <c r="I128" s="3"/>
      <c r="J128" s="4">
        <f>SUM(J126:J127)</f>
        <v>3116022.7823999999</v>
      </c>
      <c r="K128" s="4">
        <f>SUM(K126:K127)</f>
        <v>190443.6372</v>
      </c>
      <c r="L128" s="4">
        <f>SUM(L126:L127)</f>
        <v>3306466.4195999997</v>
      </c>
      <c r="M128" s="3"/>
      <c r="N128" s="4">
        <f>SUM(N126:N127)</f>
        <v>3061542.09</v>
      </c>
      <c r="O128" s="4">
        <f>SUM(O126:O127)</f>
        <v>213180.35</v>
      </c>
      <c r="P128" s="4">
        <f>SUM(P126:P127)</f>
        <v>3274722.44</v>
      </c>
      <c r="Q128" s="3"/>
      <c r="R128" s="24">
        <f>+(N128-J128)/J128</f>
        <v>-1.7484048161560083E-2</v>
      </c>
      <c r="S128" s="24">
        <f>+(O128-K128)/K128</f>
        <v>0.11938814619530912</v>
      </c>
      <c r="T128" s="24">
        <f>+(P128-L128)/L128</f>
        <v>-9.6005752279316858E-3</v>
      </c>
    </row>
    <row r="129" spans="1:20" x14ac:dyDescent="0.25">
      <c r="A129" s="3"/>
      <c r="B129" s="3"/>
      <c r="C129" s="3"/>
      <c r="D129" s="3"/>
      <c r="F129" s="3"/>
      <c r="G129" s="3"/>
      <c r="H129" s="3"/>
      <c r="I129" s="3"/>
      <c r="J129" s="4"/>
      <c r="K129" s="4"/>
      <c r="L129" s="4"/>
      <c r="M129" s="3"/>
      <c r="N129" s="4"/>
      <c r="O129" s="4"/>
      <c r="P129" s="4"/>
      <c r="Q129" s="3"/>
      <c r="R129" s="24"/>
      <c r="S129" s="24"/>
      <c r="T129" s="24"/>
    </row>
    <row r="130" spans="1:20" x14ac:dyDescent="0.25">
      <c r="A130" s="5">
        <v>44986</v>
      </c>
      <c r="B130" s="3" t="s">
        <v>2</v>
      </c>
      <c r="C130" s="3"/>
      <c r="D130" s="3"/>
      <c r="F130" s="3"/>
      <c r="G130" s="3"/>
      <c r="H130" s="3"/>
      <c r="I130" s="3"/>
      <c r="J130" s="4">
        <v>1116939.4576999999</v>
      </c>
      <c r="K130" s="4">
        <v>192882.7635</v>
      </c>
      <c r="L130" s="4">
        <v>1309822.2212</v>
      </c>
      <c r="M130" s="3"/>
      <c r="N130" s="4">
        <v>1050131.7</v>
      </c>
      <c r="O130" s="4">
        <v>309623.56</v>
      </c>
      <c r="P130" s="4">
        <v>1359755.26</v>
      </c>
      <c r="Q130" s="3"/>
      <c r="R130" s="24"/>
      <c r="S130" s="24"/>
      <c r="T130" s="24"/>
    </row>
    <row r="131" spans="1:20" ht="15.75" thickBot="1" x14ac:dyDescent="0.3">
      <c r="A131" s="5">
        <v>44986</v>
      </c>
      <c r="B131" s="3" t="s">
        <v>0</v>
      </c>
      <c r="C131" s="3"/>
      <c r="D131" s="9"/>
      <c r="E131" s="11"/>
      <c r="F131" s="3"/>
      <c r="G131" s="9"/>
      <c r="H131" s="9"/>
      <c r="I131" s="3"/>
      <c r="J131" s="6">
        <v>2081041.2490999999</v>
      </c>
      <c r="K131" s="6">
        <v>8168.5325000000003</v>
      </c>
      <c r="L131" s="6">
        <v>2089209.7815999999</v>
      </c>
      <c r="M131" s="3"/>
      <c r="N131" s="6">
        <v>2055345.52</v>
      </c>
      <c r="O131" s="6">
        <v>15900.75</v>
      </c>
      <c r="P131" s="6">
        <v>2071246.27</v>
      </c>
      <c r="Q131" s="3"/>
      <c r="R131" s="25"/>
      <c r="S131" s="25"/>
      <c r="T131" s="25"/>
    </row>
    <row r="132" spans="1:20" x14ac:dyDescent="0.25">
      <c r="A132" s="5"/>
      <c r="B132" s="3"/>
      <c r="C132" s="3"/>
      <c r="D132" s="3"/>
      <c r="E132">
        <v>151</v>
      </c>
      <c r="F132" s="3"/>
      <c r="G132" s="3"/>
      <c r="H132" s="3">
        <v>0</v>
      </c>
      <c r="I132" s="3"/>
      <c r="J132" s="4">
        <f>SUM(J130:J131)</f>
        <v>3197980.7067999998</v>
      </c>
      <c r="K132" s="4">
        <f>SUM(K130:K131)</f>
        <v>201051.296</v>
      </c>
      <c r="L132" s="4">
        <f>SUM(L130:L131)</f>
        <v>3399032.0027999999</v>
      </c>
      <c r="M132" s="3"/>
      <c r="N132" s="4">
        <f>SUM(N130:N131)</f>
        <v>3105477.2199999997</v>
      </c>
      <c r="O132" s="4">
        <f>SUM(O130:O131)</f>
        <v>325524.31</v>
      </c>
      <c r="P132" s="4">
        <f>SUM(P130:P131)</f>
        <v>3431001.5300000003</v>
      </c>
      <c r="Q132" s="3"/>
      <c r="R132" s="24">
        <f>+(N132-J132)/J132</f>
        <v>-2.8925592516335714E-2</v>
      </c>
      <c r="S132" s="24">
        <f>+(O132-K132)/K132</f>
        <v>0.61911072684654567</v>
      </c>
      <c r="T132" s="24">
        <f>+(P132-L132)/L132</f>
        <v>9.4054799053568828E-3</v>
      </c>
    </row>
    <row r="133" spans="1:20" x14ac:dyDescent="0.25">
      <c r="A133" s="3"/>
      <c r="B133" s="3"/>
      <c r="C133" s="3"/>
      <c r="D133" s="3"/>
      <c r="F133" s="3"/>
      <c r="G133" s="3"/>
      <c r="H133" s="3"/>
      <c r="I133" s="3"/>
      <c r="J133" s="4"/>
      <c r="K133" s="4"/>
      <c r="L133" s="4"/>
      <c r="M133" s="3"/>
      <c r="N133" s="4"/>
      <c r="O133" s="4"/>
      <c r="P133" s="4"/>
      <c r="Q133" s="3"/>
      <c r="R133" s="24"/>
      <c r="S133" s="24"/>
      <c r="T133" s="24"/>
    </row>
    <row r="134" spans="1:20" x14ac:dyDescent="0.25">
      <c r="A134" s="5">
        <v>45017</v>
      </c>
      <c r="B134" s="3" t="s">
        <v>2</v>
      </c>
      <c r="C134" s="3"/>
      <c r="D134" s="3"/>
      <c r="F134" s="3"/>
      <c r="G134" s="3"/>
      <c r="H134" s="3"/>
      <c r="I134" s="3"/>
      <c r="J134" s="4">
        <v>1139310.4386</v>
      </c>
      <c r="K134" s="4">
        <v>191844.9056</v>
      </c>
      <c r="L134" s="4">
        <v>1331155.3441999999</v>
      </c>
      <c r="M134" s="3"/>
      <c r="N134" s="4">
        <v>1024832.23</v>
      </c>
      <c r="O134" s="4">
        <v>239612.87</v>
      </c>
      <c r="P134" s="4">
        <v>1264445.1000000001</v>
      </c>
      <c r="Q134" s="3"/>
      <c r="R134" s="24"/>
      <c r="S134" s="24"/>
      <c r="T134" s="24"/>
    </row>
    <row r="135" spans="1:20" ht="15.75" thickBot="1" x14ac:dyDescent="0.3">
      <c r="A135" s="5">
        <v>45017</v>
      </c>
      <c r="B135" s="3" t="s">
        <v>0</v>
      </c>
      <c r="C135" s="3"/>
      <c r="D135" s="9"/>
      <c r="E135" s="11"/>
      <c r="F135" s="3"/>
      <c r="G135" s="9"/>
      <c r="H135" s="9"/>
      <c r="I135" s="3"/>
      <c r="J135" s="6">
        <v>2084347.7701999999</v>
      </c>
      <c r="K135" s="6">
        <v>8091.2482</v>
      </c>
      <c r="L135" s="6">
        <v>2092439.0183999999</v>
      </c>
      <c r="M135" s="3"/>
      <c r="N135" s="6">
        <v>1983333.91</v>
      </c>
      <c r="O135" s="6">
        <v>12393.82</v>
      </c>
      <c r="P135" s="6">
        <v>1995727.73</v>
      </c>
      <c r="Q135" s="3"/>
      <c r="R135" s="25"/>
      <c r="S135" s="25"/>
      <c r="T135" s="25"/>
    </row>
    <row r="136" spans="1:20" x14ac:dyDescent="0.25">
      <c r="A136" s="5"/>
      <c r="B136" s="3"/>
      <c r="C136" s="3"/>
      <c r="D136" s="3"/>
      <c r="E136">
        <v>149</v>
      </c>
      <c r="F136" s="3"/>
      <c r="G136" s="3"/>
      <c r="H136" s="3">
        <v>0</v>
      </c>
      <c r="I136" s="3"/>
      <c r="J136" s="4">
        <f>SUM(J134:J135)</f>
        <v>3223658.2088000001</v>
      </c>
      <c r="K136" s="4">
        <f>SUM(K134:K135)</f>
        <v>199936.1538</v>
      </c>
      <c r="L136" s="4">
        <f>SUM(L134:L135)</f>
        <v>3423594.3625999996</v>
      </c>
      <c r="M136" s="3"/>
      <c r="N136" s="4">
        <f>SUM(N134:N135)</f>
        <v>3008166.1399999997</v>
      </c>
      <c r="O136" s="4">
        <f>SUM(O134:O135)</f>
        <v>252006.69</v>
      </c>
      <c r="P136" s="4">
        <f>SUM(P134:P135)</f>
        <v>3260172.83</v>
      </c>
      <c r="Q136" s="3"/>
      <c r="R136" s="24">
        <f>+(N136-J136)/J136</f>
        <v>-6.6847058479011928E-2</v>
      </c>
      <c r="S136" s="24">
        <f>+(O136-K136)/K136</f>
        <v>0.2604358201873142</v>
      </c>
      <c r="T136" s="24">
        <f>+(P136-L136)/L136</f>
        <v>-4.7733906325249181E-2</v>
      </c>
    </row>
    <row r="137" spans="1:20" x14ac:dyDescent="0.25">
      <c r="A137" s="3"/>
      <c r="B137" s="3"/>
      <c r="C137" s="3"/>
      <c r="D137" s="3"/>
      <c r="F137" s="3"/>
      <c r="G137" s="3"/>
      <c r="H137" s="3"/>
      <c r="I137" s="3"/>
      <c r="J137" s="4"/>
      <c r="K137" s="4"/>
      <c r="L137" s="4"/>
      <c r="M137" s="3"/>
      <c r="N137" s="4"/>
      <c r="O137" s="4"/>
      <c r="P137" s="4"/>
      <c r="Q137" s="3"/>
      <c r="R137" s="24"/>
      <c r="S137" s="24"/>
      <c r="T137" s="24"/>
    </row>
    <row r="138" spans="1:20" x14ac:dyDescent="0.25">
      <c r="A138" s="5">
        <v>45047</v>
      </c>
      <c r="B138" s="3" t="s">
        <v>2</v>
      </c>
      <c r="C138" s="3"/>
      <c r="D138" s="3"/>
      <c r="F138" s="3"/>
      <c r="G138" s="3"/>
      <c r="H138" s="3"/>
      <c r="I138" s="3"/>
      <c r="J138" s="4">
        <v>1171205.2867999999</v>
      </c>
      <c r="K138" s="4">
        <v>190896.9424</v>
      </c>
      <c r="L138" s="4">
        <v>1362102.2291999999</v>
      </c>
      <c r="M138" s="3"/>
      <c r="N138" s="4">
        <v>1100522.29</v>
      </c>
      <c r="O138" s="4">
        <v>267909.63</v>
      </c>
      <c r="P138" s="4">
        <v>1368431.92</v>
      </c>
      <c r="Q138" s="3"/>
      <c r="R138" s="24"/>
      <c r="S138" s="24"/>
      <c r="T138" s="24"/>
    </row>
    <row r="139" spans="1:20" ht="15.75" thickBot="1" x14ac:dyDescent="0.3">
      <c r="A139" s="5">
        <v>45047</v>
      </c>
      <c r="B139" s="3" t="s">
        <v>0</v>
      </c>
      <c r="C139" s="3"/>
      <c r="D139" s="9"/>
      <c r="E139" s="11"/>
      <c r="F139" s="3"/>
      <c r="G139" s="9"/>
      <c r="H139" s="9"/>
      <c r="I139" s="3"/>
      <c r="J139" s="6">
        <v>2100956.4075000002</v>
      </c>
      <c r="K139" s="6">
        <v>8081.9081999999999</v>
      </c>
      <c r="L139" s="6">
        <v>2109038.3157000002</v>
      </c>
      <c r="M139" s="3"/>
      <c r="N139" s="6">
        <v>1998756.61</v>
      </c>
      <c r="O139" s="6">
        <v>9284.2199999999993</v>
      </c>
      <c r="P139" s="6">
        <v>2008040.83</v>
      </c>
      <c r="Q139" s="3"/>
      <c r="R139" s="25"/>
      <c r="S139" s="25"/>
      <c r="T139" s="25"/>
    </row>
    <row r="140" spans="1:20" x14ac:dyDescent="0.25">
      <c r="A140" s="5"/>
      <c r="B140" s="3"/>
      <c r="C140" s="3"/>
      <c r="D140" s="3"/>
      <c r="E140">
        <v>151</v>
      </c>
      <c r="F140" s="3"/>
      <c r="G140" s="3"/>
      <c r="H140" s="3">
        <v>0</v>
      </c>
      <c r="I140" s="3"/>
      <c r="J140" s="4">
        <f>SUM(J138:J139)</f>
        <v>3272161.6943000001</v>
      </c>
      <c r="K140" s="4">
        <f>SUM(K138:K139)</f>
        <v>198978.85060000001</v>
      </c>
      <c r="L140" s="4">
        <f>SUM(L138:L139)</f>
        <v>3471140.5449000001</v>
      </c>
      <c r="M140" s="3"/>
      <c r="N140" s="4">
        <f>SUM(N138:N139)</f>
        <v>3099278.9000000004</v>
      </c>
      <c r="O140" s="4">
        <f>SUM(O138:O139)</f>
        <v>277193.84999999998</v>
      </c>
      <c r="P140" s="4">
        <f>SUM(P138:P139)</f>
        <v>3376472.75</v>
      </c>
      <c r="Q140" s="3"/>
      <c r="R140" s="24">
        <f>+(N140-J140)/J140</f>
        <v>-5.283442887347406E-2</v>
      </c>
      <c r="S140" s="24">
        <f>+(O140-K140)/K140</f>
        <v>0.3930819741100664</v>
      </c>
      <c r="T140" s="24">
        <f>+(P140-L140)/L140</f>
        <v>-2.727282104410652E-2</v>
      </c>
    </row>
    <row r="141" spans="1:20" x14ac:dyDescent="0.25">
      <c r="A141" s="3"/>
      <c r="B141" s="3"/>
      <c r="C141" s="3"/>
      <c r="D141" s="3"/>
      <c r="F141" s="3"/>
      <c r="G141" s="3"/>
      <c r="H141" s="3"/>
      <c r="I141" s="3"/>
      <c r="J141" s="4"/>
      <c r="K141" s="4"/>
      <c r="L141" s="4"/>
      <c r="M141" s="3"/>
      <c r="N141" s="4"/>
      <c r="O141" s="4"/>
      <c r="P141" s="4"/>
      <c r="Q141" s="3"/>
      <c r="R141" s="24"/>
      <c r="S141" s="24"/>
      <c r="T141" s="24"/>
    </row>
    <row r="142" spans="1:20" x14ac:dyDescent="0.25">
      <c r="A142" s="5">
        <v>45078</v>
      </c>
      <c r="B142" s="3" t="s">
        <v>2</v>
      </c>
      <c r="C142" s="3"/>
      <c r="D142" s="3"/>
      <c r="F142" s="3"/>
      <c r="G142" s="3"/>
      <c r="H142" s="3"/>
      <c r="I142" s="3"/>
      <c r="J142" s="4">
        <v>1541699.9014000001</v>
      </c>
      <c r="K142" s="4">
        <v>245510.6073</v>
      </c>
      <c r="L142" s="4">
        <v>1787210.5087000001</v>
      </c>
      <c r="M142" s="3"/>
      <c r="N142" s="4">
        <v>1660191.25</v>
      </c>
      <c r="O142" s="4">
        <v>335178.99</v>
      </c>
      <c r="P142" s="4">
        <v>1995370.24</v>
      </c>
      <c r="Q142" s="3"/>
      <c r="R142" s="24"/>
      <c r="S142" s="24"/>
      <c r="T142" s="24"/>
    </row>
    <row r="143" spans="1:20" ht="15.75" thickBot="1" x14ac:dyDescent="0.3">
      <c r="A143" s="5">
        <v>45078</v>
      </c>
      <c r="B143" s="3" t="s">
        <v>0</v>
      </c>
      <c r="C143" s="3"/>
      <c r="D143" s="9"/>
      <c r="E143" s="11"/>
      <c r="F143" s="3"/>
      <c r="G143" s="9"/>
      <c r="H143" s="9"/>
      <c r="I143" s="3"/>
      <c r="J143" s="6">
        <v>2113548.9567</v>
      </c>
      <c r="K143" s="6">
        <v>8127.2682000000004</v>
      </c>
      <c r="L143" s="6">
        <v>2121676.2248999998</v>
      </c>
      <c r="M143" s="3"/>
      <c r="N143" s="6">
        <v>2116104.36</v>
      </c>
      <c r="O143" s="6">
        <v>10723.88</v>
      </c>
      <c r="P143" s="6">
        <v>2126828.2399999998</v>
      </c>
      <c r="Q143" s="3"/>
      <c r="R143" s="25"/>
      <c r="S143" s="25"/>
      <c r="T143" s="25"/>
    </row>
    <row r="144" spans="1:20" x14ac:dyDescent="0.25">
      <c r="A144" s="5"/>
      <c r="B144" s="3"/>
      <c r="C144" s="3"/>
      <c r="D144" s="3"/>
      <c r="E144">
        <v>150</v>
      </c>
      <c r="F144" s="3"/>
      <c r="G144" s="3"/>
      <c r="H144" s="3">
        <v>0</v>
      </c>
      <c r="I144" s="3"/>
      <c r="J144" s="4">
        <f>SUM(J142:J143)</f>
        <v>3655248.8580999998</v>
      </c>
      <c r="K144" s="4">
        <f>SUM(K142:K143)</f>
        <v>253637.87549999999</v>
      </c>
      <c r="L144" s="4">
        <f>SUM(L142:L143)</f>
        <v>3908886.7335999999</v>
      </c>
      <c r="M144" s="3"/>
      <c r="N144" s="4">
        <f>SUM(N142:N143)</f>
        <v>3776295.61</v>
      </c>
      <c r="O144" s="4">
        <f>SUM(O142:O143)</f>
        <v>345902.87</v>
      </c>
      <c r="P144" s="4">
        <f>SUM(P142:P143)</f>
        <v>4122198.4799999995</v>
      </c>
      <c r="Q144" s="3"/>
      <c r="R144" s="24">
        <f>+(N144-J144)/J144</f>
        <v>3.3115871613436515E-2</v>
      </c>
      <c r="S144" s="24">
        <f>+(O144-K144)/K144</f>
        <v>0.36376662719681235</v>
      </c>
      <c r="T144" s="24">
        <f>+(P144-L144)/L144</f>
        <v>5.4570971465203878E-2</v>
      </c>
    </row>
    <row r="145" spans="1:20" x14ac:dyDescent="0.25">
      <c r="A145" s="3"/>
      <c r="B145" s="3"/>
      <c r="C145" s="3"/>
      <c r="D145" s="3"/>
      <c r="F145" s="3"/>
      <c r="G145" s="3"/>
      <c r="H145" s="3"/>
      <c r="I145" s="3"/>
      <c r="J145" s="4"/>
      <c r="K145" s="4"/>
      <c r="L145" s="4"/>
      <c r="M145" s="3"/>
      <c r="N145" s="4"/>
      <c r="O145" s="4"/>
      <c r="P145" s="4"/>
      <c r="Q145" s="3"/>
      <c r="R145" s="24"/>
      <c r="S145" s="24"/>
      <c r="T145" s="24"/>
    </row>
    <row r="146" spans="1:20" x14ac:dyDescent="0.25">
      <c r="A146" s="5">
        <v>45108</v>
      </c>
      <c r="B146" s="3" t="s">
        <v>2</v>
      </c>
      <c r="C146" s="3"/>
      <c r="D146" s="3"/>
      <c r="F146" s="3"/>
      <c r="G146" s="3"/>
      <c r="H146" s="3"/>
      <c r="I146" s="3"/>
      <c r="J146" s="4">
        <v>1417295.7193</v>
      </c>
      <c r="K146" s="4">
        <v>223658.92050000001</v>
      </c>
      <c r="L146" s="4">
        <v>1640954.6398</v>
      </c>
      <c r="M146" s="3"/>
      <c r="N146" s="4">
        <v>994638.05</v>
      </c>
      <c r="O146" s="4">
        <v>203914.44</v>
      </c>
      <c r="P146" s="4">
        <v>1198552.49</v>
      </c>
      <c r="Q146" s="3"/>
      <c r="R146" s="24"/>
      <c r="S146" s="24"/>
      <c r="T146" s="24"/>
    </row>
    <row r="147" spans="1:20" ht="15.75" thickBot="1" x14ac:dyDescent="0.3">
      <c r="A147" s="5">
        <v>45108</v>
      </c>
      <c r="B147" s="3" t="s">
        <v>0</v>
      </c>
      <c r="C147" s="3"/>
      <c r="D147" s="9"/>
      <c r="E147" s="11"/>
      <c r="F147" s="3"/>
      <c r="G147" s="9"/>
      <c r="H147" s="9"/>
      <c r="I147" s="3"/>
      <c r="J147" s="6">
        <v>2061681.9697</v>
      </c>
      <c r="K147" s="6">
        <v>8118.1125000000002</v>
      </c>
      <c r="L147" s="6">
        <v>2069800.0822000001</v>
      </c>
      <c r="M147" s="3"/>
      <c r="N147" s="6">
        <v>2040205.55</v>
      </c>
      <c r="O147" s="6">
        <v>8785.61</v>
      </c>
      <c r="P147" s="6">
        <v>2048991.1600000001</v>
      </c>
      <c r="Q147" s="3"/>
      <c r="R147" s="25"/>
      <c r="S147" s="25"/>
      <c r="T147" s="25"/>
    </row>
    <row r="148" spans="1:20" x14ac:dyDescent="0.25">
      <c r="A148" s="5"/>
      <c r="B148" s="3"/>
      <c r="C148" s="3"/>
      <c r="D148" s="3"/>
      <c r="E148">
        <v>149</v>
      </c>
      <c r="F148" s="3"/>
      <c r="G148" s="3"/>
      <c r="H148" s="3">
        <v>0</v>
      </c>
      <c r="I148" s="3"/>
      <c r="J148" s="4">
        <f>SUM(J146:J147)</f>
        <v>3478977.6890000002</v>
      </c>
      <c r="K148" s="4">
        <f>SUM(K146:K147)</f>
        <v>231777.033</v>
      </c>
      <c r="L148" s="4">
        <f>SUM(L146:L147)</f>
        <v>3710754.7220000001</v>
      </c>
      <c r="M148" s="3"/>
      <c r="N148" s="4">
        <f>SUM(N146:N147)</f>
        <v>3034843.6</v>
      </c>
      <c r="O148" s="4">
        <f>SUM(O146:O147)</f>
        <v>212700.05</v>
      </c>
      <c r="P148" s="4">
        <f>SUM(P146:P147)</f>
        <v>3247543.6500000004</v>
      </c>
      <c r="Q148" s="3"/>
      <c r="R148" s="24">
        <f>+(N148-J148)/J148</f>
        <v>-0.12766224123951261</v>
      </c>
      <c r="S148" s="24">
        <f>+(O148-K148)/K148</f>
        <v>-8.2307477807777474E-2</v>
      </c>
      <c r="T148" s="24">
        <f>+(P148-L148)/L148</f>
        <v>-0.1248293424660364</v>
      </c>
    </row>
    <row r="149" spans="1:20" x14ac:dyDescent="0.25">
      <c r="A149" s="3"/>
      <c r="B149" s="3"/>
      <c r="C149" s="3"/>
      <c r="D149" s="3"/>
      <c r="F149" s="3"/>
      <c r="G149" s="3"/>
      <c r="H149" s="3"/>
      <c r="I149" s="3"/>
      <c r="J149" s="4"/>
      <c r="K149" s="4"/>
      <c r="L149" s="4"/>
      <c r="M149" s="3"/>
      <c r="N149" s="4"/>
      <c r="O149" s="4"/>
      <c r="P149" s="4"/>
      <c r="Q149" s="3"/>
      <c r="R149" s="24"/>
      <c r="S149" s="24"/>
      <c r="T149" s="24"/>
    </row>
    <row r="150" spans="1:20" x14ac:dyDescent="0.25">
      <c r="A150" s="5">
        <v>45139</v>
      </c>
      <c r="B150" s="3" t="s">
        <v>2</v>
      </c>
      <c r="C150" s="3"/>
      <c r="D150" s="3"/>
      <c r="F150" s="3"/>
      <c r="G150" s="3"/>
      <c r="H150" s="3"/>
      <c r="I150" s="3"/>
      <c r="J150" s="4">
        <v>1211015.5020000001</v>
      </c>
      <c r="K150" s="4">
        <v>194636.3928</v>
      </c>
      <c r="L150" s="4">
        <v>1405651.8948000001</v>
      </c>
      <c r="M150" s="3"/>
      <c r="N150" s="4">
        <v>1059681.44</v>
      </c>
      <c r="O150" s="4">
        <v>216589.09</v>
      </c>
      <c r="P150" s="4">
        <v>1276270.53</v>
      </c>
      <c r="Q150" s="3"/>
      <c r="R150" s="24"/>
      <c r="S150" s="24"/>
      <c r="T150" s="24"/>
    </row>
    <row r="151" spans="1:20" ht="15.75" thickBot="1" x14ac:dyDescent="0.3">
      <c r="A151" s="5">
        <v>45139</v>
      </c>
      <c r="B151" s="3" t="s">
        <v>0</v>
      </c>
      <c r="C151" s="3"/>
      <c r="D151" s="9"/>
      <c r="E151" s="11"/>
      <c r="F151" s="3"/>
      <c r="G151" s="9"/>
      <c r="H151" s="9"/>
      <c r="I151" s="3"/>
      <c r="J151" s="6">
        <v>2073524.2859</v>
      </c>
      <c r="K151" s="6">
        <v>8261.5581999999995</v>
      </c>
      <c r="L151" s="6">
        <v>2081785.8441000001</v>
      </c>
      <c r="M151" s="3"/>
      <c r="N151" s="6">
        <v>2119055.33</v>
      </c>
      <c r="O151" s="6">
        <v>8363.67</v>
      </c>
      <c r="P151" s="6">
        <v>2127419</v>
      </c>
      <c r="Q151" s="3"/>
      <c r="R151" s="25"/>
      <c r="S151" s="25"/>
      <c r="T151" s="25"/>
    </row>
    <row r="152" spans="1:20" x14ac:dyDescent="0.25">
      <c r="A152" s="5"/>
      <c r="B152" s="3"/>
      <c r="C152" s="3"/>
      <c r="D152" s="3"/>
      <c r="E152">
        <v>151</v>
      </c>
      <c r="F152" s="3"/>
      <c r="G152" s="3"/>
      <c r="H152" s="3">
        <v>0</v>
      </c>
      <c r="I152" s="3"/>
      <c r="J152" s="4">
        <f>SUM(J150:J151)</f>
        <v>3284539.7878999999</v>
      </c>
      <c r="K152" s="4">
        <f>SUM(K150:K151)</f>
        <v>202897.951</v>
      </c>
      <c r="L152" s="4">
        <f>SUM(L150:L151)</f>
        <v>3487437.7389000002</v>
      </c>
      <c r="M152" s="3"/>
      <c r="N152" s="4">
        <f>SUM(N150:N151)</f>
        <v>3178736.77</v>
      </c>
      <c r="O152" s="4">
        <f>SUM(O150:O151)</f>
        <v>224952.76</v>
      </c>
      <c r="P152" s="4">
        <f>SUM(P150:P151)</f>
        <v>3403689.5300000003</v>
      </c>
      <c r="Q152" s="3"/>
      <c r="R152" s="24">
        <f>+(N152-J152)/J152</f>
        <v>-3.2212433014138023E-2</v>
      </c>
      <c r="S152" s="24">
        <f>+(O152-K152)/K152</f>
        <v>0.10869902279101876</v>
      </c>
      <c r="T152" s="24">
        <f>+(P152-L152)/L152</f>
        <v>-2.4014252058422593E-2</v>
      </c>
    </row>
    <row r="153" spans="1:20" x14ac:dyDescent="0.25">
      <c r="A153" s="3"/>
      <c r="B153" s="3"/>
      <c r="C153" s="3"/>
      <c r="D153" s="3"/>
      <c r="F153" s="3"/>
      <c r="G153" s="3"/>
      <c r="H153" s="3"/>
      <c r="I153" s="3"/>
      <c r="J153" s="4"/>
      <c r="K153" s="4"/>
      <c r="L153" s="4"/>
      <c r="M153" s="3"/>
      <c r="N153" s="4"/>
      <c r="O153" s="4"/>
      <c r="P153" s="4"/>
      <c r="Q153" s="3"/>
      <c r="R153" s="24"/>
      <c r="S153" s="24"/>
      <c r="T153" s="24"/>
    </row>
    <row r="154" spans="1:20" x14ac:dyDescent="0.25">
      <c r="A154" s="5">
        <v>45170</v>
      </c>
      <c r="B154" s="3" t="s">
        <v>2</v>
      </c>
      <c r="C154" s="3"/>
      <c r="D154" s="3"/>
      <c r="F154" s="3"/>
      <c r="G154" s="3"/>
      <c r="H154" s="3"/>
      <c r="I154" s="3"/>
      <c r="J154" s="4">
        <v>1225728.9554000001</v>
      </c>
      <c r="K154" s="4">
        <v>198421.39540000001</v>
      </c>
      <c r="L154" s="4">
        <v>1424150.3508000001</v>
      </c>
      <c r="M154" s="3"/>
      <c r="N154" s="4">
        <v>1003109.63</v>
      </c>
      <c r="O154" s="4">
        <v>237111.96</v>
      </c>
      <c r="P154" s="4">
        <v>1240221.5900000001</v>
      </c>
      <c r="Q154" s="3"/>
      <c r="R154" s="24"/>
      <c r="S154" s="24"/>
      <c r="T154" s="24"/>
    </row>
    <row r="155" spans="1:20" ht="15.75" thickBot="1" x14ac:dyDescent="0.3">
      <c r="A155" s="5">
        <v>45170</v>
      </c>
      <c r="B155" s="3" t="s">
        <v>0</v>
      </c>
      <c r="C155" s="3"/>
      <c r="D155" s="9"/>
      <c r="E155" s="11"/>
      <c r="F155" s="3"/>
      <c r="G155" s="9"/>
      <c r="H155" s="9"/>
      <c r="I155" s="3"/>
      <c r="J155" s="6">
        <v>2082951.5418</v>
      </c>
      <c r="K155" s="6">
        <v>8011.7882</v>
      </c>
      <c r="L155" s="6">
        <v>2090963.33</v>
      </c>
      <c r="M155" s="3"/>
      <c r="N155" s="6">
        <v>1987788.22</v>
      </c>
      <c r="O155" s="6">
        <v>7470.6</v>
      </c>
      <c r="P155" s="6">
        <v>1995258.82</v>
      </c>
      <c r="Q155" s="3"/>
      <c r="R155" s="25"/>
      <c r="S155" s="25"/>
      <c r="T155" s="25"/>
    </row>
    <row r="156" spans="1:20" x14ac:dyDescent="0.25">
      <c r="A156" s="5"/>
      <c r="B156" s="3"/>
      <c r="C156" s="3"/>
      <c r="D156" s="3"/>
      <c r="E156">
        <v>151</v>
      </c>
      <c r="F156" s="3"/>
      <c r="G156" s="3"/>
      <c r="H156" s="3">
        <v>0</v>
      </c>
      <c r="I156" s="3"/>
      <c r="J156" s="4">
        <f>SUM(J154:J155)</f>
        <v>3308680.4972000001</v>
      </c>
      <c r="K156" s="4">
        <f>SUM(K154:K155)</f>
        <v>206433.18360000002</v>
      </c>
      <c r="L156" s="4">
        <f>SUM(L154:L155)</f>
        <v>3515113.6808000002</v>
      </c>
      <c r="M156" s="3"/>
      <c r="N156" s="4">
        <f>SUM(N154:N155)</f>
        <v>2990897.85</v>
      </c>
      <c r="O156" s="4">
        <f>SUM(O154:O155)</f>
        <v>244582.56</v>
      </c>
      <c r="P156" s="4">
        <f>SUM(P154:P155)</f>
        <v>3235480.41</v>
      </c>
      <c r="Q156" s="3"/>
      <c r="R156" s="24">
        <f>+(N156-J156)/J156</f>
        <v>-9.6045129612522678E-2</v>
      </c>
      <c r="S156" s="24">
        <f>+(O156-K156)/K156</f>
        <v>0.18480253869417135</v>
      </c>
      <c r="T156" s="24">
        <f>+(P156-L156)/L156</f>
        <v>-7.9551700511819201E-2</v>
      </c>
    </row>
    <row r="157" spans="1:20" x14ac:dyDescent="0.25">
      <c r="A157" s="3"/>
      <c r="B157" s="3"/>
      <c r="C157" s="3"/>
      <c r="D157" s="3"/>
      <c r="F157" s="3"/>
      <c r="G157" s="3"/>
      <c r="H157" s="3"/>
      <c r="I157" s="3"/>
      <c r="J157" s="4"/>
      <c r="K157" s="4"/>
      <c r="L157" s="4"/>
      <c r="M157" s="3"/>
      <c r="N157" s="4"/>
      <c r="O157" s="4"/>
      <c r="P157" s="4"/>
      <c r="Q157" s="3"/>
      <c r="R157" s="24"/>
      <c r="S157" s="24"/>
      <c r="T157" s="24"/>
    </row>
    <row r="158" spans="1:20" x14ac:dyDescent="0.25">
      <c r="A158" s="5">
        <v>45200</v>
      </c>
      <c r="B158" s="3" t="s">
        <v>2</v>
      </c>
      <c r="C158" s="3"/>
      <c r="D158" s="3"/>
      <c r="F158" s="3"/>
      <c r="G158" s="3"/>
      <c r="H158" s="3"/>
      <c r="I158" s="3"/>
      <c r="J158" s="4">
        <v>1263852.5416999999</v>
      </c>
      <c r="K158" s="4">
        <v>225770.2273</v>
      </c>
      <c r="L158" s="4">
        <v>1489622.7689999999</v>
      </c>
      <c r="M158" s="3"/>
      <c r="N158" s="4">
        <v>1113792.74</v>
      </c>
      <c r="O158" s="4">
        <v>290380.06</v>
      </c>
      <c r="P158" s="4">
        <v>1404172.8</v>
      </c>
      <c r="Q158" s="3"/>
      <c r="R158" s="24"/>
      <c r="S158" s="24"/>
      <c r="T158" s="24"/>
    </row>
    <row r="159" spans="1:20" ht="15.75" thickBot="1" x14ac:dyDescent="0.3">
      <c r="A159" s="5">
        <v>45200</v>
      </c>
      <c r="B159" s="3" t="s">
        <v>0</v>
      </c>
      <c r="C159" s="3"/>
      <c r="D159" s="9"/>
      <c r="E159" s="11"/>
      <c r="F159" s="3"/>
      <c r="G159" s="9"/>
      <c r="H159" s="9"/>
      <c r="I159" s="3"/>
      <c r="J159" s="6">
        <v>2148970.0778999999</v>
      </c>
      <c r="K159" s="6">
        <v>8116.8024999999998</v>
      </c>
      <c r="L159" s="6">
        <v>2157086.8804000001</v>
      </c>
      <c r="M159" s="3"/>
      <c r="N159" s="6">
        <v>2081862.13</v>
      </c>
      <c r="O159" s="6">
        <v>11614.25</v>
      </c>
      <c r="P159" s="6">
        <v>2093476.38</v>
      </c>
      <c r="Q159" s="3"/>
      <c r="R159" s="25"/>
      <c r="S159" s="25"/>
      <c r="T159" s="25"/>
    </row>
    <row r="160" spans="1:20" x14ac:dyDescent="0.25">
      <c r="A160" s="5"/>
      <c r="B160" s="3"/>
      <c r="C160" s="3"/>
      <c r="D160" s="3"/>
      <c r="E160">
        <v>149</v>
      </c>
      <c r="F160" s="3"/>
      <c r="G160" s="3"/>
      <c r="H160" s="3">
        <v>0</v>
      </c>
      <c r="I160" s="3"/>
      <c r="J160" s="4">
        <f>SUM(J158:J159)</f>
        <v>3412822.6195999999</v>
      </c>
      <c r="K160" s="4">
        <f>SUM(K158:K159)</f>
        <v>233887.02979999999</v>
      </c>
      <c r="L160" s="4">
        <f>SUM(L158:L159)</f>
        <v>3646709.6494</v>
      </c>
      <c r="M160" s="3"/>
      <c r="N160" s="4">
        <f>SUM(N158:N159)</f>
        <v>3195654.87</v>
      </c>
      <c r="O160" s="4">
        <f>SUM(O158:O159)</f>
        <v>301994.31</v>
      </c>
      <c r="P160" s="4">
        <f>SUM(P158:P159)</f>
        <v>3497649.1799999997</v>
      </c>
      <c r="Q160" s="3"/>
      <c r="R160" s="24">
        <f>+(N160-J160)/J160</f>
        <v>-6.3632885094231151E-2</v>
      </c>
      <c r="S160" s="24">
        <f>+(O160-K160)/K160</f>
        <v>0.29119733684351579</v>
      </c>
      <c r="T160" s="24">
        <f>+(P160-L160)/L160</f>
        <v>-4.0875332486238793E-2</v>
      </c>
    </row>
    <row r="161" spans="1:20" x14ac:dyDescent="0.25">
      <c r="A161" s="5"/>
      <c r="B161" s="3"/>
      <c r="C161" s="3"/>
      <c r="D161" s="3"/>
      <c r="F161" s="3"/>
      <c r="G161" s="3"/>
      <c r="H161" s="3"/>
      <c r="I161" s="3"/>
      <c r="J161" s="4"/>
      <c r="K161" s="4"/>
      <c r="L161" s="4"/>
      <c r="M161" s="3"/>
      <c r="N161" s="4"/>
      <c r="O161" s="4"/>
      <c r="P161" s="4"/>
      <c r="Q161" s="3"/>
      <c r="R161" s="24"/>
      <c r="S161" s="24"/>
      <c r="T161" s="24"/>
    </row>
    <row r="162" spans="1:20" x14ac:dyDescent="0.25">
      <c r="A162" s="5">
        <v>45231</v>
      </c>
      <c r="B162" s="3" t="s">
        <v>2</v>
      </c>
      <c r="C162" s="3"/>
      <c r="D162" s="3"/>
      <c r="F162" s="3"/>
      <c r="G162" s="3"/>
      <c r="H162" s="3"/>
      <c r="I162" s="3"/>
      <c r="J162" s="4">
        <v>1374990.6976000001</v>
      </c>
      <c r="K162" s="4">
        <v>190766.84330000001</v>
      </c>
      <c r="L162" s="4">
        <v>1565757.5409000001</v>
      </c>
      <c r="M162" s="3"/>
      <c r="N162" s="4">
        <v>1013520.3</v>
      </c>
      <c r="O162" s="4">
        <v>283622.09999999998</v>
      </c>
      <c r="P162" s="4">
        <v>1297142.3999999999</v>
      </c>
      <c r="Q162" s="3"/>
      <c r="R162" s="24"/>
      <c r="S162" s="24"/>
      <c r="T162" s="24"/>
    </row>
    <row r="163" spans="1:20" ht="15.75" thickBot="1" x14ac:dyDescent="0.3">
      <c r="A163" s="5">
        <v>45231</v>
      </c>
      <c r="B163" s="3" t="s">
        <v>0</v>
      </c>
      <c r="C163" s="3"/>
      <c r="D163" s="9"/>
      <c r="E163" s="11"/>
      <c r="F163" s="3"/>
      <c r="G163" s="9"/>
      <c r="H163" s="9"/>
      <c r="I163" s="3"/>
      <c r="J163" s="6">
        <v>2147361.6554</v>
      </c>
      <c r="K163" s="6">
        <v>8010.5781999999999</v>
      </c>
      <c r="L163" s="6">
        <v>2155372.2335999999</v>
      </c>
      <c r="M163" s="3"/>
      <c r="N163" s="6">
        <v>1908292.59</v>
      </c>
      <c r="O163" s="6">
        <v>9120.77</v>
      </c>
      <c r="P163" s="6">
        <v>1917413.36</v>
      </c>
      <c r="Q163" s="3"/>
      <c r="R163" s="25"/>
      <c r="S163" s="25"/>
      <c r="T163" s="25"/>
    </row>
    <row r="164" spans="1:20" x14ac:dyDescent="0.25">
      <c r="A164" s="5"/>
      <c r="B164" s="3"/>
      <c r="C164" s="3"/>
      <c r="D164" s="3"/>
      <c r="E164">
        <v>147</v>
      </c>
      <c r="F164" s="3"/>
      <c r="G164" s="3"/>
      <c r="H164" s="3">
        <v>0</v>
      </c>
      <c r="I164" s="3"/>
      <c r="J164" s="4">
        <f>SUM(J162:J163)</f>
        <v>3522352.3530000001</v>
      </c>
      <c r="K164" s="4">
        <f>SUM(K162:K163)</f>
        <v>198777.4215</v>
      </c>
      <c r="L164" s="4">
        <f>SUM(L162:L163)</f>
        <v>3721129.7745000003</v>
      </c>
      <c r="M164" s="3"/>
      <c r="N164" s="4">
        <f>SUM(N162:N163)</f>
        <v>2921812.89</v>
      </c>
      <c r="O164" s="4">
        <f>SUM(O162:O163)</f>
        <v>292742.87</v>
      </c>
      <c r="P164" s="4">
        <f>SUM(P162:P163)</f>
        <v>3214555.76</v>
      </c>
      <c r="Q164" s="3"/>
      <c r="R164" s="24">
        <f>+(N164-J164)/J164</f>
        <v>-0.17049386399078401</v>
      </c>
      <c r="S164" s="24">
        <f>+(O164-K164)/K164</f>
        <v>0.4727169101547079</v>
      </c>
      <c r="T164" s="24">
        <f>+(P164-L164)/L164</f>
        <v>-0.13613446592790968</v>
      </c>
    </row>
    <row r="165" spans="1:20" x14ac:dyDescent="0.25">
      <c r="A165" s="3"/>
      <c r="B165" s="3"/>
      <c r="C165" s="3"/>
      <c r="D165" s="3"/>
      <c r="F165" s="3"/>
      <c r="G165" s="3"/>
      <c r="H165" s="3"/>
      <c r="I165" s="3"/>
      <c r="J165" s="4"/>
      <c r="K165" s="4"/>
      <c r="L165" s="4"/>
      <c r="M165" s="3"/>
      <c r="N165" s="4"/>
      <c r="O165" s="4"/>
      <c r="P165" s="4"/>
      <c r="Q165" s="3"/>
      <c r="R165" s="24"/>
      <c r="S165" s="24"/>
      <c r="T165" s="24"/>
    </row>
    <row r="166" spans="1:20" x14ac:dyDescent="0.25">
      <c r="A166" s="5">
        <v>45261</v>
      </c>
      <c r="B166" s="3" t="s">
        <v>2</v>
      </c>
      <c r="C166" s="3"/>
      <c r="D166" s="3"/>
      <c r="F166" s="3"/>
      <c r="G166" s="3"/>
      <c r="H166" s="3"/>
      <c r="I166" s="3"/>
      <c r="J166" s="4">
        <v>1942436.7990999999</v>
      </c>
      <c r="K166" s="4">
        <v>285579.09669999999</v>
      </c>
      <c r="L166" s="4">
        <v>2228015.8958000001</v>
      </c>
      <c r="M166" s="3"/>
      <c r="N166" s="4">
        <v>1367771.31</v>
      </c>
      <c r="O166" s="4">
        <v>307187.28000000003</v>
      </c>
      <c r="P166" s="4">
        <v>1674958.59</v>
      </c>
      <c r="Q166" s="3"/>
      <c r="R166" s="24"/>
      <c r="S166" s="24"/>
      <c r="T166" s="24"/>
    </row>
    <row r="167" spans="1:20" ht="15.75" thickBot="1" x14ac:dyDescent="0.3">
      <c r="A167" s="5">
        <v>45261</v>
      </c>
      <c r="B167" s="3" t="s">
        <v>0</v>
      </c>
      <c r="C167" s="3"/>
      <c r="D167" s="9"/>
      <c r="E167" s="11"/>
      <c r="F167" s="3"/>
      <c r="G167" s="9"/>
      <c r="H167" s="9"/>
      <c r="I167" s="3"/>
      <c r="J167" s="6">
        <v>2140289.1285999999</v>
      </c>
      <c r="K167" s="6">
        <v>8116.2825000000003</v>
      </c>
      <c r="L167" s="6">
        <v>2148405.4111000001</v>
      </c>
      <c r="M167" s="3"/>
      <c r="N167" s="6">
        <v>1872799.99</v>
      </c>
      <c r="O167" s="6">
        <v>15379.16</v>
      </c>
      <c r="P167" s="6">
        <v>1888179.15</v>
      </c>
      <c r="Q167" s="3"/>
      <c r="R167" s="25"/>
      <c r="S167" s="25"/>
      <c r="T167" s="25"/>
    </row>
    <row r="168" spans="1:20" x14ac:dyDescent="0.25">
      <c r="A168" s="5"/>
      <c r="B168" s="3"/>
      <c r="C168" s="3"/>
      <c r="D168" s="3"/>
      <c r="E168">
        <v>150</v>
      </c>
      <c r="F168" s="3"/>
      <c r="G168" s="3"/>
      <c r="H168" s="3">
        <v>0</v>
      </c>
      <c r="I168" s="3"/>
      <c r="J168" s="4">
        <f>SUM(J166:J167)</f>
        <v>4082725.9276999999</v>
      </c>
      <c r="K168" s="4">
        <f>SUM(K166:K167)</f>
        <v>293695.37919999997</v>
      </c>
      <c r="L168" s="4">
        <f>SUM(L166:L167)</f>
        <v>4376421.3069000002</v>
      </c>
      <c r="M168" s="3"/>
      <c r="N168" s="4">
        <f>SUM(N166:N167)</f>
        <v>3240571.3</v>
      </c>
      <c r="O168" s="4">
        <f>SUM(O166:O167)</f>
        <v>322566.44</v>
      </c>
      <c r="P168" s="4">
        <f>SUM(P166:P167)</f>
        <v>3563137.74</v>
      </c>
      <c r="Q168" s="3"/>
      <c r="R168" s="24">
        <f>+(N168-J168)/J168</f>
        <v>-0.2062726331900577</v>
      </c>
      <c r="S168" s="24">
        <f>+(O168-K168)/K168</f>
        <v>9.830274101908662E-2</v>
      </c>
      <c r="T168" s="24">
        <f>+(P168-L168)/L168</f>
        <v>-0.18583301512076822</v>
      </c>
    </row>
    <row r="169" spans="1:20" x14ac:dyDescent="0.25">
      <c r="A169" s="3"/>
      <c r="B169" s="3"/>
      <c r="C169" s="3"/>
      <c r="D169" s="3"/>
      <c r="F169" s="3"/>
      <c r="G169" s="3"/>
      <c r="H169" s="3"/>
      <c r="I169" s="3"/>
      <c r="J169" s="4"/>
      <c r="K169" s="4"/>
      <c r="L169" s="4"/>
      <c r="M169" s="3"/>
      <c r="N169" s="4"/>
      <c r="O169" s="4"/>
      <c r="P169" s="4"/>
      <c r="Q169" s="3"/>
      <c r="R169" s="24"/>
      <c r="S169" s="24"/>
      <c r="T169" s="24"/>
    </row>
    <row r="170" spans="1:20" x14ac:dyDescent="0.25">
      <c r="A170" s="7" t="s">
        <v>4</v>
      </c>
      <c r="B170" s="3" t="s">
        <v>2</v>
      </c>
      <c r="C170" s="3"/>
      <c r="D170" s="3"/>
      <c r="F170" s="3"/>
      <c r="G170" s="3"/>
      <c r="H170" s="3"/>
      <c r="I170" s="3"/>
      <c r="J170" s="4">
        <f t="shared" ref="J170:L171" si="4">J166+J162+J158+J154+J150+J146+J142+J138+J134+J130+J126+J122</f>
        <v>15722215.909500001</v>
      </c>
      <c r="K170" s="4">
        <f t="shared" si="4"/>
        <v>2505757.1828000001</v>
      </c>
      <c r="L170" s="4">
        <f t="shared" si="4"/>
        <v>18227973.092299998</v>
      </c>
      <c r="M170" s="3"/>
      <c r="N170" s="4">
        <f t="shared" ref="N170:P171" si="5">N166+N162+N158+N154+N150+N146+N142+N138+N134+N130+N126+N122</f>
        <v>13388207.49</v>
      </c>
      <c r="O170" s="4">
        <f t="shared" si="5"/>
        <v>3109450.48</v>
      </c>
      <c r="P170" s="4">
        <f t="shared" si="5"/>
        <v>16497657.970000001</v>
      </c>
      <c r="Q170" s="3"/>
      <c r="R170" s="24"/>
      <c r="S170" s="24"/>
      <c r="T170" s="24"/>
    </row>
    <row r="171" spans="1:20" ht="15.75" thickBot="1" x14ac:dyDescent="0.3">
      <c r="A171" s="7" t="s">
        <v>4</v>
      </c>
      <c r="B171" s="3" t="s">
        <v>0</v>
      </c>
      <c r="C171" s="3"/>
      <c r="D171" s="9"/>
      <c r="E171" s="11"/>
      <c r="F171" s="3"/>
      <c r="G171" s="9"/>
      <c r="H171" s="9"/>
      <c r="I171" s="3"/>
      <c r="J171" s="6">
        <f t="shared" si="4"/>
        <v>25092923.453799997</v>
      </c>
      <c r="K171" s="6">
        <f t="shared" si="4"/>
        <v>97311.145600000003</v>
      </c>
      <c r="L171" s="6">
        <f t="shared" si="4"/>
        <v>25190234.599399999</v>
      </c>
      <c r="M171" s="3"/>
      <c r="N171" s="6">
        <f t="shared" si="5"/>
        <v>24081862.259999998</v>
      </c>
      <c r="O171" s="6">
        <f t="shared" si="5"/>
        <v>125383.74</v>
      </c>
      <c r="P171" s="6">
        <f t="shared" si="5"/>
        <v>24207246</v>
      </c>
      <c r="Q171" s="3"/>
      <c r="R171" s="25"/>
      <c r="S171" s="25"/>
      <c r="T171" s="25"/>
    </row>
    <row r="172" spans="1:20" x14ac:dyDescent="0.25">
      <c r="A172" s="5"/>
      <c r="B172" s="3"/>
      <c r="C172" s="3"/>
      <c r="D172" s="3"/>
      <c r="F172" s="3"/>
      <c r="G172" s="3"/>
      <c r="H172" s="3"/>
      <c r="I172" s="3"/>
      <c r="J172" s="4">
        <f>SUM(J124,J128,J132,J136,J140,J144,J148,J152,J156,J160,J164,J168)</f>
        <v>40815139.363299996</v>
      </c>
      <c r="K172" s="4">
        <f>SUM(K124,K128,K132,K136,K140,K144,K148,K152,K156,K160,K164,K168)</f>
        <v>2603068.3284000005</v>
      </c>
      <c r="L172" s="4">
        <f>SUM(L124,L128,L132,L136,L140,L144,L148,L152,L156,L160,L164,L168)</f>
        <v>43418207.691700004</v>
      </c>
      <c r="M172" s="3"/>
      <c r="N172" s="4">
        <f>SUM(N124,N128,N132,N136,N140,N144,N148,N152,N156,N160,N164,N168)</f>
        <v>37470069.75</v>
      </c>
      <c r="O172" s="4">
        <f>SUM(O124,O128,O132,O136,O140,O144,O148,O152,O156,O160,O164,O168)</f>
        <v>3234834.22</v>
      </c>
      <c r="P172" s="4">
        <f>SUM(P124,P128,P132,P136,P140,P144,P148,P152,P156,P160,P164,P168)</f>
        <v>40704903.969999999</v>
      </c>
      <c r="Q172" s="3"/>
      <c r="R172" s="24">
        <f>+(N172-J172)/J172</f>
        <v>-8.195658928235347E-2</v>
      </c>
      <c r="S172" s="24">
        <f>+(O172-K172)/K172</f>
        <v>0.24270046418194499</v>
      </c>
      <c r="T172" s="24">
        <f>+(P172-L172)/L172</f>
        <v>-6.2492301408809445E-2</v>
      </c>
    </row>
    <row r="173" spans="1:20" x14ac:dyDescent="0.25">
      <c r="A173" s="3"/>
      <c r="B173" s="3"/>
      <c r="C173" s="3"/>
      <c r="D173" s="3"/>
      <c r="F173" s="3"/>
      <c r="G173" s="3"/>
      <c r="H173" s="3"/>
      <c r="I173" s="3"/>
      <c r="J173" s="4"/>
      <c r="K173" s="4"/>
      <c r="L173" s="4"/>
      <c r="M173" s="3"/>
      <c r="N173" s="4"/>
      <c r="O173" s="4"/>
      <c r="P173" s="4"/>
      <c r="Q173" s="3"/>
      <c r="R173" s="24"/>
      <c r="S173" s="24"/>
      <c r="T173" s="24"/>
    </row>
    <row r="174" spans="1:20" x14ac:dyDescent="0.25">
      <c r="A174" s="3" t="s">
        <v>3</v>
      </c>
      <c r="B174" s="3"/>
      <c r="C174" s="3"/>
      <c r="D174" s="3"/>
      <c r="F174" s="3"/>
      <c r="G174" s="3"/>
      <c r="H174" s="3"/>
      <c r="I174" s="3"/>
      <c r="J174" s="4"/>
      <c r="K174" s="4"/>
      <c r="L174" s="4"/>
      <c r="M174" s="3"/>
      <c r="N174" s="4"/>
      <c r="O174" s="4"/>
      <c r="P174" s="4"/>
      <c r="Q174" s="3"/>
      <c r="R174" s="24"/>
      <c r="S174" s="24"/>
      <c r="T174" s="24"/>
    </row>
    <row r="175" spans="1:20" x14ac:dyDescent="0.25">
      <c r="A175" s="5">
        <v>45382</v>
      </c>
      <c r="B175" s="3" t="s">
        <v>2</v>
      </c>
      <c r="C175" s="3"/>
      <c r="D175" s="3"/>
      <c r="F175" s="3"/>
      <c r="G175" s="3"/>
      <c r="H175" s="3"/>
      <c r="I175" s="3"/>
      <c r="J175" s="4">
        <v>1086365.4770000007</v>
      </c>
      <c r="K175" s="4">
        <v>192230.24459999995</v>
      </c>
      <c r="L175" s="4">
        <f>SUM(J175:K175)</f>
        <v>1278595.7216000005</v>
      </c>
      <c r="M175" s="3"/>
      <c r="N175" s="4">
        <v>1233082.1100000008</v>
      </c>
      <c r="O175" s="4">
        <v>218325.45000000007</v>
      </c>
      <c r="P175" s="4">
        <f>SUM(N175:O175)</f>
        <v>1451407.560000001</v>
      </c>
      <c r="Q175" s="3"/>
      <c r="R175" s="24"/>
      <c r="S175" s="24"/>
      <c r="T175" s="24"/>
    </row>
    <row r="176" spans="1:20" ht="15.75" thickBot="1" x14ac:dyDescent="0.3">
      <c r="A176" s="5">
        <v>45382</v>
      </c>
      <c r="B176" s="3" t="s">
        <v>0</v>
      </c>
      <c r="C176" s="3"/>
      <c r="D176" s="9"/>
      <c r="E176" s="11"/>
      <c r="F176" s="3"/>
      <c r="G176" s="9"/>
      <c r="H176" s="9"/>
      <c r="I176" s="3"/>
      <c r="J176" s="6">
        <v>2256930.3529999987</v>
      </c>
      <c r="K176" s="6">
        <v>17510.178199999998</v>
      </c>
      <c r="L176" s="6">
        <f>SUM(J176:K176)</f>
        <v>2274440.5311999987</v>
      </c>
      <c r="M176" s="3"/>
      <c r="N176" s="6">
        <v>2039355.1000000041</v>
      </c>
      <c r="O176" s="6">
        <v>5451.4800000000014</v>
      </c>
      <c r="P176" s="6">
        <f>SUM(N176:O176)</f>
        <v>2044806.580000004</v>
      </c>
      <c r="Q176" s="3"/>
      <c r="R176" s="25"/>
      <c r="S176" s="25"/>
      <c r="T176" s="25"/>
    </row>
    <row r="177" spans="1:20" x14ac:dyDescent="0.25">
      <c r="A177" s="5"/>
      <c r="B177" s="3"/>
      <c r="C177" s="3"/>
      <c r="D177" s="3"/>
      <c r="E177">
        <v>150</v>
      </c>
      <c r="F177" s="3"/>
      <c r="G177" s="3"/>
      <c r="H177" s="3">
        <v>0</v>
      </c>
      <c r="I177" s="3"/>
      <c r="J177" s="4">
        <f>SUM(J175:J176)</f>
        <v>3343295.8299999991</v>
      </c>
      <c r="K177" s="4">
        <f>SUM(K175:K176)</f>
        <v>209740.42279999994</v>
      </c>
      <c r="L177" s="4">
        <f>SUM(J177:K177)</f>
        <v>3553036.252799999</v>
      </c>
      <c r="M177" s="3"/>
      <c r="N177" s="4">
        <f>SUM(N175:N176)</f>
        <v>3272437.2100000046</v>
      </c>
      <c r="O177" s="4">
        <f>SUM(O175:O176)</f>
        <v>223776.93000000008</v>
      </c>
      <c r="P177" s="4">
        <f>SUM(N177:O177)</f>
        <v>3496214.1400000048</v>
      </c>
      <c r="Q177" s="3"/>
      <c r="R177" s="24">
        <f>+(N177-J177)/J177</f>
        <v>-2.1194241731218425E-2</v>
      </c>
      <c r="S177" s="24">
        <f>+(O177-K177)/K177</f>
        <v>6.6923233073601596E-2</v>
      </c>
      <c r="T177" s="24">
        <f>+(P177-L177)/L177</f>
        <v>-1.5992550809245207E-2</v>
      </c>
    </row>
    <row r="178" spans="1:20" x14ac:dyDescent="0.25">
      <c r="A178" s="3"/>
      <c r="B178" s="3"/>
      <c r="C178" s="3"/>
      <c r="D178" s="3"/>
      <c r="F178" s="3"/>
      <c r="G178" s="3"/>
      <c r="H178" s="3"/>
      <c r="I178" s="3"/>
      <c r="J178" s="4"/>
      <c r="K178" s="4"/>
      <c r="L178" s="4"/>
      <c r="M178" s="3"/>
      <c r="N178" s="4"/>
      <c r="O178" s="4"/>
      <c r="P178" s="4"/>
      <c r="Q178" s="3"/>
      <c r="R178" s="24"/>
      <c r="S178" s="24"/>
      <c r="T178" s="24"/>
    </row>
    <row r="179" spans="1:20" x14ac:dyDescent="0.25">
      <c r="A179" s="5">
        <v>45412</v>
      </c>
      <c r="B179" s="3" t="s">
        <v>2</v>
      </c>
      <c r="C179" s="3"/>
      <c r="D179" s="3"/>
      <c r="F179" s="3"/>
      <c r="G179" s="3"/>
      <c r="H179" s="3"/>
      <c r="I179" s="3"/>
      <c r="J179" s="4">
        <v>1113500.5178999987</v>
      </c>
      <c r="K179" s="4">
        <v>177015.24979999993</v>
      </c>
      <c r="L179" s="4">
        <f>SUM(J179:K179)</f>
        <v>1290515.7676999986</v>
      </c>
      <c r="M179" s="3"/>
      <c r="N179" s="4">
        <v>1085946.4300000025</v>
      </c>
      <c r="O179" s="4">
        <v>254860.56000000008</v>
      </c>
      <c r="P179" s="4">
        <f>SUM(N179:O179)</f>
        <v>1340806.9900000026</v>
      </c>
      <c r="Q179" s="3"/>
      <c r="R179" s="24"/>
      <c r="S179" s="24"/>
      <c r="T179" s="24"/>
    </row>
    <row r="180" spans="1:20" ht="15.75" thickBot="1" x14ac:dyDescent="0.3">
      <c r="A180" s="5">
        <v>45412</v>
      </c>
      <c r="B180" s="3" t="s">
        <v>0</v>
      </c>
      <c r="C180" s="3"/>
      <c r="D180" s="9"/>
      <c r="E180" s="11"/>
      <c r="F180" s="3"/>
      <c r="G180" s="9"/>
      <c r="H180" s="9"/>
      <c r="I180" s="3"/>
      <c r="J180" s="6">
        <v>2372364.7947000004</v>
      </c>
      <c r="K180" s="6">
        <v>17585.844199999996</v>
      </c>
      <c r="L180" s="6">
        <f>SUM(J180:K180)</f>
        <v>2389950.6389000006</v>
      </c>
      <c r="M180" s="3"/>
      <c r="N180" s="6">
        <v>2000276.350000005</v>
      </c>
      <c r="O180" s="6">
        <v>10678.43</v>
      </c>
      <c r="P180" s="6">
        <f>SUM(N180:O180)</f>
        <v>2010954.7800000049</v>
      </c>
      <c r="Q180" s="3"/>
      <c r="R180" s="25"/>
      <c r="S180" s="25"/>
      <c r="T180" s="25"/>
    </row>
    <row r="181" spans="1:20" x14ac:dyDescent="0.25">
      <c r="A181" s="5"/>
      <c r="B181" s="3"/>
      <c r="C181" s="3"/>
      <c r="D181" s="3"/>
      <c r="E181">
        <v>153</v>
      </c>
      <c r="F181" s="3"/>
      <c r="G181" s="3"/>
      <c r="H181" s="3">
        <v>0</v>
      </c>
      <c r="I181" s="3"/>
      <c r="J181" s="4">
        <f>SUM(J179:J180)</f>
        <v>3485865.3125999989</v>
      </c>
      <c r="K181" s="4">
        <f>SUM(K179:K180)</f>
        <v>194601.09399999992</v>
      </c>
      <c r="L181" s="4">
        <f>SUM(J181:K181)</f>
        <v>3680466.4065999989</v>
      </c>
      <c r="M181" s="3"/>
      <c r="N181" s="4">
        <f>SUM(N179:N180)</f>
        <v>3086222.7800000077</v>
      </c>
      <c r="O181" s="4">
        <f>SUM(O179:O180)</f>
        <v>265538.99000000011</v>
      </c>
      <c r="P181" s="4">
        <f>SUM(N181:O181)</f>
        <v>3351761.7700000079</v>
      </c>
      <c r="Q181" s="3"/>
      <c r="R181" s="24">
        <f>+(N181-J181)/J181</f>
        <v>-0.11464657890121124</v>
      </c>
      <c r="S181" s="24">
        <f>+(O181-K181)/K181</f>
        <v>0.36452979036181682</v>
      </c>
      <c r="T181" s="24">
        <f>+(P181-L181)/L181</f>
        <v>-8.9310592812514522E-2</v>
      </c>
    </row>
    <row r="182" spans="1:20" x14ac:dyDescent="0.25">
      <c r="A182" s="3"/>
      <c r="B182" s="3"/>
      <c r="C182" s="3"/>
      <c r="D182" s="3"/>
      <c r="F182" s="3"/>
      <c r="G182" s="3"/>
      <c r="H182" s="3"/>
      <c r="I182" s="3"/>
      <c r="J182" s="4"/>
      <c r="K182" s="4"/>
      <c r="L182" s="4"/>
      <c r="M182" s="3"/>
      <c r="N182" s="4"/>
      <c r="O182" s="4"/>
      <c r="P182" s="4"/>
      <c r="Q182" s="3"/>
      <c r="R182" s="24"/>
      <c r="S182" s="24"/>
      <c r="T182" s="24"/>
    </row>
    <row r="183" spans="1:20" x14ac:dyDescent="0.25">
      <c r="A183" s="5">
        <v>45443</v>
      </c>
      <c r="B183" s="3" t="s">
        <v>2</v>
      </c>
      <c r="C183" s="3"/>
      <c r="D183" s="3"/>
      <c r="F183" s="3"/>
      <c r="G183" s="3"/>
      <c r="H183" s="3"/>
      <c r="I183" s="3"/>
      <c r="J183" s="4">
        <v>1556892.7873000009</v>
      </c>
      <c r="K183" s="4">
        <v>209515.45570000002</v>
      </c>
      <c r="L183" s="4">
        <f>SUM(J183:K183)</f>
        <v>1766408.2430000009</v>
      </c>
      <c r="M183" s="3"/>
      <c r="N183" s="4">
        <v>1764290.2900000017</v>
      </c>
      <c r="O183" s="4">
        <v>407381.0299999998</v>
      </c>
      <c r="P183" s="4">
        <f>SUM(N183:O183)</f>
        <v>2171671.3200000012</v>
      </c>
      <c r="Q183" s="3"/>
      <c r="R183" s="24"/>
      <c r="S183" s="24"/>
      <c r="T183" s="24"/>
    </row>
    <row r="184" spans="1:20" ht="15.75" thickBot="1" x14ac:dyDescent="0.3">
      <c r="A184" s="5">
        <v>45443</v>
      </c>
      <c r="B184" s="3" t="s">
        <v>0</v>
      </c>
      <c r="C184" s="3"/>
      <c r="D184" s="9"/>
      <c r="E184" s="11"/>
      <c r="F184" s="3"/>
      <c r="G184" s="9"/>
      <c r="H184" s="9"/>
      <c r="I184" s="3"/>
      <c r="J184" s="6">
        <v>2287800.3700999967</v>
      </c>
      <c r="K184" s="6">
        <v>17675.999199999991</v>
      </c>
      <c r="L184" s="6">
        <f>SUM(J184:K184)</f>
        <v>2305476.3692999966</v>
      </c>
      <c r="M184" s="3"/>
      <c r="N184" s="6">
        <v>2124075.7899999982</v>
      </c>
      <c r="O184" s="6">
        <v>9580.8499999999949</v>
      </c>
      <c r="P184" s="6">
        <f>SUM(N184:O184)</f>
        <v>2133656.6399999983</v>
      </c>
      <c r="Q184" s="3"/>
      <c r="R184" s="25"/>
      <c r="S184" s="25"/>
      <c r="T184" s="25"/>
    </row>
    <row r="185" spans="1:20" x14ac:dyDescent="0.25">
      <c r="A185" s="5"/>
      <c r="B185" s="3"/>
      <c r="C185" s="3"/>
      <c r="D185" s="3"/>
      <c r="E185">
        <v>146</v>
      </c>
      <c r="F185" s="3"/>
      <c r="G185" s="3"/>
      <c r="H185" s="3">
        <v>0</v>
      </c>
      <c r="I185" s="3"/>
      <c r="J185" s="4">
        <f>SUM(J183:J184)</f>
        <v>3844693.1573999976</v>
      </c>
      <c r="K185" s="4">
        <f>SUM(K183:K184)</f>
        <v>227191.45490000001</v>
      </c>
      <c r="L185" s="4">
        <f>SUM(J185:K185)</f>
        <v>4071884.6122999974</v>
      </c>
      <c r="M185" s="3"/>
      <c r="N185" s="4">
        <f>SUM(N183:N184)</f>
        <v>3888366.08</v>
      </c>
      <c r="O185" s="4">
        <f>SUM(O183:O184)</f>
        <v>416961.87999999977</v>
      </c>
      <c r="P185" s="4">
        <f>SUM(N185:O185)</f>
        <v>4305327.96</v>
      </c>
      <c r="Q185" s="3"/>
      <c r="R185" s="24">
        <f>+(N185-J185)/J185</f>
        <v>1.1359273890542837E-2</v>
      </c>
      <c r="S185" s="24">
        <f>+(O185-K185)/K185</f>
        <v>0.83528856832898313</v>
      </c>
      <c r="T185" s="24">
        <f>+(P185-L185)/L185</f>
        <v>5.7330540996873312E-2</v>
      </c>
    </row>
    <row r="186" spans="1:20" x14ac:dyDescent="0.25">
      <c r="A186" s="3"/>
      <c r="B186" s="3"/>
      <c r="C186" s="3"/>
      <c r="D186" s="3"/>
      <c r="F186" s="3"/>
      <c r="G186" s="3"/>
      <c r="H186" s="3"/>
      <c r="I186" s="3"/>
      <c r="J186" s="4"/>
      <c r="K186" s="4"/>
      <c r="L186" s="4"/>
      <c r="M186" s="3"/>
      <c r="N186" s="4"/>
      <c r="O186" s="4"/>
      <c r="P186" s="4"/>
      <c r="Q186" s="3"/>
      <c r="R186" s="24"/>
      <c r="S186" s="24"/>
      <c r="T186" s="24"/>
    </row>
    <row r="187" spans="1:20" x14ac:dyDescent="0.25">
      <c r="A187" s="5">
        <v>45473</v>
      </c>
      <c r="B187" s="3" t="s">
        <v>2</v>
      </c>
      <c r="C187" s="3"/>
      <c r="D187" s="3"/>
      <c r="F187" s="3"/>
      <c r="G187" s="3"/>
      <c r="H187" s="3"/>
      <c r="I187" s="3"/>
      <c r="J187" s="4">
        <v>1145227.0110999991</v>
      </c>
      <c r="K187" s="4">
        <v>172377.30409999995</v>
      </c>
      <c r="L187" s="4">
        <f>SUM(J187:K187)</f>
        <v>1317604.3151999991</v>
      </c>
      <c r="M187" s="3"/>
      <c r="N187" s="4">
        <v>1133656.1899999992</v>
      </c>
      <c r="O187" s="4">
        <v>249970.45</v>
      </c>
      <c r="P187" s="4">
        <f>SUM(N187:O187)</f>
        <v>1383626.6399999992</v>
      </c>
      <c r="Q187" s="3"/>
      <c r="R187" s="24"/>
      <c r="S187" s="24"/>
      <c r="T187" s="24"/>
    </row>
    <row r="188" spans="1:20" ht="15.75" thickBot="1" x14ac:dyDescent="0.3">
      <c r="A188" s="5">
        <v>45473</v>
      </c>
      <c r="B188" s="3" t="s">
        <v>0</v>
      </c>
      <c r="C188" s="3"/>
      <c r="D188" s="9"/>
      <c r="E188" s="11"/>
      <c r="F188" s="3"/>
      <c r="G188" s="9"/>
      <c r="H188" s="9"/>
      <c r="I188" s="3"/>
      <c r="J188" s="6">
        <v>2247072.0433999989</v>
      </c>
      <c r="K188" s="6">
        <v>17611.274199999996</v>
      </c>
      <c r="L188" s="6">
        <f>SUM(J188:K188)</f>
        <v>2264683.3175999988</v>
      </c>
      <c r="M188" s="3"/>
      <c r="N188" s="6">
        <v>2005350.8999999987</v>
      </c>
      <c r="O188" s="6">
        <v>8468.98</v>
      </c>
      <c r="P188" s="6">
        <f>SUM(N188:O188)</f>
        <v>2013819.8799999987</v>
      </c>
      <c r="Q188" s="3"/>
      <c r="R188" s="25"/>
      <c r="S188" s="25"/>
      <c r="T188" s="25"/>
    </row>
    <row r="189" spans="1:20" x14ac:dyDescent="0.25">
      <c r="A189" s="5"/>
      <c r="B189" s="3"/>
      <c r="C189" s="3"/>
      <c r="D189" s="3"/>
      <c r="E189">
        <v>139</v>
      </c>
      <c r="F189" s="3"/>
      <c r="G189" s="3"/>
      <c r="H189" s="3">
        <v>0</v>
      </c>
      <c r="I189" s="3"/>
      <c r="J189" s="4">
        <f>SUM(J187:J188)</f>
        <v>3392299.0544999978</v>
      </c>
      <c r="K189" s="4">
        <f>SUM(K187:K188)</f>
        <v>189988.57829999994</v>
      </c>
      <c r="L189" s="4">
        <f>SUM(J189:K189)</f>
        <v>3582287.6327999979</v>
      </c>
      <c r="M189" s="3"/>
      <c r="N189" s="4">
        <f>SUM(N187:N188)</f>
        <v>3139007.089999998</v>
      </c>
      <c r="O189" s="4">
        <f>SUM(O187:O188)</f>
        <v>258439.43000000002</v>
      </c>
      <c r="P189" s="4">
        <f>SUM(N189:O189)</f>
        <v>3397446.5199999982</v>
      </c>
      <c r="Q189" s="3"/>
      <c r="R189" s="24">
        <f>+(N189-J189)/J189</f>
        <v>-7.4666755622267308E-2</v>
      </c>
      <c r="S189" s="24">
        <f>+(O189-K189)/K189</f>
        <v>0.36028929903308882</v>
      </c>
      <c r="T189" s="24">
        <f>+(P189-L189)/L189</f>
        <v>-5.1598624048935941E-2</v>
      </c>
    </row>
    <row r="190" spans="1:20" x14ac:dyDescent="0.25">
      <c r="A190" s="3"/>
      <c r="B190" s="3"/>
      <c r="C190" s="3"/>
      <c r="D190" s="3"/>
      <c r="F190" s="3"/>
      <c r="G190" s="3"/>
      <c r="H190" s="3"/>
      <c r="I190" s="3"/>
      <c r="J190" s="4"/>
      <c r="K190" s="4"/>
      <c r="L190" s="4"/>
      <c r="M190" s="3"/>
      <c r="N190" s="4"/>
      <c r="O190" s="4"/>
      <c r="P190" s="4"/>
      <c r="Q190" s="3"/>
      <c r="R190" s="24"/>
      <c r="S190" s="24"/>
      <c r="T190" s="24"/>
    </row>
    <row r="191" spans="1:20" x14ac:dyDescent="0.25">
      <c r="A191" s="5">
        <v>45504</v>
      </c>
      <c r="B191" s="3" t="s">
        <v>2</v>
      </c>
      <c r="C191" s="3"/>
      <c r="D191" s="3"/>
      <c r="F191" s="3"/>
      <c r="G191" s="3"/>
      <c r="H191" s="3"/>
      <c r="I191" s="3"/>
      <c r="J191" s="4">
        <v>1055432.6297999995</v>
      </c>
      <c r="K191" s="4">
        <v>161639.83429999999</v>
      </c>
      <c r="L191" s="4">
        <f>SUM(J191:K191)</f>
        <v>1217072.4640999995</v>
      </c>
      <c r="M191" s="3"/>
      <c r="N191" s="4">
        <v>1038642.9100000008</v>
      </c>
      <c r="O191" s="4">
        <v>268880.66000000003</v>
      </c>
      <c r="P191" s="4">
        <f>SUM(N191:O191)</f>
        <v>1307523.5700000008</v>
      </c>
      <c r="Q191" s="3"/>
      <c r="R191" s="24"/>
      <c r="S191" s="24"/>
      <c r="T191" s="24"/>
    </row>
    <row r="192" spans="1:20" ht="15.75" thickBot="1" x14ac:dyDescent="0.3">
      <c r="A192" s="5">
        <v>45504</v>
      </c>
      <c r="B192" s="3" t="s">
        <v>0</v>
      </c>
      <c r="C192" s="3"/>
      <c r="D192" s="9"/>
      <c r="E192" s="11"/>
      <c r="F192" s="3"/>
      <c r="G192" s="9"/>
      <c r="H192" s="9"/>
      <c r="I192" s="3"/>
      <c r="J192" s="6">
        <v>2255918.597099998</v>
      </c>
      <c r="K192" s="6">
        <v>17626.194199999994</v>
      </c>
      <c r="L192" s="6">
        <f>SUM(J192:K192)</f>
        <v>2273544.7912999978</v>
      </c>
      <c r="M192" s="3"/>
      <c r="N192" s="6">
        <v>1944772.6900000025</v>
      </c>
      <c r="O192" s="6">
        <v>8493.7199999999975</v>
      </c>
      <c r="P192" s="6">
        <f>SUM(N192:O192)</f>
        <v>1953266.4100000025</v>
      </c>
      <c r="Q192" s="3"/>
      <c r="R192" s="25"/>
      <c r="S192" s="25"/>
      <c r="T192" s="25"/>
    </row>
    <row r="193" spans="1:20" x14ac:dyDescent="0.25">
      <c r="A193" s="5"/>
      <c r="B193" s="3"/>
      <c r="C193" s="3"/>
      <c r="D193" s="3"/>
      <c r="E193">
        <v>141</v>
      </c>
      <c r="F193" s="3"/>
      <c r="G193" s="3"/>
      <c r="H193" s="3">
        <v>0</v>
      </c>
      <c r="I193" s="3"/>
      <c r="J193" s="4">
        <f>SUM(J191:J192)</f>
        <v>3311351.2268999973</v>
      </c>
      <c r="K193" s="4">
        <f>SUM(K191:K192)</f>
        <v>179266.02849999999</v>
      </c>
      <c r="L193" s="4">
        <f>SUM(J193:K193)</f>
        <v>3490617.2553999973</v>
      </c>
      <c r="M193" s="3"/>
      <c r="N193" s="4">
        <f>SUM(N191:N192)</f>
        <v>2983415.6000000034</v>
      </c>
      <c r="O193" s="4">
        <f>SUM(O191:O192)</f>
        <v>277374.38</v>
      </c>
      <c r="P193" s="4">
        <f>SUM(N193:O193)</f>
        <v>3260789.9800000032</v>
      </c>
      <c r="Q193" s="3"/>
      <c r="R193" s="24">
        <f>+(N193-J193)/J193</f>
        <v>-9.9033779393736782E-2</v>
      </c>
      <c r="S193" s="24">
        <f>+(O193-K193)/K193</f>
        <v>0.54727798859001342</v>
      </c>
      <c r="T193" s="24">
        <f>+(P193-L193)/L193</f>
        <v>-6.5841442525516228E-2</v>
      </c>
    </row>
    <row r="194" spans="1:20" x14ac:dyDescent="0.25">
      <c r="A194" s="3"/>
      <c r="B194" s="3"/>
      <c r="C194" s="3"/>
      <c r="D194" s="3"/>
      <c r="F194" s="3"/>
      <c r="G194" s="3"/>
      <c r="H194" s="3"/>
      <c r="I194" s="3"/>
      <c r="J194" s="4"/>
      <c r="K194" s="4"/>
      <c r="L194" s="4"/>
      <c r="M194" s="3"/>
      <c r="N194" s="4"/>
      <c r="O194" s="4"/>
      <c r="P194" s="4"/>
      <c r="Q194" s="3"/>
      <c r="R194" s="24"/>
      <c r="S194" s="24"/>
      <c r="T194" s="24"/>
    </row>
    <row r="195" spans="1:20" x14ac:dyDescent="0.25">
      <c r="A195" s="5">
        <v>45535</v>
      </c>
      <c r="B195" s="3" t="s">
        <v>2</v>
      </c>
      <c r="C195" s="3"/>
      <c r="D195" s="3"/>
      <c r="F195" s="3"/>
      <c r="G195" s="3"/>
      <c r="H195" s="3"/>
      <c r="I195" s="3"/>
      <c r="J195" s="4">
        <v>1039375.3214999998</v>
      </c>
      <c r="K195" s="4">
        <v>160948.67179999995</v>
      </c>
      <c r="L195" s="4">
        <f>SUM(J195:K195)</f>
        <v>1200323.9932999997</v>
      </c>
      <c r="M195" s="3"/>
      <c r="N195" s="4">
        <v>1107936.0199999984</v>
      </c>
      <c r="O195" s="4">
        <v>242227.50999999989</v>
      </c>
      <c r="P195" s="4">
        <f>SUM(N195:O195)</f>
        <v>1350163.5299999984</v>
      </c>
      <c r="Q195" s="3"/>
      <c r="R195" s="24"/>
      <c r="S195" s="24"/>
      <c r="T195" s="24"/>
    </row>
    <row r="196" spans="1:20" ht="15.75" thickBot="1" x14ac:dyDescent="0.3">
      <c r="A196" s="5">
        <v>45535</v>
      </c>
      <c r="B196" s="3" t="s">
        <v>0</v>
      </c>
      <c r="C196" s="3"/>
      <c r="D196" s="9"/>
      <c r="E196" s="11"/>
      <c r="F196" s="3"/>
      <c r="G196" s="9"/>
      <c r="H196" s="9"/>
      <c r="I196" s="3"/>
      <c r="J196" s="6">
        <v>2274107.7640999984</v>
      </c>
      <c r="K196" s="6">
        <v>17642.124199999995</v>
      </c>
      <c r="L196" s="6">
        <f>SUM(J196:K196)</f>
        <v>2291749.8882999984</v>
      </c>
      <c r="M196" s="3"/>
      <c r="N196" s="6">
        <v>2069705.770000007</v>
      </c>
      <c r="O196" s="6">
        <v>7457.3500000000049</v>
      </c>
      <c r="P196" s="6">
        <f>SUM(N196:O196)</f>
        <v>2077163.1200000071</v>
      </c>
      <c r="Q196" s="3"/>
      <c r="R196" s="25"/>
      <c r="S196" s="25"/>
      <c r="T196" s="25"/>
    </row>
    <row r="197" spans="1:20" x14ac:dyDescent="0.25">
      <c r="A197" s="5"/>
      <c r="B197" s="3"/>
      <c r="C197" s="3"/>
      <c r="D197" s="3"/>
      <c r="E197">
        <v>142</v>
      </c>
      <c r="F197" s="3"/>
      <c r="G197" s="3"/>
      <c r="H197" s="3">
        <v>0</v>
      </c>
      <c r="I197" s="3"/>
      <c r="J197" s="4">
        <f>SUM(J195:J196)</f>
        <v>3313483.085599998</v>
      </c>
      <c r="K197" s="4">
        <f>SUM(K195:K196)</f>
        <v>178590.79599999994</v>
      </c>
      <c r="L197" s="4">
        <f>SUM(J197:K197)</f>
        <v>3492073.8815999981</v>
      </c>
      <c r="M197" s="3"/>
      <c r="N197" s="4">
        <f>SUM(N195:N196)</f>
        <v>3177641.7900000056</v>
      </c>
      <c r="O197" s="4">
        <f>SUM(O195:O196)</f>
        <v>249684.8599999999</v>
      </c>
      <c r="P197" s="4">
        <f>SUM(N197:O197)</f>
        <v>3427326.6500000055</v>
      </c>
      <c r="Q197" s="3"/>
      <c r="R197" s="24">
        <f>+(N197-J197)/J197</f>
        <v>-4.099652603942433E-2</v>
      </c>
      <c r="S197" s="24">
        <f>+(O197-K197)/K197</f>
        <v>0.39808358320996551</v>
      </c>
      <c r="T197" s="24">
        <f>+(P197-L197)/L197</f>
        <v>-1.8541197521951262E-2</v>
      </c>
    </row>
    <row r="198" spans="1:20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4"/>
      <c r="K198" s="4"/>
      <c r="L198" s="4"/>
      <c r="M198" s="3"/>
      <c r="N198" s="4"/>
      <c r="O198" s="4"/>
      <c r="P198" s="4"/>
      <c r="Q198" s="3"/>
      <c r="R198" s="24"/>
      <c r="S198" s="24"/>
      <c r="T198" s="24"/>
    </row>
    <row r="199" spans="1:20" x14ac:dyDescent="0.25">
      <c r="A199" s="5">
        <v>45565</v>
      </c>
      <c r="B199" s="3" t="s">
        <v>2</v>
      </c>
      <c r="C199" s="3"/>
      <c r="D199" s="3"/>
      <c r="E199" s="3"/>
      <c r="F199" s="3"/>
      <c r="G199" s="3"/>
      <c r="H199" s="3"/>
      <c r="I199" s="3"/>
      <c r="J199" s="4">
        <v>1158845.3271000008</v>
      </c>
      <c r="K199" s="4">
        <v>144831.87640000001</v>
      </c>
      <c r="L199" s="4">
        <f>SUM(J199:K199)</f>
        <v>1303677.2035000008</v>
      </c>
      <c r="M199" s="3"/>
      <c r="N199" s="4"/>
      <c r="O199" s="4"/>
      <c r="P199" s="4"/>
      <c r="Q199" s="3"/>
      <c r="R199" s="24"/>
      <c r="S199" s="24"/>
      <c r="T199" s="24"/>
    </row>
    <row r="200" spans="1:20" ht="15.75" thickBot="1" x14ac:dyDescent="0.3">
      <c r="A200" s="5">
        <v>45565</v>
      </c>
      <c r="B200" s="3" t="s">
        <v>0</v>
      </c>
      <c r="C200" s="3"/>
      <c r="D200" s="9"/>
      <c r="E200" s="9"/>
      <c r="F200" s="3"/>
      <c r="G200" s="9"/>
      <c r="H200" s="9"/>
      <c r="I200" s="3"/>
      <c r="J200" s="6">
        <v>2258310.1167999879</v>
      </c>
      <c r="K200" s="6">
        <v>17674.954199999996</v>
      </c>
      <c r="L200" s="6">
        <f>SUM(J200:K200)</f>
        <v>2275985.0709999879</v>
      </c>
      <c r="M200" s="3"/>
      <c r="N200" s="8"/>
      <c r="O200" s="8"/>
      <c r="P200" s="8"/>
      <c r="Q200" s="3"/>
      <c r="R200" s="3"/>
      <c r="S200" s="3"/>
      <c r="T200" s="3"/>
    </row>
    <row r="201" spans="1:20" x14ac:dyDescent="0.25">
      <c r="A201" s="5"/>
      <c r="B201" s="3"/>
      <c r="C201" s="3"/>
      <c r="D201" s="3"/>
      <c r="E201" s="3"/>
      <c r="F201" s="3"/>
      <c r="G201" s="3"/>
      <c r="H201" s="3"/>
      <c r="I201" s="3"/>
      <c r="J201" s="4">
        <f>SUM(J199:J200)</f>
        <v>3417155.4438999887</v>
      </c>
      <c r="K201" s="4">
        <f>SUM(K199:K200)</f>
        <v>162506.83060000002</v>
      </c>
      <c r="L201" s="4">
        <f>SUM(J201:K201)</f>
        <v>3579662.2744999886</v>
      </c>
      <c r="M201" s="3"/>
      <c r="N201" s="8"/>
      <c r="O201" s="8"/>
      <c r="P201" s="8"/>
      <c r="Q201" s="3"/>
      <c r="R201" s="3"/>
      <c r="S201" s="3"/>
      <c r="T201" s="3"/>
    </row>
    <row r="202" spans="1:20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4"/>
      <c r="L202" s="4"/>
      <c r="M202" s="3"/>
      <c r="N202" s="8"/>
      <c r="O202" s="8"/>
      <c r="P202" s="8"/>
      <c r="Q202" s="3"/>
      <c r="R202" s="3"/>
      <c r="S202" s="3"/>
      <c r="T202" s="3"/>
    </row>
    <row r="203" spans="1:20" x14ac:dyDescent="0.25">
      <c r="A203" s="5">
        <v>45596</v>
      </c>
      <c r="B203" s="3" t="s">
        <v>2</v>
      </c>
      <c r="C203" s="3"/>
      <c r="D203" s="3"/>
      <c r="E203" s="3"/>
      <c r="F203" s="3"/>
      <c r="G203" s="3"/>
      <c r="H203" s="3"/>
      <c r="I203" s="3"/>
      <c r="J203" s="4">
        <v>1081549.1974000013</v>
      </c>
      <c r="K203" s="4">
        <v>156293.94530000011</v>
      </c>
      <c r="L203" s="4">
        <f>SUM(J203:K203)</f>
        <v>1237843.1427000014</v>
      </c>
      <c r="M203" s="3"/>
      <c r="N203" s="8"/>
      <c r="O203" s="8"/>
      <c r="P203" s="8"/>
      <c r="Q203" s="3"/>
      <c r="R203" s="3"/>
      <c r="S203" s="3"/>
      <c r="T203" s="3"/>
    </row>
    <row r="204" spans="1:20" ht="15.75" thickBot="1" x14ac:dyDescent="0.3">
      <c r="A204" s="5">
        <v>45596</v>
      </c>
      <c r="B204" s="3" t="s">
        <v>0</v>
      </c>
      <c r="C204" s="3"/>
      <c r="D204" s="9"/>
      <c r="E204" s="9"/>
      <c r="F204" s="3"/>
      <c r="G204" s="9"/>
      <c r="H204" s="9"/>
      <c r="I204" s="3"/>
      <c r="J204" s="6">
        <v>2252669.1109999884</v>
      </c>
      <c r="K204" s="6">
        <v>17706.784199999995</v>
      </c>
      <c r="L204" s="6">
        <f>SUM(J204:K204)</f>
        <v>2270375.8951999885</v>
      </c>
      <c r="M204" s="3"/>
      <c r="N204" s="8"/>
      <c r="O204" s="8"/>
      <c r="P204" s="8"/>
      <c r="Q204" s="3"/>
      <c r="R204" s="3"/>
      <c r="S204" s="3"/>
      <c r="T204" s="3"/>
    </row>
    <row r="205" spans="1:20" x14ac:dyDescent="0.25">
      <c r="A205" s="5"/>
      <c r="B205" s="3"/>
      <c r="C205" s="3"/>
      <c r="D205" s="3"/>
      <c r="E205" s="3"/>
      <c r="F205" s="3"/>
      <c r="G205" s="3"/>
      <c r="H205" s="3"/>
      <c r="I205" s="3"/>
      <c r="J205" s="4">
        <f>SUM(J203:J204)</f>
        <v>3334218.3083999897</v>
      </c>
      <c r="K205" s="4">
        <f>SUM(K203:K204)</f>
        <v>174000.7295000001</v>
      </c>
      <c r="L205" s="4">
        <f>SUM(J205:K205)</f>
        <v>3508219.0378999896</v>
      </c>
      <c r="M205" s="3"/>
      <c r="N205" s="8"/>
      <c r="O205" s="8"/>
      <c r="P205" s="8"/>
      <c r="Q205" s="3"/>
      <c r="R205" s="3"/>
      <c r="S205" s="3"/>
      <c r="T205" s="3"/>
    </row>
    <row r="206" spans="1:20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4"/>
      <c r="L206" s="4"/>
      <c r="M206" s="3"/>
      <c r="N206" s="8"/>
      <c r="O206" s="8"/>
      <c r="P206" s="8"/>
      <c r="Q206" s="3"/>
      <c r="R206" s="3"/>
      <c r="S206" s="3"/>
      <c r="T206" s="3"/>
    </row>
    <row r="207" spans="1:20" x14ac:dyDescent="0.25">
      <c r="A207" s="5">
        <v>45626</v>
      </c>
      <c r="B207" s="3" t="s">
        <v>2</v>
      </c>
      <c r="C207" s="3"/>
      <c r="D207" s="3"/>
      <c r="E207" s="3"/>
      <c r="F207" s="3"/>
      <c r="G207" s="3"/>
      <c r="H207" s="3"/>
      <c r="I207" s="3"/>
      <c r="J207" s="4">
        <v>1551209.382599999</v>
      </c>
      <c r="K207" s="4">
        <v>229419.07429999998</v>
      </c>
      <c r="L207" s="4">
        <f>SUM(J207:K207)</f>
        <v>1780628.4568999989</v>
      </c>
      <c r="M207" s="3"/>
      <c r="N207" s="10"/>
      <c r="O207" s="10"/>
      <c r="P207" s="10"/>
      <c r="Q207" s="3"/>
      <c r="R207" s="3"/>
      <c r="S207" s="3"/>
      <c r="T207" s="3"/>
    </row>
    <row r="208" spans="1:20" ht="15.75" thickBot="1" x14ac:dyDescent="0.3">
      <c r="A208" s="5">
        <v>45626</v>
      </c>
      <c r="B208" s="3" t="s">
        <v>0</v>
      </c>
      <c r="C208" s="3"/>
      <c r="D208" s="9"/>
      <c r="E208" s="9"/>
      <c r="F208" s="3"/>
      <c r="G208" s="9"/>
      <c r="H208" s="9"/>
      <c r="I208" s="3"/>
      <c r="J208" s="6">
        <v>2286055.0591999907</v>
      </c>
      <c r="K208" s="6">
        <v>17819.279199999997</v>
      </c>
      <c r="L208" s="6">
        <f>SUM(J208:K208)</f>
        <v>2303874.3383999909</v>
      </c>
      <c r="M208" s="3"/>
      <c r="N208" s="10"/>
      <c r="O208" s="10"/>
      <c r="P208" s="10"/>
      <c r="Q208" s="3"/>
      <c r="R208" s="3"/>
      <c r="S208" s="3"/>
      <c r="T208" s="3"/>
    </row>
    <row r="209" spans="1:20" x14ac:dyDescent="0.25">
      <c r="A209" s="5"/>
      <c r="B209" s="3"/>
      <c r="C209" s="3"/>
      <c r="D209" s="3"/>
      <c r="E209" s="3"/>
      <c r="F209" s="3"/>
      <c r="G209" s="3"/>
      <c r="H209" s="3"/>
      <c r="I209" s="3"/>
      <c r="J209" s="4">
        <f>SUM(J207:J208)</f>
        <v>3837264.4417999899</v>
      </c>
      <c r="K209" s="4">
        <f>SUM(K207:K208)</f>
        <v>247238.35349999997</v>
      </c>
      <c r="L209" s="4">
        <f>SUM(J209:K209)</f>
        <v>4084502.7952999901</v>
      </c>
      <c r="M209" s="3"/>
      <c r="N209" s="8"/>
      <c r="O209" s="8"/>
      <c r="P209" s="8"/>
      <c r="Q209" s="3"/>
      <c r="R209" s="3"/>
      <c r="S209" s="3"/>
      <c r="T209" s="3"/>
    </row>
    <row r="210" spans="1:20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4"/>
      <c r="L210" s="4"/>
      <c r="M210" s="3"/>
      <c r="N210" s="8"/>
      <c r="O210" s="8"/>
      <c r="P210" s="8"/>
      <c r="Q210" s="3"/>
      <c r="R210" s="3"/>
      <c r="S210" s="3"/>
      <c r="T210" s="3"/>
    </row>
    <row r="211" spans="1:20" x14ac:dyDescent="0.25">
      <c r="A211" s="5">
        <v>45657</v>
      </c>
      <c r="B211" s="3" t="s">
        <v>2</v>
      </c>
      <c r="C211" s="3"/>
      <c r="D211" s="3"/>
      <c r="E211" s="3"/>
      <c r="F211" s="3"/>
      <c r="G211" s="3"/>
      <c r="H211" s="3"/>
      <c r="I211" s="3"/>
      <c r="J211" s="4">
        <v>1053588.4368000007</v>
      </c>
      <c r="K211" s="4">
        <v>179738.57060000001</v>
      </c>
      <c r="L211" s="4">
        <f>SUM(J211:K211)</f>
        <v>1233327.0074000007</v>
      </c>
      <c r="M211" s="3"/>
      <c r="N211" s="10"/>
      <c r="O211" s="10"/>
      <c r="P211" s="10"/>
      <c r="Q211" s="3"/>
      <c r="R211" s="3"/>
      <c r="S211" s="3"/>
      <c r="T211" s="3"/>
    </row>
    <row r="212" spans="1:20" ht="15.75" thickBot="1" x14ac:dyDescent="0.3">
      <c r="A212" s="5">
        <v>45657</v>
      </c>
      <c r="B212" s="3" t="s">
        <v>0</v>
      </c>
      <c r="C212" s="3"/>
      <c r="D212" s="9"/>
      <c r="E212" s="9"/>
      <c r="F212" s="3"/>
      <c r="G212" s="9"/>
      <c r="H212" s="9"/>
      <c r="I212" s="3"/>
      <c r="J212" s="6">
        <v>2237162.3133999896</v>
      </c>
      <c r="K212" s="6">
        <v>17656.457200000001</v>
      </c>
      <c r="L212" s="6">
        <f>SUM(J212:K212)</f>
        <v>2254818.7705999897</v>
      </c>
      <c r="M212" s="3"/>
      <c r="N212" s="10"/>
      <c r="O212" s="10"/>
      <c r="P212" s="10"/>
      <c r="Q212" s="3"/>
      <c r="R212" s="3"/>
      <c r="S212" s="3"/>
      <c r="T212" s="3"/>
    </row>
    <row r="213" spans="1:20" x14ac:dyDescent="0.25">
      <c r="A213" s="5"/>
      <c r="B213" s="3"/>
      <c r="C213" s="3"/>
      <c r="D213" s="3"/>
      <c r="E213" s="3"/>
      <c r="F213" s="3"/>
      <c r="G213" s="3"/>
      <c r="H213" s="3"/>
      <c r="I213" s="3"/>
      <c r="J213" s="4">
        <f>SUM(J211:J212)</f>
        <v>3290750.7501999903</v>
      </c>
      <c r="K213" s="4">
        <f>SUM(K211:K212)</f>
        <v>197395.02780000001</v>
      </c>
      <c r="L213" s="4">
        <f>SUM(J213:K213)</f>
        <v>3488145.7779999902</v>
      </c>
      <c r="M213" s="3"/>
      <c r="N213" s="8"/>
      <c r="O213" s="8"/>
      <c r="P213" s="8"/>
      <c r="Q213" s="3"/>
      <c r="R213" s="3"/>
      <c r="S213" s="3"/>
      <c r="T213" s="3"/>
    </row>
    <row r="214" spans="1:20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4"/>
      <c r="L214" s="4"/>
      <c r="M214" s="3"/>
      <c r="N214" s="4"/>
      <c r="O214" s="4"/>
      <c r="P214" s="4"/>
      <c r="Q214" s="3"/>
      <c r="R214" s="3"/>
      <c r="S214" s="3"/>
      <c r="T214" s="3"/>
    </row>
    <row r="215" spans="1:20" x14ac:dyDescent="0.25">
      <c r="A215" s="5">
        <v>45688</v>
      </c>
      <c r="B215" s="3" t="s">
        <v>2</v>
      </c>
      <c r="C215" s="3"/>
      <c r="D215" s="3"/>
      <c r="E215" s="3"/>
      <c r="F215" s="3"/>
      <c r="G215" s="3"/>
      <c r="H215" s="3"/>
      <c r="I215" s="3"/>
      <c r="J215" s="4">
        <v>1057137.3868000007</v>
      </c>
      <c r="K215" s="4">
        <v>179738.57060000001</v>
      </c>
      <c r="L215" s="4">
        <f>SUM(J215:K215)</f>
        <v>1236875.9574000007</v>
      </c>
      <c r="M215" s="3"/>
      <c r="N215" s="8"/>
      <c r="O215" s="8"/>
      <c r="P215" s="8"/>
      <c r="Q215" s="3"/>
      <c r="R215" s="3"/>
      <c r="S215" s="3"/>
      <c r="T215" s="3"/>
    </row>
    <row r="216" spans="1:20" ht="15.75" thickBot="1" x14ac:dyDescent="0.3">
      <c r="A216" s="5">
        <v>45688</v>
      </c>
      <c r="B216" s="3" t="s">
        <v>0</v>
      </c>
      <c r="C216" s="3"/>
      <c r="D216" s="9"/>
      <c r="E216" s="9"/>
      <c r="F216" s="3"/>
      <c r="G216" s="9"/>
      <c r="H216" s="9"/>
      <c r="I216" s="3"/>
      <c r="J216" s="6">
        <v>2235934.2073999899</v>
      </c>
      <c r="K216" s="6">
        <v>17656.457200000001</v>
      </c>
      <c r="L216" s="6">
        <f>SUM(J216:K216)</f>
        <v>2253590.66459999</v>
      </c>
      <c r="M216" s="3"/>
      <c r="N216" s="8"/>
      <c r="O216" s="8"/>
      <c r="P216" s="8"/>
      <c r="Q216" s="3"/>
      <c r="R216" s="3"/>
      <c r="S216" s="3"/>
      <c r="T216" s="3"/>
    </row>
    <row r="217" spans="1:20" x14ac:dyDescent="0.25">
      <c r="A217" s="5"/>
      <c r="B217" s="3"/>
      <c r="C217" s="3"/>
      <c r="D217" s="3"/>
      <c r="E217" s="3"/>
      <c r="F217" s="3"/>
      <c r="G217" s="3"/>
      <c r="H217" s="3"/>
      <c r="I217" s="3"/>
      <c r="J217" s="4">
        <f>SUM(J215:J216)</f>
        <v>3293071.5941999909</v>
      </c>
      <c r="K217" s="4">
        <f>SUM(K215:K216)</f>
        <v>197395.02780000001</v>
      </c>
      <c r="L217" s="4">
        <f>SUM(L215:L216)</f>
        <v>3490466.6219999907</v>
      </c>
      <c r="M217" s="3"/>
      <c r="N217" s="8"/>
      <c r="O217" s="8"/>
      <c r="P217" s="8"/>
      <c r="Q217" s="3"/>
      <c r="R217" s="3"/>
      <c r="S217" s="3"/>
      <c r="T217" s="3"/>
    </row>
    <row r="218" spans="1:20" x14ac:dyDescent="0.25">
      <c r="A218" s="5"/>
      <c r="B218" s="3"/>
      <c r="C218" s="3"/>
      <c r="D218" s="3"/>
      <c r="E218" s="3"/>
      <c r="F218" s="3"/>
      <c r="G218" s="3"/>
      <c r="H218" s="3"/>
      <c r="I218" s="3"/>
      <c r="J218" s="4"/>
      <c r="K218" s="4"/>
      <c r="L218" s="4"/>
      <c r="M218" s="3"/>
      <c r="N218" s="8"/>
      <c r="O218" s="8"/>
      <c r="P218" s="8"/>
      <c r="Q218" s="3"/>
      <c r="R218" s="3"/>
      <c r="S218" s="3"/>
      <c r="T218" s="3"/>
    </row>
    <row r="219" spans="1:20" x14ac:dyDescent="0.25">
      <c r="A219" s="5">
        <v>45716</v>
      </c>
      <c r="B219" s="3" t="s">
        <v>2</v>
      </c>
      <c r="C219" s="3"/>
      <c r="D219" s="3"/>
      <c r="E219" s="3"/>
      <c r="F219" s="3"/>
      <c r="G219" s="3"/>
      <c r="H219" s="3"/>
      <c r="I219" s="3"/>
      <c r="J219" s="4">
        <v>1055781.3168000004</v>
      </c>
      <c r="K219" s="4">
        <v>179738.57060000001</v>
      </c>
      <c r="L219" s="4">
        <f>SUM(J219:K219)</f>
        <v>1235519.8874000004</v>
      </c>
      <c r="M219" s="3"/>
      <c r="N219" s="8"/>
      <c r="O219" s="8"/>
      <c r="P219" s="8"/>
      <c r="Q219" s="3"/>
      <c r="R219" s="3"/>
      <c r="S219" s="3"/>
      <c r="T219" s="3"/>
    </row>
    <row r="220" spans="1:20" ht="15.75" thickBot="1" x14ac:dyDescent="0.3">
      <c r="A220" s="5">
        <v>45716</v>
      </c>
      <c r="B220" s="3" t="s">
        <v>0</v>
      </c>
      <c r="C220" s="3"/>
      <c r="D220" s="9"/>
      <c r="E220" s="9"/>
      <c r="F220" s="3"/>
      <c r="G220" s="9"/>
      <c r="H220" s="9"/>
      <c r="I220" s="3"/>
      <c r="J220" s="6">
        <v>2236330.5713999895</v>
      </c>
      <c r="K220" s="6">
        <v>17656.457200000001</v>
      </c>
      <c r="L220" s="6">
        <f>SUM(J220:K220)</f>
        <v>2253987.0285999896</v>
      </c>
      <c r="M220" s="3"/>
      <c r="N220" s="8"/>
      <c r="O220" s="8"/>
      <c r="P220" s="8"/>
      <c r="Q220" s="3"/>
      <c r="R220" s="3"/>
      <c r="S220" s="3"/>
      <c r="T220" s="3"/>
    </row>
    <row r="221" spans="1:20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4">
        <f>SUM(J219:J220)</f>
        <v>3292111.8881999897</v>
      </c>
      <c r="K221" s="4">
        <f>SUM(K219:K220)</f>
        <v>197395.02780000001</v>
      </c>
      <c r="L221" s="4">
        <f>SUM(L219:L220)</f>
        <v>3489506.91599999</v>
      </c>
      <c r="M221" s="3"/>
      <c r="N221" s="8"/>
      <c r="O221" s="8"/>
      <c r="P221" s="8"/>
      <c r="Q221" s="3"/>
      <c r="R221" s="3"/>
      <c r="S221" s="3"/>
      <c r="T221" s="3"/>
    </row>
    <row r="222" spans="1:20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4"/>
      <c r="L222" s="4"/>
      <c r="M222" s="3"/>
      <c r="N222" s="8"/>
      <c r="O222" s="8"/>
      <c r="P222" s="8"/>
      <c r="Q222" s="3"/>
      <c r="R222" s="3"/>
      <c r="S222" s="3"/>
      <c r="T222" s="3"/>
    </row>
    <row r="223" spans="1:20" x14ac:dyDescent="0.25">
      <c r="A223" s="7" t="s">
        <v>3</v>
      </c>
      <c r="B223" s="3" t="s">
        <v>2</v>
      </c>
      <c r="C223" s="3"/>
      <c r="D223" s="3"/>
      <c r="E223" s="3"/>
      <c r="F223" s="3"/>
      <c r="G223" s="3"/>
      <c r="H223" s="3"/>
      <c r="I223" s="3"/>
      <c r="J223" s="4">
        <f t="shared" ref="J223:L224" si="6">J219+J215+J211+J207+J203+J199+J195+J191+J187+J183+J179+J175</f>
        <v>13954904.792100001</v>
      </c>
      <c r="K223" s="4">
        <f t="shared" si="6"/>
        <v>2143487.3681000001</v>
      </c>
      <c r="L223" s="4">
        <f t="shared" si="6"/>
        <v>16098392.1602</v>
      </c>
      <c r="M223" s="3"/>
      <c r="N223" s="8"/>
      <c r="O223" s="8"/>
      <c r="P223" s="8"/>
      <c r="Q223" s="3"/>
      <c r="R223" s="3"/>
      <c r="S223" s="3"/>
      <c r="T223" s="3"/>
    </row>
    <row r="224" spans="1:20" ht="15.75" thickBot="1" x14ac:dyDescent="0.3">
      <c r="A224" s="7" t="s">
        <v>3</v>
      </c>
      <c r="B224" s="3" t="s">
        <v>0</v>
      </c>
      <c r="C224" s="3"/>
      <c r="D224" s="9"/>
      <c r="E224" s="9"/>
      <c r="F224" s="3"/>
      <c r="G224" s="9"/>
      <c r="H224" s="9"/>
      <c r="I224" s="3"/>
      <c r="J224" s="6">
        <f t="shared" si="6"/>
        <v>27200655.301599927</v>
      </c>
      <c r="K224" s="6">
        <f t="shared" si="6"/>
        <v>211822.00339999993</v>
      </c>
      <c r="L224" s="6">
        <f t="shared" si="6"/>
        <v>27412477.304999925</v>
      </c>
      <c r="M224" s="3"/>
      <c r="N224" s="8"/>
      <c r="O224" s="8"/>
      <c r="P224" s="8"/>
      <c r="Q224" s="3"/>
      <c r="R224" s="3"/>
      <c r="S224" s="3"/>
      <c r="T224" s="3"/>
    </row>
    <row r="225" spans="1:20" x14ac:dyDescent="0.25">
      <c r="A225" s="5"/>
      <c r="B225" s="3"/>
      <c r="C225" s="3"/>
      <c r="D225" s="3"/>
      <c r="E225" s="3"/>
      <c r="F225" s="3"/>
      <c r="G225" s="3"/>
      <c r="H225" s="3"/>
      <c r="I225" s="3"/>
      <c r="J225" s="4">
        <f>SUM(J223:J224)</f>
        <v>41155560.093699932</v>
      </c>
      <c r="K225" s="4">
        <f>SUM(K223:K224)</f>
        <v>2355309.3714999999</v>
      </c>
      <c r="L225" s="4">
        <f>SUM(L223:L224)</f>
        <v>43510869.465199925</v>
      </c>
      <c r="M225" s="3"/>
      <c r="N225" s="8"/>
      <c r="O225" s="8"/>
      <c r="P225" s="8"/>
      <c r="Q225" s="3"/>
      <c r="R225" s="3"/>
      <c r="S225" s="3"/>
      <c r="T225" s="3"/>
    </row>
    <row r="226" spans="1:20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4"/>
      <c r="L226" s="4"/>
      <c r="M226" s="3"/>
      <c r="N226" s="8"/>
      <c r="O226" s="8"/>
      <c r="P226" s="8"/>
      <c r="Q226" s="3"/>
      <c r="R226" s="24"/>
      <c r="S226" s="24"/>
      <c r="T226" s="24"/>
    </row>
    <row r="227" spans="1:20" x14ac:dyDescent="0.25">
      <c r="A227" s="3" t="s">
        <v>1</v>
      </c>
      <c r="B227" s="3"/>
      <c r="C227" s="3"/>
      <c r="D227" s="3"/>
      <c r="E227" s="3"/>
      <c r="F227" s="3"/>
      <c r="G227" s="3"/>
      <c r="H227" s="3"/>
      <c r="I227" s="3"/>
      <c r="J227" s="4"/>
      <c r="K227" s="4"/>
      <c r="L227" s="4"/>
      <c r="M227" s="3"/>
      <c r="N227" s="8"/>
      <c r="O227" s="8"/>
      <c r="P227" s="8"/>
      <c r="Q227" s="3"/>
      <c r="R227" s="24"/>
      <c r="S227" s="24"/>
      <c r="T227" s="24"/>
    </row>
    <row r="228" spans="1:20" x14ac:dyDescent="0.25">
      <c r="A228" s="5">
        <v>45839</v>
      </c>
      <c r="B228" s="3" t="s">
        <v>2</v>
      </c>
      <c r="C228" s="3"/>
      <c r="D228" s="3"/>
      <c r="E228" s="3"/>
      <c r="F228" s="3"/>
      <c r="G228" s="3"/>
      <c r="H228" s="3"/>
      <c r="I228" s="3"/>
      <c r="J228" s="4">
        <v>1091105.0282380003</v>
      </c>
      <c r="K228" s="4">
        <v>186029.42057099997</v>
      </c>
      <c r="L228" s="4">
        <f>SUM(J228:K228)</f>
        <v>1277134.4488090002</v>
      </c>
      <c r="M228" s="3"/>
      <c r="N228" s="8"/>
      <c r="O228" s="8"/>
      <c r="P228" s="8"/>
      <c r="Q228" s="3"/>
      <c r="R228" s="24"/>
      <c r="S228" s="24"/>
      <c r="T228" s="24"/>
    </row>
    <row r="229" spans="1:20" ht="15.75" thickBot="1" x14ac:dyDescent="0.3">
      <c r="A229" s="5">
        <v>45839</v>
      </c>
      <c r="B229" s="3" t="s">
        <v>0</v>
      </c>
      <c r="C229" s="3"/>
      <c r="D229" s="3"/>
      <c r="E229" s="3"/>
      <c r="F229" s="3"/>
      <c r="G229" s="3"/>
      <c r="H229" s="3"/>
      <c r="I229" s="3"/>
      <c r="J229" s="6">
        <v>2314747.4449639902</v>
      </c>
      <c r="K229" s="6">
        <v>18274.433201999997</v>
      </c>
      <c r="L229" s="6">
        <f>SUM(J229:K229)</f>
        <v>2333021.8781659901</v>
      </c>
      <c r="M229" s="3"/>
      <c r="N229" s="8"/>
      <c r="O229" s="8"/>
      <c r="P229" s="8"/>
      <c r="Q229" s="3"/>
      <c r="R229" s="24"/>
      <c r="S229" s="24"/>
      <c r="T229" s="24"/>
    </row>
    <row r="230" spans="1:20" x14ac:dyDescent="0.25">
      <c r="A230" s="5"/>
      <c r="B230" s="3"/>
      <c r="C230" s="3"/>
      <c r="D230" s="3"/>
      <c r="E230" s="3"/>
      <c r="F230" s="3"/>
      <c r="G230" s="3"/>
      <c r="H230" s="3"/>
      <c r="I230" s="3"/>
      <c r="J230" s="4">
        <f>SUM(J228:J229)</f>
        <v>3405852.4732019906</v>
      </c>
      <c r="K230" s="4">
        <f>SUM(K228:K229)</f>
        <v>204303.85377299995</v>
      </c>
      <c r="L230" s="4">
        <f>SUM(L228:L229)</f>
        <v>3610156.3269749903</v>
      </c>
      <c r="M230" s="3"/>
      <c r="N230" s="4"/>
      <c r="O230" s="4"/>
      <c r="P230" s="4"/>
      <c r="Q230" s="3"/>
      <c r="R230" s="24"/>
      <c r="S230" s="24"/>
      <c r="T230" s="24"/>
    </row>
    <row r="231" spans="1:20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4"/>
      <c r="L231" s="4"/>
      <c r="M231" s="3"/>
      <c r="N231" s="4"/>
      <c r="O231" s="4"/>
      <c r="P231" s="4"/>
      <c r="Q231" s="3"/>
      <c r="R231" s="24"/>
      <c r="S231" s="24"/>
      <c r="T231" s="24"/>
    </row>
    <row r="232" spans="1:20" x14ac:dyDescent="0.25">
      <c r="A232" s="5">
        <v>45900</v>
      </c>
      <c r="B232" s="3" t="s">
        <v>2</v>
      </c>
      <c r="C232" s="3"/>
      <c r="D232" s="3"/>
      <c r="E232" s="3"/>
      <c r="F232" s="3"/>
      <c r="G232" s="3"/>
      <c r="H232" s="3"/>
      <c r="I232" s="3"/>
      <c r="J232" s="4">
        <v>1090139.2782380003</v>
      </c>
      <c r="K232" s="4">
        <v>186029.42057099997</v>
      </c>
      <c r="L232" s="4">
        <f>SUM(J232:K232)</f>
        <v>1276168.6988090002</v>
      </c>
      <c r="M232" s="3"/>
      <c r="N232" s="4"/>
      <c r="O232" s="4"/>
      <c r="P232" s="4"/>
      <c r="Q232" s="3"/>
      <c r="R232" s="24"/>
      <c r="S232" s="24"/>
      <c r="T232" s="24"/>
    </row>
    <row r="233" spans="1:20" ht="15.75" thickBot="1" x14ac:dyDescent="0.3">
      <c r="A233" s="5">
        <v>45892</v>
      </c>
      <c r="B233" s="3" t="s">
        <v>0</v>
      </c>
      <c r="C233" s="3"/>
      <c r="D233" s="3"/>
      <c r="E233" s="3"/>
      <c r="F233" s="3"/>
      <c r="G233" s="3"/>
      <c r="H233" s="3"/>
      <c r="I233" s="3"/>
      <c r="J233" s="6">
        <v>2315088.3719639904</v>
      </c>
      <c r="K233" s="6">
        <v>18274.433201999997</v>
      </c>
      <c r="L233" s="6">
        <f>SUM(J233:K233)</f>
        <v>2333362.8051659903</v>
      </c>
      <c r="M233" s="3"/>
      <c r="N233" s="4"/>
      <c r="O233" s="4"/>
      <c r="P233" s="4"/>
      <c r="Q233" s="3"/>
      <c r="R233" s="24"/>
      <c r="S233" s="24"/>
      <c r="T233" s="24"/>
    </row>
    <row r="234" spans="1:20" x14ac:dyDescent="0.25">
      <c r="A234" s="5"/>
      <c r="B234" s="3"/>
      <c r="C234" s="3"/>
      <c r="D234" s="3"/>
      <c r="E234" s="3"/>
      <c r="F234" s="3"/>
      <c r="G234" s="3"/>
      <c r="H234" s="3"/>
      <c r="I234" s="3"/>
      <c r="J234" s="4">
        <f>SUM(J232:J233)</f>
        <v>3405227.6502019907</v>
      </c>
      <c r="K234" s="4">
        <f>SUM(K232:K233)</f>
        <v>204303.85377299995</v>
      </c>
      <c r="L234" s="4">
        <f>SUM(L232:L233)</f>
        <v>3609531.5039749905</v>
      </c>
      <c r="M234" s="3"/>
      <c r="N234" s="4"/>
      <c r="O234" s="4"/>
      <c r="P234" s="4"/>
      <c r="Q234" s="3"/>
      <c r="R234" s="24"/>
      <c r="S234" s="24"/>
      <c r="T234" s="24"/>
    </row>
    <row r="235" spans="1:20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4"/>
      <c r="L235" s="4"/>
      <c r="M235" s="3"/>
      <c r="N235" s="4"/>
      <c r="O235" s="4"/>
      <c r="P235" s="4"/>
      <c r="Q235" s="3"/>
      <c r="R235" s="24"/>
      <c r="S235" s="24"/>
      <c r="T235" s="24"/>
    </row>
    <row r="236" spans="1:20" x14ac:dyDescent="0.25">
      <c r="A236" s="5">
        <v>45930</v>
      </c>
      <c r="B236" s="3" t="s">
        <v>2</v>
      </c>
      <c r="C236" s="3"/>
      <c r="D236" s="3"/>
      <c r="E236" s="3"/>
      <c r="F236" s="3"/>
      <c r="G236" s="3"/>
      <c r="H236" s="3"/>
      <c r="I236" s="3"/>
      <c r="J236" s="4">
        <v>1091315.448238</v>
      </c>
      <c r="K236" s="4">
        <v>186029.42057099997</v>
      </c>
      <c r="L236" s="4">
        <f>SUM(J236:K236)</f>
        <v>1277344.8688090001</v>
      </c>
      <c r="M236" s="3"/>
      <c r="N236" s="4"/>
      <c r="O236" s="4"/>
      <c r="P236" s="4"/>
      <c r="Q236" s="3"/>
      <c r="R236" s="24"/>
      <c r="S236" s="24"/>
      <c r="T236" s="24"/>
    </row>
    <row r="237" spans="1:20" ht="15.75" thickBot="1" x14ac:dyDescent="0.3">
      <c r="A237" s="5">
        <v>45930</v>
      </c>
      <c r="B237" s="3" t="s">
        <v>0</v>
      </c>
      <c r="C237" s="3"/>
      <c r="D237" s="3"/>
      <c r="E237" s="3"/>
      <c r="F237" s="3"/>
      <c r="G237" s="3"/>
      <c r="H237" s="3"/>
      <c r="I237" s="3"/>
      <c r="J237" s="6">
        <v>2314875.5809639902</v>
      </c>
      <c r="K237" s="6">
        <v>18274.433201999997</v>
      </c>
      <c r="L237" s="6">
        <f>SUM(J237:K237)</f>
        <v>2333150.0141659901</v>
      </c>
      <c r="M237" s="3"/>
      <c r="N237" s="4"/>
      <c r="O237" s="4"/>
      <c r="P237" s="4"/>
      <c r="Q237" s="3"/>
      <c r="R237" s="24"/>
      <c r="S237" s="24"/>
      <c r="T237" s="24"/>
    </row>
    <row r="238" spans="1:20" x14ac:dyDescent="0.25">
      <c r="A238" s="5"/>
      <c r="B238" s="3"/>
      <c r="C238" s="3"/>
      <c r="D238" s="3"/>
      <c r="E238" s="3"/>
      <c r="F238" s="3"/>
      <c r="G238" s="3"/>
      <c r="H238" s="3"/>
      <c r="I238" s="3"/>
      <c r="J238" s="4">
        <f>SUM(J236:J237)</f>
        <v>3406191.02920199</v>
      </c>
      <c r="K238" s="4">
        <f>SUM(K236:K237)</f>
        <v>204303.85377299995</v>
      </c>
      <c r="L238" s="4">
        <f>SUM(L236:L237)</f>
        <v>3610494.8829749902</v>
      </c>
      <c r="M238" s="3"/>
      <c r="N238" s="4"/>
      <c r="O238" s="4"/>
      <c r="P238" s="4"/>
      <c r="Q238" s="3"/>
      <c r="R238" s="24"/>
      <c r="S238" s="24"/>
      <c r="T238" s="24"/>
    </row>
    <row r="239" spans="1:20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4"/>
      <c r="L239" s="4"/>
      <c r="M239" s="3"/>
      <c r="N239" s="4"/>
      <c r="O239" s="4"/>
      <c r="P239" s="4"/>
      <c r="Q239" s="3"/>
      <c r="R239" s="24"/>
      <c r="S239" s="24"/>
      <c r="T239" s="24"/>
    </row>
    <row r="240" spans="1:20" x14ac:dyDescent="0.25">
      <c r="A240" s="5">
        <v>45961</v>
      </c>
      <c r="B240" s="3" t="s">
        <v>2</v>
      </c>
      <c r="C240" s="3"/>
      <c r="D240" s="3"/>
      <c r="E240" s="3"/>
      <c r="F240" s="3"/>
      <c r="G240" s="3"/>
      <c r="H240" s="3"/>
      <c r="I240" s="3"/>
      <c r="J240" s="4">
        <v>1606938.9896910004</v>
      </c>
      <c r="K240" s="4">
        <v>237448.74190049994</v>
      </c>
      <c r="L240" s="4">
        <f>SUM(J240:K240)</f>
        <v>1844387.7315915003</v>
      </c>
      <c r="M240" s="3"/>
      <c r="N240" s="4"/>
      <c r="O240" s="4"/>
      <c r="P240" s="4"/>
      <c r="Q240" s="3"/>
      <c r="R240" s="24"/>
      <c r="S240" s="24"/>
      <c r="T240" s="24"/>
    </row>
    <row r="241" spans="1:20" ht="15.75" thickBot="1" x14ac:dyDescent="0.3">
      <c r="A241" s="5">
        <v>45961</v>
      </c>
      <c r="B241" s="3" t="s">
        <v>0</v>
      </c>
      <c r="C241" s="3"/>
      <c r="D241" s="3"/>
      <c r="E241" s="3"/>
      <c r="F241" s="3"/>
      <c r="G241" s="3"/>
      <c r="H241" s="3"/>
      <c r="I241" s="3"/>
      <c r="J241" s="6">
        <v>2365117.601991992</v>
      </c>
      <c r="K241" s="6">
        <v>18442.953971999992</v>
      </c>
      <c r="L241" s="6">
        <f>SUM(J241:K241)</f>
        <v>2383560.5559639921</v>
      </c>
      <c r="M241" s="3"/>
      <c r="N241" s="4"/>
      <c r="O241" s="4"/>
      <c r="P241" s="4"/>
      <c r="Q241" s="3"/>
      <c r="R241" s="24"/>
      <c r="S241" s="24"/>
      <c r="T241" s="24"/>
    </row>
    <row r="242" spans="1:20" x14ac:dyDescent="0.25">
      <c r="A242" s="5"/>
      <c r="B242" s="3"/>
      <c r="C242" s="3"/>
      <c r="D242" s="3"/>
      <c r="E242" s="3"/>
      <c r="F242" s="3"/>
      <c r="G242" s="3"/>
      <c r="H242" s="3"/>
      <c r="I242" s="3"/>
      <c r="J242" s="4">
        <f>SUM(J240:J241)</f>
        <v>3972056.5916829924</v>
      </c>
      <c r="K242" s="4">
        <f>SUM(K240:K241)</f>
        <v>255891.69587249993</v>
      </c>
      <c r="L242" s="4">
        <f>SUM(L240:L241)</f>
        <v>4227948.2875554925</v>
      </c>
      <c r="M242" s="3"/>
      <c r="N242" s="4"/>
      <c r="O242" s="4"/>
      <c r="P242" s="4"/>
      <c r="Q242" s="3"/>
      <c r="R242" s="24"/>
      <c r="S242" s="24"/>
      <c r="T242" s="24"/>
    </row>
    <row r="243" spans="1:20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4"/>
      <c r="L243" s="4"/>
      <c r="M243" s="3"/>
      <c r="N243" s="4"/>
      <c r="O243" s="4"/>
      <c r="P243" s="4"/>
      <c r="Q243" s="3"/>
      <c r="R243" s="24"/>
      <c r="S243" s="24"/>
      <c r="T243" s="24"/>
    </row>
    <row r="244" spans="1:20" x14ac:dyDescent="0.25">
      <c r="A244" s="5">
        <v>45991</v>
      </c>
      <c r="B244" s="3" t="s">
        <v>2</v>
      </c>
      <c r="C244" s="3"/>
      <c r="D244" s="3"/>
      <c r="E244" s="3"/>
      <c r="F244" s="3"/>
      <c r="G244" s="3"/>
      <c r="H244" s="3"/>
      <c r="I244" s="3"/>
      <c r="J244" s="4">
        <v>1091948.1682380002</v>
      </c>
      <c r="K244" s="4">
        <v>186029.42057099997</v>
      </c>
      <c r="L244" s="4">
        <f>SUM(J244:K244)</f>
        <v>1277977.5888090003</v>
      </c>
      <c r="M244" s="3"/>
      <c r="N244" s="4"/>
      <c r="O244" s="4"/>
      <c r="P244" s="4"/>
      <c r="Q244" s="3"/>
      <c r="R244" s="24"/>
      <c r="S244" s="24"/>
      <c r="T244" s="24"/>
    </row>
    <row r="245" spans="1:20" ht="15.75" thickBot="1" x14ac:dyDescent="0.3">
      <c r="A245" s="5">
        <v>45991</v>
      </c>
      <c r="B245" s="3" t="s">
        <v>0</v>
      </c>
      <c r="C245" s="3"/>
      <c r="D245" s="3"/>
      <c r="E245" s="3"/>
      <c r="F245" s="3"/>
      <c r="G245" s="3"/>
      <c r="H245" s="3"/>
      <c r="I245" s="3"/>
      <c r="J245" s="6">
        <v>2314651.6489639906</v>
      </c>
      <c r="K245" s="6">
        <v>18274.433201999997</v>
      </c>
      <c r="L245" s="6">
        <f>SUM(J245:K245)</f>
        <v>2332926.0821659905</v>
      </c>
      <c r="M245" s="3"/>
      <c r="N245" s="4"/>
      <c r="O245" s="4"/>
      <c r="P245" s="4"/>
      <c r="Q245" s="3"/>
      <c r="R245" s="24"/>
      <c r="S245" s="24"/>
      <c r="T245" s="24"/>
    </row>
    <row r="246" spans="1:20" x14ac:dyDescent="0.25">
      <c r="A246" s="5"/>
      <c r="B246" s="3"/>
      <c r="C246" s="3"/>
      <c r="D246" s="3"/>
      <c r="E246" s="3"/>
      <c r="F246" s="3"/>
      <c r="G246" s="3"/>
      <c r="H246" s="3"/>
      <c r="I246" s="3"/>
      <c r="J246" s="4">
        <f>SUM(J244:J245)</f>
        <v>3406599.8172019906</v>
      </c>
      <c r="K246" s="4">
        <f>SUM(K244:K245)</f>
        <v>204303.85377299995</v>
      </c>
      <c r="L246" s="4">
        <f>SUM(L244:L245)</f>
        <v>3610903.6709749908</v>
      </c>
      <c r="M246" s="3"/>
      <c r="N246" s="4"/>
      <c r="O246" s="4"/>
      <c r="P246" s="4"/>
      <c r="Q246" s="3"/>
      <c r="R246" s="24"/>
      <c r="S246" s="24"/>
      <c r="T246" s="24"/>
    </row>
    <row r="247" spans="1:20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4"/>
      <c r="L247" s="4"/>
      <c r="M247" s="3"/>
      <c r="N247" s="4"/>
      <c r="O247" s="4"/>
      <c r="P247" s="4"/>
      <c r="Q247" s="3"/>
      <c r="R247" s="24"/>
      <c r="S247" s="24"/>
      <c r="T247" s="24"/>
    </row>
    <row r="248" spans="1:20" x14ac:dyDescent="0.25">
      <c r="A248" s="5">
        <v>46022</v>
      </c>
      <c r="B248" s="3" t="s">
        <v>2</v>
      </c>
      <c r="C248" s="3"/>
      <c r="D248" s="3"/>
      <c r="E248" s="3"/>
      <c r="F248" s="3"/>
      <c r="G248" s="3"/>
      <c r="H248" s="3"/>
      <c r="I248" s="3"/>
      <c r="J248" s="4">
        <v>1090415.0982380004</v>
      </c>
      <c r="K248" s="4">
        <v>186029.42057099997</v>
      </c>
      <c r="L248" s="4">
        <f>SUM(J248:K248)</f>
        <v>1276444.5188090005</v>
      </c>
      <c r="M248" s="3"/>
      <c r="N248" s="4"/>
      <c r="O248" s="4"/>
      <c r="P248" s="4"/>
      <c r="Q248" s="3"/>
      <c r="R248" s="24"/>
      <c r="S248" s="24"/>
      <c r="T248" s="24"/>
    </row>
    <row r="249" spans="1:20" ht="15.75" thickBot="1" x14ac:dyDescent="0.3">
      <c r="A249" s="5">
        <v>46022</v>
      </c>
      <c r="B249" s="3" t="s">
        <v>0</v>
      </c>
      <c r="C249" s="3"/>
      <c r="D249" s="3"/>
      <c r="E249" s="3"/>
      <c r="F249" s="3"/>
      <c r="G249" s="3"/>
      <c r="H249" s="3"/>
      <c r="I249" s="3"/>
      <c r="J249" s="6">
        <v>2314386.2239639903</v>
      </c>
      <c r="K249" s="6">
        <v>18274.433201999997</v>
      </c>
      <c r="L249" s="6">
        <f>SUM(J249:K249)</f>
        <v>2332660.6571659902</v>
      </c>
      <c r="M249" s="3"/>
      <c r="N249" s="4"/>
      <c r="O249" s="4"/>
      <c r="P249" s="4"/>
      <c r="Q249" s="3"/>
      <c r="R249" s="24"/>
      <c r="S249" s="24"/>
      <c r="T249" s="24"/>
    </row>
    <row r="250" spans="1:20" x14ac:dyDescent="0.25">
      <c r="A250" s="5"/>
      <c r="B250" s="3"/>
      <c r="C250" s="3"/>
      <c r="D250" s="3"/>
      <c r="E250" s="3"/>
      <c r="F250" s="3"/>
      <c r="G250" s="3"/>
      <c r="H250" s="3"/>
      <c r="I250" s="3"/>
      <c r="J250" s="4">
        <f>SUM(J248:J249)</f>
        <v>3404801.3222019905</v>
      </c>
      <c r="K250" s="4">
        <f>SUM(K248:K249)</f>
        <v>204303.85377299995</v>
      </c>
      <c r="L250" s="4">
        <f>SUM(L248:L249)</f>
        <v>3609105.1759749907</v>
      </c>
      <c r="M250" s="3"/>
      <c r="N250" s="4"/>
      <c r="O250" s="4"/>
      <c r="P250" s="4"/>
      <c r="Q250" s="3"/>
      <c r="R250" s="24"/>
      <c r="S250" s="24"/>
      <c r="T250" s="24"/>
    </row>
    <row r="251" spans="1:20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4"/>
      <c r="L251" s="4"/>
      <c r="M251" s="3"/>
      <c r="N251" s="4"/>
      <c r="O251" s="4"/>
      <c r="P251" s="4"/>
      <c r="Q251" s="3"/>
      <c r="R251" s="24"/>
      <c r="S251" s="24"/>
      <c r="T251" s="24"/>
    </row>
    <row r="252" spans="1:20" x14ac:dyDescent="0.25">
      <c r="A252" s="5">
        <v>46053</v>
      </c>
      <c r="B252" s="3" t="s">
        <v>2</v>
      </c>
      <c r="C252" s="3"/>
      <c r="D252" s="3"/>
      <c r="E252" s="3"/>
      <c r="F252" s="3"/>
      <c r="G252" s="3"/>
      <c r="H252" s="3"/>
      <c r="I252" s="3"/>
      <c r="J252" s="4">
        <v>1093964.0482380004</v>
      </c>
      <c r="K252" s="4">
        <v>186029.42057099997</v>
      </c>
      <c r="L252" s="4">
        <f>SUM(J252:K252)</f>
        <v>1279993.4688090002</v>
      </c>
      <c r="M252" s="3"/>
      <c r="N252" s="4"/>
      <c r="O252" s="4"/>
      <c r="P252" s="4"/>
      <c r="Q252" s="3"/>
      <c r="R252" s="24"/>
      <c r="S252" s="24"/>
      <c r="T252" s="24"/>
    </row>
    <row r="253" spans="1:20" ht="15.75" thickBot="1" x14ac:dyDescent="0.3">
      <c r="A253" s="5">
        <v>46053</v>
      </c>
      <c r="B253" s="3" t="s">
        <v>0</v>
      </c>
      <c r="C253" s="3"/>
      <c r="D253" s="3"/>
      <c r="E253" s="3"/>
      <c r="F253" s="3"/>
      <c r="G253" s="3"/>
      <c r="H253" s="3"/>
      <c r="I253" s="3"/>
      <c r="J253" s="6">
        <v>2314638.2009639908</v>
      </c>
      <c r="K253" s="6">
        <v>18274.433201999997</v>
      </c>
      <c r="L253" s="6">
        <f>SUM(J253:K253)</f>
        <v>2332912.6341659906</v>
      </c>
      <c r="M253" s="3"/>
      <c r="N253" s="4"/>
      <c r="O253" s="4"/>
      <c r="P253" s="4"/>
      <c r="Q253" s="3"/>
      <c r="R253" s="24"/>
      <c r="S253" s="24"/>
      <c r="T253" s="24"/>
    </row>
    <row r="254" spans="1:20" x14ac:dyDescent="0.25">
      <c r="A254" s="5"/>
      <c r="B254" s="3"/>
      <c r="C254" s="3"/>
      <c r="D254" s="3"/>
      <c r="E254" s="3"/>
      <c r="F254" s="3"/>
      <c r="G254" s="3"/>
      <c r="H254" s="3"/>
      <c r="I254" s="3"/>
      <c r="J254" s="4">
        <f>SUM(J252:J253)</f>
        <v>3408602.2492019911</v>
      </c>
      <c r="K254" s="4">
        <f>SUM(K252:K253)</f>
        <v>204303.85377299995</v>
      </c>
      <c r="L254" s="4">
        <f>SUM(L252:L253)</f>
        <v>3612906.1029749908</v>
      </c>
      <c r="M254" s="3"/>
      <c r="N254" s="4"/>
      <c r="O254" s="4"/>
      <c r="P254" s="4"/>
      <c r="Q254" s="3"/>
      <c r="R254" s="24"/>
      <c r="S254" s="24"/>
      <c r="T254" s="24"/>
    </row>
    <row r="255" spans="1:20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4"/>
      <c r="L255" s="4"/>
      <c r="M255" s="3"/>
      <c r="N255" s="4"/>
      <c r="O255" s="4"/>
      <c r="P255" s="4"/>
      <c r="Q255" s="3"/>
      <c r="R255" s="24"/>
      <c r="S255" s="24"/>
      <c r="T255" s="24"/>
    </row>
    <row r="256" spans="1:20" x14ac:dyDescent="0.25">
      <c r="A256" s="5">
        <v>46081</v>
      </c>
      <c r="B256" s="3" t="s">
        <v>2</v>
      </c>
      <c r="C256" s="3"/>
      <c r="D256" s="3"/>
      <c r="E256" s="3"/>
      <c r="F256" s="3"/>
      <c r="G256" s="3"/>
      <c r="H256" s="3"/>
      <c r="I256" s="3"/>
      <c r="J256" s="4">
        <v>1092607.9782380001</v>
      </c>
      <c r="K256" s="4">
        <v>186029.42057099997</v>
      </c>
      <c r="L256" s="4">
        <f>SUM(J256:K256)</f>
        <v>1278637.3988089999</v>
      </c>
      <c r="M256" s="3"/>
      <c r="N256" s="4"/>
      <c r="O256" s="4"/>
      <c r="P256" s="4"/>
      <c r="Q256" s="3"/>
      <c r="R256" s="24"/>
      <c r="S256" s="24"/>
      <c r="T256" s="24"/>
    </row>
    <row r="257" spans="1:20" ht="15.75" thickBot="1" x14ac:dyDescent="0.3">
      <c r="A257" s="5">
        <v>46081</v>
      </c>
      <c r="B257" s="3" t="s">
        <v>0</v>
      </c>
      <c r="C257" s="3"/>
      <c r="D257" s="3"/>
      <c r="E257" s="3"/>
      <c r="F257" s="3"/>
      <c r="G257" s="3"/>
      <c r="H257" s="3"/>
      <c r="I257" s="3"/>
      <c r="J257" s="6">
        <v>2315034.5649639908</v>
      </c>
      <c r="K257" s="6">
        <v>18274.433201999997</v>
      </c>
      <c r="L257" s="6">
        <f>SUM(J257:K257)</f>
        <v>2333308.9981659907</v>
      </c>
      <c r="M257" s="3"/>
      <c r="N257" s="4"/>
      <c r="O257" s="4"/>
      <c r="P257" s="4"/>
      <c r="Q257" s="3"/>
      <c r="R257" s="24"/>
      <c r="S257" s="24"/>
      <c r="T257" s="24"/>
    </row>
    <row r="258" spans="1:20" x14ac:dyDescent="0.25">
      <c r="A258" s="5"/>
      <c r="B258" s="3"/>
      <c r="C258" s="3"/>
      <c r="D258" s="3"/>
      <c r="E258" s="3"/>
      <c r="F258" s="3"/>
      <c r="G258" s="3"/>
      <c r="H258" s="3"/>
      <c r="I258" s="3"/>
      <c r="J258" s="4">
        <f>SUM(J256:J257)</f>
        <v>3407642.5432019909</v>
      </c>
      <c r="K258" s="4">
        <f>SUM(K256:K257)</f>
        <v>204303.85377299995</v>
      </c>
      <c r="L258" s="4">
        <f>SUM(L256:L257)</f>
        <v>3611946.3969749906</v>
      </c>
      <c r="M258" s="3"/>
      <c r="N258" s="4"/>
      <c r="O258" s="4"/>
      <c r="P258" s="4"/>
      <c r="Q258" s="3"/>
      <c r="R258" s="24"/>
      <c r="S258" s="24"/>
      <c r="T258" s="24"/>
    </row>
    <row r="259" spans="1:20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4"/>
      <c r="L259" s="4"/>
      <c r="M259" s="3"/>
      <c r="N259" s="4"/>
      <c r="O259" s="4"/>
      <c r="P259" s="4"/>
      <c r="Q259" s="3"/>
      <c r="R259" s="24"/>
      <c r="S259" s="24"/>
      <c r="T259" s="24"/>
    </row>
    <row r="260" spans="1:20" x14ac:dyDescent="0.25">
      <c r="A260" s="5">
        <v>46112</v>
      </c>
      <c r="B260" s="3" t="s">
        <v>2</v>
      </c>
      <c r="C260" s="3"/>
      <c r="D260" s="3"/>
      <c r="E260" s="3"/>
      <c r="F260" s="3"/>
      <c r="G260" s="3"/>
      <c r="H260" s="3"/>
      <c r="I260" s="3"/>
      <c r="J260" s="4">
        <v>1130628.0728263292</v>
      </c>
      <c r="K260" s="4">
        <v>192540.45029098491</v>
      </c>
      <c r="L260" s="4">
        <f>SUM(J260:K260)</f>
        <v>1323168.5231173141</v>
      </c>
      <c r="M260" s="3"/>
      <c r="N260" s="4"/>
      <c r="O260" s="4"/>
      <c r="P260" s="4"/>
      <c r="Q260" s="3"/>
      <c r="R260" s="24"/>
      <c r="S260" s="24"/>
      <c r="T260" s="24"/>
    </row>
    <row r="261" spans="1:20" ht="15.75" thickBot="1" x14ac:dyDescent="0.3">
      <c r="A261" s="5">
        <v>46112</v>
      </c>
      <c r="B261" s="3" t="s">
        <v>0</v>
      </c>
      <c r="C261" s="3"/>
      <c r="D261" s="3"/>
      <c r="E261" s="3"/>
      <c r="F261" s="3"/>
      <c r="G261" s="3"/>
      <c r="H261" s="3"/>
      <c r="I261" s="3"/>
      <c r="J261" s="6">
        <v>2396695.2043027468</v>
      </c>
      <c r="K261" s="6">
        <v>18914.038364069995</v>
      </c>
      <c r="L261" s="6">
        <f>SUM(J261:K261)</f>
        <v>2415609.2426668168</v>
      </c>
      <c r="M261" s="3"/>
      <c r="N261" s="4"/>
      <c r="O261" s="4"/>
      <c r="P261" s="4"/>
      <c r="Q261" s="3"/>
      <c r="R261" s="24"/>
      <c r="S261" s="24"/>
      <c r="T261" s="24"/>
    </row>
    <row r="262" spans="1:20" x14ac:dyDescent="0.25">
      <c r="A262" s="5"/>
      <c r="B262" s="3"/>
      <c r="C262" s="3"/>
      <c r="D262" s="3"/>
      <c r="E262" s="3"/>
      <c r="F262" s="3"/>
      <c r="G262" s="3"/>
      <c r="H262" s="3"/>
      <c r="I262" s="3"/>
      <c r="J262" s="4">
        <f>SUM(J260:J261)</f>
        <v>3527323.277129076</v>
      </c>
      <c r="K262" s="4">
        <f>SUM(K260:K261)</f>
        <v>211454.48865505491</v>
      </c>
      <c r="L262" s="4">
        <f>SUM(L260:L261)</f>
        <v>3738777.7657841309</v>
      </c>
      <c r="M262" s="3"/>
      <c r="N262" s="4"/>
      <c r="O262" s="4"/>
      <c r="P262" s="4"/>
      <c r="Q262" s="3"/>
      <c r="R262" s="24"/>
      <c r="S262" s="24"/>
      <c r="T262" s="24"/>
    </row>
    <row r="263" spans="1:20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4"/>
      <c r="L263" s="4"/>
      <c r="M263" s="3"/>
      <c r="N263" s="4"/>
      <c r="O263" s="4"/>
      <c r="P263" s="4"/>
      <c r="Q263" s="3"/>
      <c r="R263" s="24"/>
      <c r="S263" s="24"/>
      <c r="T263" s="24"/>
    </row>
    <row r="264" spans="1:20" x14ac:dyDescent="0.25">
      <c r="A264" s="5">
        <v>46142</v>
      </c>
      <c r="B264" s="3" t="s">
        <v>2</v>
      </c>
      <c r="C264" s="3"/>
      <c r="D264" s="3"/>
      <c r="E264" s="3"/>
      <c r="F264" s="3"/>
      <c r="G264" s="3"/>
      <c r="H264" s="3"/>
      <c r="I264" s="3"/>
      <c r="J264" s="4">
        <v>1130942.8428263292</v>
      </c>
      <c r="K264" s="4">
        <v>192540.45029098491</v>
      </c>
      <c r="L264" s="4">
        <f>SUM(J264:K264)</f>
        <v>1323483.2931173141</v>
      </c>
      <c r="M264" s="3"/>
      <c r="N264" s="4"/>
      <c r="O264" s="4"/>
      <c r="P264" s="4"/>
      <c r="Q264" s="3"/>
      <c r="R264" s="24"/>
      <c r="S264" s="24"/>
      <c r="T264" s="24"/>
    </row>
    <row r="265" spans="1:20" ht="15.75" thickBot="1" x14ac:dyDescent="0.3">
      <c r="A265" s="5">
        <v>46142</v>
      </c>
      <c r="B265" s="3" t="s">
        <v>0</v>
      </c>
      <c r="C265" s="3"/>
      <c r="D265" s="3"/>
      <c r="E265" s="3"/>
      <c r="F265" s="3"/>
      <c r="G265" s="3"/>
      <c r="H265" s="3"/>
      <c r="I265" s="3"/>
      <c r="J265" s="6">
        <v>2396416.9963027472</v>
      </c>
      <c r="K265" s="6">
        <v>18914.038364069995</v>
      </c>
      <c r="L265" s="6">
        <f>SUM(J265:K265)</f>
        <v>2415331.0346668172</v>
      </c>
      <c r="M265" s="3"/>
      <c r="N265" s="4"/>
      <c r="O265" s="4"/>
      <c r="P265" s="4"/>
      <c r="Q265" s="3"/>
      <c r="R265" s="24"/>
      <c r="S265" s="24"/>
      <c r="T265" s="24"/>
    </row>
    <row r="266" spans="1:20" x14ac:dyDescent="0.25">
      <c r="A266" s="5"/>
      <c r="B266" s="3"/>
      <c r="C266" s="3"/>
      <c r="D266" s="3"/>
      <c r="E266" s="3"/>
      <c r="F266" s="3"/>
      <c r="G266" s="3"/>
      <c r="H266" s="3"/>
      <c r="I266" s="3"/>
      <c r="J266" s="4">
        <f>SUM(J264:J265)</f>
        <v>3527359.8391290763</v>
      </c>
      <c r="K266" s="4">
        <f>SUM(K264:K265)</f>
        <v>211454.48865505491</v>
      </c>
      <c r="L266" s="4">
        <f>SUM(L264:L265)</f>
        <v>3738814.3277841313</v>
      </c>
      <c r="M266" s="3"/>
      <c r="N266" s="4"/>
      <c r="O266" s="4"/>
      <c r="P266" s="4"/>
      <c r="Q266" s="3"/>
      <c r="R266" s="24"/>
      <c r="S266" s="24"/>
      <c r="T266" s="24"/>
    </row>
    <row r="267" spans="1:20" x14ac:dyDescent="0.25">
      <c r="A267" s="5"/>
      <c r="B267" s="3"/>
      <c r="C267" s="3"/>
      <c r="D267" s="3"/>
      <c r="E267" s="3"/>
      <c r="F267" s="3"/>
      <c r="G267" s="3"/>
      <c r="H267" s="3"/>
      <c r="I267" s="3"/>
      <c r="J267" s="4"/>
      <c r="K267" s="4"/>
      <c r="L267" s="4"/>
      <c r="M267" s="3"/>
      <c r="N267" s="4"/>
      <c r="O267" s="4"/>
      <c r="P267" s="4"/>
      <c r="Q267" s="3"/>
      <c r="R267" s="24"/>
      <c r="S267" s="24"/>
      <c r="T267" s="24"/>
    </row>
    <row r="268" spans="1:20" x14ac:dyDescent="0.25">
      <c r="A268" s="5">
        <v>46173</v>
      </c>
      <c r="B268" s="3" t="s">
        <v>2</v>
      </c>
      <c r="C268" s="3"/>
      <c r="D268" s="3"/>
      <c r="E268" s="3"/>
      <c r="F268" s="3"/>
      <c r="G268" s="3"/>
      <c r="H268" s="3"/>
      <c r="I268" s="3"/>
      <c r="J268" s="4">
        <v>1661442.9275801857</v>
      </c>
      <c r="K268" s="4">
        <v>245759.44786701753</v>
      </c>
      <c r="L268" s="4">
        <f>SUM(J268:K268)</f>
        <v>1907202.3754472032</v>
      </c>
      <c r="M268" s="3"/>
      <c r="N268" s="4"/>
      <c r="O268" s="4"/>
      <c r="P268" s="4"/>
      <c r="Q268" s="3"/>
      <c r="R268" s="24"/>
      <c r="S268" s="24"/>
      <c r="T268" s="24"/>
    </row>
    <row r="269" spans="1:20" ht="15.75" thickBot="1" x14ac:dyDescent="0.3">
      <c r="A269" s="5">
        <v>46173</v>
      </c>
      <c r="B269" s="3" t="s">
        <v>0</v>
      </c>
      <c r="C269" s="3"/>
      <c r="D269" s="3"/>
      <c r="E269" s="3"/>
      <c r="F269" s="3"/>
      <c r="G269" s="3"/>
      <c r="H269" s="3"/>
      <c r="I269" s="3"/>
      <c r="J269" s="6">
        <v>2448541.121026733</v>
      </c>
      <c r="K269" s="6">
        <v>19088.457361019995</v>
      </c>
      <c r="L269" s="6">
        <f>SUM(J269:K269)</f>
        <v>2467629.5783877531</v>
      </c>
      <c r="M269" s="3"/>
      <c r="N269" s="4"/>
      <c r="O269" s="4"/>
      <c r="P269" s="4"/>
      <c r="Q269" s="3"/>
      <c r="R269" s="24"/>
      <c r="S269" s="24"/>
      <c r="T269" s="24"/>
    </row>
    <row r="270" spans="1:20" x14ac:dyDescent="0.25">
      <c r="A270" s="5"/>
      <c r="B270" s="3"/>
      <c r="C270" s="3"/>
      <c r="D270" s="3"/>
      <c r="E270" s="3"/>
      <c r="F270" s="3"/>
      <c r="G270" s="3"/>
      <c r="H270" s="3"/>
      <c r="I270" s="3"/>
      <c r="J270" s="4">
        <f>SUM(J268:J269)</f>
        <v>4109984.0486069187</v>
      </c>
      <c r="K270" s="4">
        <f>SUM(K268:K269)</f>
        <v>264847.9052280375</v>
      </c>
      <c r="L270" s="4">
        <f>SUM(L268:L269)</f>
        <v>4374831.9538349565</v>
      </c>
      <c r="M270" s="3"/>
      <c r="N270" s="4"/>
      <c r="O270" s="4"/>
      <c r="P270" s="4"/>
      <c r="Q270" s="3"/>
      <c r="R270" s="24"/>
      <c r="S270" s="24"/>
      <c r="T270" s="24"/>
    </row>
    <row r="271" spans="1:20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4"/>
      <c r="L271" s="4"/>
      <c r="M271" s="3"/>
      <c r="N271" s="4"/>
      <c r="O271" s="4"/>
      <c r="P271" s="4"/>
      <c r="Q271" s="3"/>
      <c r="R271" s="24"/>
      <c r="S271" s="24"/>
      <c r="T271" s="24"/>
    </row>
    <row r="272" spans="1:20" x14ac:dyDescent="0.25">
      <c r="A272" s="5">
        <v>46203</v>
      </c>
      <c r="B272" s="3" t="s">
        <v>2</v>
      </c>
      <c r="C272" s="3"/>
      <c r="D272" s="3"/>
      <c r="E272" s="3"/>
      <c r="F272" s="3"/>
      <c r="G272" s="3"/>
      <c r="H272" s="3"/>
      <c r="I272" s="3"/>
      <c r="J272" s="4">
        <v>1130709.2628263296</v>
      </c>
      <c r="K272" s="4">
        <v>192540.45029098491</v>
      </c>
      <c r="L272" s="4">
        <f>SUM(J272:K272)</f>
        <v>1323249.7131173145</v>
      </c>
      <c r="M272" s="3"/>
      <c r="N272" s="4"/>
      <c r="O272" s="4"/>
      <c r="P272" s="4"/>
      <c r="Q272" s="3"/>
      <c r="R272" s="24"/>
      <c r="S272" s="24"/>
      <c r="T272" s="24"/>
    </row>
    <row r="273" spans="1:20" ht="15.75" thickBot="1" x14ac:dyDescent="0.3">
      <c r="A273" s="5">
        <v>46203</v>
      </c>
      <c r="B273" s="3" t="s">
        <v>0</v>
      </c>
      <c r="C273" s="3"/>
      <c r="D273" s="3"/>
      <c r="E273" s="3"/>
      <c r="F273" s="3"/>
      <c r="G273" s="3"/>
      <c r="H273" s="3"/>
      <c r="I273" s="3"/>
      <c r="J273" s="6">
        <v>2396234.6343027474</v>
      </c>
      <c r="K273" s="6">
        <v>18914.038364069995</v>
      </c>
      <c r="L273" s="6">
        <f>SUM(J273:K273)</f>
        <v>2415148.6726668174</v>
      </c>
      <c r="M273" s="3"/>
      <c r="N273" s="4"/>
      <c r="O273" s="4"/>
      <c r="P273" s="4"/>
      <c r="Q273" s="3"/>
      <c r="R273" s="24"/>
      <c r="S273" s="24"/>
      <c r="T273" s="24"/>
    </row>
    <row r="274" spans="1:20" x14ac:dyDescent="0.25">
      <c r="A274" s="5"/>
      <c r="B274" s="3"/>
      <c r="C274" s="3"/>
      <c r="D274" s="3"/>
      <c r="E274" s="3"/>
      <c r="F274" s="3"/>
      <c r="G274" s="3"/>
      <c r="H274" s="3"/>
      <c r="I274" s="3"/>
      <c r="J274" s="4">
        <f>SUM(J272:J273)</f>
        <v>3526943.897129077</v>
      </c>
      <c r="K274" s="4">
        <f>SUM(K272:K273)</f>
        <v>211454.48865505491</v>
      </c>
      <c r="L274" s="4">
        <f>SUM(L272:L273)</f>
        <v>3738398.3857841319</v>
      </c>
      <c r="M274" s="3"/>
      <c r="N274" s="4"/>
      <c r="O274" s="4"/>
      <c r="P274" s="4"/>
      <c r="Q274" s="3"/>
      <c r="R274" s="24"/>
      <c r="S274" s="24"/>
      <c r="T274" s="24"/>
    </row>
    <row r="275" spans="1:20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4"/>
      <c r="L275" s="4"/>
      <c r="M275" s="3"/>
      <c r="N275" s="4"/>
      <c r="O275" s="4"/>
      <c r="P275" s="4"/>
      <c r="Q275" s="3"/>
      <c r="R275" s="24"/>
      <c r="S275" s="24"/>
      <c r="T275" s="24"/>
    </row>
    <row r="276" spans="1:20" x14ac:dyDescent="0.25">
      <c r="A276" s="7" t="s">
        <v>1</v>
      </c>
      <c r="B276" s="3" t="s">
        <v>2</v>
      </c>
      <c r="C276" s="3"/>
      <c r="D276" s="3"/>
      <c r="E276" s="3"/>
      <c r="F276" s="3"/>
      <c r="G276" s="3"/>
      <c r="H276" s="3"/>
      <c r="I276" s="3"/>
      <c r="J276" s="4">
        <f t="shared" ref="J276:L277" si="7">J272+J268+J264+J260+J256+J252+J248+J244+J240+J236+J232+J228</f>
        <v>14302157.143416176</v>
      </c>
      <c r="K276" s="4">
        <f t="shared" si="7"/>
        <v>2363035.4846374714</v>
      </c>
      <c r="L276" s="4">
        <f t="shared" si="7"/>
        <v>16665192.628053647</v>
      </c>
      <c r="M276" s="3"/>
      <c r="N276" s="4"/>
      <c r="O276" s="4"/>
      <c r="P276" s="4"/>
      <c r="Q276" s="3"/>
      <c r="R276" s="24"/>
      <c r="S276" s="24"/>
      <c r="T276" s="24"/>
    </row>
    <row r="277" spans="1:20" ht="15.75" thickBot="1" x14ac:dyDescent="0.3">
      <c r="A277" s="7" t="s">
        <v>1</v>
      </c>
      <c r="B277" s="3" t="s">
        <v>0</v>
      </c>
      <c r="C277" s="3"/>
      <c r="D277" s="3"/>
      <c r="E277" s="3"/>
      <c r="F277" s="3"/>
      <c r="G277" s="3"/>
      <c r="H277" s="3"/>
      <c r="I277" s="3"/>
      <c r="J277" s="6">
        <f t="shared" si="7"/>
        <v>28206427.594674904</v>
      </c>
      <c r="K277" s="6">
        <f t="shared" si="7"/>
        <v>222194.55883922993</v>
      </c>
      <c r="L277" s="6">
        <f t="shared" si="7"/>
        <v>28428622.153514132</v>
      </c>
      <c r="M277" s="3"/>
      <c r="N277" s="4"/>
      <c r="O277" s="4"/>
      <c r="P277" s="4"/>
      <c r="Q277" s="3"/>
      <c r="R277" s="24"/>
      <c r="S277" s="24"/>
      <c r="T277" s="24"/>
    </row>
    <row r="278" spans="1:20" x14ac:dyDescent="0.25">
      <c r="A278" s="5"/>
      <c r="B278" s="3"/>
      <c r="C278" s="3"/>
      <c r="D278" s="3"/>
      <c r="E278" s="3"/>
      <c r="F278" s="3"/>
      <c r="G278" s="3"/>
      <c r="H278" s="3"/>
      <c r="I278" s="3"/>
      <c r="J278" s="4">
        <f>J230+J234+J238+J242+J246+J250+J254+J258+J262+J266+J270+J274</f>
        <v>42508584.738091066</v>
      </c>
      <c r="K278" s="4">
        <f>K230+K234+K238+K242+K246+K250+K254+K258+K262+K266+K270+K274</f>
        <v>2585230.0434767017</v>
      </c>
      <c r="L278" s="4">
        <f>L230+L234+L238+L242+L246+L250+L254+L258+L262+L266+L270+L274</f>
        <v>45093814.781567782</v>
      </c>
      <c r="M278" s="3"/>
      <c r="N278" s="4"/>
      <c r="O278" s="4"/>
      <c r="P278" s="4"/>
      <c r="Q278" s="3"/>
      <c r="R278" s="24"/>
      <c r="S278" s="24"/>
      <c r="T278" s="24"/>
    </row>
  </sheetData>
  <mergeCells count="11">
    <mergeCell ref="A1:T1"/>
    <mergeCell ref="A2:T2"/>
    <mergeCell ref="A3:T3"/>
    <mergeCell ref="A4:T4"/>
    <mergeCell ref="A6:T6"/>
    <mergeCell ref="A8:T8"/>
    <mergeCell ref="D10:E10"/>
    <mergeCell ref="G10:H10"/>
    <mergeCell ref="J10:L10"/>
    <mergeCell ref="N10:P10"/>
    <mergeCell ref="R10:T10"/>
  </mergeCells>
  <pageMargins left="0.2" right="0.2" top="0.75" bottom="0.75" header="0.25" footer="0.3"/>
  <pageSetup scale="80" orientation="landscape" r:id="rId1"/>
  <headerFooter>
    <oddHeader>&amp;R&amp;"Times New Roman,Bold"&amp;10KyPSC Case No. 2024-00354
STAFF-DR-01-038 Attachment
Page &amp;P of &amp;N</oddHeader>
  </headerFooter>
  <rowBreaks count="6" manualBreakCount="6">
    <brk id="66" max="19" man="1"/>
    <brk id="120" max="19" man="1"/>
    <brk id="173" max="19" man="1"/>
    <brk id="202" max="19" man="1"/>
    <brk id="225" max="19" man="1"/>
    <brk id="254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i:0#.f|membership|shannon.caldwell@duke-energy.com,#i:0#.f|membership|shannon.caldwell@duke-energy.com,#Shannon.Caldwell@duke-energy.com,#,#Caldwell, Shannon A,#,#23516,#Director Compensation</DisplayName>
        <AccountId>109</AccountId>
        <AccountType/>
      </UserInfo>
      <UserInfo>
        <DisplayName>i:0#.f|membership|tripp.carpenter@duke-energy.com,#i:0#.f|membership|tripp.carpenter@duke-energy.com,#Tripp.Carpenter@duke-energy.com,#,#Carpenter, Tripp,#,#43612,#Dir Regional Fin Forecasting</DisplayName>
        <AccountId>25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A46CB-58FE-4AC0-AC0C-497FE555C1C2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9d26d66c-7442-4f2f-84b5-fd9d62aa561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66E1BB-8E51-4337-BC30-74632A819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1D718-32DA-4FC9-B477-8B16C2B24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J</vt:lpstr>
      <vt:lpstr>'Schedule J'!Print_Area</vt:lpstr>
      <vt:lpstr>'Schedule J'!Print_Titles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J</dc:title>
  <dc:subject>Schedule J</dc:subject>
  <dc:creator>Edwards, Jennifer</dc:creator>
  <cp:lastModifiedBy>Sunderman, Minna</cp:lastModifiedBy>
  <cp:lastPrinted>2024-12-09T18:14:07Z</cp:lastPrinted>
  <dcterms:created xsi:type="dcterms:W3CDTF">2024-10-17T14:17:53Z</dcterms:created>
  <dcterms:modified xsi:type="dcterms:W3CDTF">2024-12-16T17:24:50Z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