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51530C2A-B3D7-409B-9A4B-9BCDFAF734AC}" xr6:coauthVersionLast="47" xr6:coauthVersionMax="47" xr10:uidLastSave="{00000000-0000-0000-0000-000000000000}"/>
  <bookViews>
    <workbookView xWindow="-120" yWindow="-120" windowWidth="29040" windowHeight="17520" xr2:uid="{62050E8B-F272-42C0-AEE0-E5D66FCFAE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C22" i="1"/>
  <c r="C20" i="1"/>
  <c r="C17" i="1"/>
  <c r="C15" i="1"/>
  <c r="C12" i="1"/>
  <c r="C9" i="1"/>
</calcChain>
</file>

<file path=xl/sharedStrings.xml><?xml version="1.0" encoding="utf-8"?>
<sst xmlns="http://schemas.openxmlformats.org/spreadsheetml/2006/main" count="24" uniqueCount="22">
  <si>
    <t>Duke Energy Kentucky</t>
  </si>
  <si>
    <t>Descriptions</t>
  </si>
  <si>
    <t xml:space="preserve">
Tax Estimate</t>
  </si>
  <si>
    <t>Property Tax Year 2023</t>
  </si>
  <si>
    <t>Est. % Increase ('23 to '24)</t>
  </si>
  <si>
    <t>Property Tax Year 2024</t>
  </si>
  <si>
    <t>Real Property Legislation Est. Adj.*</t>
  </si>
  <si>
    <t xml:space="preserve">Net 2024 Property Tax Expense </t>
  </si>
  <si>
    <t>Est. % Increase ('24 to '25)</t>
  </si>
  <si>
    <t>Property Tax Year 2025</t>
  </si>
  <si>
    <t xml:space="preserve"> Net 2025 Property Tax Expense </t>
  </si>
  <si>
    <t>Est. % Increase ('25 to '26)</t>
  </si>
  <si>
    <t>Property Tax Year 2026</t>
  </si>
  <si>
    <t xml:space="preserve"> Net 2026 Property Tax Expense </t>
  </si>
  <si>
    <t>Base Period Actuals (3/1/24-8/31/24) 
Tax Expense</t>
  </si>
  <si>
    <t>Base Period Forecasted (9/1/24-2/28/25) 
Est. Tax Expense Submitted</t>
  </si>
  <si>
    <t xml:space="preserve">Forecast Period (7/1/25-6/30/26) Est. Tax </t>
  </si>
  <si>
    <t>*Adjustment to reflect legislation passed to treat gas pipeline assets as real property.</t>
  </si>
  <si>
    <t xml:space="preserve">AG’s Post-Hearing Data Requests </t>
  </si>
  <si>
    <t>AG-PHDR-01-002</t>
  </si>
  <si>
    <t>Date Received: May 30, 2025</t>
  </si>
  <si>
    <t>Case No. 2024-00354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</si>
</sst>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49" fontId="0" fillId="0" borderId="0" xfId="0" applyNumberFormat="1" applyAlignment="1">
      <alignment horizontal="right" wrapText="1"/>
    </xf>
    <xf numFmtId="164" fontId="0" fillId="0" borderId="0" xfId="0" applyNumberFormat="1"/>
    <xf numFmtId="49" fontId="0" fillId="0" borderId="0" xfId="0" quotePrefix="1" applyNumberFormat="1" applyAlignment="1">
      <alignment horizontal="right" wrapText="1"/>
    </xf>
    <xf numFmtId="10" fontId="0" fillId="0" borderId="2" xfId="0" applyNumberFormat="1" applyBorder="1"/>
    <xf numFmtId="10" fontId="0" fillId="0" borderId="0" xfId="0" applyNumberFormat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1" applyNumberFormat="1" applyFont="1"/>
    <xf numFmtId="164" fontId="0" fillId="0" borderId="0" xfId="1" applyNumberFormat="1" applyFont="1" applyBorder="1"/>
    <xf numFmtId="164" fontId="0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E4F5-DABD-4237-9560-41FE24762024}">
  <dimension ref="A1:C30"/>
  <sheetViews>
    <sheetView tabSelected="1" view="pageLayout" zoomScaleNormal="100" workbookViewId="0">
      <selection activeCell="B5" sqref="B5"/>
    </sheetView>
  </sheetViews>
  <sheetFormatPr defaultRowHeight="15" x14ac:dyDescent="0.25"/>
  <cols>
    <col min="1" max="1" width="21.85546875" customWidth="1"/>
    <col min="2" max="2" width="34.140625" customWidth="1"/>
    <col min="3" max="3" width="18" customWidth="1"/>
  </cols>
  <sheetData>
    <row r="1" spans="1:3" x14ac:dyDescent="0.25">
      <c r="A1" s="1" t="s">
        <v>0</v>
      </c>
    </row>
    <row r="2" spans="1:3" x14ac:dyDescent="0.25">
      <c r="A2" s="1" t="s">
        <v>21</v>
      </c>
    </row>
    <row r="3" spans="1:3" x14ac:dyDescent="0.25">
      <c r="A3" s="1" t="s">
        <v>18</v>
      </c>
    </row>
    <row r="4" spans="1:3" x14ac:dyDescent="0.25">
      <c r="A4" s="2" t="s">
        <v>20</v>
      </c>
    </row>
    <row r="5" spans="1:3" x14ac:dyDescent="0.25">
      <c r="A5" s="2" t="s">
        <v>19</v>
      </c>
    </row>
    <row r="7" spans="1:3" x14ac:dyDescent="0.25">
      <c r="B7" s="3" t="s">
        <v>1</v>
      </c>
      <c r="C7" s="4" t="s">
        <v>2</v>
      </c>
    </row>
    <row r="8" spans="1:3" x14ac:dyDescent="0.25">
      <c r="B8" s="5" t="s">
        <v>3</v>
      </c>
      <c r="C8" s="6">
        <v>13063998.03179411</v>
      </c>
    </row>
    <row r="9" spans="1:3" x14ac:dyDescent="0.25">
      <c r="B9" s="7" t="s">
        <v>4</v>
      </c>
      <c r="C9" s="8">
        <f>(C13-C8)/C8</f>
        <v>-5.5973739497833755E-2</v>
      </c>
    </row>
    <row r="10" spans="1:3" x14ac:dyDescent="0.25">
      <c r="B10" s="7"/>
      <c r="C10" s="9"/>
    </row>
    <row r="11" spans="1:3" x14ac:dyDescent="0.25">
      <c r="B11" s="5" t="s">
        <v>5</v>
      </c>
      <c r="C11" s="6">
        <v>13018723.690371055</v>
      </c>
    </row>
    <row r="12" spans="1:3" x14ac:dyDescent="0.25">
      <c r="B12" s="5" t="s">
        <v>6</v>
      </c>
      <c r="C12" s="10">
        <f>C13-C11</f>
        <v>-685966.48120880127</v>
      </c>
    </row>
    <row r="13" spans="1:3" x14ac:dyDescent="0.25">
      <c r="B13" s="5" t="s">
        <v>7</v>
      </c>
      <c r="C13" s="6">
        <v>12332757.209162254</v>
      </c>
    </row>
    <row r="14" spans="1:3" x14ac:dyDescent="0.25">
      <c r="B14" s="5"/>
      <c r="C14" s="6"/>
    </row>
    <row r="15" spans="1:3" x14ac:dyDescent="0.25">
      <c r="B15" s="5" t="s">
        <v>8</v>
      </c>
      <c r="C15" s="8">
        <f>(C18-C13)/C13</f>
        <v>0.26630841751196965</v>
      </c>
    </row>
    <row r="16" spans="1:3" x14ac:dyDescent="0.25">
      <c r="B16" s="5" t="s">
        <v>9</v>
      </c>
      <c r="C16" s="11">
        <v>16435165.478638154</v>
      </c>
    </row>
    <row r="17" spans="1:3" x14ac:dyDescent="0.25">
      <c r="B17" s="5" t="s">
        <v>6</v>
      </c>
      <c r="C17" s="10">
        <f>C18-C16</f>
        <v>-818091.21354456432</v>
      </c>
    </row>
    <row r="18" spans="1:3" x14ac:dyDescent="0.25">
      <c r="B18" s="5" t="s">
        <v>10</v>
      </c>
      <c r="C18" s="6">
        <v>15617074.265093589</v>
      </c>
    </row>
    <row r="19" spans="1:3" x14ac:dyDescent="0.25">
      <c r="B19" s="5"/>
      <c r="C19" s="6"/>
    </row>
    <row r="20" spans="1:3" x14ac:dyDescent="0.25">
      <c r="B20" s="5" t="s">
        <v>11</v>
      </c>
      <c r="C20" s="8">
        <f>(C23-C18)/C18</f>
        <v>0.10223042642633486</v>
      </c>
    </row>
    <row r="21" spans="1:3" x14ac:dyDescent="0.25">
      <c r="B21" s="5" t="s">
        <v>12</v>
      </c>
      <c r="C21" s="11">
        <v>18110132.07646209</v>
      </c>
    </row>
    <row r="22" spans="1:3" x14ac:dyDescent="0.25">
      <c r="B22" s="5" t="s">
        <v>6</v>
      </c>
      <c r="C22" s="10">
        <f>C23-C21</f>
        <v>-896517.64971624315</v>
      </c>
    </row>
    <row r="23" spans="1:3" x14ac:dyDescent="0.25">
      <c r="B23" s="5" t="s">
        <v>13</v>
      </c>
      <c r="C23" s="6">
        <v>17213614.426745847</v>
      </c>
    </row>
    <row r="24" spans="1:3" x14ac:dyDescent="0.25">
      <c r="B24" s="12"/>
    </row>
    <row r="25" spans="1:3" x14ac:dyDescent="0.25">
      <c r="B25" s="12"/>
    </row>
    <row r="26" spans="1:3" ht="30" x14ac:dyDescent="0.25">
      <c r="B26" s="13" t="s">
        <v>14</v>
      </c>
      <c r="C26" s="14">
        <f>C13/12*6</f>
        <v>6166378.6045811269</v>
      </c>
    </row>
    <row r="27" spans="1:3" ht="45" x14ac:dyDescent="0.25">
      <c r="B27" s="13" t="s">
        <v>15</v>
      </c>
      <c r="C27" s="6">
        <f>((C13/12)*4)+((C18/12)*2)</f>
        <v>6713764.7805696828</v>
      </c>
    </row>
    <row r="28" spans="1:3" ht="30" x14ac:dyDescent="0.25">
      <c r="B28" s="13" t="s">
        <v>16</v>
      </c>
      <c r="C28" s="15">
        <f>((C18/12)*6)+((C23/12)*6)</f>
        <v>16415344.345919719</v>
      </c>
    </row>
    <row r="29" spans="1:3" x14ac:dyDescent="0.25">
      <c r="B29" s="16"/>
    </row>
    <row r="30" spans="1:3" x14ac:dyDescent="0.25">
      <c r="A30" t="s">
        <v>17</v>
      </c>
      <c r="B30" s="16"/>
    </row>
  </sheetData>
  <pageMargins left="0.7" right="0.7" top="0.75" bottom="0.75" header="0.3" footer="0.3"/>
  <pageSetup orientation="portrait" verticalDpi="1200" r:id="rId1"/>
  <headerFooter>
    <oddHeader>&amp;R&amp;"Times New Roman,Bold"&amp;10KyPSC Case No. 2024-00354
AG-PHDR-01-002 Attachment 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3ed63d369295dffd18121c199d577079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563d11fac990a170f5d4fa0ca1728274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i:0#.f|membership|john.panizza@duke-energy.com,#i:0#.f|membership|john.panizza@duke-energy.com,#John.Panizza@duke-energy.com,#,#Panizza, John R,#,#43345,#Dir Tax Operations</DisplayName>
        <AccountId>82</AccountId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02E8AB56-5018-48C3-9A4F-F13AEA7336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08E93E-2469-41C3-A4B4-E9A573AD6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08E16F-6C80-4783-8CB6-3F59739D426E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2026 Attachment for AG-DR-01-117</dc:subject>
  <dc:creator/>
  <cp:lastModifiedBy/>
  <dcterms:created xsi:type="dcterms:W3CDTF">2025-06-03T14:47:59Z</dcterms:created>
  <dcterms:modified xsi:type="dcterms:W3CDTF">2025-06-10T23:04:24Z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1;#United States|092fbe52-b086-4a73-953b-5c57a118da03</vt:lpwstr>
  </property>
  <property fmtid="{D5CDD505-2E9C-101B-9397-08002B2CF9AE}" pid="3" name="MediaServiceImageTags">
    <vt:lpwstr/>
  </property>
  <property fmtid="{D5CDD505-2E9C-101B-9397-08002B2CF9AE}" pid="4" name="ContentTypeId">
    <vt:lpwstr>0x0101005BA58AB4E1B78F4EAC56940670E852C9</vt:lpwstr>
  </property>
  <property fmtid="{D5CDD505-2E9C-101B-9397-08002B2CF9AE}" pid="5" name="_dlc_DocId">
    <vt:lpwstr>USA88427-1163754367-21078</vt:lpwstr>
  </property>
  <property fmtid="{D5CDD505-2E9C-101B-9397-08002B2CF9AE}" pid="6" name="ContentLanguage">
    <vt:lpwstr>3;#English|556a818d-2fa5-4ece-a7c0-2ca1d2dc5c77</vt:lpwstr>
  </property>
  <property fmtid="{D5CDD505-2E9C-101B-9397-08002B2CF9AE}" pid="7" name="_dlc_DocIdItemGuid">
    <vt:lpwstr>ab49dba8-8849-4620-af5c-9996125da529</vt:lpwstr>
  </property>
  <property fmtid="{D5CDD505-2E9C-101B-9397-08002B2CF9AE}" pid="8" name="TaxServiceLine">
    <vt:lpwstr>14;#Indirect Tax|59156974-4d93-4989-b87a-7c365b3f7464</vt:lpwstr>
  </property>
  <property fmtid="{D5CDD505-2E9C-101B-9397-08002B2CF9AE}" pid="9" name="_dlc_DocIdUrl">
    <vt:lpwstr>https://eyus.sharepoint.com/sites/eyimdUSA-0059762-MM/_layouts/15/DocIdRedir.aspx?ID=USA88427-1163754367-21078, USA88427-1163754367-21078</vt:lpwstr>
  </property>
  <property fmtid="{D5CDD505-2E9C-101B-9397-08002B2CF9AE}" pid="10" name="EYOSGCRProcessStep">
    <vt:lpwstr/>
  </property>
</Properties>
</file>