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B85802D0-D7C5-4350-8E35-DC0A05F7102F}" xr6:coauthVersionLast="47" xr6:coauthVersionMax="47" xr10:uidLastSave="{00000000-0000-0000-0000-000000000000}"/>
  <bookViews>
    <workbookView xWindow="-120" yWindow="-120" windowWidth="29040" windowHeight="17520" xr2:uid="{56DF54C2-FF73-4DBD-8FC3-4889D565244E}"/>
  </bookViews>
  <sheets>
    <sheet name="Weighted 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Q12" i="1"/>
  <c r="O12" i="1"/>
  <c r="M12" i="1"/>
  <c r="G12" i="1"/>
  <c r="Q21" i="1"/>
  <c r="M21" i="1"/>
  <c r="G21" i="1"/>
  <c r="O21" i="1" s="1"/>
  <c r="S21" i="1" s="1"/>
  <c r="Q20" i="1"/>
  <c r="O20" i="1"/>
  <c r="S20" i="1" s="1"/>
  <c r="M20" i="1"/>
  <c r="G20" i="1"/>
  <c r="Q19" i="1"/>
  <c r="M19" i="1"/>
  <c r="G19" i="1"/>
  <c r="O19" i="1" s="1"/>
  <c r="S19" i="1" s="1"/>
  <c r="Q16" i="1"/>
  <c r="M16" i="1"/>
  <c r="G16" i="1"/>
  <c r="O16" i="1" s="1"/>
  <c r="S16" i="1" s="1"/>
</calcChain>
</file>

<file path=xl/sharedStrings.xml><?xml version="1.0" encoding="utf-8"?>
<sst xmlns="http://schemas.openxmlformats.org/spreadsheetml/2006/main" count="39" uniqueCount="27">
  <si>
    <t>DUKE ENERGY KENTUCKY</t>
  </si>
  <si>
    <t>TABLE 2. CALCULATION OF TERMINAL AND INTERIM RETIREMENTS AS A PERCENT OF TOTAL RETIREMENTS</t>
  </si>
  <si>
    <t>TERMINAL RETIREMENTS</t>
  </si>
  <si>
    <t>INTERIM RETIREMENTS</t>
  </si>
  <si>
    <t>TOTAL</t>
  </si>
  <si>
    <t>ESTIMATED</t>
  </si>
  <si>
    <t>RETIREMENTS</t>
  </si>
  <si>
    <t>NET SALVAGE</t>
  </si>
  <si>
    <t>ORIGINAL</t>
  </si>
  <si>
    <t>LOCATION</t>
  </si>
  <si>
    <t>($)</t>
  </si>
  <si>
    <t>(%)</t>
  </si>
  <si>
    <t>COST</t>
  </si>
  <si>
    <t>(1)</t>
  </si>
  <si>
    <t>(4)=-(3)*(2)</t>
  </si>
  <si>
    <t>(7)=-(5)x(6)</t>
  </si>
  <si>
    <t>(8)=(4)+(7)</t>
  </si>
  <si>
    <t>(9)=(2)+(5)</t>
  </si>
  <si>
    <t>(10)=-(8)/(9)</t>
  </si>
  <si>
    <t>STEAM PRODUCTION</t>
  </si>
  <si>
    <t>EAST BEND</t>
  </si>
  <si>
    <t>OTHER PRODUCTION</t>
  </si>
  <si>
    <t>WOODSDALE</t>
  </si>
  <si>
    <t>SOLAR PRODUCTION</t>
  </si>
  <si>
    <t>CRITTENDEN</t>
  </si>
  <si>
    <t>WALTON</t>
  </si>
  <si>
    <t>AERO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</si>
</sst>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20">
    <xf numFmtId="164" fontId="0" fillId="0" borderId="0" xfId="0"/>
    <xf numFmtId="164" fontId="2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0" xfId="0" applyFont="1" applyAlignment="1">
      <alignment horizontal="center"/>
    </xf>
    <xf numFmtId="164" fontId="2" fillId="0" borderId="1" xfId="0" applyFont="1" applyBorder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"/>
    </xf>
    <xf numFmtId="164" fontId="2" fillId="0" borderId="0" xfId="0" quotePrefix="1" applyFont="1" applyAlignment="1">
      <alignment horizontal="centerContinuous"/>
    </xf>
    <xf numFmtId="164" fontId="2" fillId="0" borderId="0" xfId="0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quotePrefix="1" applyFont="1" applyAlignment="1">
      <alignment horizontal="center"/>
    </xf>
    <xf numFmtId="164" fontId="2" fillId="0" borderId="0" xfId="0" applyFont="1" applyAlignment="1">
      <alignment horizontal="left" indent="1"/>
    </xf>
    <xf numFmtId="164" fontId="3" fillId="0" borderId="0" xfId="0" applyFont="1" applyAlignment="1">
      <alignment horizontal="left" indent="2"/>
    </xf>
    <xf numFmtId="166" fontId="3" fillId="0" borderId="0" xfId="1" applyNumberFormat="1" applyFont="1" applyFill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166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38B0-E266-4496-B9A0-EDF2FB13EB5D}">
  <sheetPr>
    <pageSetUpPr fitToPage="1"/>
  </sheetPr>
  <dimension ref="A1:S21"/>
  <sheetViews>
    <sheetView tabSelected="1" view="pageLayout" topLeftCell="B1" zoomScaleNormal="100" zoomScaleSheetLayoutView="100" workbookViewId="0">
      <selection activeCell="S4" sqref="S4"/>
    </sheetView>
  </sheetViews>
  <sheetFormatPr defaultColWidth="9.140625" defaultRowHeight="12.75" x14ac:dyDescent="0.2"/>
  <cols>
    <col min="1" max="1" width="25.7109375" style="3" customWidth="1"/>
    <col min="2" max="2" width="2.85546875" style="3" customWidth="1"/>
    <col min="3" max="3" width="14.140625" style="3" bestFit="1" customWidth="1"/>
    <col min="4" max="4" width="2.5703125" style="3" customWidth="1"/>
    <col min="5" max="5" width="14.140625" style="3" bestFit="1" customWidth="1"/>
    <col min="6" max="6" width="2.5703125" style="3" customWidth="1"/>
    <col min="7" max="7" width="14.140625" style="3" bestFit="1" customWidth="1"/>
    <col min="8" max="8" width="1.85546875" style="3" customWidth="1"/>
    <col min="9" max="9" width="14.140625" style="3" bestFit="1" customWidth="1"/>
    <col min="10" max="10" width="2" style="3" customWidth="1"/>
    <col min="11" max="11" width="14.140625" style="3" bestFit="1" customWidth="1"/>
    <col min="12" max="12" width="3.42578125" style="3" customWidth="1"/>
    <col min="13" max="13" width="14.140625" style="3" bestFit="1" customWidth="1"/>
    <col min="14" max="14" width="3.42578125" style="3" customWidth="1"/>
    <col min="15" max="15" width="14.140625" style="3" bestFit="1" customWidth="1"/>
    <col min="16" max="16" width="2.140625" style="3" customWidth="1"/>
    <col min="17" max="17" width="12.28515625" style="3" bestFit="1" customWidth="1"/>
    <col min="18" max="18" width="2.140625" style="3" customWidth="1"/>
    <col min="19" max="19" width="14.140625" style="3" bestFit="1" customWidth="1"/>
    <col min="20" max="16384" width="9.140625" style="3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x14ac:dyDescent="0.2">
      <c r="A6" s="2"/>
      <c r="B6" s="2"/>
      <c r="C6" s="5" t="s">
        <v>2</v>
      </c>
      <c r="D6" s="5"/>
      <c r="E6" s="5"/>
      <c r="F6" s="5"/>
      <c r="G6" s="5"/>
      <c r="I6" s="5" t="s">
        <v>3</v>
      </c>
      <c r="J6" s="5"/>
      <c r="K6" s="5"/>
      <c r="L6" s="5"/>
      <c r="M6" s="5"/>
      <c r="O6" s="6" t="s">
        <v>4</v>
      </c>
      <c r="S6" s="6" t="s">
        <v>5</v>
      </c>
    </row>
    <row r="7" spans="1:19" x14ac:dyDescent="0.2">
      <c r="C7" s="6" t="s">
        <v>6</v>
      </c>
      <c r="D7" s="6"/>
      <c r="E7" s="6" t="s">
        <v>7</v>
      </c>
      <c r="F7" s="6"/>
      <c r="G7" s="6" t="s">
        <v>7</v>
      </c>
      <c r="I7" s="6" t="s">
        <v>6</v>
      </c>
      <c r="J7" s="6"/>
      <c r="K7" s="6" t="s">
        <v>7</v>
      </c>
      <c r="L7" s="6"/>
      <c r="M7" s="6" t="s">
        <v>7</v>
      </c>
      <c r="O7" s="6" t="s">
        <v>7</v>
      </c>
      <c r="P7" s="4"/>
      <c r="Q7" s="6" t="s">
        <v>8</v>
      </c>
      <c r="R7" s="6"/>
      <c r="S7" s="6" t="s">
        <v>7</v>
      </c>
    </row>
    <row r="8" spans="1:19" x14ac:dyDescent="0.2">
      <c r="A8" s="5" t="s">
        <v>9</v>
      </c>
      <c r="B8" s="4"/>
      <c r="C8" s="7" t="s">
        <v>10</v>
      </c>
      <c r="D8" s="6"/>
      <c r="E8" s="7" t="s">
        <v>11</v>
      </c>
      <c r="F8" s="6"/>
      <c r="G8" s="7" t="s">
        <v>10</v>
      </c>
      <c r="I8" s="7" t="s">
        <v>10</v>
      </c>
      <c r="J8" s="6"/>
      <c r="K8" s="7" t="s">
        <v>11</v>
      </c>
      <c r="L8" s="6"/>
      <c r="M8" s="7" t="s">
        <v>10</v>
      </c>
      <c r="O8" s="7" t="s">
        <v>10</v>
      </c>
      <c r="P8" s="4"/>
      <c r="Q8" s="7" t="s">
        <v>12</v>
      </c>
      <c r="R8" s="6"/>
      <c r="S8" s="7" t="s">
        <v>11</v>
      </c>
    </row>
    <row r="9" spans="1:19" x14ac:dyDescent="0.2">
      <c r="A9" s="8" t="s">
        <v>13</v>
      </c>
      <c r="B9" s="9"/>
      <c r="C9" s="10">
        <v>-2</v>
      </c>
      <c r="D9" s="11"/>
      <c r="E9" s="10">
        <v>-3</v>
      </c>
      <c r="F9" s="10"/>
      <c r="G9" s="11" t="s">
        <v>14</v>
      </c>
      <c r="H9" s="11"/>
      <c r="I9" s="10">
        <v>-5</v>
      </c>
      <c r="J9" s="11"/>
      <c r="K9" s="10">
        <v>-6</v>
      </c>
      <c r="L9" s="10"/>
      <c r="M9" s="11" t="s">
        <v>15</v>
      </c>
      <c r="N9" s="11"/>
      <c r="O9" s="11" t="s">
        <v>16</v>
      </c>
      <c r="P9" s="11"/>
      <c r="Q9" s="11" t="s">
        <v>17</v>
      </c>
      <c r="R9" s="11"/>
      <c r="S9" s="11" t="s">
        <v>18</v>
      </c>
    </row>
    <row r="10" spans="1:19" x14ac:dyDescent="0.2">
      <c r="A10" s="1"/>
      <c r="B10" s="9"/>
      <c r="C10" s="12"/>
      <c r="D10" s="9"/>
      <c r="E10" s="12"/>
      <c r="F10" s="9"/>
      <c r="G10" s="9"/>
      <c r="H10" s="9"/>
      <c r="I10" s="12"/>
      <c r="J10" s="6"/>
      <c r="K10" s="12"/>
    </row>
    <row r="11" spans="1:19" x14ac:dyDescent="0.2">
      <c r="A11" s="13" t="s">
        <v>19</v>
      </c>
      <c r="B11" s="9"/>
      <c r="C11" s="12"/>
      <c r="D11" s="9"/>
      <c r="E11" s="12"/>
      <c r="F11" s="9"/>
      <c r="G11" s="9"/>
      <c r="H11" s="9"/>
      <c r="I11" s="12"/>
      <c r="J11" s="6"/>
      <c r="K11" s="12"/>
    </row>
    <row r="12" spans="1:19" x14ac:dyDescent="0.2">
      <c r="A12" s="14" t="s">
        <v>20</v>
      </c>
      <c r="B12" s="9"/>
      <c r="C12" s="15">
        <v>754234090.70999992</v>
      </c>
      <c r="D12" s="4"/>
      <c r="E12" s="16">
        <v>0</v>
      </c>
      <c r="F12" s="4"/>
      <c r="G12" s="17">
        <f>-E12*C12/100</f>
        <v>0</v>
      </c>
      <c r="H12" s="9"/>
      <c r="I12" s="15">
        <v>191248599.22</v>
      </c>
      <c r="J12" s="4"/>
      <c r="K12" s="16">
        <v>-20.173798997908854</v>
      </c>
      <c r="M12" s="17">
        <f>-K12*I12/100</f>
        <v>38582107.992959082</v>
      </c>
      <c r="O12" s="18">
        <f>G12+M12</f>
        <v>38582107.992959082</v>
      </c>
      <c r="Q12" s="19">
        <f>C12+I12</f>
        <v>945482689.92999995</v>
      </c>
      <c r="S12" s="16">
        <f>-ROUND(O12/Q12*100,0)</f>
        <v>-4</v>
      </c>
    </row>
    <row r="13" spans="1:19" x14ac:dyDescent="0.2">
      <c r="K13" s="16"/>
    </row>
    <row r="14" spans="1:19" x14ac:dyDescent="0.2">
      <c r="K14" s="16"/>
    </row>
    <row r="15" spans="1:19" x14ac:dyDescent="0.2">
      <c r="A15" s="13" t="s">
        <v>21</v>
      </c>
      <c r="K15" s="16"/>
    </row>
    <row r="16" spans="1:19" x14ac:dyDescent="0.2">
      <c r="A16" s="14" t="s">
        <v>22</v>
      </c>
      <c r="C16" s="15">
        <v>234547027.94</v>
      </c>
      <c r="E16" s="16">
        <v>0</v>
      </c>
      <c r="G16" s="17">
        <f>-E16*C16/100</f>
        <v>0</v>
      </c>
      <c r="I16" s="15">
        <v>113254706.55999991</v>
      </c>
      <c r="J16" s="4"/>
      <c r="K16" s="16">
        <v>-9.2332076891928185</v>
      </c>
      <c r="M16" s="17">
        <f>-K16*I16/100</f>
        <v>10457042.274470676</v>
      </c>
      <c r="O16" s="18">
        <f>G16+M16</f>
        <v>10457042.274470676</v>
      </c>
      <c r="Q16" s="19">
        <f>C16+I16</f>
        <v>347801734.49999988</v>
      </c>
      <c r="S16" s="16">
        <f>-ROUND(O16/Q16*100,0)</f>
        <v>-3</v>
      </c>
    </row>
    <row r="17" spans="1:19" x14ac:dyDescent="0.2">
      <c r="K17" s="16"/>
    </row>
    <row r="18" spans="1:19" x14ac:dyDescent="0.2">
      <c r="A18" s="13" t="s">
        <v>23</v>
      </c>
      <c r="K18" s="16"/>
    </row>
    <row r="19" spans="1:19" x14ac:dyDescent="0.2">
      <c r="A19" s="14" t="s">
        <v>24</v>
      </c>
      <c r="C19" s="15">
        <v>1553689.8</v>
      </c>
      <c r="E19" s="16">
        <v>0</v>
      </c>
      <c r="G19" s="17">
        <f t="shared" ref="G19:G21" si="0">-E19*C19/100</f>
        <v>0</v>
      </c>
      <c r="I19" s="15">
        <v>3606300.8800000004</v>
      </c>
      <c r="J19" s="4"/>
      <c r="K19" s="16">
        <v>-5.8806591378266875</v>
      </c>
      <c r="M19" s="17">
        <f t="shared" ref="M19:M21" si="1">-K19*I19/100</f>
        <v>212074.26223724426</v>
      </c>
      <c r="O19" s="18">
        <f t="shared" ref="O19:O21" si="2">G19+M19</f>
        <v>212074.26223724426</v>
      </c>
      <c r="Q19" s="19">
        <f t="shared" ref="Q19:Q21" si="3">C19+I19</f>
        <v>5159990.6800000006</v>
      </c>
      <c r="S19" s="16">
        <f t="shared" ref="S19:S21" si="4">-ROUND(O19/Q19*100,0)</f>
        <v>-4</v>
      </c>
    </row>
    <row r="20" spans="1:19" x14ac:dyDescent="0.2">
      <c r="A20" s="14" t="s">
        <v>25</v>
      </c>
      <c r="B20" s="14"/>
      <c r="C20" s="15">
        <v>2145922.5</v>
      </c>
      <c r="E20" s="16">
        <v>0</v>
      </c>
      <c r="G20" s="17">
        <f t="shared" si="0"/>
        <v>0</v>
      </c>
      <c r="I20" s="15">
        <v>4897023.8099999996</v>
      </c>
      <c r="J20" s="4"/>
      <c r="K20" s="16">
        <v>-5.8806591378266875</v>
      </c>
      <c r="M20" s="17">
        <f t="shared" si="1"/>
        <v>287977.27816431358</v>
      </c>
      <c r="O20" s="18">
        <f t="shared" si="2"/>
        <v>287977.27816431358</v>
      </c>
      <c r="Q20" s="19">
        <f t="shared" si="3"/>
        <v>7042946.3099999996</v>
      </c>
      <c r="S20" s="16">
        <f t="shared" si="4"/>
        <v>-4</v>
      </c>
    </row>
    <row r="21" spans="1:19" x14ac:dyDescent="0.2">
      <c r="A21" s="14" t="s">
        <v>26</v>
      </c>
      <c r="C21" s="15">
        <v>3285610.38</v>
      </c>
      <c r="E21" s="16">
        <v>0</v>
      </c>
      <c r="G21" s="17">
        <f t="shared" si="0"/>
        <v>0</v>
      </c>
      <c r="I21" s="15">
        <v>2794082.32</v>
      </c>
      <c r="K21" s="16">
        <v>-5.8806591378266875</v>
      </c>
      <c r="M21" s="17">
        <f t="shared" si="1"/>
        <v>164310.4572694799</v>
      </c>
      <c r="O21" s="18">
        <f t="shared" si="2"/>
        <v>164310.4572694799</v>
      </c>
      <c r="Q21" s="19">
        <f t="shared" si="3"/>
        <v>6079692.6999999993</v>
      </c>
      <c r="S21" s="16">
        <f t="shared" si="4"/>
        <v>-3</v>
      </c>
    </row>
  </sheetData>
  <printOptions horizontalCentered="1"/>
  <pageMargins left="0.75" right="0.75" top="1" bottom="0.75" header="0.3" footer="0.3"/>
  <pageSetup scale="69" orientation="landscape" r:id="rId1"/>
  <headerFooter>
    <oddHeader xml:space="preserve">&amp;R&amp;"Times New Roman,Bold"&amp;10KyPSC Case No. 2024-00354
AG-DR-02-060 Attachment 2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8C9DF058-93BF-48FB-9F6D-A268E51E9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35100-58E2-4385-A67F-B767241EA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2C0385-D1DE-4C1A-A2AE-0B3C151933A2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9d26d66c-7442-4f2f-84b5-fd9d62aa5613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Weighted 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Table 2-Scenario b</dc:subject>
  <dc:creator>Rivera (Stubblebine), Kelsey</dc:creator>
  <cp:lastModifiedBy>D'Ascenzo, Rocco</cp:lastModifiedBy>
  <cp:lastPrinted>2025-02-23T19:42:29Z</cp:lastPrinted>
  <dcterms:created xsi:type="dcterms:W3CDTF">2024-10-14T19:34:32Z</dcterms:created>
  <dcterms:modified xsi:type="dcterms:W3CDTF">2025-02-23T19:42:33Z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