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ukeenergy-my.sharepoint.com/personal/minna_sunderman_duke-energy_com/Documents/Desktop/Electronic Filing/AG 2nd Set/Ecels/"/>
    </mc:Choice>
  </mc:AlternateContent>
  <xr:revisionPtr revIDLastSave="0" documentId="13_ncr:1_{09EF5CD5-663A-4C4D-985B-60C9E3F88845}" xr6:coauthVersionLast="47" xr6:coauthVersionMax="47" xr10:uidLastSave="{00000000-0000-0000-0000-000000000000}"/>
  <bookViews>
    <workbookView xWindow="-120" yWindow="-120" windowWidth="29040" windowHeight="15720" xr2:uid="{5D1FFFD5-F4D1-486C-BFE6-2CF90162B405}"/>
  </bookViews>
  <sheets>
    <sheet name="DR-02-057(a) 190 &amp; 283" sheetId="4" r:id="rId1"/>
    <sheet name="DR-02-057(a) 282" sheetId="3" r:id="rId2"/>
    <sheet name="DR-02-057(c)" sheetId="1" r:id="rId3"/>
  </sheets>
  <definedNames>
    <definedName name="_xlnm._FilterDatabase" localSheetId="2" hidden="1">'DR-02-057(c)'!$A$9:$G$88</definedName>
    <definedName name="_xlnm.Print_Titles" localSheetId="0">'DR-02-057(a) 190 &amp; 283'!$7:$8</definedName>
    <definedName name="_xlnm.Print_Titles" localSheetId="1">'DR-02-057(a) 282'!$12:$12</definedName>
    <definedName name="_xlnm.Print_Titles" localSheetId="2">'DR-02-057(c)'!$A:$B,'DR-02-057(c)'!$1:$9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9" i="3" l="1"/>
  <c r="J168" i="3"/>
  <c r="J167" i="3"/>
  <c r="J165" i="3"/>
  <c r="J164" i="3"/>
  <c r="J163" i="3"/>
  <c r="J161" i="3"/>
  <c r="J160" i="3"/>
  <c r="J159" i="3"/>
  <c r="J157" i="3"/>
  <c r="J156" i="3"/>
  <c r="J155" i="3"/>
  <c r="J153" i="3"/>
  <c r="J152" i="3"/>
  <c r="J151" i="3"/>
  <c r="J154" i="3" s="1"/>
  <c r="J149" i="3"/>
  <c r="J148" i="3"/>
  <c r="J147" i="3"/>
  <c r="J145" i="3"/>
  <c r="J144" i="3"/>
  <c r="J143" i="3"/>
  <c r="J141" i="3"/>
  <c r="J140" i="3"/>
  <c r="J139" i="3"/>
  <c r="J137" i="3"/>
  <c r="J136" i="3"/>
  <c r="J135" i="3"/>
  <c r="J138" i="3" s="1"/>
  <c r="J133" i="3"/>
  <c r="J132" i="3"/>
  <c r="J131" i="3"/>
  <c r="J129" i="3"/>
  <c r="J128" i="3"/>
  <c r="J127" i="3"/>
  <c r="J125" i="3"/>
  <c r="J124" i="3"/>
  <c r="J123" i="3"/>
  <c r="J121" i="3"/>
  <c r="J120" i="3"/>
  <c r="J119" i="3"/>
  <c r="J122" i="3" s="1"/>
  <c r="J117" i="3"/>
  <c r="J116" i="3"/>
  <c r="J115" i="3"/>
  <c r="J113" i="3"/>
  <c r="J112" i="3"/>
  <c r="J111" i="3"/>
  <c r="J109" i="3"/>
  <c r="J108" i="3"/>
  <c r="J107" i="3"/>
  <c r="J105" i="3"/>
  <c r="J104" i="3"/>
  <c r="J103" i="3"/>
  <c r="J101" i="3"/>
  <c r="J100" i="3"/>
  <c r="J99" i="3"/>
  <c r="J97" i="3"/>
  <c r="J96" i="3"/>
  <c r="J95" i="3"/>
  <c r="J93" i="3"/>
  <c r="J94" i="3" s="1"/>
  <c r="J91" i="3"/>
  <c r="J90" i="3"/>
  <c r="J89" i="3"/>
  <c r="J87" i="3"/>
  <c r="J86" i="3"/>
  <c r="J85" i="3"/>
  <c r="J83" i="3"/>
  <c r="J82" i="3"/>
  <c r="J81" i="3"/>
  <c r="J79" i="3"/>
  <c r="J78" i="3"/>
  <c r="J77" i="3"/>
  <c r="J75" i="3"/>
  <c r="J74" i="3"/>
  <c r="J73" i="3"/>
  <c r="J71" i="3"/>
  <c r="J70" i="3"/>
  <c r="J69" i="3"/>
  <c r="J67" i="3"/>
  <c r="J66" i="3"/>
  <c r="J65" i="3"/>
  <c r="J63" i="3"/>
  <c r="J62" i="3"/>
  <c r="J61" i="3"/>
  <c r="J59" i="3"/>
  <c r="J58" i="3"/>
  <c r="J57" i="3"/>
  <c r="J55" i="3"/>
  <c r="J54" i="3"/>
  <c r="J53" i="3"/>
  <c r="J51" i="3"/>
  <c r="J50" i="3"/>
  <c r="J49" i="3"/>
  <c r="J47" i="3"/>
  <c r="J46" i="3"/>
  <c r="J45" i="3"/>
  <c r="J43" i="3"/>
  <c r="J42" i="3"/>
  <c r="J41" i="3"/>
  <c r="J39" i="3"/>
  <c r="J38" i="3"/>
  <c r="J37" i="3"/>
  <c r="J35" i="3"/>
  <c r="J34" i="3"/>
  <c r="J33" i="3"/>
  <c r="J31" i="3"/>
  <c r="J30" i="3"/>
  <c r="J29" i="3"/>
  <c r="J27" i="3"/>
  <c r="J26" i="3"/>
  <c r="J25" i="3"/>
  <c r="J23" i="3"/>
  <c r="J22" i="3"/>
  <c r="J21" i="3"/>
  <c r="J19" i="3"/>
  <c r="J18" i="3"/>
  <c r="J17" i="3"/>
  <c r="J15" i="3"/>
  <c r="J14" i="3"/>
  <c r="J13" i="3"/>
  <c r="J28" i="3" l="1"/>
  <c r="J44" i="3"/>
  <c r="J60" i="3"/>
  <c r="J76" i="3"/>
  <c r="J92" i="3"/>
  <c r="J126" i="3"/>
  <c r="J142" i="3"/>
  <c r="J158" i="3"/>
  <c r="J114" i="3"/>
  <c r="J130" i="3"/>
  <c r="J146" i="3"/>
  <c r="J162" i="3"/>
  <c r="J20" i="3"/>
  <c r="J36" i="3"/>
  <c r="J52" i="3"/>
  <c r="J68" i="3"/>
  <c r="J84" i="3"/>
  <c r="J102" i="3"/>
  <c r="J110" i="3"/>
  <c r="J98" i="3"/>
  <c r="J24" i="3"/>
  <c r="J40" i="3"/>
  <c r="J56" i="3"/>
  <c r="J72" i="3"/>
  <c r="J88" i="3"/>
  <c r="J118" i="3"/>
  <c r="J134" i="3"/>
  <c r="J150" i="3"/>
  <c r="J166" i="3"/>
  <c r="J170" i="3"/>
  <c r="J106" i="3"/>
  <c r="J16" i="3"/>
  <c r="J32" i="3"/>
  <c r="J48" i="3"/>
  <c r="J64" i="3"/>
  <c r="J80" i="3"/>
  <c r="G63" i="1" l="1"/>
  <c r="G64" i="1"/>
  <c r="G65" i="1"/>
  <c r="G66" i="1"/>
  <c r="G68" i="1"/>
  <c r="G70" i="1"/>
  <c r="G71" i="1"/>
  <c r="G72" i="1"/>
  <c r="G73" i="1"/>
  <c r="G74" i="1"/>
  <c r="G75" i="1"/>
  <c r="G76" i="1"/>
  <c r="G77" i="1"/>
  <c r="G78" i="1"/>
  <c r="G81" i="1"/>
  <c r="G82" i="1"/>
  <c r="G83" i="1"/>
  <c r="G86" i="1"/>
  <c r="G85" i="1"/>
  <c r="F84" i="1"/>
  <c r="F80" i="1"/>
  <c r="F79" i="1"/>
  <c r="F69" i="1"/>
  <c r="F67" i="1"/>
  <c r="G54" i="1"/>
  <c r="G32" i="1"/>
  <c r="G33" i="1"/>
  <c r="G34" i="1"/>
  <c r="G35" i="1"/>
  <c r="G36" i="1"/>
  <c r="G37" i="1"/>
  <c r="G38" i="1"/>
  <c r="G39" i="1"/>
  <c r="G40" i="1"/>
  <c r="G41" i="1"/>
  <c r="G42" i="1"/>
  <c r="G31" i="1"/>
  <c r="G15" i="1"/>
  <c r="G16" i="1"/>
  <c r="G17" i="1"/>
  <c r="G18" i="1"/>
  <c r="G19" i="1"/>
  <c r="G20" i="1"/>
  <c r="G21" i="1"/>
  <c r="G22" i="1"/>
  <c r="G23" i="1"/>
  <c r="G24" i="1"/>
  <c r="G25" i="1"/>
  <c r="G26" i="1"/>
  <c r="G27" i="1"/>
  <c r="G28" i="1"/>
  <c r="G29" i="1"/>
  <c r="G14" i="1"/>
  <c r="G12" i="1"/>
  <c r="G11" i="1"/>
  <c r="F30" i="1"/>
  <c r="F13" i="1"/>
  <c r="C89" i="1"/>
  <c r="C91" i="1" s="1"/>
  <c r="C95" i="1" s="1"/>
  <c r="C139" i="1"/>
  <c r="C141" i="1" s="1"/>
  <c r="C178" i="1"/>
  <c r="C180" i="1" s="1"/>
  <c r="F91" i="1" l="1"/>
  <c r="F95" i="1" s="1"/>
  <c r="F56" i="1"/>
  <c r="F60" i="1" s="1"/>
  <c r="G56" i="1"/>
  <c r="G60" i="1" s="1"/>
  <c r="G91" i="1"/>
  <c r="G95" i="1" s="1"/>
  <c r="C144" i="1" l="1"/>
  <c r="C186" i="1" s="1"/>
  <c r="C183" i="1" l="1"/>
  <c r="C187" i="1" s="1"/>
  <c r="C188" i="1" s="1"/>
  <c r="C194" i="1" s="1"/>
  <c r="C56" i="1" l="1"/>
  <c r="C60" i="1" s="1"/>
</calcChain>
</file>

<file path=xl/sharedStrings.xml><?xml version="1.0" encoding="utf-8"?>
<sst xmlns="http://schemas.openxmlformats.org/spreadsheetml/2006/main" count="1277" uniqueCount="437">
  <si>
    <t>DUKE ENERGY KENTUCKY</t>
  </si>
  <si>
    <t>190 &amp; 283 Detailed Description of Temporary Differences</t>
  </si>
  <si>
    <t>AG-DR-02-57(a)</t>
  </si>
  <si>
    <t/>
  </si>
  <si>
    <t>Temporary Code</t>
  </si>
  <si>
    <t>Description</t>
  </si>
  <si>
    <t>190001/2</t>
  </si>
  <si>
    <t>ADIT: Prepaid: Taxes</t>
  </si>
  <si>
    <t>AT_OTH_190_NC_EPRI_Credit</t>
  </si>
  <si>
    <t>Other Noncurrent After-tax DTA for EPRI Credit</t>
  </si>
  <si>
    <t>AT_OTH_190_NC_R&amp;D_CREDIT</t>
  </si>
  <si>
    <t>Other Noncurrent After-Tax DTA for R&amp;D Credit</t>
  </si>
  <si>
    <t>AT_OTH_190_NC_Alt Min Tax</t>
  </si>
  <si>
    <t>NC Alternative Minimum Tax (AMT)</t>
  </si>
  <si>
    <t>AT_OTH_190_NC_FMLA_CREDIT</t>
  </si>
  <si>
    <t>Paid Family &amp; Medical Leave Credit Carryforward</t>
  </si>
  <si>
    <t>Internal Revenue Code section 45S provides a general business tax credit to employers who provide paid family and medical leave to their employees. This credit is a percentage of wages paid to a qualifying employee while on family and medical leave for up to 12 weeks per tax year. The minimum percentage is 12.5% and is increased by 0.25% for each percentage point by which the amount paid to a qualifying employee exceeds 50% of the employee's wages, with a maximum of 25%. In certain cases, an additional limit may apply.</t>
  </si>
  <si>
    <t>T11A02</t>
  </si>
  <si>
    <t>Bad Debts - Tax over Book</t>
  </si>
  <si>
    <t>0144100</t>
  </si>
  <si>
    <t>SCHM Uncollectible Accrual Electric</t>
  </si>
  <si>
    <t>0144101</t>
  </si>
  <si>
    <t>Allowance Credit Loss</t>
  </si>
  <si>
    <t>0144700</t>
  </si>
  <si>
    <t>Prov for MARBS Uncollectibles</t>
  </si>
  <si>
    <t>T13B19</t>
  </si>
  <si>
    <t>Leased Meters - Elec &amp; Gas</t>
  </si>
  <si>
    <t>0227102</t>
  </si>
  <si>
    <t>Noncurrent Capital Lease-Meter</t>
  </si>
  <si>
    <t>0243050</t>
  </si>
  <si>
    <t>Current Capital Lease-Meters</t>
  </si>
  <si>
    <t>T15A22</t>
  </si>
  <si>
    <t>Mark to Market - LT</t>
  </si>
  <si>
    <t>0174995</t>
  </si>
  <si>
    <t>Native Deferred MTM Asset</t>
  </si>
  <si>
    <t>0175001</t>
  </si>
  <si>
    <t>Deriv Assets - Noncashflw - ST</t>
  </si>
  <si>
    <t>0175002</t>
  </si>
  <si>
    <t>Deriv Assets - Noncashflw - LT</t>
  </si>
  <si>
    <t>0242895</t>
  </si>
  <si>
    <t>Native Deferred MTM Liability</t>
  </si>
  <si>
    <t>0253208</t>
  </si>
  <si>
    <t>NonCurr Liab Pwr Trdg Pur Acct</t>
  </si>
  <si>
    <t>0244006</t>
  </si>
  <si>
    <t>Derivative Instr-Regulatory-LT</t>
  </si>
  <si>
    <t>0244007</t>
  </si>
  <si>
    <t>Accrued Interest Exp-Swaps-Reg</t>
  </si>
  <si>
    <t>0242650</t>
  </si>
  <si>
    <t>Accrued Payable - Other</t>
  </si>
  <si>
    <t>T19A51</t>
  </si>
  <si>
    <t>Extra Facility Lighting</t>
  </si>
  <si>
    <t>0253990</t>
  </si>
  <si>
    <t>Deferred Prepaid Ef - Lighting</t>
  </si>
  <si>
    <t>T19A55</t>
  </si>
  <si>
    <t>Workers Com Reserve</t>
  </si>
  <si>
    <t>0242395</t>
  </si>
  <si>
    <t>CUR&amp;ACCR LIAB MED/DTL INS ACT</t>
  </si>
  <si>
    <t>T15B07</t>
  </si>
  <si>
    <t>Cash Flow Hedge - Reg Asset/Liab</t>
  </si>
  <si>
    <t>0182410</t>
  </si>
  <si>
    <t>Interest Rate Swap Reg Asset</t>
  </si>
  <si>
    <t>0254980</t>
  </si>
  <si>
    <t>Open Int Rate Swap Cur Rg Liab</t>
  </si>
  <si>
    <t>T17A02</t>
  </si>
  <si>
    <t>Accrued Vacation</t>
  </si>
  <si>
    <t>0242381</t>
  </si>
  <si>
    <t>Retirement Bank Accrual</t>
  </si>
  <si>
    <t>0242490</t>
  </si>
  <si>
    <t>Vacation Carryover</t>
  </si>
  <si>
    <t>T17A30</t>
  </si>
  <si>
    <t>Property Tax Reserves</t>
  </si>
  <si>
    <t>0236041</t>
  </si>
  <si>
    <t>Accrued Property Tax</t>
  </si>
  <si>
    <t>T17A40</t>
  </si>
  <si>
    <t>SEVERANCE RESERVE - LT</t>
  </si>
  <si>
    <t>0242215</t>
  </si>
  <si>
    <t>Payroll Severance Reserves</t>
  </si>
  <si>
    <t>T18A02</t>
  </si>
  <si>
    <t>Deferred Revenue</t>
  </si>
  <si>
    <t>0253062</t>
  </si>
  <si>
    <t>Long Term Def Rev - OL</t>
  </si>
  <si>
    <t>T20A54</t>
  </si>
  <si>
    <t>Reg Liability - Rate Case Expense - Amortization - NC</t>
  </si>
  <si>
    <t>0186113</t>
  </si>
  <si>
    <t>DEK 2019 Rate Case - Electric</t>
  </si>
  <si>
    <t>T20C02</t>
  </si>
  <si>
    <t>Demand Side Management (DSM) Defer</t>
  </si>
  <si>
    <t>0182401</t>
  </si>
  <si>
    <t>Deferred DSM Costs</t>
  </si>
  <si>
    <t>0254401</t>
  </si>
  <si>
    <t>DSM Energy Efficiency</t>
  </si>
  <si>
    <t>T22A01</t>
  </si>
  <si>
    <t>Emission Allowance Expense</t>
  </si>
  <si>
    <t>0158150</t>
  </si>
  <si>
    <t>SO2 Current Vintage</t>
  </si>
  <si>
    <t>0158170</t>
  </si>
  <si>
    <t>Annual NOx Current Vintage</t>
  </si>
  <si>
    <t>0158183</t>
  </si>
  <si>
    <t>Seasonal NOx Current</t>
  </si>
  <si>
    <t>T22A06</t>
  </si>
  <si>
    <t>Operating Lease Obligation</t>
  </si>
  <si>
    <t>0227175</t>
  </si>
  <si>
    <t>LT Operating Lease Obligation</t>
  </si>
  <si>
    <t>0242175</t>
  </si>
  <si>
    <t>Curr Operating Lease Oblig</t>
  </si>
  <si>
    <t>T22A28</t>
  </si>
  <si>
    <t>Retirement Plan Expense - Underfunded</t>
  </si>
  <si>
    <t>0228346</t>
  </si>
  <si>
    <t>Pension Liability - FAS 87</t>
  </si>
  <si>
    <t>0228348</t>
  </si>
  <si>
    <t>Pension Liab - FAS 87(Cinergy)</t>
  </si>
  <si>
    <t>T22A29</t>
  </si>
  <si>
    <t>Non-qualified Pension - Accrual</t>
  </si>
  <si>
    <t>0242897</t>
  </si>
  <si>
    <t>NQ Pension Current ECBP</t>
  </si>
  <si>
    <t>0253630</t>
  </si>
  <si>
    <t>Schm Exec Cash Bal Plan</t>
  </si>
  <si>
    <t>T22A30</t>
  </si>
  <si>
    <t>Retirement Plan Funding - Underfunded</t>
  </si>
  <si>
    <t>T22A56</t>
  </si>
  <si>
    <t>Environmental Reserve</t>
  </si>
  <si>
    <t>0228280</t>
  </si>
  <si>
    <t>Schm Environmental</t>
  </si>
  <si>
    <t>T22B13</t>
  </si>
  <si>
    <t>ANNUAL INCENTIVE PLAN COMP</t>
  </si>
  <si>
    <t>0242460</t>
  </si>
  <si>
    <t>Prov For Incentive Ben Prog</t>
  </si>
  <si>
    <t>T22B15</t>
  </si>
  <si>
    <t>PAYABLE 401 (K) MATCH</t>
  </si>
  <si>
    <t>0232039</t>
  </si>
  <si>
    <t>Payable 401K Incentive Match</t>
  </si>
  <si>
    <t>0242440</t>
  </si>
  <si>
    <t>Cash Coll and Contrib To Trustee</t>
  </si>
  <si>
    <t>T22E02</t>
  </si>
  <si>
    <t>OPEB Expense Accrual</t>
  </si>
  <si>
    <t>0228314</t>
  </si>
  <si>
    <t>OPEB NonCur Liab - Life</t>
  </si>
  <si>
    <t>0228315</t>
  </si>
  <si>
    <t>OPEB NonCur Liab - Medical</t>
  </si>
  <si>
    <t>0242898</t>
  </si>
  <si>
    <t>OPEB Current Liab - Life</t>
  </si>
  <si>
    <t>T22E06</t>
  </si>
  <si>
    <t>FAS 112 Medical Expenses Accrual</t>
  </si>
  <si>
    <t>0228325</t>
  </si>
  <si>
    <t>Schm Post Emp FAS 112</t>
  </si>
  <si>
    <t>0242999</t>
  </si>
  <si>
    <t>Misc Liab - FAS 112</t>
  </si>
  <si>
    <t>190156</t>
  </si>
  <si>
    <t>Deferred Tax_State NOLs</t>
  </si>
  <si>
    <t>AT_OTH_190_KY_STATE_NOL</t>
  </si>
  <si>
    <t>Other KY State NOLs</t>
  </si>
  <si>
    <t>283100/1</t>
  </si>
  <si>
    <t>ADIT: Other</t>
  </si>
  <si>
    <t>T15A24</t>
  </si>
  <si>
    <t>Loss on Reacquired Debt-Amort</t>
  </si>
  <si>
    <t>0189100</t>
  </si>
  <si>
    <t>Schm Unamt Loss Reaq Dt</t>
  </si>
  <si>
    <t>T15B02</t>
  </si>
  <si>
    <t>Reg Asset/Liab Def Revenue</t>
  </si>
  <si>
    <t>0142982</t>
  </si>
  <si>
    <t>Def Rev Rec - Unbilled Fuel</t>
  </si>
  <si>
    <t>0242890</t>
  </si>
  <si>
    <t>Deferred Rev Pay - Fuel</t>
  </si>
  <si>
    <t>0242981</t>
  </si>
  <si>
    <t>Ratepayer Sharing Provisions</t>
  </si>
  <si>
    <t>T15B28</t>
  </si>
  <si>
    <t>Reg Asset - Rate Case Expense</t>
  </si>
  <si>
    <t>0186108</t>
  </si>
  <si>
    <t>DEK 2017 ELEC Rate Case Exp</t>
  </si>
  <si>
    <t>0186118</t>
  </si>
  <si>
    <t>DEK 2024 Electric Rate Case</t>
  </si>
  <si>
    <t>T15B29</t>
  </si>
  <si>
    <t>Reg Asset-Pension Post Retirement PAA-FAS87Qual and Oth</t>
  </si>
  <si>
    <t>0182318</t>
  </si>
  <si>
    <t>Other Reg Assets - Gen Acct</t>
  </si>
  <si>
    <t>0182800</t>
  </si>
  <si>
    <t>Acc Pen Post Ret Pur Acct-Qual</t>
  </si>
  <si>
    <t>T15B35</t>
  </si>
  <si>
    <t>Regulatory Asset - Carbon Management</t>
  </si>
  <si>
    <t>0182366</t>
  </si>
  <si>
    <t>Carbon Mgmt Reg Asset</t>
  </si>
  <si>
    <t>T15B37</t>
  </si>
  <si>
    <t>Reg Asset-Pension Post Retirement PAA-FAS87NQ and Oth</t>
  </si>
  <si>
    <t>0182801</t>
  </si>
  <si>
    <t>Pension Post Retire P Acctg - FAS87 NQ</t>
  </si>
  <si>
    <t>T15B38</t>
  </si>
  <si>
    <t>Reg Asset-Pension Post Retirement PAA-FAS 106 and Oth</t>
  </si>
  <si>
    <t>0182312</t>
  </si>
  <si>
    <t>OPEB FAS 106 - Medical</t>
  </si>
  <si>
    <t>0182802</t>
  </si>
  <si>
    <t>Pension Post Retire P Acctg - FAS 106</t>
  </si>
  <si>
    <t>0182803</t>
  </si>
  <si>
    <t>OPEB FAS 106 - Life</t>
  </si>
  <si>
    <t>T15B40</t>
  </si>
  <si>
    <t>Reg Asset - Accr Pension FAS158 - FAS87NQ</t>
  </si>
  <si>
    <t>0254689</t>
  </si>
  <si>
    <t>Reg Liability - OPEB Medical</t>
  </si>
  <si>
    <t>T15B41</t>
  </si>
  <si>
    <t>Reg Asset - Accr Pension FAS158 - FAS 106/112</t>
  </si>
  <si>
    <t>0254690</t>
  </si>
  <si>
    <t>Reg Liability - OPEB Life</t>
  </si>
  <si>
    <t>T15B43</t>
  </si>
  <si>
    <t>Reg Asset - Transition from MISO to PJM</t>
  </si>
  <si>
    <t>0232345</t>
  </si>
  <si>
    <t>MISO MTEP - Short Term Accrual</t>
  </si>
  <si>
    <t>0253345</t>
  </si>
  <si>
    <t>MISO MTEP - Long Term Accrual</t>
  </si>
  <si>
    <t>T15B52</t>
  </si>
  <si>
    <t>Storm Cost Deferral- Asset</t>
  </si>
  <si>
    <t>0182330</t>
  </si>
  <si>
    <t>DEK Deferred Storm Expense</t>
  </si>
  <si>
    <t>T15B77</t>
  </si>
  <si>
    <t>Non-AMI Meters Retired Early - NBV</t>
  </si>
  <si>
    <t>0182525</t>
  </si>
  <si>
    <t>Non-AMI Meter NBV 182.3</t>
  </si>
  <si>
    <t>T15B81</t>
  </si>
  <si>
    <t>Reg Asset_Liab - Outage Costs</t>
  </si>
  <si>
    <t>0182526</t>
  </si>
  <si>
    <t>Defer Forced Outage Purch Pow</t>
  </si>
  <si>
    <t>0182527</t>
  </si>
  <si>
    <t>Plant Outage Normalization</t>
  </si>
  <si>
    <t>T15B83</t>
  </si>
  <si>
    <t>Reg Asset - Rate Case Expense - Amortization - NC</t>
  </si>
  <si>
    <t>0186115</t>
  </si>
  <si>
    <t>DEK 2021 Rate Case - Gas</t>
  </si>
  <si>
    <t>0186107</t>
  </si>
  <si>
    <t>DEK 2022 Rate Case - Electric</t>
  </si>
  <si>
    <t>T17A01</t>
  </si>
  <si>
    <t>Vacation Carryover - Reg Asset</t>
  </si>
  <si>
    <t>0186342</t>
  </si>
  <si>
    <t>Vacation Accrual Regulatory Asset</t>
  </si>
  <si>
    <t>T19A71</t>
  </si>
  <si>
    <t>Reg Asset/Liab - ESM Deferral</t>
  </si>
  <si>
    <t>0182555</t>
  </si>
  <si>
    <t>ESM Deferral</t>
  </si>
  <si>
    <t>0182574</t>
  </si>
  <si>
    <t>ARO Contra-Regulatory Asset</t>
  </si>
  <si>
    <t>T20A30</t>
  </si>
  <si>
    <t>REPS Incremental Costs</t>
  </si>
  <si>
    <t>0182359</t>
  </si>
  <si>
    <t>T20A38</t>
  </si>
  <si>
    <t>Regulatory Asset - Deferred Plant Costs</t>
  </si>
  <si>
    <t>0182050</t>
  </si>
  <si>
    <t>East Bend Plant O&amp;M Expense</t>
  </si>
  <si>
    <t>0182493</t>
  </si>
  <si>
    <t>Def Depr - East Bend</t>
  </si>
  <si>
    <t>T22A15</t>
  </si>
  <si>
    <t>Operating Lease Deferral</t>
  </si>
  <si>
    <t>0186882</t>
  </si>
  <si>
    <t>Straight Line Lease Defer DR</t>
  </si>
  <si>
    <t>T22A23</t>
  </si>
  <si>
    <t>Retirement Plan Expense - Overfunded</t>
  </si>
  <si>
    <t>0128717</t>
  </si>
  <si>
    <t>Prefunded Pension</t>
  </si>
  <si>
    <t>0128716</t>
  </si>
  <si>
    <t>Prefunded Pension (major)</t>
  </si>
  <si>
    <t>282 ACCUMULATED DEFERRED INCOME TAXES JAN 2023 - DETAIL</t>
  </si>
  <si>
    <t>DATABASE</t>
  </si>
  <si>
    <t>PPLTP15</t>
  </si>
  <si>
    <t>QUERY_RAN_DATE</t>
  </si>
  <si>
    <t>20241114</t>
  </si>
  <si>
    <t>TAX_YEAR</t>
  </si>
  <si>
    <t>2023</t>
  </si>
  <si>
    <t>VERSION_DESC</t>
  </si>
  <si>
    <t>TAX_SEGMENT</t>
  </si>
  <si>
    <t>TAX_RECONCILE_ITEM_DESC</t>
  </si>
  <si>
    <t>JURISDICTION_ID_DESX</t>
  </si>
  <si>
    <t>END_STATUTORY_RATE</t>
  </si>
  <si>
    <t>Net Tax</t>
  </si>
  <si>
    <t>Net Book</t>
  </si>
  <si>
    <t>Timing Diff</t>
  </si>
  <si>
    <t>Def Tax (Timing Diff x Tax Rate)</t>
  </si>
  <si>
    <t>Check (Rate x Diff)</t>
  </si>
  <si>
    <t>1651 DEO/DEI/DEK Master Case 2018+</t>
  </si>
  <si>
    <t>DEK Elec Tax</t>
  </si>
  <si>
    <t>AAA COR</t>
  </si>
  <si>
    <t>Federal</t>
  </si>
  <si>
    <t>Kentucky</t>
  </si>
  <si>
    <t>Kentucky Offset</t>
  </si>
  <si>
    <t>AAA COR Total</t>
  </si>
  <si>
    <t>AAA Method/Life</t>
  </si>
  <si>
    <t>AAA Method/Life Total</t>
  </si>
  <si>
    <t>ACQUISITION ADJMT</t>
  </si>
  <si>
    <t>ACQUISITION ADJMT Total</t>
  </si>
  <si>
    <t>AFUDC Debt</t>
  </si>
  <si>
    <t>AFUDC Debt Total</t>
  </si>
  <si>
    <t>AFUDC Equity</t>
  </si>
  <si>
    <t>AFUDC Equity Total</t>
  </si>
  <si>
    <t>ARO</t>
  </si>
  <si>
    <t>ARO Total</t>
  </si>
  <si>
    <t>Casualty Loss</t>
  </si>
  <si>
    <t>Casualty Loss Total</t>
  </si>
  <si>
    <t>Casualty Restoration Addback</t>
  </si>
  <si>
    <t>Casualty Restoration Addback Total</t>
  </si>
  <si>
    <t>CIAC</t>
  </si>
  <si>
    <t>CIAC Total</t>
  </si>
  <si>
    <t>CIAC Non-Interfaced</t>
  </si>
  <si>
    <t>CIAC Non-Interfaced Total</t>
  </si>
  <si>
    <t>Clearing Cost</t>
  </si>
  <si>
    <t>Clearing Cost Total</t>
  </si>
  <si>
    <t>Coal Ash - Capital for tax</t>
  </si>
  <si>
    <t>Coal Ash - Capital for tax Total</t>
  </si>
  <si>
    <t>Depr Cap Trans Equip</t>
  </si>
  <si>
    <t>Depr Cap Trans Equip Total</t>
  </si>
  <si>
    <t>Depreciation Lag</t>
  </si>
  <si>
    <t>Depreciation Lag Total</t>
  </si>
  <si>
    <t>Disallow Meals &amp; Entertainmnt</t>
  </si>
  <si>
    <t>Disallow Meals &amp; Entertainmnt Total</t>
  </si>
  <si>
    <t>Entertain 100% Non-Deduct</t>
  </si>
  <si>
    <t>Entertain 100% Non-Deduct Total</t>
  </si>
  <si>
    <t>Hardware Capitalized</t>
  </si>
  <si>
    <t>Hardware Capitalized Total</t>
  </si>
  <si>
    <t>Highway Bill</t>
  </si>
  <si>
    <t>Highway Bill Total</t>
  </si>
  <si>
    <t>Impairment Adjustment</t>
  </si>
  <si>
    <t>Impairment Adjustment Total</t>
  </si>
  <si>
    <t>ITC Basis Reduction</t>
  </si>
  <si>
    <t>ITC Basis Reduction Total</t>
  </si>
  <si>
    <t>Job Creation - Adj to Prior Year</t>
  </si>
  <si>
    <t>Job Creation - Adj to Prior Year Total</t>
  </si>
  <si>
    <t>Leased Meter Adjust</t>
  </si>
  <si>
    <t>Leased Meter Adjust Total</t>
  </si>
  <si>
    <t>Meters &amp; Trans</t>
  </si>
  <si>
    <t>Meters &amp; Trans Total</t>
  </si>
  <si>
    <t>Misc Diffs</t>
  </si>
  <si>
    <t>Misc Diffs Total</t>
  </si>
  <si>
    <t>Mixed Service Costs 263A</t>
  </si>
  <si>
    <t>Mixed Service Costs 263A Total</t>
  </si>
  <si>
    <t>Non-cash Overheads</t>
  </si>
  <si>
    <t>Non-cash Overheads Total</t>
  </si>
  <si>
    <t>OPERATING LEASES BOOK</t>
  </si>
  <si>
    <t>OPERATING LEASES BOOK Total</t>
  </si>
  <si>
    <t>Percentage Repair Allowance</t>
  </si>
  <si>
    <t>Percentage Repair Allowance Total</t>
  </si>
  <si>
    <t>PPE Impairment</t>
  </si>
  <si>
    <t>PPE Impairment Total</t>
  </si>
  <si>
    <t>PR Tax</t>
  </si>
  <si>
    <t>PR Tax Total</t>
  </si>
  <si>
    <t>Purch Res</t>
  </si>
  <si>
    <t>Purch Res Total</t>
  </si>
  <si>
    <t>Sect. 174 Adjust</t>
  </si>
  <si>
    <t>Sect. 174 Adjust Total</t>
  </si>
  <si>
    <t>Section 174 O&amp;M</t>
  </si>
  <si>
    <t>Section 174 O&amp;M Total</t>
  </si>
  <si>
    <t>Software Capitalized</t>
  </si>
  <si>
    <t>Software Capitalized Total</t>
  </si>
  <si>
    <t>Software Expense</t>
  </si>
  <si>
    <t>Software Expense Total</t>
  </si>
  <si>
    <t>Tax Dept Adjust</t>
  </si>
  <si>
    <t>Tax Dept Adjust Total</t>
  </si>
  <si>
    <t>Tax Expensing</t>
  </si>
  <si>
    <t>Tax Expensing Total</t>
  </si>
  <si>
    <t>Tax Repair Retirements</t>
  </si>
  <si>
    <t>Tax Repair Retirements Total</t>
  </si>
  <si>
    <t>TIC</t>
  </si>
  <si>
    <t>TIC Total</t>
  </si>
  <si>
    <t>Training Costs</t>
  </si>
  <si>
    <t>Training Costs Total</t>
  </si>
  <si>
    <t>Grand Total</t>
  </si>
  <si>
    <t>DEK Elec Tax Total</t>
  </si>
  <si>
    <t>ACCUMULATED DEFERRED INCOME TAXES BALANCES JAN 2023 - JUN 2026</t>
  </si>
  <si>
    <t>AG-DR-02-57(c)</t>
  </si>
  <si>
    <t>Reporting Period</t>
  </si>
  <si>
    <t>Source Period</t>
  </si>
  <si>
    <t>Code</t>
  </si>
  <si>
    <t>Name</t>
  </si>
  <si>
    <t>Ending Balance</t>
  </si>
  <si>
    <t>Total ADIT Included in Rate Base</t>
  </si>
  <si>
    <t>Total ADIT Excluded from Rate Base</t>
  </si>
  <si>
    <t>Excluded</t>
  </si>
  <si>
    <t xml:space="preserve">Included </t>
  </si>
  <si>
    <t>T11B08</t>
  </si>
  <si>
    <t>Surplus Materials Write-Off Asset</t>
  </si>
  <si>
    <t>T11B16</t>
  </si>
  <si>
    <t>OFFSITE GAS STORAGE COSTS</t>
  </si>
  <si>
    <t>T15A95</t>
  </si>
  <si>
    <t>Unamortized Debt Premium</t>
  </si>
  <si>
    <t>T17A41</t>
  </si>
  <si>
    <t>Unbilled Fuel Revenue - NC</t>
  </si>
  <si>
    <t>T20A41</t>
  </si>
  <si>
    <t>Rate Refunds</t>
  </si>
  <si>
    <t>T22A07</t>
  </si>
  <si>
    <t>Charitable Contribution Carryover</t>
  </si>
  <si>
    <t>Total 190001/2</t>
  </si>
  <si>
    <t>190155</t>
  </si>
  <si>
    <t>Deferred Tax - NOL</t>
  </si>
  <si>
    <t>AT_OTH_190_NC_Federal NOL</t>
  </si>
  <si>
    <t>190155_Other NC Federal NOLs</t>
  </si>
  <si>
    <t>Total 190155</t>
  </si>
  <si>
    <t>Total 190156</t>
  </si>
  <si>
    <t>Account 190 - OTP Balance</t>
  </si>
  <si>
    <t>Add:  Account 0190013 Not in OTP Report Above</t>
  </si>
  <si>
    <t>Add: Other (OTP to GL Immaterial Difference)</t>
  </si>
  <si>
    <t xml:space="preserve">      Total Account 190</t>
  </si>
  <si>
    <t>Per B-6 As Filed</t>
  </si>
  <si>
    <t>Check</t>
  </si>
  <si>
    <t>T15B04</t>
  </si>
  <si>
    <t>Reg Asset - Accr Pension FAS158 - FAS87Qual</t>
  </si>
  <si>
    <t>T15B18</t>
  </si>
  <si>
    <t>Reg Asset Storm Damage Recovery</t>
  </si>
  <si>
    <t>Included</t>
  </si>
  <si>
    <t>T15B51</t>
  </si>
  <si>
    <t>Reg Liability - Overcollection of Revenue Refund Adj</t>
  </si>
  <si>
    <t>T15B69</t>
  </si>
  <si>
    <t>Reg Asset Opt Out Tariff IT Modifications</t>
  </si>
  <si>
    <t>Total 283100/1</t>
  </si>
  <si>
    <t>Account 283 - OTP Balance</t>
  </si>
  <si>
    <t xml:space="preserve">      Total Account 283</t>
  </si>
  <si>
    <t>Check to first tab</t>
  </si>
  <si>
    <t>Per B-6 SFR As Filed</t>
  </si>
  <si>
    <t>282100/1</t>
  </si>
  <si>
    <t>ELECTRIC</t>
  </si>
  <si>
    <t>Forecast</t>
  </si>
  <si>
    <t>Less ADIT related to ARO</t>
  </si>
  <si>
    <t>Less ADIT generated from non-cash transactions</t>
  </si>
  <si>
    <t>Adjusted Electric Balance</t>
  </si>
  <si>
    <t>GAS</t>
  </si>
  <si>
    <t>DEK Gas Tax</t>
  </si>
  <si>
    <t>2023 Gas Repairs 481(a)</t>
  </si>
  <si>
    <t>DEK Elec Gas Total</t>
  </si>
  <si>
    <t>DEK Gas Tax Total</t>
  </si>
  <si>
    <t>Adjusted Gas Balance</t>
  </si>
  <si>
    <t>Electric + Gas</t>
  </si>
  <si>
    <t>Total Adjusted Balance</t>
  </si>
  <si>
    <t>Per WPB-6</t>
  </si>
  <si>
    <r>
      <rPr>
        <b/>
        <sz val="10"/>
        <rFont val="Arial"/>
        <family val="2"/>
      </rPr>
      <t>Note:</t>
    </r>
    <r>
      <rPr>
        <sz val="10"/>
        <rFont val="Arial"/>
        <family val="2"/>
      </rPr>
      <t xml:space="preserve"> The cumulative temporary difference detail for FERC ADIT Account 282 is better represented through using the Power Tax system than the One Source Tax Provision system.  Therefore, for this case the Power Tax format is being used rather than the One Source Tax Provision system for 282.  The One Source Tax Provision system will still provide the FERC ADIT Account 190 and 283 detail.  Due to differences in how One Source Tax Provision and Power Tax organize and report their data, we cannot provide a breakout similar to the WP B-6 format for 282 (i.e. by Gas Utility, Electric Utility and Non-Utility).  We are providing the detail  for 282 in total for DEK Electric and DEK Gas and showing how that agrees to the total of the three categories per the WP B-6.</t>
    </r>
  </si>
  <si>
    <t>Underlying book accounts included for rate base?</t>
  </si>
  <si>
    <t xml:space="preserve">Pension contributions made to a qualified retirement plan before the due date of the return that can be deducted in the current year.  </t>
  </si>
  <si>
    <t>The R&amp;D credit falls under Internal Revenue Code section 41.  This incentivizes companies to invest in research and development activities. This provides a credit for companies that conduct qualified research activities related to developing or improving, processes, or software.</t>
  </si>
  <si>
    <t>The EPRI "Electric Power Research Institute" credit falls under Internal Revenue Code section 41.  This incentivizes companies to invest in research and development activities. This provides a credit for companies that conduct qualified research activities related to developing or improving, processes, or software.</t>
  </si>
  <si>
    <t xml:space="preserve">                                     Property Tax Payments estimated to be made before September of the following year, deducted in the current year.</t>
  </si>
  <si>
    <t xml:space="preserve">All underlying PP&amp;E book accounts are included in rate base. </t>
  </si>
  <si>
    <t xml:space="preserve">PowerTax is used to calculate the 282 ADIT balances. The 282 information provided below is a sample of the data in PowerTax as of January 2023. </t>
  </si>
  <si>
    <t>The Inflation Reduction Act of 2022 introduced a corporate alternative minimum tax ("CAMT") based on adjusted financial statement income. When a CAMT liability is incurred, a deferred tax asset is set up for the future credit allowed. Please refer to AG-DR-02-048 for additional detail.</t>
  </si>
  <si>
    <t>WPB-1</t>
  </si>
  <si>
    <t>B-2.2</t>
  </si>
  <si>
    <t>Underlying Temporary Difference Added to Rate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</si>
</sst>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000%"/>
    <numFmt numFmtId="166" formatCode="[&gt;=0]#,##0;[&lt;0]\(#,##0\)"/>
    <numFmt numFmtId="167" formatCode="[$-409]mmm\-yy;@"/>
    <numFmt numFmtId="168" formatCode="0.000000%"/>
  </numFmts>
  <fonts count="21">
    <font>
      <sz val="10"/>
      <name val="Arial"/>
      <family val="2"/>
    </font>
    <font>
      <sz val="11"/>
      <color theme="1"/>
      <name val="Aptos Narrow"/>
      <family val="2"/>
      <scheme val="minor"/>
    </font>
    <font>
      <sz val="10"/>
      <name val="Arial"/>
      <family val="2"/>
    </font>
    <font>
      <b/>
      <sz val="10"/>
      <name val="Arial"/>
      <family val="2"/>
    </font>
    <font>
      <b/>
      <i/>
      <sz val="10"/>
      <name val="Arial"/>
      <family val="2"/>
    </font>
    <font>
      <i/>
      <sz val="10"/>
      <color rgb="FFFF0000"/>
      <name val="Arial"/>
      <family val="2"/>
    </font>
    <font>
      <b/>
      <i/>
      <sz val="10"/>
      <color rgb="FFFF0000"/>
      <name val="Arial"/>
      <family val="2"/>
    </font>
    <font>
      <i/>
      <sz val="10"/>
      <color theme="1"/>
      <name val="Arial"/>
      <family val="2"/>
    </font>
    <font>
      <b/>
      <i/>
      <sz val="10"/>
      <color theme="1"/>
      <name val="Arial"/>
      <family val="2"/>
    </font>
    <font>
      <sz val="10"/>
      <color rgb="FFFF0000"/>
      <name val="Arial"/>
      <family val="2"/>
    </font>
    <font>
      <sz val="10"/>
      <color theme="1"/>
      <name val="Arial"/>
      <family val="2"/>
    </font>
    <font>
      <b/>
      <sz val="10"/>
      <color theme="1"/>
      <name val="Arial"/>
      <family val="2"/>
    </font>
    <font>
      <b/>
      <u/>
      <sz val="10"/>
      <color theme="1"/>
      <name val="Arial"/>
      <family val="2"/>
    </font>
    <font>
      <b/>
      <sz val="11"/>
      <color theme="1"/>
      <name val="Aptos Narrow"/>
      <family val="2"/>
      <scheme val="minor"/>
    </font>
    <font>
      <b/>
      <sz val="11"/>
      <color rgb="FFFF0000"/>
      <name val="Aptos Narrow"/>
      <family val="2"/>
      <scheme val="minor"/>
    </font>
    <font>
      <sz val="10"/>
      <name val="Time new roman"/>
    </font>
    <font>
      <sz val="10"/>
      <color theme="1"/>
      <name val="Time new roman"/>
    </font>
    <font>
      <b/>
      <sz val="10"/>
      <name val="Time new roman"/>
    </font>
    <font>
      <b/>
      <i/>
      <sz val="10"/>
      <name val="Time new roman"/>
    </font>
    <font>
      <sz val="11"/>
      <name val="Arial"/>
      <family val="2"/>
    </font>
    <font>
      <sz val="11"/>
      <name val="Aptos Narrow"/>
      <family val="2"/>
      <scheme val="minor"/>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Font="0" applyFill="0" applyBorder="0" applyProtection="0">
      <alignment horizontal="left" indent="1"/>
    </xf>
  </cellStyleXfs>
  <cellXfs count="111">
    <xf numFmtId="0" fontId="0" fillId="0" borderId="0" xfId="0"/>
    <xf numFmtId="0" fontId="2" fillId="0" borderId="0" xfId="0" applyFont="1"/>
    <xf numFmtId="164" fontId="3" fillId="0" borderId="0" xfId="0" applyNumberFormat="1" applyFont="1"/>
    <xf numFmtId="166" fontId="2" fillId="0" borderId="0" xfId="0" applyNumberFormat="1" applyFont="1"/>
    <xf numFmtId="164" fontId="2" fillId="0" borderId="0" xfId="0" applyNumberFormat="1" applyFont="1"/>
    <xf numFmtId="0" fontId="3" fillId="0" borderId="0" xfId="0" applyFont="1" applyAlignment="1">
      <alignment horizontal="center" wrapText="1"/>
    </xf>
    <xf numFmtId="167" fontId="3" fillId="0" borderId="0" xfId="0" applyNumberFormat="1" applyFont="1" applyAlignment="1">
      <alignment horizontal="center"/>
    </xf>
    <xf numFmtId="0" fontId="3" fillId="0" borderId="0" xfId="0" applyFont="1"/>
    <xf numFmtId="164" fontId="3" fillId="0" borderId="0" xfId="0" applyNumberFormat="1" applyFont="1" applyAlignment="1">
      <alignment horizontal="center"/>
    </xf>
    <xf numFmtId="0" fontId="4" fillId="0" borderId="0" xfId="0" applyFont="1"/>
    <xf numFmtId="0" fontId="4" fillId="0" borderId="0" xfId="0" applyFont="1" applyAlignment="1">
      <alignment horizontal="center" wrapText="1"/>
    </xf>
    <xf numFmtId="0" fontId="3" fillId="0" borderId="1" xfId="0" applyFont="1" applyBorder="1" applyAlignment="1">
      <alignment horizontal="center" wrapText="1"/>
    </xf>
    <xf numFmtId="0" fontId="2" fillId="0" borderId="0" xfId="0" applyFont="1" applyAlignment="1">
      <alignment horizontal="left" indent="1"/>
    </xf>
    <xf numFmtId="0" fontId="2" fillId="0" borderId="0" xfId="0" quotePrefix="1" applyFont="1" applyAlignment="1">
      <alignment horizontal="left" indent="1"/>
    </xf>
    <xf numFmtId="0" fontId="2" fillId="0" borderId="0" xfId="0" quotePrefix="1" applyFont="1"/>
    <xf numFmtId="166" fontId="2" fillId="0" borderId="1" xfId="0" applyNumberFormat="1" applyFont="1" applyBorder="1"/>
    <xf numFmtId="166" fontId="3" fillId="0" borderId="0" xfId="0" applyNumberFormat="1" applyFont="1"/>
    <xf numFmtId="164" fontId="3" fillId="0" borderId="1" xfId="0" applyNumberFormat="1" applyFont="1" applyBorder="1"/>
    <xf numFmtId="164" fontId="3" fillId="0" borderId="2" xfId="0" applyNumberFormat="1" applyFont="1" applyBorder="1"/>
    <xf numFmtId="164" fontId="5" fillId="0" borderId="0" xfId="0" applyNumberFormat="1" applyFont="1"/>
    <xf numFmtId="164" fontId="6" fillId="0" borderId="0" xfId="0" applyNumberFormat="1" applyFont="1"/>
    <xf numFmtId="164" fontId="7" fillId="0" borderId="0" xfId="0" applyNumberFormat="1" applyFont="1"/>
    <xf numFmtId="164" fontId="7" fillId="0" borderId="1" xfId="0" applyNumberFormat="1" applyFont="1" applyBorder="1"/>
    <xf numFmtId="164" fontId="8" fillId="0" borderId="0" xfId="0" applyNumberFormat="1" applyFont="1"/>
    <xf numFmtId="43" fontId="2" fillId="0" borderId="0" xfId="0" applyNumberFormat="1" applyFont="1"/>
    <xf numFmtId="166" fontId="3" fillId="0" borderId="2" xfId="0" applyNumberFormat="1" applyFont="1" applyBorder="1"/>
    <xf numFmtId="166" fontId="9" fillId="0" borderId="0" xfId="0" applyNumberFormat="1" applyFont="1"/>
    <xf numFmtId="37" fontId="10" fillId="0" borderId="1" xfId="0" applyNumberFormat="1" applyFont="1" applyBorder="1"/>
    <xf numFmtId="43" fontId="11" fillId="0" borderId="0" xfId="0" quotePrefix="1" applyNumberFormat="1" applyFont="1" applyAlignment="1">
      <alignment horizontal="center"/>
    </xf>
    <xf numFmtId="43" fontId="11" fillId="0" borderId="0" xfId="0" applyNumberFormat="1" applyFont="1" applyAlignment="1">
      <alignment horizontal="center"/>
    </xf>
    <xf numFmtId="17" fontId="12" fillId="0" borderId="0" xfId="0" applyNumberFormat="1" applyFont="1" applyAlignment="1">
      <alignment horizontal="center"/>
    </xf>
    <xf numFmtId="43" fontId="10" fillId="0" borderId="0" xfId="0" applyNumberFormat="1" applyFont="1"/>
    <xf numFmtId="43" fontId="3" fillId="0" borderId="0" xfId="0" applyNumberFormat="1" applyFont="1"/>
    <xf numFmtId="164" fontId="2" fillId="0" borderId="3" xfId="0" applyNumberFormat="1" applyFont="1" applyBorder="1"/>
    <xf numFmtId="164" fontId="11" fillId="0" borderId="2" xfId="0" applyNumberFormat="1" applyFont="1" applyBorder="1"/>
    <xf numFmtId="164" fontId="2" fillId="0" borderId="1" xfId="0" applyNumberFormat="1" applyFont="1" applyBorder="1"/>
    <xf numFmtId="164" fontId="3" fillId="0" borderId="0" xfId="0" applyNumberFormat="1" applyFont="1" applyAlignment="1">
      <alignment horizontal="center" wrapText="1"/>
    </xf>
    <xf numFmtId="164" fontId="0" fillId="0" borderId="0" xfId="0" applyNumberFormat="1"/>
    <xf numFmtId="164" fontId="0" fillId="0" borderId="0" xfId="0" applyNumberFormat="1" applyAlignment="1">
      <alignment horizontal="center"/>
    </xf>
    <xf numFmtId="164" fontId="0" fillId="0" borderId="3" xfId="0" applyNumberFormat="1" applyBorder="1"/>
    <xf numFmtId="164" fontId="0" fillId="0" borderId="1" xfId="0" applyNumberFormat="1" applyBorder="1"/>
    <xf numFmtId="166" fontId="2" fillId="0" borderId="3" xfId="0" applyNumberFormat="1" applyFont="1" applyBorder="1"/>
    <xf numFmtId="164" fontId="10" fillId="0" borderId="1" xfId="0" applyNumberFormat="1" applyFont="1" applyBorder="1"/>
    <xf numFmtId="164" fontId="5" fillId="0" borderId="0" xfId="0" applyNumberFormat="1" applyFont="1" applyAlignment="1">
      <alignment horizontal="center"/>
    </xf>
    <xf numFmtId="166" fontId="0" fillId="0" borderId="0" xfId="0" applyNumberFormat="1" applyAlignment="1">
      <alignment horizontal="center"/>
    </xf>
    <xf numFmtId="37" fontId="10" fillId="0" borderId="0" xfId="0" applyNumberFormat="1" applyFont="1"/>
    <xf numFmtId="164" fontId="11" fillId="0" borderId="0" xfId="0" applyNumberFormat="1" applyFont="1"/>
    <xf numFmtId="43" fontId="14" fillId="0" borderId="0" xfId="0" applyNumberFormat="1" applyFont="1"/>
    <xf numFmtId="43" fontId="1" fillId="0" borderId="0" xfId="0" applyNumberFormat="1" applyFont="1"/>
    <xf numFmtId="165" fontId="0" fillId="0" borderId="0" xfId="0" applyNumberFormat="1"/>
    <xf numFmtId="168" fontId="0" fillId="0" borderId="0" xfId="0" applyNumberFormat="1"/>
    <xf numFmtId="0" fontId="1" fillId="0" borderId="0" xfId="0" applyFont="1"/>
    <xf numFmtId="43" fontId="1" fillId="3" borderId="0" xfId="0" applyNumberFormat="1" applyFont="1" applyFill="1"/>
    <xf numFmtId="168" fontId="0" fillId="3" borderId="0" xfId="0" applyNumberFormat="1" applyFill="1"/>
    <xf numFmtId="43" fontId="1" fillId="4" borderId="0" xfId="0" applyNumberFormat="1" applyFont="1" applyFill="1"/>
    <xf numFmtId="168" fontId="0" fillId="4" borderId="0" xfId="0" applyNumberFormat="1" applyFill="1"/>
    <xf numFmtId="164" fontId="1" fillId="0" borderId="0" xfId="0" applyNumberFormat="1" applyFont="1"/>
    <xf numFmtId="164" fontId="1" fillId="0" borderId="0" xfId="0" applyNumberFormat="1" applyFont="1" applyAlignment="1">
      <alignment horizontal="center"/>
    </xf>
    <xf numFmtId="164" fontId="13" fillId="3" borderId="2" xfId="0" applyNumberFormat="1" applyFont="1" applyFill="1" applyBorder="1"/>
    <xf numFmtId="0" fontId="15" fillId="0" borderId="0" xfId="0" applyFont="1"/>
    <xf numFmtId="0" fontId="16" fillId="0" borderId="0" xfId="0" applyFont="1"/>
    <xf numFmtId="0" fontId="17" fillId="0" borderId="0" xfId="0" applyFont="1"/>
    <xf numFmtId="0" fontId="18" fillId="0" borderId="0" xfId="0" applyFont="1"/>
    <xf numFmtId="0" fontId="18" fillId="0" borderId="0" xfId="0" applyFont="1" applyAlignment="1">
      <alignment horizontal="center" wrapText="1"/>
    </xf>
    <xf numFmtId="0" fontId="17" fillId="0" borderId="0" xfId="0" applyFont="1" applyAlignment="1">
      <alignment horizontal="center" wrapText="1"/>
    </xf>
    <xf numFmtId="0" fontId="16" fillId="0" borderId="0" xfId="0" applyFont="1" applyAlignment="1">
      <alignment vertical="top"/>
    </xf>
    <xf numFmtId="0" fontId="17" fillId="2" borderId="1" xfId="0" applyFont="1" applyFill="1" applyBorder="1"/>
    <xf numFmtId="166" fontId="17" fillId="2" borderId="1" xfId="0" applyNumberFormat="1" applyFont="1" applyFill="1" applyBorder="1"/>
    <xf numFmtId="0" fontId="17" fillId="0" borderId="0" xfId="0" applyFont="1" applyAlignment="1">
      <alignment horizontal="left" indent="1"/>
    </xf>
    <xf numFmtId="166" fontId="17" fillId="0" borderId="0" xfId="0" applyNumberFormat="1" applyFont="1"/>
    <xf numFmtId="166" fontId="15" fillId="0" borderId="0" xfId="0" applyNumberFormat="1" applyFont="1"/>
    <xf numFmtId="0" fontId="17" fillId="0" borderId="0" xfId="0" quotePrefix="1" applyFont="1" applyAlignment="1">
      <alignment horizontal="left" indent="1"/>
    </xf>
    <xf numFmtId="0" fontId="17" fillId="0" borderId="0" xfId="0" quotePrefix="1" applyFont="1"/>
    <xf numFmtId="166" fontId="15" fillId="0" borderId="1" xfId="0" applyNumberFormat="1" applyFont="1" applyBorder="1"/>
    <xf numFmtId="0" fontId="15" fillId="0" borderId="0" xfId="0" applyFont="1" applyAlignment="1">
      <alignment horizontal="right" indent="1"/>
    </xf>
    <xf numFmtId="0" fontId="15" fillId="0" borderId="1" xfId="0" applyFont="1" applyBorder="1" applyAlignment="1">
      <alignment horizontal="right" indent="1"/>
    </xf>
    <xf numFmtId="0" fontId="16" fillId="0" borderId="0" xfId="0" quotePrefix="1" applyFont="1"/>
    <xf numFmtId="0" fontId="15" fillId="0" borderId="0" xfId="0" quotePrefix="1" applyFont="1"/>
    <xf numFmtId="0" fontId="15" fillId="0" borderId="1" xfId="0" quotePrefix="1" applyFont="1" applyBorder="1" applyAlignment="1">
      <alignment horizontal="right" indent="1"/>
    </xf>
    <xf numFmtId="0" fontId="15" fillId="0" borderId="1" xfId="0" quotePrefix="1" applyFont="1" applyBorder="1"/>
    <xf numFmtId="166" fontId="15" fillId="0" borderId="0" xfId="0" applyNumberFormat="1" applyFont="1" applyAlignment="1">
      <alignment horizontal="left"/>
    </xf>
    <xf numFmtId="166" fontId="15" fillId="0" borderId="1" xfId="0" applyNumberFormat="1" applyFont="1" applyBorder="1" applyAlignment="1">
      <alignment horizontal="left"/>
    </xf>
    <xf numFmtId="0" fontId="3" fillId="2" borderId="1" xfId="0" applyFont="1" applyFill="1" applyBorder="1"/>
    <xf numFmtId="166" fontId="3" fillId="2" borderId="1" xfId="0" applyNumberFormat="1" applyFont="1" applyFill="1" applyBorder="1"/>
    <xf numFmtId="0" fontId="3" fillId="0" borderId="0" xfId="0" applyFont="1" applyAlignment="1">
      <alignment horizontal="left" indent="1"/>
    </xf>
    <xf numFmtId="0" fontId="2" fillId="0" borderId="1" xfId="0" applyFont="1" applyBorder="1" applyAlignment="1">
      <alignment horizontal="right"/>
    </xf>
    <xf numFmtId="0" fontId="2" fillId="0" borderId="0" xfId="0" applyFont="1" applyAlignment="1">
      <alignment horizontal="right"/>
    </xf>
    <xf numFmtId="0" fontId="15" fillId="0" borderId="0" xfId="0" applyFont="1" applyAlignment="1">
      <alignment horizontal="right"/>
    </xf>
    <xf numFmtId="0" fontId="15" fillId="0" borderId="1" xfId="0" applyFont="1" applyBorder="1" applyAlignment="1">
      <alignment horizontal="right"/>
    </xf>
    <xf numFmtId="0" fontId="2" fillId="0" borderId="1" xfId="0" quotePrefix="1" applyFont="1" applyBorder="1" applyAlignment="1">
      <alignment horizontal="right"/>
    </xf>
    <xf numFmtId="0" fontId="19" fillId="0" borderId="1" xfId="0" applyFont="1" applyBorder="1"/>
    <xf numFmtId="0" fontId="2" fillId="0" borderId="1" xfId="0" applyFont="1" applyBorder="1"/>
    <xf numFmtId="166" fontId="2" fillId="0" borderId="1" xfId="0" applyNumberFormat="1" applyFont="1" applyBorder="1" applyAlignment="1">
      <alignment horizontal="left"/>
    </xf>
    <xf numFmtId="0" fontId="16" fillId="0" borderId="0" xfId="0" quotePrefix="1" applyFont="1" applyAlignment="1">
      <alignment horizontal="right"/>
    </xf>
    <xf numFmtId="0" fontId="16" fillId="0" borderId="1" xfId="0" quotePrefix="1" applyFont="1" applyBorder="1" applyAlignment="1">
      <alignment horizontal="right"/>
    </xf>
    <xf numFmtId="0" fontId="16" fillId="0" borderId="1" xfId="0" applyFont="1" applyBorder="1"/>
    <xf numFmtId="0" fontId="15" fillId="0" borderId="1" xfId="1" applyFont="1" applyFill="1" applyBorder="1">
      <alignment horizontal="left" indent="1"/>
    </xf>
    <xf numFmtId="0" fontId="0" fillId="0" borderId="1" xfId="0" applyBorder="1"/>
    <xf numFmtId="0" fontId="3" fillId="0" borderId="3" xfId="0" applyFont="1" applyBorder="1" applyAlignment="1">
      <alignment horizontal="left" indent="1"/>
    </xf>
    <xf numFmtId="166" fontId="3" fillId="0" borderId="3" xfId="0" applyNumberFormat="1" applyFont="1" applyBorder="1"/>
    <xf numFmtId="43" fontId="20" fillId="0" borderId="0" xfId="0" applyNumberFormat="1" applyFont="1"/>
    <xf numFmtId="0" fontId="15" fillId="0" borderId="0" xfId="1" applyFont="1" applyFill="1" applyBorder="1" applyAlignment="1">
      <alignment wrapText="1"/>
    </xf>
    <xf numFmtId="0" fontId="16" fillId="0" borderId="0" xfId="0" applyFont="1" applyAlignment="1">
      <alignment wrapText="1"/>
    </xf>
    <xf numFmtId="0" fontId="3" fillId="0" borderId="0" xfId="0" applyFont="1" applyAlignment="1">
      <alignment horizontal="center"/>
    </xf>
    <xf numFmtId="0" fontId="15" fillId="0" borderId="1" xfId="1" applyFont="1" applyFill="1" applyBorder="1" applyAlignment="1">
      <alignment horizontal="left"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2" fillId="0" borderId="0" xfId="0" applyFont="1" applyAlignment="1">
      <alignment horizontal="left" vertical="center" wrapText="1"/>
    </xf>
    <xf numFmtId="164" fontId="3" fillId="2" borderId="4" xfId="0" applyNumberFormat="1" applyFont="1" applyFill="1" applyBorder="1" applyAlignment="1">
      <alignment horizontal="center"/>
    </xf>
    <xf numFmtId="164" fontId="3" fillId="2" borderId="5" xfId="0" applyNumberFormat="1" applyFont="1" applyFill="1" applyBorder="1" applyAlignment="1">
      <alignment horizontal="center"/>
    </xf>
    <xf numFmtId="164" fontId="3" fillId="2" borderId="6" xfId="0" applyNumberFormat="1" applyFont="1" applyFill="1" applyBorder="1" applyAlignment="1">
      <alignment horizontal="center"/>
    </xf>
  </cellXfs>
  <cellStyles count="2">
    <cellStyle name="DetailIndented" xfId="1" xr:uid="{7E45D9F3-52AB-4A25-BC58-96ABB08F604A}"/>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976E-8D76-440E-AFD7-6BC0A4B61975}">
  <sheetPr>
    <pageSetUpPr fitToPage="1"/>
  </sheetPr>
  <dimension ref="A1:K143"/>
  <sheetViews>
    <sheetView tabSelected="1" view="pageLayout" zoomScaleNormal="100" workbookViewId="0">
      <selection activeCell="B12" sqref="B12"/>
    </sheetView>
  </sheetViews>
  <sheetFormatPr defaultColWidth="8.7109375" defaultRowHeight="12.75"/>
  <cols>
    <col min="1" max="1" width="32.28515625" style="60" customWidth="1"/>
    <col min="2" max="2" width="85.85546875" style="60" customWidth="1"/>
    <col min="3" max="3" width="7.140625" style="60" customWidth="1"/>
    <col min="4" max="16384" width="8.7109375" style="60"/>
  </cols>
  <sheetData>
    <row r="1" spans="1:11">
      <c r="A1" s="59" t="s">
        <v>0</v>
      </c>
    </row>
    <row r="2" spans="1:11">
      <c r="A2" s="59" t="s">
        <v>1</v>
      </c>
    </row>
    <row r="3" spans="1:11">
      <c r="A3" s="1" t="s">
        <v>2</v>
      </c>
    </row>
    <row r="4" spans="1:11">
      <c r="A4" s="61"/>
      <c r="B4" s="59"/>
    </row>
    <row r="5" spans="1:11">
      <c r="A5" s="62"/>
      <c r="B5" s="63" t="s">
        <v>3</v>
      </c>
    </row>
    <row r="6" spans="1:11">
      <c r="A6" s="59" t="s">
        <v>3</v>
      </c>
      <c r="B6" s="64" t="s">
        <v>3</v>
      </c>
    </row>
    <row r="7" spans="1:11">
      <c r="A7" s="64" t="s">
        <v>4</v>
      </c>
      <c r="B7" s="64" t="s">
        <v>5</v>
      </c>
      <c r="K7" s="65"/>
    </row>
    <row r="8" spans="1:11">
      <c r="A8" s="59" t="s">
        <v>3</v>
      </c>
      <c r="B8" s="59" t="s">
        <v>3</v>
      </c>
      <c r="K8" s="65"/>
    </row>
    <row r="9" spans="1:11">
      <c r="A9" s="66" t="s">
        <v>6</v>
      </c>
      <c r="B9" s="67" t="s">
        <v>7</v>
      </c>
    </row>
    <row r="10" spans="1:11">
      <c r="A10" s="68" t="s">
        <v>8</v>
      </c>
      <c r="B10" s="69" t="s">
        <v>9</v>
      </c>
    </row>
    <row r="11" spans="1:11" ht="45" customHeight="1">
      <c r="A11" s="104" t="s">
        <v>429</v>
      </c>
      <c r="B11" s="104"/>
      <c r="C11" s="101"/>
    </row>
    <row r="12" spans="1:11">
      <c r="A12" s="68" t="s">
        <v>10</v>
      </c>
      <c r="B12" s="69" t="s">
        <v>11</v>
      </c>
    </row>
    <row r="13" spans="1:11" ht="30.6" customHeight="1">
      <c r="A13" s="104" t="s">
        <v>428</v>
      </c>
      <c r="B13" s="104"/>
    </row>
    <row r="14" spans="1:11">
      <c r="A14" s="71" t="s">
        <v>12</v>
      </c>
      <c r="B14" s="72" t="s">
        <v>13</v>
      </c>
    </row>
    <row r="15" spans="1:11" ht="37.5" customHeight="1">
      <c r="A15" s="106" t="s">
        <v>433</v>
      </c>
      <c r="B15" s="106"/>
    </row>
    <row r="16" spans="1:11">
      <c r="A16" s="71" t="s">
        <v>14</v>
      </c>
      <c r="B16" s="72" t="s">
        <v>15</v>
      </c>
    </row>
    <row r="17" spans="1:2" ht="63.6" customHeight="1">
      <c r="A17" s="105" t="s">
        <v>16</v>
      </c>
      <c r="B17" s="105"/>
    </row>
    <row r="18" spans="1:2">
      <c r="A18" s="68" t="s">
        <v>17</v>
      </c>
      <c r="B18" s="69" t="s">
        <v>18</v>
      </c>
    </row>
    <row r="19" spans="1:2">
      <c r="A19" s="74" t="s">
        <v>19</v>
      </c>
      <c r="B19" s="70" t="s">
        <v>20</v>
      </c>
    </row>
    <row r="20" spans="1:2">
      <c r="A20" s="74" t="s">
        <v>21</v>
      </c>
      <c r="B20" s="70" t="s">
        <v>22</v>
      </c>
    </row>
    <row r="21" spans="1:2">
      <c r="A21" s="75" t="s">
        <v>23</v>
      </c>
      <c r="B21" s="73" t="s">
        <v>24</v>
      </c>
    </row>
    <row r="22" spans="1:2">
      <c r="A22" s="68" t="s">
        <v>25</v>
      </c>
      <c r="B22" s="69" t="s">
        <v>26</v>
      </c>
    </row>
    <row r="23" spans="1:2">
      <c r="A23" s="74" t="s">
        <v>27</v>
      </c>
      <c r="B23" s="70" t="s">
        <v>28</v>
      </c>
    </row>
    <row r="24" spans="1:2">
      <c r="A24" s="75" t="s">
        <v>29</v>
      </c>
      <c r="B24" s="73" t="s">
        <v>30</v>
      </c>
    </row>
    <row r="25" spans="1:2">
      <c r="A25" s="68" t="s">
        <v>31</v>
      </c>
      <c r="B25" s="69" t="s">
        <v>32</v>
      </c>
    </row>
    <row r="26" spans="1:2">
      <c r="A26" s="74" t="s">
        <v>33</v>
      </c>
      <c r="B26" s="76" t="s">
        <v>34</v>
      </c>
    </row>
    <row r="27" spans="1:2">
      <c r="A27" s="74" t="s">
        <v>35</v>
      </c>
      <c r="B27" s="77" t="s">
        <v>36</v>
      </c>
    </row>
    <row r="28" spans="1:2">
      <c r="A28" s="74" t="s">
        <v>37</v>
      </c>
      <c r="B28" s="77" t="s">
        <v>38</v>
      </c>
    </row>
    <row r="29" spans="1:2">
      <c r="A29" s="74" t="s">
        <v>39</v>
      </c>
      <c r="B29" s="76" t="s">
        <v>40</v>
      </c>
    </row>
    <row r="30" spans="1:2">
      <c r="A30" s="74" t="s">
        <v>41</v>
      </c>
      <c r="B30" s="77" t="s">
        <v>42</v>
      </c>
    </row>
    <row r="31" spans="1:2">
      <c r="A31" s="74" t="s">
        <v>43</v>
      </c>
      <c r="B31" s="76" t="s">
        <v>44</v>
      </c>
    </row>
    <row r="32" spans="1:2">
      <c r="A32" s="74" t="s">
        <v>45</v>
      </c>
      <c r="B32" s="60" t="s">
        <v>46</v>
      </c>
    </row>
    <row r="33" spans="1:2">
      <c r="A33" s="75" t="s">
        <v>47</v>
      </c>
      <c r="B33" s="73" t="s">
        <v>48</v>
      </c>
    </row>
    <row r="34" spans="1:2">
      <c r="A34" s="71" t="s">
        <v>49</v>
      </c>
      <c r="B34" s="72" t="s">
        <v>50</v>
      </c>
    </row>
    <row r="35" spans="1:2">
      <c r="A35" s="78" t="s">
        <v>51</v>
      </c>
      <c r="B35" s="79" t="s">
        <v>52</v>
      </c>
    </row>
    <row r="36" spans="1:2">
      <c r="A36" s="71" t="s">
        <v>53</v>
      </c>
      <c r="B36" s="72" t="s">
        <v>54</v>
      </c>
    </row>
    <row r="37" spans="1:2">
      <c r="A37" s="78" t="s">
        <v>55</v>
      </c>
      <c r="B37" s="79" t="s">
        <v>56</v>
      </c>
    </row>
    <row r="38" spans="1:2">
      <c r="A38" s="68" t="s">
        <v>57</v>
      </c>
      <c r="B38" s="69" t="s">
        <v>58</v>
      </c>
    </row>
    <row r="39" spans="1:2">
      <c r="A39" s="74" t="s">
        <v>59</v>
      </c>
      <c r="B39" s="70" t="s">
        <v>60</v>
      </c>
    </row>
    <row r="40" spans="1:2">
      <c r="A40" s="75" t="s">
        <v>61</v>
      </c>
      <c r="B40" s="73" t="s">
        <v>62</v>
      </c>
    </row>
    <row r="41" spans="1:2">
      <c r="A41" s="68" t="s">
        <v>63</v>
      </c>
      <c r="B41" s="69" t="s">
        <v>64</v>
      </c>
    </row>
    <row r="42" spans="1:2">
      <c r="A42" s="74" t="s">
        <v>65</v>
      </c>
      <c r="B42" s="80" t="s">
        <v>66</v>
      </c>
    </row>
    <row r="43" spans="1:2">
      <c r="A43" s="75" t="s">
        <v>67</v>
      </c>
      <c r="B43" s="81" t="s">
        <v>68</v>
      </c>
    </row>
    <row r="44" spans="1:2">
      <c r="A44" s="68" t="s">
        <v>69</v>
      </c>
      <c r="B44" s="61" t="s">
        <v>70</v>
      </c>
    </row>
    <row r="45" spans="1:2">
      <c r="A45" s="74" t="s">
        <v>71</v>
      </c>
      <c r="B45" s="80" t="s">
        <v>72</v>
      </c>
    </row>
    <row r="46" spans="1:2">
      <c r="A46" s="96" t="s">
        <v>430</v>
      </c>
      <c r="B46" s="81"/>
    </row>
    <row r="47" spans="1:2">
      <c r="A47" s="68" t="s">
        <v>73</v>
      </c>
      <c r="B47" s="69" t="s">
        <v>74</v>
      </c>
    </row>
    <row r="48" spans="1:2">
      <c r="A48" s="75" t="s">
        <v>75</v>
      </c>
      <c r="B48" s="73" t="s">
        <v>76</v>
      </c>
    </row>
    <row r="49" spans="1:2">
      <c r="A49" s="68" t="s">
        <v>77</v>
      </c>
      <c r="B49" s="69" t="s">
        <v>78</v>
      </c>
    </row>
    <row r="50" spans="1:2">
      <c r="A50" s="75" t="s">
        <v>79</v>
      </c>
      <c r="B50" s="81" t="s">
        <v>80</v>
      </c>
    </row>
    <row r="51" spans="1:2">
      <c r="A51" s="68" t="s">
        <v>81</v>
      </c>
      <c r="B51" s="69" t="s">
        <v>82</v>
      </c>
    </row>
    <row r="52" spans="1:2">
      <c r="A52" s="75" t="s">
        <v>83</v>
      </c>
      <c r="B52" s="73" t="s">
        <v>84</v>
      </c>
    </row>
    <row r="53" spans="1:2">
      <c r="A53" s="68" t="s">
        <v>85</v>
      </c>
      <c r="B53" s="69" t="s">
        <v>86</v>
      </c>
    </row>
    <row r="54" spans="1:2">
      <c r="A54" s="74" t="s">
        <v>87</v>
      </c>
      <c r="B54" s="80" t="s">
        <v>88</v>
      </c>
    </row>
    <row r="55" spans="1:2">
      <c r="A55" s="75" t="s">
        <v>89</v>
      </c>
      <c r="B55" s="81" t="s">
        <v>90</v>
      </c>
    </row>
    <row r="56" spans="1:2">
      <c r="A56" s="68" t="s">
        <v>91</v>
      </c>
      <c r="B56" s="69" t="s">
        <v>92</v>
      </c>
    </row>
    <row r="57" spans="1:2">
      <c r="A57" s="74" t="s">
        <v>93</v>
      </c>
      <c r="B57" s="70" t="s">
        <v>94</v>
      </c>
    </row>
    <row r="58" spans="1:2">
      <c r="A58" s="74" t="s">
        <v>95</v>
      </c>
      <c r="B58" s="70" t="s">
        <v>96</v>
      </c>
    </row>
    <row r="59" spans="1:2">
      <c r="A59" s="75" t="s">
        <v>97</v>
      </c>
      <c r="B59" s="73" t="s">
        <v>98</v>
      </c>
    </row>
    <row r="60" spans="1:2">
      <c r="A60" s="68" t="s">
        <v>99</v>
      </c>
      <c r="B60" s="69" t="s">
        <v>100</v>
      </c>
    </row>
    <row r="61" spans="1:2">
      <c r="A61" s="74" t="s">
        <v>101</v>
      </c>
      <c r="B61" s="70" t="s">
        <v>102</v>
      </c>
    </row>
    <row r="62" spans="1:2">
      <c r="A62" s="75" t="s">
        <v>103</v>
      </c>
      <c r="B62" s="73" t="s">
        <v>104</v>
      </c>
    </row>
    <row r="63" spans="1:2">
      <c r="A63" s="68" t="s">
        <v>105</v>
      </c>
      <c r="B63" s="69" t="s">
        <v>106</v>
      </c>
    </row>
    <row r="64" spans="1:2">
      <c r="A64" s="74" t="s">
        <v>107</v>
      </c>
      <c r="B64" s="70" t="s">
        <v>108</v>
      </c>
    </row>
    <row r="65" spans="1:3">
      <c r="A65" s="75" t="s">
        <v>109</v>
      </c>
      <c r="B65" s="73" t="s">
        <v>110</v>
      </c>
    </row>
    <row r="66" spans="1:3">
      <c r="A66" s="68" t="s">
        <v>111</v>
      </c>
      <c r="B66" s="69" t="s">
        <v>112</v>
      </c>
    </row>
    <row r="67" spans="1:3">
      <c r="A67" s="74" t="s">
        <v>113</v>
      </c>
      <c r="B67" s="70" t="s">
        <v>114</v>
      </c>
    </row>
    <row r="68" spans="1:3">
      <c r="A68" s="75" t="s">
        <v>115</v>
      </c>
      <c r="B68" s="73" t="s">
        <v>116</v>
      </c>
    </row>
    <row r="69" spans="1:3">
      <c r="A69" s="68" t="s">
        <v>117</v>
      </c>
      <c r="B69" s="69" t="s">
        <v>118</v>
      </c>
    </row>
    <row r="70" spans="1:3" ht="12.6" customHeight="1">
      <c r="A70" s="105" t="s">
        <v>427</v>
      </c>
      <c r="B70" s="105"/>
      <c r="C70" s="102"/>
    </row>
    <row r="71" spans="1:3">
      <c r="A71" s="68" t="s">
        <v>119</v>
      </c>
      <c r="B71" s="69" t="s">
        <v>120</v>
      </c>
    </row>
    <row r="72" spans="1:3">
      <c r="A72" s="75" t="s">
        <v>121</v>
      </c>
      <c r="B72" s="73" t="s">
        <v>122</v>
      </c>
    </row>
    <row r="73" spans="1:3">
      <c r="A73" s="68" t="s">
        <v>123</v>
      </c>
      <c r="B73" s="69" t="s">
        <v>124</v>
      </c>
    </row>
    <row r="74" spans="1:3">
      <c r="A74" s="75" t="s">
        <v>125</v>
      </c>
      <c r="B74" s="73" t="s">
        <v>126</v>
      </c>
    </row>
    <row r="75" spans="1:3">
      <c r="A75" s="68" t="s">
        <v>127</v>
      </c>
      <c r="B75" s="69" t="s">
        <v>128</v>
      </c>
    </row>
    <row r="76" spans="1:3">
      <c r="A76" s="74" t="s">
        <v>129</v>
      </c>
      <c r="B76" s="70" t="s">
        <v>130</v>
      </c>
    </row>
    <row r="77" spans="1:3">
      <c r="A77" s="75" t="s">
        <v>131</v>
      </c>
      <c r="B77" s="73" t="s">
        <v>132</v>
      </c>
    </row>
    <row r="78" spans="1:3">
      <c r="A78" s="68" t="s">
        <v>133</v>
      </c>
      <c r="B78" s="69" t="s">
        <v>134</v>
      </c>
    </row>
    <row r="79" spans="1:3">
      <c r="A79" s="74" t="s">
        <v>135</v>
      </c>
      <c r="B79" s="70" t="s">
        <v>136</v>
      </c>
    </row>
    <row r="80" spans="1:3">
      <c r="A80" s="74" t="s">
        <v>137</v>
      </c>
      <c r="B80" s="70" t="s">
        <v>138</v>
      </c>
    </row>
    <row r="81" spans="1:2">
      <c r="A81" s="75" t="s">
        <v>139</v>
      </c>
      <c r="B81" s="73" t="s">
        <v>140</v>
      </c>
    </row>
    <row r="82" spans="1:2">
      <c r="A82" s="68" t="s">
        <v>141</v>
      </c>
      <c r="B82" s="69" t="s">
        <v>142</v>
      </c>
    </row>
    <row r="83" spans="1:2">
      <c r="A83" s="74" t="s">
        <v>143</v>
      </c>
      <c r="B83" s="70" t="s">
        <v>144</v>
      </c>
    </row>
    <row r="84" spans="1:2">
      <c r="A84" s="75" t="s">
        <v>145</v>
      </c>
      <c r="B84" s="73" t="s">
        <v>146</v>
      </c>
    </row>
    <row r="85" spans="1:2">
      <c r="A85" s="59" t="s">
        <v>3</v>
      </c>
      <c r="B85" s="59" t="s">
        <v>3</v>
      </c>
    </row>
    <row r="86" spans="1:2">
      <c r="A86" s="61"/>
      <c r="B86" s="59"/>
    </row>
    <row r="87" spans="1:2">
      <c r="A87" s="82" t="s">
        <v>151</v>
      </c>
      <c r="B87" s="83" t="s">
        <v>152</v>
      </c>
    </row>
    <row r="88" spans="1:2">
      <c r="A88" s="84" t="s">
        <v>153</v>
      </c>
      <c r="B88" s="16" t="s">
        <v>154</v>
      </c>
    </row>
    <row r="89" spans="1:2">
      <c r="A89" s="85" t="s">
        <v>155</v>
      </c>
      <c r="B89" s="15" t="s">
        <v>156</v>
      </c>
    </row>
    <row r="90" spans="1:2">
      <c r="A90" s="84" t="s">
        <v>157</v>
      </c>
      <c r="B90" s="16" t="s">
        <v>158</v>
      </c>
    </row>
    <row r="91" spans="1:2">
      <c r="A91" s="86" t="s">
        <v>159</v>
      </c>
      <c r="B91" s="3" t="s">
        <v>160</v>
      </c>
    </row>
    <row r="92" spans="1:2">
      <c r="A92" s="86" t="s">
        <v>161</v>
      </c>
      <c r="B92" s="3" t="s">
        <v>162</v>
      </c>
    </row>
    <row r="93" spans="1:2">
      <c r="A93" s="85" t="s">
        <v>163</v>
      </c>
      <c r="B93" s="15" t="s">
        <v>164</v>
      </c>
    </row>
    <row r="94" spans="1:2">
      <c r="A94" s="84" t="s">
        <v>165</v>
      </c>
      <c r="B94" s="16" t="s">
        <v>166</v>
      </c>
    </row>
    <row r="95" spans="1:2">
      <c r="A95" s="86" t="s">
        <v>167</v>
      </c>
      <c r="B95" s="3" t="s">
        <v>168</v>
      </c>
    </row>
    <row r="96" spans="1:2">
      <c r="A96" s="85" t="s">
        <v>169</v>
      </c>
      <c r="B96" s="15" t="s">
        <v>170</v>
      </c>
    </row>
    <row r="97" spans="1:2">
      <c r="A97" s="84" t="s">
        <v>171</v>
      </c>
      <c r="B97" s="16" t="s">
        <v>172</v>
      </c>
    </row>
    <row r="98" spans="1:2">
      <c r="A98" s="87" t="s">
        <v>173</v>
      </c>
      <c r="B98" s="70" t="s">
        <v>174</v>
      </c>
    </row>
    <row r="99" spans="1:2">
      <c r="A99" s="88" t="s">
        <v>175</v>
      </c>
      <c r="B99" s="73" t="s">
        <v>176</v>
      </c>
    </row>
    <row r="100" spans="1:2">
      <c r="A100" s="84" t="s">
        <v>177</v>
      </c>
      <c r="B100" s="16" t="s">
        <v>178</v>
      </c>
    </row>
    <row r="101" spans="1:2">
      <c r="A101" s="89" t="s">
        <v>179</v>
      </c>
      <c r="B101" s="15" t="s">
        <v>180</v>
      </c>
    </row>
    <row r="102" spans="1:2">
      <c r="A102" s="84" t="s">
        <v>181</v>
      </c>
      <c r="B102" s="16" t="s">
        <v>182</v>
      </c>
    </row>
    <row r="103" spans="1:2">
      <c r="A103" s="88" t="s">
        <v>183</v>
      </c>
      <c r="B103" s="73" t="s">
        <v>184</v>
      </c>
    </row>
    <row r="104" spans="1:2">
      <c r="A104" s="84" t="s">
        <v>185</v>
      </c>
      <c r="B104" s="16" t="s">
        <v>186</v>
      </c>
    </row>
    <row r="105" spans="1:2">
      <c r="A105" s="87" t="s">
        <v>187</v>
      </c>
      <c r="B105" t="s">
        <v>188</v>
      </c>
    </row>
    <row r="106" spans="1:2">
      <c r="A106" s="87" t="s">
        <v>189</v>
      </c>
      <c r="B106" t="s">
        <v>190</v>
      </c>
    </row>
    <row r="107" spans="1:2">
      <c r="A107" s="88" t="s">
        <v>191</v>
      </c>
      <c r="B107" s="97" t="s">
        <v>192</v>
      </c>
    </row>
    <row r="108" spans="1:2">
      <c r="A108" s="84" t="s">
        <v>193</v>
      </c>
      <c r="B108" s="16" t="s">
        <v>194</v>
      </c>
    </row>
    <row r="109" spans="1:2" ht="14.25">
      <c r="A109" s="88" t="s">
        <v>195</v>
      </c>
      <c r="B109" s="90" t="s">
        <v>196</v>
      </c>
    </row>
    <row r="110" spans="1:2">
      <c r="A110" s="84" t="s">
        <v>197</v>
      </c>
      <c r="B110" s="16" t="s">
        <v>198</v>
      </c>
    </row>
    <row r="111" spans="1:2">
      <c r="A111" s="86" t="s">
        <v>195</v>
      </c>
      <c r="B111" s="3" t="s">
        <v>196</v>
      </c>
    </row>
    <row r="112" spans="1:2">
      <c r="A112" s="85" t="s">
        <v>199</v>
      </c>
      <c r="B112" s="15" t="s">
        <v>200</v>
      </c>
    </row>
    <row r="113" spans="1:2">
      <c r="A113" s="84" t="s">
        <v>201</v>
      </c>
      <c r="B113" s="16" t="s">
        <v>202</v>
      </c>
    </row>
    <row r="114" spans="1:2">
      <c r="A114" s="87" t="s">
        <v>203</v>
      </c>
      <c r="B114" s="70" t="s">
        <v>204</v>
      </c>
    </row>
    <row r="115" spans="1:2">
      <c r="A115" s="88" t="s">
        <v>205</v>
      </c>
      <c r="B115" s="73" t="s">
        <v>206</v>
      </c>
    </row>
    <row r="116" spans="1:2">
      <c r="A116" s="84" t="s">
        <v>401</v>
      </c>
      <c r="B116" s="16" t="s">
        <v>402</v>
      </c>
    </row>
    <row r="117" spans="1:2">
      <c r="A117" s="87" t="s">
        <v>219</v>
      </c>
      <c r="B117" s="70" t="s">
        <v>220</v>
      </c>
    </row>
    <row r="118" spans="1:2">
      <c r="A118" s="87" t="s">
        <v>217</v>
      </c>
      <c r="B118" s="70" t="s">
        <v>218</v>
      </c>
    </row>
    <row r="119" spans="1:2">
      <c r="A119" s="98" t="s">
        <v>207</v>
      </c>
      <c r="B119" s="99" t="s">
        <v>208</v>
      </c>
    </row>
    <row r="120" spans="1:2">
      <c r="A120" s="88" t="s">
        <v>209</v>
      </c>
      <c r="B120" s="73" t="s">
        <v>210</v>
      </c>
    </row>
    <row r="121" spans="1:2">
      <c r="A121" s="84" t="s">
        <v>211</v>
      </c>
      <c r="B121" s="16" t="s">
        <v>212</v>
      </c>
    </row>
    <row r="122" spans="1:2">
      <c r="A122" s="88" t="s">
        <v>213</v>
      </c>
      <c r="B122" s="73" t="s">
        <v>214</v>
      </c>
    </row>
    <row r="123" spans="1:2">
      <c r="A123" s="84" t="s">
        <v>215</v>
      </c>
      <c r="B123" s="16" t="s">
        <v>216</v>
      </c>
    </row>
    <row r="124" spans="1:2">
      <c r="A124" s="87" t="s">
        <v>217</v>
      </c>
      <c r="B124" s="77" t="s">
        <v>218</v>
      </c>
    </row>
    <row r="125" spans="1:2">
      <c r="A125" s="88" t="s">
        <v>219</v>
      </c>
      <c r="B125" s="79" t="s">
        <v>220</v>
      </c>
    </row>
    <row r="126" spans="1:2">
      <c r="A126" s="84" t="s">
        <v>221</v>
      </c>
      <c r="B126" s="7" t="s">
        <v>222</v>
      </c>
    </row>
    <row r="127" spans="1:2">
      <c r="A127" s="86" t="s">
        <v>223</v>
      </c>
      <c r="B127" s="1" t="s">
        <v>224</v>
      </c>
    </row>
    <row r="128" spans="1:2">
      <c r="A128" s="89" t="s">
        <v>225</v>
      </c>
      <c r="B128" s="91" t="s">
        <v>226</v>
      </c>
    </row>
    <row r="129" spans="1:2">
      <c r="A129" s="84" t="s">
        <v>227</v>
      </c>
      <c r="B129" s="16" t="s">
        <v>228</v>
      </c>
    </row>
    <row r="130" spans="1:2">
      <c r="A130" s="85" t="s">
        <v>229</v>
      </c>
      <c r="B130" s="92" t="s">
        <v>230</v>
      </c>
    </row>
    <row r="131" spans="1:2">
      <c r="A131" s="84" t="s">
        <v>231</v>
      </c>
      <c r="B131" s="16" t="s">
        <v>232</v>
      </c>
    </row>
    <row r="132" spans="1:2">
      <c r="A132" s="86" t="s">
        <v>233</v>
      </c>
      <c r="B132" s="1" t="s">
        <v>234</v>
      </c>
    </row>
    <row r="133" spans="1:2">
      <c r="A133" s="85" t="s">
        <v>235</v>
      </c>
      <c r="B133" s="91" t="s">
        <v>236</v>
      </c>
    </row>
    <row r="134" spans="1:2">
      <c r="A134" s="84" t="s">
        <v>237</v>
      </c>
      <c r="B134" s="16" t="s">
        <v>238</v>
      </c>
    </row>
    <row r="135" spans="1:2">
      <c r="A135" s="85" t="s">
        <v>239</v>
      </c>
      <c r="B135" s="15" t="s">
        <v>238</v>
      </c>
    </row>
    <row r="136" spans="1:2">
      <c r="A136" s="84" t="s">
        <v>240</v>
      </c>
      <c r="B136" s="16" t="s">
        <v>241</v>
      </c>
    </row>
    <row r="137" spans="1:2">
      <c r="A137" s="87" t="s">
        <v>242</v>
      </c>
      <c r="B137" s="70" t="s">
        <v>243</v>
      </c>
    </row>
    <row r="138" spans="1:2">
      <c r="A138" s="88" t="s">
        <v>244</v>
      </c>
      <c r="B138" s="73" t="s">
        <v>245</v>
      </c>
    </row>
    <row r="139" spans="1:2">
      <c r="A139" s="84" t="s">
        <v>246</v>
      </c>
      <c r="B139" s="16" t="s">
        <v>247</v>
      </c>
    </row>
    <row r="140" spans="1:2">
      <c r="A140" s="85" t="s">
        <v>248</v>
      </c>
      <c r="B140" s="92" t="s">
        <v>249</v>
      </c>
    </row>
    <row r="141" spans="1:2">
      <c r="A141" s="84" t="s">
        <v>250</v>
      </c>
      <c r="B141" s="16" t="s">
        <v>251</v>
      </c>
    </row>
    <row r="142" spans="1:2">
      <c r="A142" s="93" t="s">
        <v>252</v>
      </c>
      <c r="B142" s="60" t="s">
        <v>253</v>
      </c>
    </row>
    <row r="143" spans="1:2">
      <c r="A143" s="94" t="s">
        <v>254</v>
      </c>
      <c r="B143" s="95" t="s">
        <v>255</v>
      </c>
    </row>
  </sheetData>
  <mergeCells count="5">
    <mergeCell ref="A11:B11"/>
    <mergeCell ref="A13:B13"/>
    <mergeCell ref="A17:B17"/>
    <mergeCell ref="A70:B70"/>
    <mergeCell ref="A15:B15"/>
  </mergeCells>
  <pageMargins left="0.7" right="0.7" top="1" bottom="0.75" header="0.3" footer="0.3"/>
  <pageSetup scale="78" fitToHeight="0" orientation="portrait" horizontalDpi="300" verticalDpi="1200" r:id="rId1"/>
  <headerFooter>
    <oddHeader>&amp;R&amp;"Times New Roman,Bold"KyPSC Case No. 2024-00354
AG-DR-02-057 Attachment
Page &amp;P of &amp;N</oddHeader>
  </headerFooter>
  <ignoredErrors>
    <ignoredError sqref="A22:B22 A19 A20 A21 A24:B25 A23 A34:B34 A26 A27 A28 A29 A30 A31 A32 A33 A36:B36 A35 A38:B38 A37 A41:B41 A39 A40 A44:B44 A42 A43 A47:B47 A45 A49:B49 A48 A51:B51 A50 A53:B53 A52 A56:B56 A54 A55 A60:B60 A57 A58 A59 A63:B63 A61 A62 A66:B66 A64 A65 A69:B69 A67 A68 A73:B73 A72 A75:B75 A74 A78:B78 A76 A77 A82:B82 A79 A80 A81 A85:B88 A83 A84 A90:B90 A89 A94:B94 A91 A92 A93 A97:B97 A95 A96 A100:B100 A98 A99 A102:B102 A101 A104:B104 A103 A108:B108 A105 A106 A107 A110:B110 A109 A113:B113 A111 A112 A119:B119 A114 A115 A121:B121 A120 A123:B123 A122 A126:B126 A124 A125 A129:B129 A127 A128 A131:B131 A130 A134:B134 A132 A133 A136:B136 A135 A139:B139 A137 A138 A141:B141 A140 A143 A142 A71:B71 B46 A117:A1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FC86-C431-4AE1-866D-271BC6C504A9}">
  <sheetPr>
    <pageSetUpPr fitToPage="1"/>
  </sheetPr>
  <dimension ref="A1:K1046"/>
  <sheetViews>
    <sheetView view="pageLayout" zoomScaleNormal="100" workbookViewId="0">
      <selection activeCell="B12" sqref="B12"/>
    </sheetView>
  </sheetViews>
  <sheetFormatPr defaultColWidth="9.140625" defaultRowHeight="15"/>
  <cols>
    <col min="1" max="1" width="39.85546875" style="48" customWidth="1"/>
    <col min="2" max="2" width="37.140625" style="48" bestFit="1" customWidth="1"/>
    <col min="3" max="3" width="31.42578125" style="48" bestFit="1" customWidth="1"/>
    <col min="4" max="4" width="25.85546875" style="49" bestFit="1" customWidth="1"/>
    <col min="5" max="5" width="25.85546875" style="50" bestFit="1" customWidth="1"/>
    <col min="6" max="6" width="26" style="56" bestFit="1" customWidth="1"/>
    <col min="7" max="7" width="36.7109375" style="56" bestFit="1" customWidth="1"/>
    <col min="8" max="9" width="36.7109375" style="56" customWidth="1"/>
    <col min="10" max="10" width="22.85546875" style="56" bestFit="1" customWidth="1"/>
    <col min="11" max="11" width="22.85546875" style="48" bestFit="1" customWidth="1"/>
    <col min="12" max="16384" width="9.140625" style="48"/>
  </cols>
  <sheetData>
    <row r="1" spans="1:11">
      <c r="A1" s="1" t="s">
        <v>0</v>
      </c>
    </row>
    <row r="2" spans="1:11">
      <c r="A2" s="1" t="s">
        <v>256</v>
      </c>
    </row>
    <row r="3" spans="1:11">
      <c r="A3" s="1" t="s">
        <v>2</v>
      </c>
    </row>
    <row r="4" spans="1:11">
      <c r="A4" s="47"/>
    </row>
    <row r="5" spans="1:11">
      <c r="A5" s="100" t="s">
        <v>432</v>
      </c>
    </row>
    <row r="6" spans="1:11">
      <c r="A6" s="47"/>
    </row>
    <row r="7" spans="1:11">
      <c r="A7" s="48" t="s">
        <v>257</v>
      </c>
      <c r="B7" s="48" t="s">
        <v>258</v>
      </c>
    </row>
    <row r="8" spans="1:11">
      <c r="A8" s="48" t="s">
        <v>259</v>
      </c>
      <c r="B8" s="48" t="s">
        <v>260</v>
      </c>
    </row>
    <row r="9" spans="1:11">
      <c r="A9" s="48" t="s">
        <v>261</v>
      </c>
      <c r="B9" s="48" t="s">
        <v>262</v>
      </c>
    </row>
    <row r="11" spans="1:11">
      <c r="D11" s="48"/>
      <c r="K11" s="51"/>
    </row>
    <row r="12" spans="1:11">
      <c r="A12" s="48" t="s">
        <v>263</v>
      </c>
      <c r="B12" s="48" t="s">
        <v>264</v>
      </c>
      <c r="C12" s="48" t="s">
        <v>265</v>
      </c>
      <c r="D12" s="48" t="s">
        <v>266</v>
      </c>
      <c r="E12" s="50" t="s">
        <v>267</v>
      </c>
      <c r="F12" s="57" t="s">
        <v>268</v>
      </c>
      <c r="G12" s="57" t="s">
        <v>269</v>
      </c>
      <c r="H12" s="57" t="s">
        <v>270</v>
      </c>
      <c r="I12" s="57" t="s">
        <v>271</v>
      </c>
      <c r="J12" s="57" t="s">
        <v>272</v>
      </c>
      <c r="K12" s="51"/>
    </row>
    <row r="13" spans="1:11">
      <c r="A13" s="48" t="s">
        <v>273</v>
      </c>
      <c r="B13" s="48" t="s">
        <v>274</v>
      </c>
      <c r="C13" s="48" t="s">
        <v>275</v>
      </c>
      <c r="D13" s="48" t="s">
        <v>276</v>
      </c>
      <c r="E13" s="50">
        <v>0.21</v>
      </c>
      <c r="F13" s="56">
        <v>0.31000000000000011</v>
      </c>
      <c r="G13" s="56">
        <v>17872252.464150831</v>
      </c>
      <c r="H13" s="56">
        <v>-17872252.154150832</v>
      </c>
      <c r="I13" s="56">
        <v>-3753172.9523716746</v>
      </c>
      <c r="J13" s="56">
        <f>H13*E13</f>
        <v>-3753172.9523716746</v>
      </c>
      <c r="K13" s="51"/>
    </row>
    <row r="14" spans="1:11">
      <c r="A14" s="48" t="s">
        <v>273</v>
      </c>
      <c r="B14" s="48" t="s">
        <v>274</v>
      </c>
      <c r="C14" s="48" t="s">
        <v>275</v>
      </c>
      <c r="D14" s="48" t="s">
        <v>277</v>
      </c>
      <c r="E14" s="50">
        <v>4.9685E-2</v>
      </c>
      <c r="F14" s="56">
        <v>0.31000000000000011</v>
      </c>
      <c r="G14" s="56">
        <v>17872252.464150816</v>
      </c>
      <c r="H14" s="56">
        <v>-17872252.154150818</v>
      </c>
      <c r="I14" s="56">
        <v>-887982.84827898338</v>
      </c>
      <c r="J14" s="56">
        <f t="shared" ref="J14:J15" si="0">H14*E14</f>
        <v>-887982.84827898338</v>
      </c>
      <c r="K14" s="51"/>
    </row>
    <row r="15" spans="1:11">
      <c r="A15" s="48" t="s">
        <v>273</v>
      </c>
      <c r="B15" s="48" t="s">
        <v>274</v>
      </c>
      <c r="C15" s="48" t="s">
        <v>275</v>
      </c>
      <c r="D15" s="48" t="s">
        <v>278</v>
      </c>
      <c r="E15" s="50">
        <v>-1.043385E-2</v>
      </c>
      <c r="F15" s="56">
        <v>0.31000000000000011</v>
      </c>
      <c r="G15" s="56">
        <v>17872252.464150805</v>
      </c>
      <c r="H15" s="56">
        <v>-17872252.154150806</v>
      </c>
      <c r="I15" s="56">
        <v>186476.39813858637</v>
      </c>
      <c r="J15" s="56">
        <f t="shared" si="0"/>
        <v>186476.39813858637</v>
      </c>
      <c r="K15" s="51"/>
    </row>
    <row r="16" spans="1:11">
      <c r="A16" s="48" t="s">
        <v>273</v>
      </c>
      <c r="B16" s="48" t="s">
        <v>274</v>
      </c>
      <c r="C16" s="52" t="s">
        <v>279</v>
      </c>
      <c r="D16" s="52"/>
      <c r="E16" s="53"/>
      <c r="F16" s="58">
        <v>0.93000000000000038</v>
      </c>
      <c r="G16" s="58">
        <v>53616757.392452449</v>
      </c>
      <c r="H16" s="58">
        <v>-53616756.462452456</v>
      </c>
      <c r="I16" s="58">
        <v>-4454679.4025120717</v>
      </c>
      <c r="J16" s="58">
        <f>SUM(J13:J15)</f>
        <v>-4454679.4025120717</v>
      </c>
      <c r="K16" s="51"/>
    </row>
    <row r="17" spans="1:11">
      <c r="A17" s="48" t="s">
        <v>273</v>
      </c>
      <c r="B17" s="48" t="s">
        <v>274</v>
      </c>
      <c r="C17" s="48" t="s">
        <v>280</v>
      </c>
      <c r="D17" s="48" t="s">
        <v>276</v>
      </c>
      <c r="E17" s="50">
        <v>0.21</v>
      </c>
      <c r="F17" s="56">
        <v>463284006.69999969</v>
      </c>
      <c r="G17" s="56">
        <v>1109141021.06336</v>
      </c>
      <c r="H17" s="56">
        <v>-645857014.36336029</v>
      </c>
      <c r="I17" s="56">
        <v>-135629973.01630566</v>
      </c>
      <c r="J17" s="56">
        <f t="shared" ref="J17:J79" si="1">H17*E17</f>
        <v>-135629973.01630566</v>
      </c>
      <c r="K17" s="51"/>
    </row>
    <row r="18" spans="1:11">
      <c r="A18" s="48" t="s">
        <v>273</v>
      </c>
      <c r="B18" s="48" t="s">
        <v>274</v>
      </c>
      <c r="C18" s="48" t="s">
        <v>280</v>
      </c>
      <c r="D18" s="48" t="s">
        <v>277</v>
      </c>
      <c r="E18" s="50">
        <v>4.9685E-2</v>
      </c>
      <c r="F18" s="56">
        <v>556324995.26999986</v>
      </c>
      <c r="G18" s="56">
        <v>1106655570.0910265</v>
      </c>
      <c r="H18" s="56">
        <v>-550330574.82102668</v>
      </c>
      <c r="I18" s="56">
        <v>-27343174.60998271</v>
      </c>
      <c r="J18" s="56">
        <f t="shared" si="1"/>
        <v>-27343174.60998271</v>
      </c>
      <c r="K18" s="51"/>
    </row>
    <row r="19" spans="1:11">
      <c r="A19" s="48" t="s">
        <v>273</v>
      </c>
      <c r="B19" s="48" t="s">
        <v>274</v>
      </c>
      <c r="C19" s="48" t="s">
        <v>280</v>
      </c>
      <c r="D19" s="48" t="s">
        <v>278</v>
      </c>
      <c r="E19" s="50">
        <v>-1.043385E-2</v>
      </c>
      <c r="F19" s="56">
        <v>556324995.26999974</v>
      </c>
      <c r="G19" s="56">
        <v>1106655570.0910268</v>
      </c>
      <c r="H19" s="56">
        <v>-550330574.82102704</v>
      </c>
      <c r="I19" s="56">
        <v>5742066.6680963729</v>
      </c>
      <c r="J19" s="56">
        <f t="shared" si="1"/>
        <v>5742066.6680963729</v>
      </c>
      <c r="K19" s="51"/>
    </row>
    <row r="20" spans="1:11">
      <c r="A20" s="48" t="s">
        <v>273</v>
      </c>
      <c r="B20" s="48" t="s">
        <v>274</v>
      </c>
      <c r="C20" s="52" t="s">
        <v>281</v>
      </c>
      <c r="D20" s="52"/>
      <c r="E20" s="53"/>
      <c r="F20" s="58">
        <v>1575933997.2399993</v>
      </c>
      <c r="G20" s="58">
        <v>3322452161.2454133</v>
      </c>
      <c r="H20" s="58">
        <v>-1746518164.005414</v>
      </c>
      <c r="I20" s="58">
        <v>-157231080.95819199</v>
      </c>
      <c r="J20" s="58">
        <f>SUM(J17:J19)</f>
        <v>-157231080.95819199</v>
      </c>
      <c r="K20" s="51"/>
    </row>
    <row r="21" spans="1:11">
      <c r="A21" s="48" t="s">
        <v>273</v>
      </c>
      <c r="B21" s="48" t="s">
        <v>274</v>
      </c>
      <c r="C21" s="48" t="s">
        <v>282</v>
      </c>
      <c r="D21" s="48" t="s">
        <v>276</v>
      </c>
      <c r="E21" s="50">
        <v>0.21</v>
      </c>
      <c r="F21" s="56">
        <v>0</v>
      </c>
      <c r="G21" s="56">
        <v>94908.463277688294</v>
      </c>
      <c r="H21" s="56">
        <v>-94908.463277688294</v>
      </c>
      <c r="I21" s="56">
        <v>-19930.777288314541</v>
      </c>
      <c r="J21" s="56">
        <f t="shared" si="1"/>
        <v>-19930.777288314541</v>
      </c>
      <c r="K21" s="51"/>
    </row>
    <row r="22" spans="1:11">
      <c r="A22" s="48" t="s">
        <v>273</v>
      </c>
      <c r="B22" s="48" t="s">
        <v>274</v>
      </c>
      <c r="C22" s="48" t="s">
        <v>282</v>
      </c>
      <c r="D22" s="48" t="s">
        <v>277</v>
      </c>
      <c r="E22" s="50">
        <v>4.9685E-2</v>
      </c>
      <c r="F22" s="56">
        <v>0</v>
      </c>
      <c r="G22" s="56">
        <v>94908.463277688235</v>
      </c>
      <c r="H22" s="56">
        <v>-94908.463277688235</v>
      </c>
      <c r="I22" s="56">
        <v>-4715.5269979519398</v>
      </c>
      <c r="J22" s="56">
        <f t="shared" si="1"/>
        <v>-4715.5269979519398</v>
      </c>
      <c r="K22" s="51"/>
    </row>
    <row r="23" spans="1:11">
      <c r="A23" s="48" t="s">
        <v>273</v>
      </c>
      <c r="B23" s="48" t="s">
        <v>274</v>
      </c>
      <c r="C23" s="48" t="s">
        <v>282</v>
      </c>
      <c r="D23" s="48" t="s">
        <v>278</v>
      </c>
      <c r="E23" s="50">
        <v>-1.043385E-2</v>
      </c>
      <c r="F23" s="56">
        <v>0</v>
      </c>
      <c r="G23" s="56">
        <v>94908.463277688279</v>
      </c>
      <c r="H23" s="56">
        <v>-94908.463277688279</v>
      </c>
      <c r="I23" s="56">
        <v>990.2606695699078</v>
      </c>
      <c r="J23" s="56">
        <f t="shared" si="1"/>
        <v>990.2606695699078</v>
      </c>
      <c r="K23" s="51"/>
    </row>
    <row r="24" spans="1:11">
      <c r="A24" s="48" t="s">
        <v>273</v>
      </c>
      <c r="B24" s="48" t="s">
        <v>274</v>
      </c>
      <c r="C24" s="52" t="s">
        <v>283</v>
      </c>
      <c r="D24" s="52"/>
      <c r="E24" s="53"/>
      <c r="F24" s="58">
        <v>0</v>
      </c>
      <c r="G24" s="58">
        <v>284725.38983306481</v>
      </c>
      <c r="H24" s="58">
        <v>-284725.38983306481</v>
      </c>
      <c r="I24" s="58">
        <v>-23656.043616696574</v>
      </c>
      <c r="J24" s="58">
        <f>SUM(J21:J23)</f>
        <v>-23656.043616696574</v>
      </c>
      <c r="K24" s="51"/>
    </row>
    <row r="25" spans="1:11">
      <c r="A25" s="48" t="s">
        <v>273</v>
      </c>
      <c r="B25" s="48" t="s">
        <v>274</v>
      </c>
      <c r="C25" s="48" t="s">
        <v>284</v>
      </c>
      <c r="D25" s="48" t="s">
        <v>276</v>
      </c>
      <c r="E25" s="50">
        <v>0.21</v>
      </c>
      <c r="F25" s="56">
        <v>0</v>
      </c>
      <c r="G25" s="56">
        <v>8634866.7458525356</v>
      </c>
      <c r="H25" s="56">
        <v>-8634866.7458525356</v>
      </c>
      <c r="I25" s="56">
        <v>-1813322.0166290323</v>
      </c>
      <c r="J25" s="56">
        <f t="shared" si="1"/>
        <v>-1813322.0166290323</v>
      </c>
      <c r="K25" s="51"/>
    </row>
    <row r="26" spans="1:11">
      <c r="A26" s="48" t="s">
        <v>273</v>
      </c>
      <c r="B26" s="48" t="s">
        <v>274</v>
      </c>
      <c r="C26" s="48" t="s">
        <v>284</v>
      </c>
      <c r="D26" s="48" t="s">
        <v>277</v>
      </c>
      <c r="E26" s="50">
        <v>4.9685E-2</v>
      </c>
      <c r="F26" s="56">
        <v>0</v>
      </c>
      <c r="G26" s="56">
        <v>8634866.7458525319</v>
      </c>
      <c r="H26" s="56">
        <v>-8634866.7458525319</v>
      </c>
      <c r="I26" s="56">
        <v>-429023.35426768305</v>
      </c>
      <c r="J26" s="56">
        <f t="shared" si="1"/>
        <v>-429023.35426768305</v>
      </c>
      <c r="K26" s="51"/>
    </row>
    <row r="27" spans="1:11">
      <c r="A27" s="48" t="s">
        <v>273</v>
      </c>
      <c r="B27" s="48" t="s">
        <v>274</v>
      </c>
      <c r="C27" s="48" t="s">
        <v>284</v>
      </c>
      <c r="D27" s="48" t="s">
        <v>278</v>
      </c>
      <c r="E27" s="50">
        <v>-1.043385E-2</v>
      </c>
      <c r="F27" s="56">
        <v>0</v>
      </c>
      <c r="G27" s="56">
        <v>8634866.7458525356</v>
      </c>
      <c r="H27" s="56">
        <v>-8634866.7458525356</v>
      </c>
      <c r="I27" s="56">
        <v>90094.904396213475</v>
      </c>
      <c r="J27" s="56">
        <f t="shared" si="1"/>
        <v>90094.904396213475</v>
      </c>
      <c r="K27" s="51"/>
    </row>
    <row r="28" spans="1:11">
      <c r="A28" s="48" t="s">
        <v>273</v>
      </c>
      <c r="B28" s="48" t="s">
        <v>274</v>
      </c>
      <c r="C28" s="52" t="s">
        <v>285</v>
      </c>
      <c r="D28" s="52"/>
      <c r="E28" s="53"/>
      <c r="F28" s="58">
        <v>0</v>
      </c>
      <c r="G28" s="58">
        <v>25904600.237557605</v>
      </c>
      <c r="H28" s="58">
        <v>-25904600.237557605</v>
      </c>
      <c r="I28" s="58">
        <v>-2152250.4665005016</v>
      </c>
      <c r="J28" s="58">
        <f>SUM(J25:J27)</f>
        <v>-2152250.4665005016</v>
      </c>
      <c r="K28" s="51"/>
    </row>
    <row r="29" spans="1:11">
      <c r="A29" s="48" t="s">
        <v>273</v>
      </c>
      <c r="B29" s="48" t="s">
        <v>274</v>
      </c>
      <c r="C29" s="48" t="s">
        <v>286</v>
      </c>
      <c r="D29" s="48" t="s">
        <v>276</v>
      </c>
      <c r="E29" s="50">
        <v>0.21</v>
      </c>
      <c r="F29" s="56">
        <v>0</v>
      </c>
      <c r="G29" s="56">
        <v>12770327.870423529</v>
      </c>
      <c r="H29" s="56">
        <v>-12770327.870423529</v>
      </c>
      <c r="I29" s="56">
        <v>-2681768.852788941</v>
      </c>
      <c r="J29" s="56">
        <f t="shared" si="1"/>
        <v>-2681768.852788941</v>
      </c>
      <c r="K29" s="51"/>
    </row>
    <row r="30" spans="1:11">
      <c r="A30" s="48" t="s">
        <v>273</v>
      </c>
      <c r="B30" s="48" t="s">
        <v>274</v>
      </c>
      <c r="C30" s="48" t="s">
        <v>286</v>
      </c>
      <c r="D30" s="48" t="s">
        <v>277</v>
      </c>
      <c r="E30" s="50">
        <v>4.9685E-2</v>
      </c>
      <c r="F30" s="56">
        <v>0</v>
      </c>
      <c r="G30" s="56">
        <v>12770327.870423514</v>
      </c>
      <c r="H30" s="56">
        <v>-12770327.870423514</v>
      </c>
      <c r="I30" s="56">
        <v>-634493.74024199229</v>
      </c>
      <c r="J30" s="56">
        <f t="shared" si="1"/>
        <v>-634493.74024199229</v>
      </c>
      <c r="K30" s="51"/>
    </row>
    <row r="31" spans="1:11">
      <c r="A31" s="48" t="s">
        <v>273</v>
      </c>
      <c r="B31" s="48" t="s">
        <v>274</v>
      </c>
      <c r="C31" s="48" t="s">
        <v>286</v>
      </c>
      <c r="D31" s="48" t="s">
        <v>278</v>
      </c>
      <c r="E31" s="50">
        <v>-1.043385E-2</v>
      </c>
      <c r="F31" s="56">
        <v>0</v>
      </c>
      <c r="G31" s="56">
        <v>12770327.870423516</v>
      </c>
      <c r="H31" s="56">
        <v>-12770327.870423516</v>
      </c>
      <c r="I31" s="56">
        <v>133243.68545081839</v>
      </c>
      <c r="J31" s="56">
        <f t="shared" si="1"/>
        <v>133243.68545081839</v>
      </c>
      <c r="K31" s="51"/>
    </row>
    <row r="32" spans="1:11">
      <c r="A32" s="48" t="s">
        <v>273</v>
      </c>
      <c r="B32" s="48" t="s">
        <v>274</v>
      </c>
      <c r="C32" s="52" t="s">
        <v>287</v>
      </c>
      <c r="D32" s="52"/>
      <c r="E32" s="53"/>
      <c r="F32" s="58">
        <v>0</v>
      </c>
      <c r="G32" s="58">
        <v>38310983.611270562</v>
      </c>
      <c r="H32" s="58">
        <v>-38310983.611270562</v>
      </c>
      <c r="I32" s="58">
        <v>-3183018.9075801149</v>
      </c>
      <c r="J32" s="58">
        <f>SUM(J29:J31)</f>
        <v>-3183018.9075801149</v>
      </c>
      <c r="K32" s="51"/>
    </row>
    <row r="33" spans="1:11">
      <c r="A33" s="48" t="s">
        <v>273</v>
      </c>
      <c r="B33" s="48" t="s">
        <v>274</v>
      </c>
      <c r="C33" s="48" t="s">
        <v>288</v>
      </c>
      <c r="D33" s="48" t="s">
        <v>276</v>
      </c>
      <c r="E33" s="50">
        <v>0.21</v>
      </c>
      <c r="F33" s="56">
        <v>0</v>
      </c>
      <c r="G33" s="56">
        <v>71031552.521192461</v>
      </c>
      <c r="H33" s="56">
        <v>-71031552.521192461</v>
      </c>
      <c r="I33" s="56">
        <v>-14916626.029450417</v>
      </c>
      <c r="J33" s="56">
        <f t="shared" si="1"/>
        <v>-14916626.029450417</v>
      </c>
      <c r="K33" s="51"/>
    </row>
    <row r="34" spans="1:11">
      <c r="A34" s="48" t="s">
        <v>273</v>
      </c>
      <c r="B34" s="48" t="s">
        <v>274</v>
      </c>
      <c r="C34" s="48" t="s">
        <v>288</v>
      </c>
      <c r="D34" s="48" t="s">
        <v>277</v>
      </c>
      <c r="E34" s="50">
        <v>4.9685E-2</v>
      </c>
      <c r="F34" s="56">
        <v>0</v>
      </c>
      <c r="G34" s="56">
        <v>71031552.521192461</v>
      </c>
      <c r="H34" s="56">
        <v>-71031552.521192461</v>
      </c>
      <c r="I34" s="56">
        <v>-3529202.6870154473</v>
      </c>
      <c r="J34" s="56">
        <f t="shared" si="1"/>
        <v>-3529202.6870154473</v>
      </c>
      <c r="K34" s="51"/>
    </row>
    <row r="35" spans="1:11">
      <c r="A35" s="48" t="s">
        <v>273</v>
      </c>
      <c r="B35" s="48" t="s">
        <v>274</v>
      </c>
      <c r="C35" s="48" t="s">
        <v>288</v>
      </c>
      <c r="D35" s="48" t="s">
        <v>278</v>
      </c>
      <c r="E35" s="50">
        <v>-1.043385E-2</v>
      </c>
      <c r="F35" s="56">
        <v>0</v>
      </c>
      <c r="G35" s="56">
        <v>71031552.521192461</v>
      </c>
      <c r="H35" s="56">
        <v>-71031552.521192461</v>
      </c>
      <c r="I35" s="56">
        <v>741132.56427324389</v>
      </c>
      <c r="J35" s="56">
        <f t="shared" si="1"/>
        <v>741132.56427324389</v>
      </c>
      <c r="K35" s="51"/>
    </row>
    <row r="36" spans="1:11">
      <c r="A36" s="48" t="s">
        <v>273</v>
      </c>
      <c r="B36" s="48" t="s">
        <v>274</v>
      </c>
      <c r="C36" s="52" t="s">
        <v>289</v>
      </c>
      <c r="D36" s="52"/>
      <c r="E36" s="53"/>
      <c r="F36" s="58">
        <v>0</v>
      </c>
      <c r="G36" s="58">
        <v>213094657.56357738</v>
      </c>
      <c r="H36" s="58">
        <v>-213094657.56357738</v>
      </c>
      <c r="I36" s="58">
        <v>-17704696.152192619</v>
      </c>
      <c r="J36" s="58">
        <f>SUM(J33:J35)</f>
        <v>-17704696.152192619</v>
      </c>
      <c r="K36" s="51"/>
    </row>
    <row r="37" spans="1:11">
      <c r="A37" s="48" t="s">
        <v>273</v>
      </c>
      <c r="B37" s="48" t="s">
        <v>274</v>
      </c>
      <c r="C37" s="48" t="s">
        <v>290</v>
      </c>
      <c r="D37" s="48" t="s">
        <v>276</v>
      </c>
      <c r="E37" s="50">
        <v>0.21</v>
      </c>
      <c r="F37" s="56">
        <v>0</v>
      </c>
      <c r="G37" s="56">
        <v>3022407.124710646</v>
      </c>
      <c r="H37" s="56">
        <v>-3022407.124710646</v>
      </c>
      <c r="I37" s="56">
        <v>-634705.49618923559</v>
      </c>
      <c r="J37" s="56">
        <f t="shared" si="1"/>
        <v>-634705.49618923559</v>
      </c>
      <c r="K37" s="51"/>
    </row>
    <row r="38" spans="1:11">
      <c r="A38" s="48" t="s">
        <v>273</v>
      </c>
      <c r="B38" s="48" t="s">
        <v>274</v>
      </c>
      <c r="C38" s="48" t="s">
        <v>290</v>
      </c>
      <c r="D38" s="48" t="s">
        <v>277</v>
      </c>
      <c r="E38" s="50">
        <v>4.9685E-2</v>
      </c>
      <c r="F38" s="56">
        <v>0</v>
      </c>
      <c r="G38" s="56">
        <v>3022407.124710646</v>
      </c>
      <c r="H38" s="56">
        <v>-3022407.124710646</v>
      </c>
      <c r="I38" s="56">
        <v>-150168.29799124846</v>
      </c>
      <c r="J38" s="56">
        <f t="shared" si="1"/>
        <v>-150168.29799124846</v>
      </c>
      <c r="K38" s="51"/>
    </row>
    <row r="39" spans="1:11">
      <c r="A39" s="48" t="s">
        <v>273</v>
      </c>
      <c r="B39" s="48" t="s">
        <v>274</v>
      </c>
      <c r="C39" s="48" t="s">
        <v>290</v>
      </c>
      <c r="D39" s="48" t="s">
        <v>278</v>
      </c>
      <c r="E39" s="50">
        <v>-1.043385E-2</v>
      </c>
      <c r="F39" s="56">
        <v>0</v>
      </c>
      <c r="G39" s="56">
        <v>3022407.124710646</v>
      </c>
      <c r="H39" s="56">
        <v>-3022407.124710646</v>
      </c>
      <c r="I39" s="56">
        <v>31535.342578162174</v>
      </c>
      <c r="J39" s="56">
        <f t="shared" si="1"/>
        <v>31535.342578162174</v>
      </c>
      <c r="K39" s="51"/>
    </row>
    <row r="40" spans="1:11">
      <c r="A40" s="48" t="s">
        <v>273</v>
      </c>
      <c r="B40" s="48" t="s">
        <v>274</v>
      </c>
      <c r="C40" s="52" t="s">
        <v>291</v>
      </c>
      <c r="D40" s="52"/>
      <c r="E40" s="53"/>
      <c r="F40" s="58">
        <v>0</v>
      </c>
      <c r="G40" s="58">
        <v>9067221.3741319384</v>
      </c>
      <c r="H40" s="58">
        <v>-9067221.3741319384</v>
      </c>
      <c r="I40" s="58">
        <v>-753338.45160232182</v>
      </c>
      <c r="J40" s="58">
        <f>SUM(J37:J39)</f>
        <v>-753338.45160232182</v>
      </c>
      <c r="K40" s="51"/>
    </row>
    <row r="41" spans="1:11">
      <c r="A41" s="48" t="s">
        <v>273</v>
      </c>
      <c r="B41" s="48" t="s">
        <v>274</v>
      </c>
      <c r="C41" s="48" t="s">
        <v>292</v>
      </c>
      <c r="D41" s="48" t="s">
        <v>276</v>
      </c>
      <c r="E41" s="50">
        <v>0.21</v>
      </c>
      <c r="F41" s="56">
        <v>0</v>
      </c>
      <c r="G41" s="56">
        <v>-15044944.295516234</v>
      </c>
      <c r="H41" s="56">
        <v>15044944.295516234</v>
      </c>
      <c r="I41" s="56">
        <v>3159438.302058409</v>
      </c>
      <c r="J41" s="56">
        <f t="shared" si="1"/>
        <v>3159438.302058409</v>
      </c>
      <c r="K41" s="51"/>
    </row>
    <row r="42" spans="1:11">
      <c r="A42" s="48" t="s">
        <v>273</v>
      </c>
      <c r="B42" s="48" t="s">
        <v>274</v>
      </c>
      <c r="C42" s="48" t="s">
        <v>292</v>
      </c>
      <c r="D42" s="48" t="s">
        <v>277</v>
      </c>
      <c r="E42" s="50">
        <v>4.9685E-2</v>
      </c>
      <c r="F42" s="56">
        <v>0</v>
      </c>
      <c r="G42" s="56">
        <v>-15044944.295516236</v>
      </c>
      <c r="H42" s="56">
        <v>15044944.295516236</v>
      </c>
      <c r="I42" s="56">
        <v>747508.05732272414</v>
      </c>
      <c r="J42" s="56">
        <f t="shared" si="1"/>
        <v>747508.05732272414</v>
      </c>
      <c r="K42" s="51"/>
    </row>
    <row r="43" spans="1:11">
      <c r="A43" s="48" t="s">
        <v>273</v>
      </c>
      <c r="B43" s="48" t="s">
        <v>274</v>
      </c>
      <c r="C43" s="48" t="s">
        <v>292</v>
      </c>
      <c r="D43" s="48" t="s">
        <v>278</v>
      </c>
      <c r="E43" s="50">
        <v>-1.043385E-2</v>
      </c>
      <c r="F43" s="56">
        <v>0</v>
      </c>
      <c r="G43" s="56">
        <v>-15044944.295516236</v>
      </c>
      <c r="H43" s="56">
        <v>15044944.295516236</v>
      </c>
      <c r="I43" s="56">
        <v>-156976.69203777207</v>
      </c>
      <c r="J43" s="56">
        <f t="shared" si="1"/>
        <v>-156976.69203777207</v>
      </c>
      <c r="K43" s="51"/>
    </row>
    <row r="44" spans="1:11">
      <c r="A44" s="48" t="s">
        <v>273</v>
      </c>
      <c r="B44" s="48" t="s">
        <v>274</v>
      </c>
      <c r="C44" s="52" t="s">
        <v>293</v>
      </c>
      <c r="D44" s="52"/>
      <c r="E44" s="53"/>
      <c r="F44" s="58">
        <v>0</v>
      </c>
      <c r="G44" s="58">
        <v>-45134832.886548705</v>
      </c>
      <c r="H44" s="58">
        <v>45134832.886548705</v>
      </c>
      <c r="I44" s="58">
        <v>3749969.6673433613</v>
      </c>
      <c r="J44" s="58">
        <f>SUM(J41:J43)</f>
        <v>3749969.6673433613</v>
      </c>
      <c r="K44" s="51"/>
    </row>
    <row r="45" spans="1:11">
      <c r="A45" s="48" t="s">
        <v>273</v>
      </c>
      <c r="B45" s="48" t="s">
        <v>274</v>
      </c>
      <c r="C45" s="48" t="s">
        <v>294</v>
      </c>
      <c r="D45" s="48" t="s">
        <v>276</v>
      </c>
      <c r="E45" s="50">
        <v>0.21</v>
      </c>
      <c r="F45" s="56">
        <v>0</v>
      </c>
      <c r="G45" s="56">
        <v>-14811456.315641748</v>
      </c>
      <c r="H45" s="56">
        <v>14811456.315641748</v>
      </c>
      <c r="I45" s="56">
        <v>3110405.8262847671</v>
      </c>
      <c r="J45" s="56">
        <f t="shared" si="1"/>
        <v>3110405.8262847671</v>
      </c>
      <c r="K45" s="51"/>
    </row>
    <row r="46" spans="1:11">
      <c r="A46" s="48" t="s">
        <v>273</v>
      </c>
      <c r="B46" s="48" t="s">
        <v>274</v>
      </c>
      <c r="C46" s="48" t="s">
        <v>294</v>
      </c>
      <c r="D46" s="48" t="s">
        <v>277</v>
      </c>
      <c r="E46" s="50">
        <v>4.9685E-2</v>
      </c>
      <c r="F46" s="56">
        <v>0</v>
      </c>
      <c r="G46" s="56">
        <v>-14811456.315641748</v>
      </c>
      <c r="H46" s="56">
        <v>14811456.315641748</v>
      </c>
      <c r="I46" s="56">
        <v>735907.20704266021</v>
      </c>
      <c r="J46" s="56">
        <f t="shared" si="1"/>
        <v>735907.20704266021</v>
      </c>
      <c r="K46" s="51"/>
    </row>
    <row r="47" spans="1:11">
      <c r="A47" s="48" t="s">
        <v>273</v>
      </c>
      <c r="B47" s="48" t="s">
        <v>274</v>
      </c>
      <c r="C47" s="48" t="s">
        <v>294</v>
      </c>
      <c r="D47" s="48" t="s">
        <v>278</v>
      </c>
      <c r="E47" s="50">
        <v>-1.043385E-2</v>
      </c>
      <c r="F47" s="56">
        <v>0</v>
      </c>
      <c r="G47" s="56">
        <v>-14811456.31564174</v>
      </c>
      <c r="H47" s="56">
        <v>14811456.31564174</v>
      </c>
      <c r="I47" s="56">
        <v>-154540.51347895857</v>
      </c>
      <c r="J47" s="56">
        <f t="shared" si="1"/>
        <v>-154540.51347895857</v>
      </c>
      <c r="K47" s="51"/>
    </row>
    <row r="48" spans="1:11">
      <c r="A48" s="48" t="s">
        <v>273</v>
      </c>
      <c r="B48" s="48" t="s">
        <v>274</v>
      </c>
      <c r="C48" s="52" t="s">
        <v>295</v>
      </c>
      <c r="D48" s="52"/>
      <c r="E48" s="53"/>
      <c r="F48" s="58">
        <v>0</v>
      </c>
      <c r="G48" s="58">
        <v>-44434368.946925238</v>
      </c>
      <c r="H48" s="58">
        <v>44434368.946925238</v>
      </c>
      <c r="I48" s="58">
        <v>3691772.5198484687</v>
      </c>
      <c r="J48" s="58">
        <f>SUM(J45:J47)</f>
        <v>3691772.5198484687</v>
      </c>
      <c r="K48" s="51"/>
    </row>
    <row r="49" spans="1:11">
      <c r="A49" s="48" t="s">
        <v>273</v>
      </c>
      <c r="B49" s="48" t="s">
        <v>274</v>
      </c>
      <c r="C49" s="48" t="s">
        <v>296</v>
      </c>
      <c r="D49" s="48" t="s">
        <v>276</v>
      </c>
      <c r="E49" s="50">
        <v>0.21</v>
      </c>
      <c r="F49" s="56">
        <v>0</v>
      </c>
      <c r="G49" s="56">
        <v>-2287872.6444705413</v>
      </c>
      <c r="H49" s="56">
        <v>2287872.6444705413</v>
      </c>
      <c r="I49" s="56">
        <v>480453.25533881364</v>
      </c>
      <c r="J49" s="56">
        <f t="shared" si="1"/>
        <v>480453.25533881364</v>
      </c>
      <c r="K49" s="51"/>
    </row>
    <row r="50" spans="1:11">
      <c r="A50" s="48" t="s">
        <v>273</v>
      </c>
      <c r="B50" s="48" t="s">
        <v>274</v>
      </c>
      <c r="C50" s="48" t="s">
        <v>296</v>
      </c>
      <c r="D50" s="48" t="s">
        <v>277</v>
      </c>
      <c r="E50" s="50">
        <v>4.9685E-2</v>
      </c>
      <c r="F50" s="56">
        <v>0</v>
      </c>
      <c r="G50" s="56">
        <v>-2287872.6444705413</v>
      </c>
      <c r="H50" s="56">
        <v>2287872.6444705413</v>
      </c>
      <c r="I50" s="56">
        <v>113672.95234051884</v>
      </c>
      <c r="J50" s="56">
        <f t="shared" si="1"/>
        <v>113672.95234051884</v>
      </c>
      <c r="K50" s="51"/>
    </row>
    <row r="51" spans="1:11">
      <c r="A51" s="48" t="s">
        <v>273</v>
      </c>
      <c r="B51" s="48" t="s">
        <v>274</v>
      </c>
      <c r="C51" s="48" t="s">
        <v>296</v>
      </c>
      <c r="D51" s="48" t="s">
        <v>278</v>
      </c>
      <c r="E51" s="50">
        <v>-1.043385E-2</v>
      </c>
      <c r="F51" s="56">
        <v>0</v>
      </c>
      <c r="G51" s="56">
        <v>-2287872.6444705408</v>
      </c>
      <c r="H51" s="56">
        <v>2287872.6444705408</v>
      </c>
      <c r="I51" s="56">
        <v>-23871.31999150895</v>
      </c>
      <c r="J51" s="56">
        <f t="shared" si="1"/>
        <v>-23871.31999150895</v>
      </c>
      <c r="K51" s="51"/>
    </row>
    <row r="52" spans="1:11">
      <c r="A52" s="48" t="s">
        <v>273</v>
      </c>
      <c r="B52" s="48" t="s">
        <v>274</v>
      </c>
      <c r="C52" s="52" t="s">
        <v>297</v>
      </c>
      <c r="D52" s="52"/>
      <c r="E52" s="53"/>
      <c r="F52" s="58">
        <v>0</v>
      </c>
      <c r="G52" s="58">
        <v>-6863617.9334116234</v>
      </c>
      <c r="H52" s="58">
        <v>6863617.9334116234</v>
      </c>
      <c r="I52" s="58">
        <v>570254.8876878235</v>
      </c>
      <c r="J52" s="58">
        <f>SUM(J49:J51)</f>
        <v>570254.8876878235</v>
      </c>
      <c r="K52" s="51"/>
    </row>
    <row r="53" spans="1:11">
      <c r="A53" s="48" t="s">
        <v>273</v>
      </c>
      <c r="B53" s="48" t="s">
        <v>274</v>
      </c>
      <c r="C53" s="48" t="s">
        <v>298</v>
      </c>
      <c r="D53" s="48" t="s">
        <v>276</v>
      </c>
      <c r="E53" s="50">
        <v>0.21</v>
      </c>
      <c r="F53" s="56">
        <v>0</v>
      </c>
      <c r="G53" s="56">
        <v>-15903.672626258531</v>
      </c>
      <c r="H53" s="56">
        <v>15903.672626258531</v>
      </c>
      <c r="I53" s="56">
        <v>3339.7712515142912</v>
      </c>
      <c r="J53" s="56">
        <f t="shared" si="1"/>
        <v>3339.7712515142912</v>
      </c>
      <c r="K53" s="51"/>
    </row>
    <row r="54" spans="1:11">
      <c r="A54" s="48" t="s">
        <v>273</v>
      </c>
      <c r="B54" s="48" t="s">
        <v>274</v>
      </c>
      <c r="C54" s="48" t="s">
        <v>298</v>
      </c>
      <c r="D54" s="48" t="s">
        <v>277</v>
      </c>
      <c r="E54" s="50">
        <v>4.9685E-2</v>
      </c>
      <c r="F54" s="56">
        <v>0</v>
      </c>
      <c r="G54" s="56">
        <v>-15903.672626258549</v>
      </c>
      <c r="H54" s="56">
        <v>15903.672626258549</v>
      </c>
      <c r="I54" s="56">
        <v>790.17397443565596</v>
      </c>
      <c r="J54" s="56">
        <f t="shared" si="1"/>
        <v>790.17397443565596</v>
      </c>
      <c r="K54" s="51"/>
    </row>
    <row r="55" spans="1:11">
      <c r="A55" s="48" t="s">
        <v>273</v>
      </c>
      <c r="B55" s="48" t="s">
        <v>274</v>
      </c>
      <c r="C55" s="48" t="s">
        <v>298</v>
      </c>
      <c r="D55" s="48" t="s">
        <v>278</v>
      </c>
      <c r="E55" s="50">
        <v>-1.043385E-2</v>
      </c>
      <c r="F55" s="56">
        <v>0</v>
      </c>
      <c r="G55" s="56">
        <v>-15903.672626258553</v>
      </c>
      <c r="H55" s="56">
        <v>15903.672626258553</v>
      </c>
      <c r="I55" s="56">
        <v>-165.9365346314878</v>
      </c>
      <c r="J55" s="56">
        <f t="shared" si="1"/>
        <v>-165.9365346314878</v>
      </c>
      <c r="K55" s="51"/>
    </row>
    <row r="56" spans="1:11">
      <c r="A56" s="48" t="s">
        <v>273</v>
      </c>
      <c r="B56" s="48" t="s">
        <v>274</v>
      </c>
      <c r="C56" s="52" t="s">
        <v>299</v>
      </c>
      <c r="D56" s="52"/>
      <c r="E56" s="53"/>
      <c r="F56" s="58">
        <v>0</v>
      </c>
      <c r="G56" s="58">
        <v>-47711.01787877563</v>
      </c>
      <c r="H56" s="58">
        <v>47711.01787877563</v>
      </c>
      <c r="I56" s="58">
        <v>3964.0086913184587</v>
      </c>
      <c r="J56" s="58">
        <f>SUM(J53:J55)</f>
        <v>3964.0086913184587</v>
      </c>
      <c r="K56" s="51"/>
    </row>
    <row r="57" spans="1:11">
      <c r="A57" s="48" t="s">
        <v>273</v>
      </c>
      <c r="B57" s="48" t="s">
        <v>274</v>
      </c>
      <c r="C57" s="48" t="s">
        <v>300</v>
      </c>
      <c r="D57" s="48" t="s">
        <v>276</v>
      </c>
      <c r="E57" s="50">
        <v>0.21</v>
      </c>
      <c r="F57" s="56">
        <v>14658802.359999999</v>
      </c>
      <c r="G57" s="56">
        <v>-391591.43430093263</v>
      </c>
      <c r="H57" s="56">
        <v>15050393.794300932</v>
      </c>
      <c r="I57" s="56">
        <v>3160582.6968031959</v>
      </c>
      <c r="J57" s="56">
        <f t="shared" si="1"/>
        <v>3160582.6968031959</v>
      </c>
      <c r="K57" s="51"/>
    </row>
    <row r="58" spans="1:11">
      <c r="A58" s="48" t="s">
        <v>273</v>
      </c>
      <c r="B58" s="48" t="s">
        <v>274</v>
      </c>
      <c r="C58" s="48" t="s">
        <v>300</v>
      </c>
      <c r="D58" s="48" t="s">
        <v>277</v>
      </c>
      <c r="E58" s="50">
        <v>4.9685E-2</v>
      </c>
      <c r="F58" s="56">
        <v>14658802.350000001</v>
      </c>
      <c r="G58" s="56">
        <v>-391591.43403379573</v>
      </c>
      <c r="H58" s="56">
        <v>15050393.784033798</v>
      </c>
      <c r="I58" s="56">
        <v>747778.8151597192</v>
      </c>
      <c r="J58" s="56">
        <f t="shared" si="1"/>
        <v>747778.8151597192</v>
      </c>
      <c r="K58" s="51"/>
    </row>
    <row r="59" spans="1:11">
      <c r="A59" s="48" t="s">
        <v>273</v>
      </c>
      <c r="B59" s="48" t="s">
        <v>274</v>
      </c>
      <c r="C59" s="48" t="s">
        <v>300</v>
      </c>
      <c r="D59" s="48" t="s">
        <v>278</v>
      </c>
      <c r="E59" s="50">
        <v>-1.043385E-2</v>
      </c>
      <c r="F59" s="56">
        <v>14658802.35</v>
      </c>
      <c r="G59" s="56">
        <v>-391591.43403379398</v>
      </c>
      <c r="H59" s="56">
        <v>15050393.784033794</v>
      </c>
      <c r="I59" s="56">
        <v>-157033.55118354099</v>
      </c>
      <c r="J59" s="56">
        <f t="shared" si="1"/>
        <v>-157033.55118354099</v>
      </c>
      <c r="K59" s="51"/>
    </row>
    <row r="60" spans="1:11">
      <c r="A60" s="48" t="s">
        <v>273</v>
      </c>
      <c r="B60" s="48" t="s">
        <v>274</v>
      </c>
      <c r="C60" s="52" t="s">
        <v>301</v>
      </c>
      <c r="D60" s="52"/>
      <c r="E60" s="53"/>
      <c r="F60" s="58">
        <v>43976407.060000002</v>
      </c>
      <c r="G60" s="58">
        <v>-1174774.3023685222</v>
      </c>
      <c r="H60" s="58">
        <v>45151181.362368524</v>
      </c>
      <c r="I60" s="58">
        <v>3751327.960779374</v>
      </c>
      <c r="J60" s="58">
        <f>SUM(J57:J59)</f>
        <v>3751327.960779374</v>
      </c>
      <c r="K60" s="51"/>
    </row>
    <row r="61" spans="1:11">
      <c r="A61" s="48" t="s">
        <v>273</v>
      </c>
      <c r="B61" s="48" t="s">
        <v>274</v>
      </c>
      <c r="C61" s="48" t="s">
        <v>302</v>
      </c>
      <c r="D61" s="48" t="s">
        <v>276</v>
      </c>
      <c r="E61" s="50">
        <v>0.21</v>
      </c>
      <c r="F61" s="56">
        <v>0</v>
      </c>
      <c r="G61" s="56">
        <v>117440.4560691745</v>
      </c>
      <c r="H61" s="56">
        <v>-117440.4560691745</v>
      </c>
      <c r="I61" s="56">
        <v>-24662.495774526644</v>
      </c>
      <c r="J61" s="56">
        <f t="shared" si="1"/>
        <v>-24662.495774526644</v>
      </c>
      <c r="K61" s="51"/>
    </row>
    <row r="62" spans="1:11">
      <c r="A62" s="48" t="s">
        <v>273</v>
      </c>
      <c r="B62" s="48" t="s">
        <v>274</v>
      </c>
      <c r="C62" s="48" t="s">
        <v>302</v>
      </c>
      <c r="D62" s="48" t="s">
        <v>277</v>
      </c>
      <c r="E62" s="50">
        <v>4.9685E-2</v>
      </c>
      <c r="F62" s="56">
        <v>0</v>
      </c>
      <c r="G62" s="56">
        <v>117440.4560691745</v>
      </c>
      <c r="H62" s="56">
        <v>-117440.4560691745</v>
      </c>
      <c r="I62" s="56">
        <v>-5835.0290597969351</v>
      </c>
      <c r="J62" s="56">
        <f t="shared" si="1"/>
        <v>-5835.0290597969351</v>
      </c>
      <c r="K62" s="51"/>
    </row>
    <row r="63" spans="1:11">
      <c r="A63" s="48" t="s">
        <v>273</v>
      </c>
      <c r="B63" s="48" t="s">
        <v>274</v>
      </c>
      <c r="C63" s="48" t="s">
        <v>302</v>
      </c>
      <c r="D63" s="48" t="s">
        <v>278</v>
      </c>
      <c r="E63" s="50">
        <v>-1.043385E-2</v>
      </c>
      <c r="F63" s="56">
        <v>0</v>
      </c>
      <c r="G63" s="56">
        <v>117440.45606917448</v>
      </c>
      <c r="H63" s="56">
        <v>-117440.45606917448</v>
      </c>
      <c r="I63" s="56">
        <v>1225.3561025573561</v>
      </c>
      <c r="J63" s="56">
        <f t="shared" si="1"/>
        <v>1225.3561025573561</v>
      </c>
      <c r="K63" s="51"/>
    </row>
    <row r="64" spans="1:11">
      <c r="A64" s="48" t="s">
        <v>273</v>
      </c>
      <c r="B64" s="48" t="s">
        <v>274</v>
      </c>
      <c r="C64" s="52" t="s">
        <v>303</v>
      </c>
      <c r="D64" s="52"/>
      <c r="E64" s="53"/>
      <c r="F64" s="58">
        <v>0</v>
      </c>
      <c r="G64" s="58">
        <v>352321.36820752348</v>
      </c>
      <c r="H64" s="58">
        <v>-352321.36820752348</v>
      </c>
      <c r="I64" s="58">
        <v>-29272.168731766225</v>
      </c>
      <c r="J64" s="58">
        <f>SUM(J61:J63)</f>
        <v>-29272.168731766225</v>
      </c>
      <c r="K64" s="51"/>
    </row>
    <row r="65" spans="1:11">
      <c r="A65" s="48" t="s">
        <v>273</v>
      </c>
      <c r="B65" s="48" t="s">
        <v>274</v>
      </c>
      <c r="C65" s="48" t="s">
        <v>304</v>
      </c>
      <c r="D65" s="48" t="s">
        <v>276</v>
      </c>
      <c r="E65" s="50">
        <v>0.21</v>
      </c>
      <c r="F65" s="56">
        <v>0</v>
      </c>
      <c r="G65" s="56">
        <v>2496.2183145442123</v>
      </c>
      <c r="H65" s="56">
        <v>-2496.2183145442123</v>
      </c>
      <c r="I65" s="56">
        <v>-524.20584605428451</v>
      </c>
      <c r="J65" s="56">
        <f t="shared" si="1"/>
        <v>-524.20584605428451</v>
      </c>
      <c r="K65" s="51"/>
    </row>
    <row r="66" spans="1:11">
      <c r="A66" s="48" t="s">
        <v>273</v>
      </c>
      <c r="B66" s="48" t="s">
        <v>274</v>
      </c>
      <c r="C66" s="48" t="s">
        <v>304</v>
      </c>
      <c r="D66" s="48" t="s">
        <v>277</v>
      </c>
      <c r="E66" s="50">
        <v>4.9685E-2</v>
      </c>
      <c r="F66" s="56">
        <v>0</v>
      </c>
      <c r="G66" s="56">
        <v>2496.218314526061</v>
      </c>
      <c r="H66" s="56">
        <v>-2496.218314526061</v>
      </c>
      <c r="I66" s="56">
        <v>-124.02460695722735</v>
      </c>
      <c r="J66" s="56">
        <f t="shared" si="1"/>
        <v>-124.02460695722735</v>
      </c>
      <c r="K66" s="51"/>
    </row>
    <row r="67" spans="1:11">
      <c r="A67" s="48" t="s">
        <v>273</v>
      </c>
      <c r="B67" s="48" t="s">
        <v>274</v>
      </c>
      <c r="C67" s="48" t="s">
        <v>304</v>
      </c>
      <c r="D67" s="48" t="s">
        <v>278</v>
      </c>
      <c r="E67" s="50">
        <v>-1.043385E-2</v>
      </c>
      <c r="F67" s="56">
        <v>0</v>
      </c>
      <c r="G67" s="56">
        <v>2496.2183145388908</v>
      </c>
      <c r="H67" s="56">
        <v>-2496.2183145388908</v>
      </c>
      <c r="I67" s="56">
        <v>26.045167461151607</v>
      </c>
      <c r="J67" s="56">
        <f t="shared" si="1"/>
        <v>26.045167461151607</v>
      </c>
      <c r="K67" s="51"/>
    </row>
    <row r="68" spans="1:11">
      <c r="A68" s="48" t="s">
        <v>273</v>
      </c>
      <c r="B68" s="48" t="s">
        <v>274</v>
      </c>
      <c r="C68" s="52" t="s">
        <v>305</v>
      </c>
      <c r="D68" s="52"/>
      <c r="E68" s="53"/>
      <c r="F68" s="58">
        <v>0</v>
      </c>
      <c r="G68" s="58">
        <v>7488.6549436091636</v>
      </c>
      <c r="H68" s="58">
        <v>-7488.6549436091636</v>
      </c>
      <c r="I68" s="58">
        <v>-622.18528555036028</v>
      </c>
      <c r="J68" s="58">
        <f>SUM(J65:J67)</f>
        <v>-622.18528555036028</v>
      </c>
      <c r="K68" s="51"/>
    </row>
    <row r="69" spans="1:11">
      <c r="A69" s="48" t="s">
        <v>273</v>
      </c>
      <c r="B69" s="48" t="s">
        <v>274</v>
      </c>
      <c r="C69" s="48" t="s">
        <v>306</v>
      </c>
      <c r="D69" s="48" t="s">
        <v>276</v>
      </c>
      <c r="E69" s="50">
        <v>0.21</v>
      </c>
      <c r="F69" s="56">
        <v>0</v>
      </c>
      <c r="G69" s="56">
        <v>285440.20847309625</v>
      </c>
      <c r="H69" s="56">
        <v>-285440.20847309625</v>
      </c>
      <c r="I69" s="56">
        <v>-59942.443779350207</v>
      </c>
      <c r="J69" s="56">
        <f t="shared" si="1"/>
        <v>-59942.443779350207</v>
      </c>
      <c r="K69" s="51"/>
    </row>
    <row r="70" spans="1:11">
      <c r="A70" s="48" t="s">
        <v>273</v>
      </c>
      <c r="B70" s="48" t="s">
        <v>274</v>
      </c>
      <c r="C70" s="48" t="s">
        <v>306</v>
      </c>
      <c r="D70" s="48" t="s">
        <v>277</v>
      </c>
      <c r="E70" s="50">
        <v>4.9685E-2</v>
      </c>
      <c r="F70" s="56">
        <v>0</v>
      </c>
      <c r="G70" s="56">
        <v>285440.20847309643</v>
      </c>
      <c r="H70" s="56">
        <v>-285440.20847309643</v>
      </c>
      <c r="I70" s="56">
        <v>-14182.096757985795</v>
      </c>
      <c r="J70" s="56">
        <f t="shared" si="1"/>
        <v>-14182.096757985795</v>
      </c>
      <c r="K70" s="51"/>
    </row>
    <row r="71" spans="1:11">
      <c r="A71" s="48" t="s">
        <v>273</v>
      </c>
      <c r="B71" s="48" t="s">
        <v>274</v>
      </c>
      <c r="C71" s="48" t="s">
        <v>306</v>
      </c>
      <c r="D71" s="48" t="s">
        <v>278</v>
      </c>
      <c r="E71" s="50">
        <v>-1.043385E-2</v>
      </c>
      <c r="F71" s="56">
        <v>0</v>
      </c>
      <c r="G71" s="56">
        <v>285440.20847309631</v>
      </c>
      <c r="H71" s="56">
        <v>-285440.20847309631</v>
      </c>
      <c r="I71" s="56">
        <v>2978.2403191770159</v>
      </c>
      <c r="J71" s="56">
        <f t="shared" si="1"/>
        <v>2978.2403191770159</v>
      </c>
      <c r="K71" s="51"/>
    </row>
    <row r="72" spans="1:11">
      <c r="A72" s="48" t="s">
        <v>273</v>
      </c>
      <c r="B72" s="48" t="s">
        <v>274</v>
      </c>
      <c r="C72" s="52" t="s">
        <v>307</v>
      </c>
      <c r="D72" s="52"/>
      <c r="E72" s="53"/>
      <c r="F72" s="58">
        <v>0</v>
      </c>
      <c r="G72" s="58">
        <v>856320.62541928911</v>
      </c>
      <c r="H72" s="58">
        <v>-856320.62541928911</v>
      </c>
      <c r="I72" s="58">
        <v>-71146.300218158984</v>
      </c>
      <c r="J72" s="58">
        <f>SUM(J69:J71)</f>
        <v>-71146.300218158984</v>
      </c>
      <c r="K72" s="51"/>
    </row>
    <row r="73" spans="1:11">
      <c r="A73" s="48" t="s">
        <v>273</v>
      </c>
      <c r="B73" s="48" t="s">
        <v>274</v>
      </c>
      <c r="C73" s="48" t="s">
        <v>308</v>
      </c>
      <c r="D73" s="48" t="s">
        <v>276</v>
      </c>
      <c r="E73" s="50">
        <v>0.21</v>
      </c>
      <c r="F73" s="56">
        <v>0</v>
      </c>
      <c r="G73" s="56">
        <v>7806.6795245743942</v>
      </c>
      <c r="H73" s="56">
        <v>-7806.6795245743942</v>
      </c>
      <c r="I73" s="56">
        <v>-1639.4027001606228</v>
      </c>
      <c r="J73" s="56">
        <f t="shared" si="1"/>
        <v>-1639.4027001606228</v>
      </c>
      <c r="K73" s="51"/>
    </row>
    <row r="74" spans="1:11">
      <c r="A74" s="48" t="s">
        <v>273</v>
      </c>
      <c r="B74" s="48" t="s">
        <v>274</v>
      </c>
      <c r="C74" s="48" t="s">
        <v>308</v>
      </c>
      <c r="D74" s="48" t="s">
        <v>277</v>
      </c>
      <c r="E74" s="50">
        <v>4.9685E-2</v>
      </c>
      <c r="F74" s="56">
        <v>0</v>
      </c>
      <c r="G74" s="56">
        <v>7806.6795245743951</v>
      </c>
      <c r="H74" s="56">
        <v>-7806.6795245743951</v>
      </c>
      <c r="I74" s="56">
        <v>-387.87487217847882</v>
      </c>
      <c r="J74" s="56">
        <f t="shared" si="1"/>
        <v>-387.87487217847882</v>
      </c>
      <c r="K74" s="51"/>
    </row>
    <row r="75" spans="1:11">
      <c r="A75" s="48" t="s">
        <v>273</v>
      </c>
      <c r="B75" s="48" t="s">
        <v>274</v>
      </c>
      <c r="C75" s="48" t="s">
        <v>308</v>
      </c>
      <c r="D75" s="48" t="s">
        <v>278</v>
      </c>
      <c r="E75" s="50">
        <v>-1.043385E-2</v>
      </c>
      <c r="F75" s="56">
        <v>0</v>
      </c>
      <c r="G75" s="56">
        <v>7806.6795245743951</v>
      </c>
      <c r="H75" s="56">
        <v>-7806.6795245743951</v>
      </c>
      <c r="I75" s="56">
        <v>81.453723157480553</v>
      </c>
      <c r="J75" s="56">
        <f t="shared" si="1"/>
        <v>81.453723157480553</v>
      </c>
      <c r="K75" s="51"/>
    </row>
    <row r="76" spans="1:11">
      <c r="A76" s="48" t="s">
        <v>273</v>
      </c>
      <c r="B76" s="48" t="s">
        <v>274</v>
      </c>
      <c r="C76" s="52" t="s">
        <v>309</v>
      </c>
      <c r="D76" s="52"/>
      <c r="E76" s="53"/>
      <c r="F76" s="58">
        <v>0</v>
      </c>
      <c r="G76" s="58">
        <v>23420.038573723185</v>
      </c>
      <c r="H76" s="58">
        <v>-23420.038573723185</v>
      </c>
      <c r="I76" s="58">
        <v>-1945.8238491816212</v>
      </c>
      <c r="J76" s="58">
        <f>SUM(J73:J75)</f>
        <v>-1945.8238491816212</v>
      </c>
      <c r="K76" s="51"/>
    </row>
    <row r="77" spans="1:11">
      <c r="A77" s="48" t="s">
        <v>273</v>
      </c>
      <c r="B77" s="48" t="s">
        <v>274</v>
      </c>
      <c r="C77" s="48" t="s">
        <v>310</v>
      </c>
      <c r="D77" s="48" t="s">
        <v>276</v>
      </c>
      <c r="E77" s="50">
        <v>0.21</v>
      </c>
      <c r="F77" s="56">
        <v>0</v>
      </c>
      <c r="G77" s="56">
        <v>-195820.56327980314</v>
      </c>
      <c r="H77" s="56">
        <v>195820.56327980314</v>
      </c>
      <c r="I77" s="56">
        <v>41122.318288758659</v>
      </c>
      <c r="J77" s="56">
        <f t="shared" si="1"/>
        <v>41122.318288758659</v>
      </c>
      <c r="K77" s="51"/>
    </row>
    <row r="78" spans="1:11">
      <c r="A78" s="48" t="s">
        <v>273</v>
      </c>
      <c r="B78" s="48" t="s">
        <v>274</v>
      </c>
      <c r="C78" s="48" t="s">
        <v>310</v>
      </c>
      <c r="D78" s="48" t="s">
        <v>277</v>
      </c>
      <c r="E78" s="50">
        <v>4.9685E-2</v>
      </c>
      <c r="F78" s="56">
        <v>0</v>
      </c>
      <c r="G78" s="56">
        <v>-195820.5632798032</v>
      </c>
      <c r="H78" s="56">
        <v>195820.5632798032</v>
      </c>
      <c r="I78" s="56">
        <v>9729.3446865570222</v>
      </c>
      <c r="J78" s="56">
        <f t="shared" si="1"/>
        <v>9729.3446865570222</v>
      </c>
      <c r="K78" s="51"/>
    </row>
    <row r="79" spans="1:11">
      <c r="A79" s="48" t="s">
        <v>273</v>
      </c>
      <c r="B79" s="48" t="s">
        <v>274</v>
      </c>
      <c r="C79" s="48" t="s">
        <v>310</v>
      </c>
      <c r="D79" s="48" t="s">
        <v>278</v>
      </c>
      <c r="E79" s="50">
        <v>-1.043385E-2</v>
      </c>
      <c r="F79" s="56">
        <v>0</v>
      </c>
      <c r="G79" s="56">
        <v>-195820.56327980317</v>
      </c>
      <c r="H79" s="56">
        <v>195820.56327980317</v>
      </c>
      <c r="I79" s="56">
        <v>-2043.1623841769742</v>
      </c>
      <c r="J79" s="56">
        <f t="shared" si="1"/>
        <v>-2043.1623841769742</v>
      </c>
      <c r="K79" s="51"/>
    </row>
    <row r="80" spans="1:11">
      <c r="A80" s="48" t="s">
        <v>273</v>
      </c>
      <c r="B80" s="48" t="s">
        <v>274</v>
      </c>
      <c r="C80" s="52" t="s">
        <v>311</v>
      </c>
      <c r="D80" s="52"/>
      <c r="E80" s="53"/>
      <c r="F80" s="58">
        <v>0</v>
      </c>
      <c r="G80" s="58">
        <v>-587461.68983940955</v>
      </c>
      <c r="H80" s="58">
        <v>587461.68983940955</v>
      </c>
      <c r="I80" s="58">
        <v>48808.500591138705</v>
      </c>
      <c r="J80" s="58">
        <f>SUM(J77:J79)</f>
        <v>48808.500591138705</v>
      </c>
      <c r="K80" s="51"/>
    </row>
    <row r="81" spans="1:11">
      <c r="A81" s="48" t="s">
        <v>273</v>
      </c>
      <c r="B81" s="48" t="s">
        <v>274</v>
      </c>
      <c r="C81" s="48" t="s">
        <v>312</v>
      </c>
      <c r="D81" s="48" t="s">
        <v>276</v>
      </c>
      <c r="E81" s="50">
        <v>0.21</v>
      </c>
      <c r="F81" s="56">
        <v>0</v>
      </c>
      <c r="G81" s="56">
        <v>153957.94300797308</v>
      </c>
      <c r="H81" s="56">
        <v>-153957.94300797308</v>
      </c>
      <c r="I81" s="56">
        <v>-32331.168031674344</v>
      </c>
      <c r="J81" s="56">
        <f t="shared" ref="J81:J144" si="2">H81*E81</f>
        <v>-32331.168031674344</v>
      </c>
      <c r="K81" s="51"/>
    </row>
    <row r="82" spans="1:11">
      <c r="A82" s="48" t="s">
        <v>273</v>
      </c>
      <c r="B82" s="48" t="s">
        <v>274</v>
      </c>
      <c r="C82" s="48" t="s">
        <v>312</v>
      </c>
      <c r="D82" s="48" t="s">
        <v>277</v>
      </c>
      <c r="E82" s="50">
        <v>4.9685E-2</v>
      </c>
      <c r="F82" s="56">
        <v>0</v>
      </c>
      <c r="G82" s="56">
        <v>153957.94300797308</v>
      </c>
      <c r="H82" s="56">
        <v>-153957.94300797308</v>
      </c>
      <c r="I82" s="56">
        <v>-7649.4003983511429</v>
      </c>
      <c r="J82" s="56">
        <f t="shared" si="2"/>
        <v>-7649.4003983511429</v>
      </c>
      <c r="K82" s="51"/>
    </row>
    <row r="83" spans="1:11">
      <c r="A83" s="48" t="s">
        <v>273</v>
      </c>
      <c r="B83" s="48" t="s">
        <v>274</v>
      </c>
      <c r="C83" s="48" t="s">
        <v>312</v>
      </c>
      <c r="D83" s="48" t="s">
        <v>278</v>
      </c>
      <c r="E83" s="50">
        <v>-1.043385E-2</v>
      </c>
      <c r="F83" s="56">
        <v>0</v>
      </c>
      <c r="G83" s="56">
        <v>153957.94300797302</v>
      </c>
      <c r="H83" s="56">
        <v>-153957.94300797302</v>
      </c>
      <c r="I83" s="56">
        <v>1606.3740836537393</v>
      </c>
      <c r="J83" s="56">
        <f t="shared" si="2"/>
        <v>1606.3740836537393</v>
      </c>
      <c r="K83" s="51"/>
    </row>
    <row r="84" spans="1:11">
      <c r="A84" s="48" t="s">
        <v>273</v>
      </c>
      <c r="B84" s="48" t="s">
        <v>274</v>
      </c>
      <c r="C84" s="52" t="s">
        <v>313</v>
      </c>
      <c r="D84" s="52"/>
      <c r="E84" s="53"/>
      <c r="F84" s="58">
        <v>0</v>
      </c>
      <c r="G84" s="58">
        <v>461873.82902391918</v>
      </c>
      <c r="H84" s="58">
        <v>-461873.82902391918</v>
      </c>
      <c r="I84" s="58">
        <v>-38374.194346371747</v>
      </c>
      <c r="J84" s="58">
        <f>SUM(J81:J83)</f>
        <v>-38374.194346371747</v>
      </c>
      <c r="K84" s="51"/>
    </row>
    <row r="85" spans="1:11">
      <c r="A85" s="48" t="s">
        <v>273</v>
      </c>
      <c r="B85" s="48" t="s">
        <v>274</v>
      </c>
      <c r="C85" s="48" t="s">
        <v>314</v>
      </c>
      <c r="D85" s="48" t="s">
        <v>276</v>
      </c>
      <c r="E85" s="50">
        <v>0.21</v>
      </c>
      <c r="F85" s="56">
        <v>0</v>
      </c>
      <c r="G85" s="56">
        <v>-1018504.7015831579</v>
      </c>
      <c r="H85" s="56">
        <v>1018504.7015831579</v>
      </c>
      <c r="I85" s="56">
        <v>213885.98733246315</v>
      </c>
      <c r="J85" s="56">
        <f t="shared" si="2"/>
        <v>213885.98733246315</v>
      </c>
      <c r="K85" s="51"/>
    </row>
    <row r="86" spans="1:11">
      <c r="A86" s="48" t="s">
        <v>273</v>
      </c>
      <c r="B86" s="48" t="s">
        <v>274</v>
      </c>
      <c r="C86" s="48" t="s">
        <v>314</v>
      </c>
      <c r="D86" s="48" t="s">
        <v>277</v>
      </c>
      <c r="E86" s="50">
        <v>4.9685E-2</v>
      </c>
      <c r="F86" s="56">
        <v>0</v>
      </c>
      <c r="G86" s="56">
        <v>-1018504.7015831579</v>
      </c>
      <c r="H86" s="56">
        <v>1018504.7015831579</v>
      </c>
      <c r="I86" s="56">
        <v>50604.406098159197</v>
      </c>
      <c r="J86" s="56">
        <f t="shared" si="2"/>
        <v>50604.406098159197</v>
      </c>
      <c r="K86" s="51"/>
    </row>
    <row r="87" spans="1:11">
      <c r="A87" s="48" t="s">
        <v>273</v>
      </c>
      <c r="B87" s="48" t="s">
        <v>274</v>
      </c>
      <c r="C87" s="48" t="s">
        <v>314</v>
      </c>
      <c r="D87" s="48" t="s">
        <v>278</v>
      </c>
      <c r="E87" s="50">
        <v>-1.043385E-2</v>
      </c>
      <c r="F87" s="56">
        <v>0</v>
      </c>
      <c r="G87" s="56">
        <v>-1018504.7015831579</v>
      </c>
      <c r="H87" s="56">
        <v>1018504.7015831579</v>
      </c>
      <c r="I87" s="56">
        <v>-10626.925280613432</v>
      </c>
      <c r="J87" s="56">
        <f t="shared" si="2"/>
        <v>-10626.925280613432</v>
      </c>
      <c r="K87" s="51"/>
    </row>
    <row r="88" spans="1:11">
      <c r="A88" s="48" t="s">
        <v>273</v>
      </c>
      <c r="B88" s="48" t="s">
        <v>274</v>
      </c>
      <c r="C88" s="52" t="s">
        <v>315</v>
      </c>
      <c r="D88" s="52"/>
      <c r="E88" s="53"/>
      <c r="F88" s="58">
        <v>0</v>
      </c>
      <c r="G88" s="58">
        <v>-3055514.1047494737</v>
      </c>
      <c r="H88" s="58">
        <v>3055514.1047494737</v>
      </c>
      <c r="I88" s="58">
        <v>253863.46815000894</v>
      </c>
      <c r="J88" s="58">
        <f>SUM(J85:J87)</f>
        <v>253863.46815000894</v>
      </c>
      <c r="K88" s="51"/>
    </row>
    <row r="89" spans="1:11">
      <c r="A89" s="48" t="s">
        <v>273</v>
      </c>
      <c r="B89" s="48" t="s">
        <v>274</v>
      </c>
      <c r="C89" s="48" t="s">
        <v>316</v>
      </c>
      <c r="D89" s="48" t="s">
        <v>276</v>
      </c>
      <c r="E89" s="50">
        <v>0.21</v>
      </c>
      <c r="F89" s="56">
        <v>0</v>
      </c>
      <c r="G89" s="56">
        <v>2306554.1321887989</v>
      </c>
      <c r="H89" s="56">
        <v>-2306554.1321887989</v>
      </c>
      <c r="I89" s="56">
        <v>-484376.36775964772</v>
      </c>
      <c r="J89" s="56">
        <f t="shared" si="2"/>
        <v>-484376.36775964772</v>
      </c>
      <c r="K89" s="51"/>
    </row>
    <row r="90" spans="1:11">
      <c r="A90" s="48" t="s">
        <v>273</v>
      </c>
      <c r="B90" s="48" t="s">
        <v>274</v>
      </c>
      <c r="C90" s="48" t="s">
        <v>316</v>
      </c>
      <c r="D90" s="48" t="s">
        <v>277</v>
      </c>
      <c r="E90" s="50">
        <v>4.9685E-2</v>
      </c>
      <c r="F90" s="56">
        <v>0</v>
      </c>
      <c r="G90" s="56">
        <v>2306554.1321887984</v>
      </c>
      <c r="H90" s="56">
        <v>-2306554.1321887984</v>
      </c>
      <c r="I90" s="56">
        <v>-114601.14205780045</v>
      </c>
      <c r="J90" s="56">
        <f t="shared" si="2"/>
        <v>-114601.14205780045</v>
      </c>
      <c r="K90" s="51"/>
    </row>
    <row r="91" spans="1:11">
      <c r="A91" s="48" t="s">
        <v>273</v>
      </c>
      <c r="B91" s="48" t="s">
        <v>274</v>
      </c>
      <c r="C91" s="48" t="s">
        <v>316</v>
      </c>
      <c r="D91" s="48" t="s">
        <v>278</v>
      </c>
      <c r="E91" s="50">
        <v>-1.043385E-2</v>
      </c>
      <c r="F91" s="56">
        <v>0</v>
      </c>
      <c r="G91" s="56">
        <v>2306554.1321887984</v>
      </c>
      <c r="H91" s="56">
        <v>-2306554.1321887984</v>
      </c>
      <c r="I91" s="56">
        <v>24066.239832138093</v>
      </c>
      <c r="J91" s="56">
        <f t="shared" si="2"/>
        <v>24066.239832138093</v>
      </c>
      <c r="K91" s="51"/>
    </row>
    <row r="92" spans="1:11">
      <c r="A92" s="48" t="s">
        <v>273</v>
      </c>
      <c r="B92" s="48" t="s">
        <v>274</v>
      </c>
      <c r="C92" s="52" t="s">
        <v>317</v>
      </c>
      <c r="D92" s="52"/>
      <c r="E92" s="53"/>
      <c r="F92" s="58">
        <v>0</v>
      </c>
      <c r="G92" s="58">
        <v>6919662.3965663966</v>
      </c>
      <c r="H92" s="58">
        <v>-6919662.3965663966</v>
      </c>
      <c r="I92" s="58">
        <v>-574911.26998531015</v>
      </c>
      <c r="J92" s="58">
        <f>SUM(J89:J91)</f>
        <v>-574911.26998531015</v>
      </c>
      <c r="K92" s="51"/>
    </row>
    <row r="93" spans="1:11">
      <c r="A93" s="48" t="s">
        <v>273</v>
      </c>
      <c r="B93" s="48" t="s">
        <v>274</v>
      </c>
      <c r="C93" s="48" t="s">
        <v>318</v>
      </c>
      <c r="D93" s="48" t="s">
        <v>276</v>
      </c>
      <c r="E93" s="50">
        <v>0.21</v>
      </c>
      <c r="F93" s="56">
        <v>4484137.9299999978</v>
      </c>
      <c r="G93" s="56">
        <v>-119788.0945856428</v>
      </c>
      <c r="H93" s="56">
        <v>4603926.024585641</v>
      </c>
      <c r="I93" s="56">
        <v>966824.46516298456</v>
      </c>
      <c r="J93" s="56">
        <f t="shared" si="2"/>
        <v>966824.46516298456</v>
      </c>
      <c r="K93" s="51"/>
    </row>
    <row r="94" spans="1:11">
      <c r="A94" s="48" t="s">
        <v>273</v>
      </c>
      <c r="B94" s="48" t="s">
        <v>274</v>
      </c>
      <c r="C94" s="52" t="s">
        <v>319</v>
      </c>
      <c r="D94" s="52"/>
      <c r="E94" s="53"/>
      <c r="F94" s="58">
        <v>4484137.9299999978</v>
      </c>
      <c r="G94" s="58">
        <v>-119788.0945856428</v>
      </c>
      <c r="H94" s="58">
        <v>4603926.024585641</v>
      </c>
      <c r="I94" s="58">
        <v>966824.46516298456</v>
      </c>
      <c r="J94" s="58">
        <f>SUM(J93)</f>
        <v>966824.46516298456</v>
      </c>
      <c r="K94" s="51"/>
    </row>
    <row r="95" spans="1:11">
      <c r="A95" s="48" t="s">
        <v>273</v>
      </c>
      <c r="B95" s="48" t="s">
        <v>274</v>
      </c>
      <c r="C95" s="48" t="s">
        <v>320</v>
      </c>
      <c r="D95" s="48" t="s">
        <v>276</v>
      </c>
      <c r="E95" s="50">
        <v>0.21</v>
      </c>
      <c r="F95" s="56">
        <v>0</v>
      </c>
      <c r="G95" s="56">
        <v>156417.41523776116</v>
      </c>
      <c r="H95" s="56">
        <v>-156417.41523776116</v>
      </c>
      <c r="I95" s="56">
        <v>-32847.657199929839</v>
      </c>
      <c r="J95" s="56">
        <f t="shared" si="2"/>
        <v>-32847.657199929839</v>
      </c>
      <c r="K95" s="51"/>
    </row>
    <row r="96" spans="1:11">
      <c r="A96" s="48" t="s">
        <v>273</v>
      </c>
      <c r="B96" s="48" t="s">
        <v>274</v>
      </c>
      <c r="C96" s="48" t="s">
        <v>320</v>
      </c>
      <c r="D96" s="48" t="s">
        <v>277</v>
      </c>
      <c r="E96" s="50">
        <v>4.9685E-2</v>
      </c>
      <c r="F96" s="56">
        <v>0</v>
      </c>
      <c r="G96" s="56">
        <v>156417.41523776113</v>
      </c>
      <c r="H96" s="56">
        <v>-156417.41523776113</v>
      </c>
      <c r="I96" s="56">
        <v>-7771.5992760881618</v>
      </c>
      <c r="J96" s="56">
        <f t="shared" si="2"/>
        <v>-7771.5992760881618</v>
      </c>
      <c r="K96" s="51"/>
    </row>
    <row r="97" spans="1:11">
      <c r="A97" s="48" t="s">
        <v>273</v>
      </c>
      <c r="B97" s="48" t="s">
        <v>274</v>
      </c>
      <c r="C97" s="48" t="s">
        <v>320</v>
      </c>
      <c r="D97" s="48" t="s">
        <v>278</v>
      </c>
      <c r="E97" s="50">
        <v>-1.043385E-2</v>
      </c>
      <c r="F97" s="56">
        <v>0</v>
      </c>
      <c r="G97" s="56">
        <v>156417.41523776113</v>
      </c>
      <c r="H97" s="56">
        <v>-156417.41523776113</v>
      </c>
      <c r="I97" s="56">
        <v>1632.0358479785139</v>
      </c>
      <c r="J97" s="56">
        <f t="shared" si="2"/>
        <v>1632.0358479785139</v>
      </c>
      <c r="K97" s="51"/>
    </row>
    <row r="98" spans="1:11">
      <c r="A98" s="48" t="s">
        <v>273</v>
      </c>
      <c r="B98" s="48" t="s">
        <v>274</v>
      </c>
      <c r="C98" s="52" t="s">
        <v>321</v>
      </c>
      <c r="D98" s="52"/>
      <c r="E98" s="53"/>
      <c r="F98" s="58">
        <v>0</v>
      </c>
      <c r="G98" s="58">
        <v>469252.24571328342</v>
      </c>
      <c r="H98" s="58">
        <v>-469252.24571328342</v>
      </c>
      <c r="I98" s="58">
        <v>-38987.220628039489</v>
      </c>
      <c r="J98" s="58">
        <f>SUM(J95:J97)</f>
        <v>-38987.220628039489</v>
      </c>
      <c r="K98" s="51"/>
    </row>
    <row r="99" spans="1:11">
      <c r="A99" s="48" t="s">
        <v>273</v>
      </c>
      <c r="B99" s="48" t="s">
        <v>274</v>
      </c>
      <c r="C99" s="48" t="s">
        <v>322</v>
      </c>
      <c r="D99" s="48" t="s">
        <v>276</v>
      </c>
      <c r="E99" s="50">
        <v>0.21</v>
      </c>
      <c r="F99" s="56">
        <v>0</v>
      </c>
      <c r="G99" s="56">
        <v>-214261.28662604085</v>
      </c>
      <c r="H99" s="56">
        <v>214261.28662604085</v>
      </c>
      <c r="I99" s="56">
        <v>44994.870191468573</v>
      </c>
      <c r="J99" s="56">
        <f t="shared" si="2"/>
        <v>44994.870191468573</v>
      </c>
      <c r="K99" s="51"/>
    </row>
    <row r="100" spans="1:11">
      <c r="A100" s="48" t="s">
        <v>273</v>
      </c>
      <c r="B100" s="48" t="s">
        <v>274</v>
      </c>
      <c r="C100" s="48" t="s">
        <v>322</v>
      </c>
      <c r="D100" s="48" t="s">
        <v>277</v>
      </c>
      <c r="E100" s="50">
        <v>4.9685E-2</v>
      </c>
      <c r="F100" s="56">
        <v>0</v>
      </c>
      <c r="G100" s="56">
        <v>-214261.28662604094</v>
      </c>
      <c r="H100" s="56">
        <v>214261.28662604094</v>
      </c>
      <c r="I100" s="56">
        <v>10645.572026014845</v>
      </c>
      <c r="J100" s="56">
        <f t="shared" si="2"/>
        <v>10645.572026014845</v>
      </c>
      <c r="K100" s="51"/>
    </row>
    <row r="101" spans="1:11">
      <c r="A101" s="48" t="s">
        <v>273</v>
      </c>
      <c r="B101" s="48" t="s">
        <v>274</v>
      </c>
      <c r="C101" s="48" t="s">
        <v>322</v>
      </c>
      <c r="D101" s="48" t="s">
        <v>278</v>
      </c>
      <c r="E101" s="50">
        <v>-1.043385E-2</v>
      </c>
      <c r="F101" s="56">
        <v>0</v>
      </c>
      <c r="G101" s="56">
        <v>-214261.28662604082</v>
      </c>
      <c r="H101" s="56">
        <v>214261.28662604082</v>
      </c>
      <c r="I101" s="56">
        <v>-2235.5701254631158</v>
      </c>
      <c r="J101" s="56">
        <f t="shared" si="2"/>
        <v>-2235.5701254631158</v>
      </c>
      <c r="K101" s="51"/>
    </row>
    <row r="102" spans="1:11">
      <c r="A102" s="48" t="s">
        <v>273</v>
      </c>
      <c r="B102" s="48" t="s">
        <v>274</v>
      </c>
      <c r="C102" s="52" t="s">
        <v>323</v>
      </c>
      <c r="D102" s="52"/>
      <c r="E102" s="53"/>
      <c r="F102" s="58">
        <v>0</v>
      </c>
      <c r="G102" s="58">
        <v>-642783.85987812257</v>
      </c>
      <c r="H102" s="58">
        <v>642783.85987812257</v>
      </c>
      <c r="I102" s="58">
        <v>53404.872092020305</v>
      </c>
      <c r="J102" s="58">
        <f>SUM(J99:J101)</f>
        <v>53404.872092020305</v>
      </c>
      <c r="K102" s="51"/>
    </row>
    <row r="103" spans="1:11">
      <c r="A103" s="48" t="s">
        <v>273</v>
      </c>
      <c r="B103" s="48" t="s">
        <v>274</v>
      </c>
      <c r="C103" s="48" t="s">
        <v>324</v>
      </c>
      <c r="D103" s="48" t="s">
        <v>276</v>
      </c>
      <c r="E103" s="50">
        <v>0.21</v>
      </c>
      <c r="F103" s="56">
        <v>0</v>
      </c>
      <c r="G103" s="56">
        <v>-184485.20210378853</v>
      </c>
      <c r="H103" s="56">
        <v>184485.20210378853</v>
      </c>
      <c r="I103" s="56">
        <v>38741.892441795586</v>
      </c>
      <c r="J103" s="56">
        <f t="shared" si="2"/>
        <v>38741.892441795586</v>
      </c>
      <c r="K103" s="51"/>
    </row>
    <row r="104" spans="1:11">
      <c r="A104" s="48" t="s">
        <v>273</v>
      </c>
      <c r="B104" s="48" t="s">
        <v>274</v>
      </c>
      <c r="C104" s="48" t="s">
        <v>324</v>
      </c>
      <c r="D104" s="48" t="s">
        <v>277</v>
      </c>
      <c r="E104" s="50">
        <v>4.9685E-2</v>
      </c>
      <c r="F104" s="56">
        <v>0</v>
      </c>
      <c r="G104" s="56">
        <v>-184485.20210378867</v>
      </c>
      <c r="H104" s="56">
        <v>184485.20210378867</v>
      </c>
      <c r="I104" s="56">
        <v>9166.1472665267411</v>
      </c>
      <c r="J104" s="56">
        <f t="shared" si="2"/>
        <v>9166.1472665267411</v>
      </c>
      <c r="K104" s="51"/>
    </row>
    <row r="105" spans="1:11">
      <c r="A105" s="48" t="s">
        <v>273</v>
      </c>
      <c r="B105" s="48" t="s">
        <v>274</v>
      </c>
      <c r="C105" s="48" t="s">
        <v>324</v>
      </c>
      <c r="D105" s="48" t="s">
        <v>278</v>
      </c>
      <c r="E105" s="50">
        <v>-1.043385E-2</v>
      </c>
      <c r="F105" s="56">
        <v>0</v>
      </c>
      <c r="G105" s="56">
        <v>-184485.20210378856</v>
      </c>
      <c r="H105" s="56">
        <v>184485.20210378856</v>
      </c>
      <c r="I105" s="56">
        <v>-1924.8909259706143</v>
      </c>
      <c r="J105" s="56">
        <f t="shared" si="2"/>
        <v>-1924.8909259706143</v>
      </c>
      <c r="K105" s="51"/>
    </row>
    <row r="106" spans="1:11">
      <c r="A106" s="48" t="s">
        <v>273</v>
      </c>
      <c r="B106" s="48" t="s">
        <v>274</v>
      </c>
      <c r="C106" s="52" t="s">
        <v>325</v>
      </c>
      <c r="D106" s="52"/>
      <c r="E106" s="53"/>
      <c r="F106" s="58">
        <v>0</v>
      </c>
      <c r="G106" s="58">
        <v>-553455.60631136573</v>
      </c>
      <c r="H106" s="58">
        <v>553455.60631136573</v>
      </c>
      <c r="I106" s="58">
        <v>45983.148782351716</v>
      </c>
      <c r="J106" s="58">
        <f>SUM(J103:J105)</f>
        <v>45983.148782351716</v>
      </c>
      <c r="K106" s="51"/>
    </row>
    <row r="107" spans="1:11">
      <c r="A107" s="48" t="s">
        <v>273</v>
      </c>
      <c r="B107" s="48" t="s">
        <v>274</v>
      </c>
      <c r="C107" s="48" t="s">
        <v>326</v>
      </c>
      <c r="D107" s="48" t="s">
        <v>276</v>
      </c>
      <c r="E107" s="50">
        <v>0.21</v>
      </c>
      <c r="F107" s="56">
        <v>0</v>
      </c>
      <c r="G107" s="56">
        <v>0</v>
      </c>
      <c r="H107" s="56">
        <v>0</v>
      </c>
      <c r="I107" s="56">
        <v>0</v>
      </c>
      <c r="J107" s="56">
        <f t="shared" si="2"/>
        <v>0</v>
      </c>
      <c r="K107" s="51"/>
    </row>
    <row r="108" spans="1:11">
      <c r="A108" s="48" t="s">
        <v>273</v>
      </c>
      <c r="B108" s="48" t="s">
        <v>274</v>
      </c>
      <c r="C108" s="48" t="s">
        <v>326</v>
      </c>
      <c r="D108" s="48" t="s">
        <v>277</v>
      </c>
      <c r="E108" s="50">
        <v>4.9685E-2</v>
      </c>
      <c r="F108" s="56">
        <v>0</v>
      </c>
      <c r="G108" s="56">
        <v>0</v>
      </c>
      <c r="H108" s="56">
        <v>0</v>
      </c>
      <c r="I108" s="56">
        <v>0</v>
      </c>
      <c r="J108" s="56">
        <f t="shared" si="2"/>
        <v>0</v>
      </c>
      <c r="K108" s="51"/>
    </row>
    <row r="109" spans="1:11">
      <c r="A109" s="48" t="s">
        <v>273</v>
      </c>
      <c r="B109" s="48" t="s">
        <v>274</v>
      </c>
      <c r="C109" s="48" t="s">
        <v>326</v>
      </c>
      <c r="D109" s="48" t="s">
        <v>278</v>
      </c>
      <c r="E109" s="50">
        <v>-1.043385E-2</v>
      </c>
      <c r="F109" s="56">
        <v>0</v>
      </c>
      <c r="G109" s="56">
        <v>0</v>
      </c>
      <c r="H109" s="56">
        <v>0</v>
      </c>
      <c r="I109" s="56">
        <v>0</v>
      </c>
      <c r="J109" s="56">
        <f t="shared" si="2"/>
        <v>0</v>
      </c>
      <c r="K109" s="51"/>
    </row>
    <row r="110" spans="1:11">
      <c r="A110" s="48" t="s">
        <v>273</v>
      </c>
      <c r="B110" s="48" t="s">
        <v>274</v>
      </c>
      <c r="C110" s="52" t="s">
        <v>327</v>
      </c>
      <c r="D110" s="52"/>
      <c r="E110" s="53"/>
      <c r="F110" s="58">
        <v>0</v>
      </c>
      <c r="G110" s="58">
        <v>0</v>
      </c>
      <c r="H110" s="58">
        <v>0</v>
      </c>
      <c r="I110" s="58">
        <v>0</v>
      </c>
      <c r="J110" s="58">
        <f>SUM(J107:J109)</f>
        <v>0</v>
      </c>
      <c r="K110" s="51"/>
    </row>
    <row r="111" spans="1:11">
      <c r="A111" s="48" t="s">
        <v>273</v>
      </c>
      <c r="B111" s="48" t="s">
        <v>274</v>
      </c>
      <c r="C111" s="48" t="s">
        <v>328</v>
      </c>
      <c r="D111" s="48" t="s">
        <v>276</v>
      </c>
      <c r="E111" s="50">
        <v>0.21</v>
      </c>
      <c r="F111" s="56">
        <v>0</v>
      </c>
      <c r="G111" s="56">
        <v>-7817675.0640367568</v>
      </c>
      <c r="H111" s="56">
        <v>7817675.0640367568</v>
      </c>
      <c r="I111" s="56">
        <v>1641711.7634477189</v>
      </c>
      <c r="J111" s="56">
        <f t="shared" si="2"/>
        <v>1641711.7634477189</v>
      </c>
      <c r="K111" s="51"/>
    </row>
    <row r="112" spans="1:11">
      <c r="A112" s="48" t="s">
        <v>273</v>
      </c>
      <c r="B112" s="48" t="s">
        <v>274</v>
      </c>
      <c r="C112" s="48" t="s">
        <v>328</v>
      </c>
      <c r="D112" s="48" t="s">
        <v>277</v>
      </c>
      <c r="E112" s="50">
        <v>4.9685E-2</v>
      </c>
      <c r="F112" s="56">
        <v>0</v>
      </c>
      <c r="G112" s="56">
        <v>-7817675.0640367595</v>
      </c>
      <c r="H112" s="56">
        <v>7817675.0640367595</v>
      </c>
      <c r="I112" s="56">
        <v>388421.1855566664</v>
      </c>
      <c r="J112" s="56">
        <f t="shared" si="2"/>
        <v>388421.1855566664</v>
      </c>
      <c r="K112" s="51"/>
    </row>
    <row r="113" spans="1:11">
      <c r="A113" s="48" t="s">
        <v>273</v>
      </c>
      <c r="B113" s="48" t="s">
        <v>274</v>
      </c>
      <c r="C113" s="48" t="s">
        <v>328</v>
      </c>
      <c r="D113" s="48" t="s">
        <v>278</v>
      </c>
      <c r="E113" s="50">
        <v>-1.043385E-2</v>
      </c>
      <c r="F113" s="56">
        <v>0</v>
      </c>
      <c r="G113" s="56">
        <v>-7817675.0640367623</v>
      </c>
      <c r="H113" s="56">
        <v>7817675.0640367623</v>
      </c>
      <c r="I113" s="56">
        <v>-81568.448966899974</v>
      </c>
      <c r="J113" s="56">
        <f t="shared" si="2"/>
        <v>-81568.448966899974</v>
      </c>
      <c r="K113" s="51"/>
    </row>
    <row r="114" spans="1:11">
      <c r="A114" s="48" t="s">
        <v>273</v>
      </c>
      <c r="B114" s="48" t="s">
        <v>274</v>
      </c>
      <c r="C114" s="52" t="s">
        <v>329</v>
      </c>
      <c r="D114" s="52"/>
      <c r="E114" s="53"/>
      <c r="F114" s="58">
        <v>0</v>
      </c>
      <c r="G114" s="58">
        <v>-23453025.192110278</v>
      </c>
      <c r="H114" s="58">
        <v>23453025.192110278</v>
      </c>
      <c r="I114" s="58">
        <v>1948564.5000374855</v>
      </c>
      <c r="J114" s="58">
        <f>SUM(J111:J113)</f>
        <v>1948564.5000374855</v>
      </c>
      <c r="K114" s="51"/>
    </row>
    <row r="115" spans="1:11">
      <c r="A115" s="48" t="s">
        <v>273</v>
      </c>
      <c r="B115" s="48" t="s">
        <v>274</v>
      </c>
      <c r="C115" s="48" t="s">
        <v>330</v>
      </c>
      <c r="D115" s="48" t="s">
        <v>276</v>
      </c>
      <c r="E115" s="50">
        <v>0.21</v>
      </c>
      <c r="F115" s="56">
        <v>0</v>
      </c>
      <c r="G115" s="56">
        <v>7610403.5213466836</v>
      </c>
      <c r="H115" s="56">
        <v>-7610403.5213466836</v>
      </c>
      <c r="I115" s="56">
        <v>-1598184.7394828035</v>
      </c>
      <c r="J115" s="56">
        <f t="shared" si="2"/>
        <v>-1598184.7394828035</v>
      </c>
      <c r="K115" s="51"/>
    </row>
    <row r="116" spans="1:11">
      <c r="A116" s="48" t="s">
        <v>273</v>
      </c>
      <c r="B116" s="48" t="s">
        <v>274</v>
      </c>
      <c r="C116" s="48" t="s">
        <v>330</v>
      </c>
      <c r="D116" s="48" t="s">
        <v>277</v>
      </c>
      <c r="E116" s="50">
        <v>4.9685E-2</v>
      </c>
      <c r="F116" s="56">
        <v>0</v>
      </c>
      <c r="G116" s="56">
        <v>7610403.5213466836</v>
      </c>
      <c r="H116" s="56">
        <v>-7610403.5213466836</v>
      </c>
      <c r="I116" s="56">
        <v>-378122.89895810996</v>
      </c>
      <c r="J116" s="56">
        <f t="shared" si="2"/>
        <v>-378122.89895810996</v>
      </c>
      <c r="K116" s="51"/>
    </row>
    <row r="117" spans="1:11">
      <c r="A117" s="48" t="s">
        <v>273</v>
      </c>
      <c r="B117" s="48" t="s">
        <v>274</v>
      </c>
      <c r="C117" s="48" t="s">
        <v>330</v>
      </c>
      <c r="D117" s="48" t="s">
        <v>278</v>
      </c>
      <c r="E117" s="50">
        <v>-1.043385E-2</v>
      </c>
      <c r="F117" s="56">
        <v>0</v>
      </c>
      <c r="G117" s="56">
        <v>7610403.5213466845</v>
      </c>
      <c r="H117" s="56">
        <v>-7610403.5213466845</v>
      </c>
      <c r="I117" s="56">
        <v>79405.808781203101</v>
      </c>
      <c r="J117" s="56">
        <f t="shared" si="2"/>
        <v>79405.808781203101</v>
      </c>
      <c r="K117" s="51"/>
    </row>
    <row r="118" spans="1:11">
      <c r="A118" s="48" t="s">
        <v>273</v>
      </c>
      <c r="B118" s="48" t="s">
        <v>274</v>
      </c>
      <c r="C118" s="52" t="s">
        <v>331</v>
      </c>
      <c r="D118" s="52"/>
      <c r="E118" s="53"/>
      <c r="F118" s="58">
        <v>0</v>
      </c>
      <c r="G118" s="58">
        <v>22831210.56404005</v>
      </c>
      <c r="H118" s="58">
        <v>-22831210.56404005</v>
      </c>
      <c r="I118" s="58">
        <v>-1896901.8296597104</v>
      </c>
      <c r="J118" s="58">
        <f>SUM(J115:J117)</f>
        <v>-1896901.8296597104</v>
      </c>
      <c r="K118" s="51"/>
    </row>
    <row r="119" spans="1:11">
      <c r="A119" s="48" t="s">
        <v>273</v>
      </c>
      <c r="B119" s="48" t="s">
        <v>274</v>
      </c>
      <c r="C119" s="48" t="s">
        <v>332</v>
      </c>
      <c r="D119" s="48" t="s">
        <v>276</v>
      </c>
      <c r="E119" s="50">
        <v>0.21</v>
      </c>
      <c r="F119" s="56">
        <v>0</v>
      </c>
      <c r="G119" s="56">
        <v>755839.2318310854</v>
      </c>
      <c r="H119" s="56">
        <v>-755839.2318310854</v>
      </c>
      <c r="I119" s="56">
        <v>-158726.23868452793</v>
      </c>
      <c r="J119" s="56">
        <f t="shared" si="2"/>
        <v>-158726.23868452793</v>
      </c>
      <c r="K119" s="51"/>
    </row>
    <row r="120" spans="1:11">
      <c r="A120" s="48" t="s">
        <v>273</v>
      </c>
      <c r="B120" s="48" t="s">
        <v>274</v>
      </c>
      <c r="C120" s="48" t="s">
        <v>332</v>
      </c>
      <c r="D120" s="48" t="s">
        <v>277</v>
      </c>
      <c r="E120" s="50">
        <v>4.9685E-2</v>
      </c>
      <c r="F120" s="56">
        <v>0</v>
      </c>
      <c r="G120" s="56">
        <v>755839.23183108529</v>
      </c>
      <c r="H120" s="56">
        <v>-755839.23183108529</v>
      </c>
      <c r="I120" s="56">
        <v>-37553.872233527472</v>
      </c>
      <c r="J120" s="56">
        <f t="shared" si="2"/>
        <v>-37553.872233527472</v>
      </c>
      <c r="K120" s="51"/>
    </row>
    <row r="121" spans="1:11">
      <c r="A121" s="48" t="s">
        <v>273</v>
      </c>
      <c r="B121" s="48" t="s">
        <v>274</v>
      </c>
      <c r="C121" s="48" t="s">
        <v>332</v>
      </c>
      <c r="D121" s="48" t="s">
        <v>278</v>
      </c>
      <c r="E121" s="50">
        <v>-1.043385E-2</v>
      </c>
      <c r="F121" s="56">
        <v>0</v>
      </c>
      <c r="G121" s="56">
        <v>755839.23183108529</v>
      </c>
      <c r="H121" s="56">
        <v>-755839.23183108529</v>
      </c>
      <c r="I121" s="56">
        <v>7886.313169040769</v>
      </c>
      <c r="J121" s="56">
        <f t="shared" si="2"/>
        <v>7886.313169040769</v>
      </c>
      <c r="K121" s="51"/>
    </row>
    <row r="122" spans="1:11">
      <c r="A122" s="48" t="s">
        <v>273</v>
      </c>
      <c r="B122" s="48" t="s">
        <v>274</v>
      </c>
      <c r="C122" s="52" t="s">
        <v>333</v>
      </c>
      <c r="D122" s="52"/>
      <c r="E122" s="53"/>
      <c r="F122" s="58">
        <v>0</v>
      </c>
      <c r="G122" s="58">
        <v>2267517.6954932562</v>
      </c>
      <c r="H122" s="58">
        <v>-2267517.6954932562</v>
      </c>
      <c r="I122" s="58">
        <v>-188393.79774901463</v>
      </c>
      <c r="J122" s="58">
        <f>SUM(J119:J121)</f>
        <v>-188393.79774901463</v>
      </c>
      <c r="K122" s="51"/>
    </row>
    <row r="123" spans="1:11">
      <c r="A123" s="48" t="s">
        <v>273</v>
      </c>
      <c r="B123" s="48" t="s">
        <v>274</v>
      </c>
      <c r="C123" s="48" t="s">
        <v>334</v>
      </c>
      <c r="D123" s="48" t="s">
        <v>276</v>
      </c>
      <c r="E123" s="50">
        <v>0.21</v>
      </c>
      <c r="F123" s="56">
        <v>0</v>
      </c>
      <c r="G123" s="56">
        <v>-9936.3404996766385</v>
      </c>
      <c r="H123" s="56">
        <v>9936.3404996766385</v>
      </c>
      <c r="I123" s="56">
        <v>2086.6315049320942</v>
      </c>
      <c r="J123" s="56">
        <f t="shared" si="2"/>
        <v>2086.6315049320942</v>
      </c>
      <c r="K123" s="51"/>
    </row>
    <row r="124" spans="1:11">
      <c r="A124" s="48" t="s">
        <v>273</v>
      </c>
      <c r="B124" s="48" t="s">
        <v>274</v>
      </c>
      <c r="C124" s="48" t="s">
        <v>334</v>
      </c>
      <c r="D124" s="48" t="s">
        <v>277</v>
      </c>
      <c r="E124" s="50">
        <v>4.9685E-2</v>
      </c>
      <c r="F124" s="56">
        <v>0</v>
      </c>
      <c r="G124" s="56">
        <v>-9936.3404996766403</v>
      </c>
      <c r="H124" s="56">
        <v>9936.3404996766403</v>
      </c>
      <c r="I124" s="56">
        <v>493.68707772643387</v>
      </c>
      <c r="J124" s="56">
        <f t="shared" si="2"/>
        <v>493.68707772643387</v>
      </c>
      <c r="K124" s="51"/>
    </row>
    <row r="125" spans="1:11">
      <c r="A125" s="48" t="s">
        <v>273</v>
      </c>
      <c r="B125" s="48" t="s">
        <v>274</v>
      </c>
      <c r="C125" s="48" t="s">
        <v>334</v>
      </c>
      <c r="D125" s="48" t="s">
        <v>278</v>
      </c>
      <c r="E125" s="50">
        <v>-1.043385E-2</v>
      </c>
      <c r="F125" s="56">
        <v>0</v>
      </c>
      <c r="G125" s="56">
        <v>-9936.3404996766385</v>
      </c>
      <c r="H125" s="56">
        <v>9936.3404996766385</v>
      </c>
      <c r="I125" s="56">
        <v>-103.6742863225511</v>
      </c>
      <c r="J125" s="56">
        <f t="shared" si="2"/>
        <v>-103.6742863225511</v>
      </c>
      <c r="K125" s="51"/>
    </row>
    <row r="126" spans="1:11">
      <c r="A126" s="48" t="s">
        <v>273</v>
      </c>
      <c r="B126" s="48" t="s">
        <v>274</v>
      </c>
      <c r="C126" s="52" t="s">
        <v>335</v>
      </c>
      <c r="D126" s="52"/>
      <c r="E126" s="53"/>
      <c r="F126" s="58">
        <v>0</v>
      </c>
      <c r="G126" s="58">
        <v>-29809.021499029921</v>
      </c>
      <c r="H126" s="58">
        <v>29809.021499029921</v>
      </c>
      <c r="I126" s="58">
        <v>2476.6442963359768</v>
      </c>
      <c r="J126" s="58">
        <f>SUM(J123:J125)</f>
        <v>2476.6442963359768</v>
      </c>
      <c r="K126" s="51"/>
    </row>
    <row r="127" spans="1:11">
      <c r="A127" s="48" t="s">
        <v>273</v>
      </c>
      <c r="B127" s="48" t="s">
        <v>274</v>
      </c>
      <c r="C127" s="48" t="s">
        <v>336</v>
      </c>
      <c r="D127" s="48" t="s">
        <v>276</v>
      </c>
      <c r="E127" s="50">
        <v>0.21</v>
      </c>
      <c r="F127" s="56">
        <v>0</v>
      </c>
      <c r="G127" s="56">
        <v>2240.925943101201</v>
      </c>
      <c r="H127" s="56">
        <v>-2240.925943101201</v>
      </c>
      <c r="I127" s="56">
        <v>-470.59444805125219</v>
      </c>
      <c r="J127" s="56">
        <f t="shared" si="2"/>
        <v>-470.59444805125219</v>
      </c>
      <c r="K127" s="51"/>
    </row>
    <row r="128" spans="1:11">
      <c r="A128" s="48" t="s">
        <v>273</v>
      </c>
      <c r="B128" s="48" t="s">
        <v>274</v>
      </c>
      <c r="C128" s="48" t="s">
        <v>336</v>
      </c>
      <c r="D128" s="48" t="s">
        <v>277</v>
      </c>
      <c r="E128" s="50">
        <v>4.9685E-2</v>
      </c>
      <c r="F128" s="56">
        <v>0</v>
      </c>
      <c r="G128" s="56">
        <v>2240.9259431012001</v>
      </c>
      <c r="H128" s="56">
        <v>-2240.9259431012001</v>
      </c>
      <c r="I128" s="56">
        <v>-111.34040548298313</v>
      </c>
      <c r="J128" s="56">
        <f t="shared" si="2"/>
        <v>-111.34040548298313</v>
      </c>
      <c r="K128" s="51"/>
    </row>
    <row r="129" spans="1:11">
      <c r="A129" s="48" t="s">
        <v>273</v>
      </c>
      <c r="B129" s="48" t="s">
        <v>274</v>
      </c>
      <c r="C129" s="48" t="s">
        <v>336</v>
      </c>
      <c r="D129" s="48" t="s">
        <v>278</v>
      </c>
      <c r="E129" s="50">
        <v>-1.043385E-2</v>
      </c>
      <c r="F129" s="56">
        <v>0</v>
      </c>
      <c r="G129" s="56">
        <v>2240.9259431012006</v>
      </c>
      <c r="H129" s="56">
        <v>-2240.9259431012006</v>
      </c>
      <c r="I129" s="56">
        <v>23.38148515142646</v>
      </c>
      <c r="J129" s="56">
        <f t="shared" si="2"/>
        <v>23.38148515142646</v>
      </c>
      <c r="K129" s="51"/>
    </row>
    <row r="130" spans="1:11">
      <c r="A130" s="48" t="s">
        <v>273</v>
      </c>
      <c r="B130" s="48" t="s">
        <v>274</v>
      </c>
      <c r="C130" s="52" t="s">
        <v>337</v>
      </c>
      <c r="D130" s="52"/>
      <c r="E130" s="53"/>
      <c r="F130" s="58">
        <v>0</v>
      </c>
      <c r="G130" s="58">
        <v>6722.7778293036017</v>
      </c>
      <c r="H130" s="58">
        <v>-6722.7778293036017</v>
      </c>
      <c r="I130" s="58">
        <v>-558.55336838280891</v>
      </c>
      <c r="J130" s="58">
        <f>SUM(J127:J129)</f>
        <v>-558.55336838280891</v>
      </c>
      <c r="K130" s="51"/>
    </row>
    <row r="131" spans="1:11">
      <c r="A131" s="48" t="s">
        <v>273</v>
      </c>
      <c r="B131" s="48" t="s">
        <v>274</v>
      </c>
      <c r="C131" s="48" t="s">
        <v>338</v>
      </c>
      <c r="D131" s="48" t="s">
        <v>276</v>
      </c>
      <c r="E131" s="50">
        <v>0.21</v>
      </c>
      <c r="F131" s="56">
        <v>0</v>
      </c>
      <c r="G131" s="56">
        <v>205275.96026227257</v>
      </c>
      <c r="H131" s="56">
        <v>-205275.96026227257</v>
      </c>
      <c r="I131" s="56">
        <v>-43107.951655077239</v>
      </c>
      <c r="J131" s="56">
        <f t="shared" si="2"/>
        <v>-43107.951655077239</v>
      </c>
      <c r="K131" s="51"/>
    </row>
    <row r="132" spans="1:11">
      <c r="A132" s="48" t="s">
        <v>273</v>
      </c>
      <c r="B132" s="48" t="s">
        <v>274</v>
      </c>
      <c r="C132" s="48" t="s">
        <v>338</v>
      </c>
      <c r="D132" s="48" t="s">
        <v>277</v>
      </c>
      <c r="E132" s="50">
        <v>4.9685E-2</v>
      </c>
      <c r="F132" s="56">
        <v>0</v>
      </c>
      <c r="G132" s="56">
        <v>205275.96026227257</v>
      </c>
      <c r="H132" s="56">
        <v>-205275.96026227257</v>
      </c>
      <c r="I132" s="56">
        <v>-10199.136085631013</v>
      </c>
      <c r="J132" s="56">
        <f t="shared" si="2"/>
        <v>-10199.136085631013</v>
      </c>
      <c r="K132" s="51"/>
    </row>
    <row r="133" spans="1:11">
      <c r="A133" s="48" t="s">
        <v>273</v>
      </c>
      <c r="B133" s="48" t="s">
        <v>274</v>
      </c>
      <c r="C133" s="48" t="s">
        <v>338</v>
      </c>
      <c r="D133" s="48" t="s">
        <v>278</v>
      </c>
      <c r="E133" s="50">
        <v>-1.043385E-2</v>
      </c>
      <c r="F133" s="56">
        <v>0</v>
      </c>
      <c r="G133" s="56">
        <v>205275.96026227257</v>
      </c>
      <c r="H133" s="56">
        <v>-205275.96026227257</v>
      </c>
      <c r="I133" s="56">
        <v>2141.8185779825126</v>
      </c>
      <c r="J133" s="56">
        <f t="shared" si="2"/>
        <v>2141.8185779825126</v>
      </c>
      <c r="K133" s="51"/>
    </row>
    <row r="134" spans="1:11">
      <c r="A134" s="48" t="s">
        <v>273</v>
      </c>
      <c r="B134" s="48" t="s">
        <v>274</v>
      </c>
      <c r="C134" s="52" t="s">
        <v>339</v>
      </c>
      <c r="D134" s="52"/>
      <c r="E134" s="53"/>
      <c r="F134" s="58">
        <v>0</v>
      </c>
      <c r="G134" s="58">
        <v>615827.88078681775</v>
      </c>
      <c r="H134" s="58">
        <v>-615827.88078681775</v>
      </c>
      <c r="I134" s="58">
        <v>-51165.269162725737</v>
      </c>
      <c r="J134" s="58">
        <f>SUM(J131:J133)</f>
        <v>-51165.269162725737</v>
      </c>
      <c r="K134" s="51"/>
    </row>
    <row r="135" spans="1:11">
      <c r="A135" s="48" t="s">
        <v>273</v>
      </c>
      <c r="B135" s="48" t="s">
        <v>274</v>
      </c>
      <c r="C135" s="48" t="s">
        <v>340</v>
      </c>
      <c r="D135" s="48" t="s">
        <v>276</v>
      </c>
      <c r="E135" s="50">
        <v>0.21</v>
      </c>
      <c r="F135" s="56">
        <v>0</v>
      </c>
      <c r="G135" s="56">
        <v>4420372.1237139553</v>
      </c>
      <c r="H135" s="56">
        <v>-4420372.1237139553</v>
      </c>
      <c r="I135" s="56">
        <v>-928278.14597993053</v>
      </c>
      <c r="J135" s="56">
        <f t="shared" si="2"/>
        <v>-928278.14597993053</v>
      </c>
      <c r="K135" s="51"/>
    </row>
    <row r="136" spans="1:11">
      <c r="A136" s="48" t="s">
        <v>273</v>
      </c>
      <c r="B136" s="48" t="s">
        <v>274</v>
      </c>
      <c r="C136" s="48" t="s">
        <v>340</v>
      </c>
      <c r="D136" s="48" t="s">
        <v>277</v>
      </c>
      <c r="E136" s="50">
        <v>4.9685E-2</v>
      </c>
      <c r="F136" s="56">
        <v>0</v>
      </c>
      <c r="G136" s="56">
        <v>4420372.1237139553</v>
      </c>
      <c r="H136" s="56">
        <v>-4420372.1237139553</v>
      </c>
      <c r="I136" s="56">
        <v>-219626.18896672787</v>
      </c>
      <c r="J136" s="56">
        <f t="shared" si="2"/>
        <v>-219626.18896672787</v>
      </c>
      <c r="K136" s="51"/>
    </row>
    <row r="137" spans="1:11">
      <c r="A137" s="48" t="s">
        <v>273</v>
      </c>
      <c r="B137" s="48" t="s">
        <v>274</v>
      </c>
      <c r="C137" s="48" t="s">
        <v>340</v>
      </c>
      <c r="D137" s="48" t="s">
        <v>278</v>
      </c>
      <c r="E137" s="50">
        <v>-1.043385E-2</v>
      </c>
      <c r="F137" s="56">
        <v>0</v>
      </c>
      <c r="G137" s="56">
        <v>4420372.1237139544</v>
      </c>
      <c r="H137" s="56">
        <v>-4420372.1237139544</v>
      </c>
      <c r="I137" s="56">
        <v>46121.499683012844</v>
      </c>
      <c r="J137" s="56">
        <f t="shared" si="2"/>
        <v>46121.499683012844</v>
      </c>
      <c r="K137" s="51"/>
    </row>
    <row r="138" spans="1:11">
      <c r="A138" s="48" t="s">
        <v>273</v>
      </c>
      <c r="B138" s="48" t="s">
        <v>274</v>
      </c>
      <c r="C138" s="52" t="s">
        <v>341</v>
      </c>
      <c r="D138" s="52"/>
      <c r="E138" s="53"/>
      <c r="F138" s="58">
        <v>0</v>
      </c>
      <c r="G138" s="58">
        <v>13261116.371141866</v>
      </c>
      <c r="H138" s="58">
        <v>-13261116.371141866</v>
      </c>
      <c r="I138" s="58">
        <v>-1101782.8352636455</v>
      </c>
      <c r="J138" s="58">
        <f>SUM(J135:J137)</f>
        <v>-1101782.8352636455</v>
      </c>
      <c r="K138" s="51"/>
    </row>
    <row r="139" spans="1:11">
      <c r="A139" s="48" t="s">
        <v>273</v>
      </c>
      <c r="B139" s="48" t="s">
        <v>274</v>
      </c>
      <c r="C139" s="48" t="s">
        <v>342</v>
      </c>
      <c r="D139" s="48" t="s">
        <v>276</v>
      </c>
      <c r="E139" s="50">
        <v>0.21</v>
      </c>
      <c r="F139" s="56">
        <v>525025.69999999995</v>
      </c>
      <c r="G139" s="56">
        <v>-14025.400019640594</v>
      </c>
      <c r="H139" s="56">
        <v>539051.10001964052</v>
      </c>
      <c r="I139" s="56">
        <v>113200.73100412451</v>
      </c>
      <c r="J139" s="56">
        <f t="shared" si="2"/>
        <v>113200.73100412451</v>
      </c>
      <c r="K139" s="51"/>
    </row>
    <row r="140" spans="1:11">
      <c r="A140" s="48" t="s">
        <v>273</v>
      </c>
      <c r="B140" s="48" t="s">
        <v>274</v>
      </c>
      <c r="C140" s="48" t="s">
        <v>342</v>
      </c>
      <c r="D140" s="48" t="s">
        <v>277</v>
      </c>
      <c r="E140" s="50">
        <v>4.9685E-2</v>
      </c>
      <c r="F140" s="56">
        <v>525024.97000000009</v>
      </c>
      <c r="G140" s="56">
        <v>-14025.380518610427</v>
      </c>
      <c r="H140" s="56">
        <v>539050.35051861056</v>
      </c>
      <c r="I140" s="56">
        <v>26782.716665517164</v>
      </c>
      <c r="J140" s="56">
        <f t="shared" si="2"/>
        <v>26782.716665517164</v>
      </c>
      <c r="K140" s="51"/>
    </row>
    <row r="141" spans="1:11">
      <c r="A141" s="48" t="s">
        <v>273</v>
      </c>
      <c r="B141" s="48" t="s">
        <v>274</v>
      </c>
      <c r="C141" s="48" t="s">
        <v>342</v>
      </c>
      <c r="D141" s="48" t="s">
        <v>278</v>
      </c>
      <c r="E141" s="50">
        <v>-1.043385E-2</v>
      </c>
      <c r="F141" s="56">
        <v>525024.97</v>
      </c>
      <c r="G141" s="56">
        <v>-14025.380518610466</v>
      </c>
      <c r="H141" s="56">
        <v>539050.35051861044</v>
      </c>
      <c r="I141" s="56">
        <v>-5624.3704997586037</v>
      </c>
      <c r="J141" s="56">
        <f t="shared" si="2"/>
        <v>-5624.3704997586037</v>
      </c>
      <c r="K141" s="51"/>
    </row>
    <row r="142" spans="1:11">
      <c r="A142" s="48" t="s">
        <v>273</v>
      </c>
      <c r="B142" s="48" t="s">
        <v>274</v>
      </c>
      <c r="C142" s="52" t="s">
        <v>343</v>
      </c>
      <c r="D142" s="52"/>
      <c r="E142" s="53"/>
      <c r="F142" s="58">
        <v>1575075.64</v>
      </c>
      <c r="G142" s="58">
        <v>-42076.161056861485</v>
      </c>
      <c r="H142" s="58">
        <v>1617151.8010568614</v>
      </c>
      <c r="I142" s="58">
        <v>134359.07716988306</v>
      </c>
      <c r="J142" s="58">
        <f>SUM(J139:J141)</f>
        <v>134359.07716988306</v>
      </c>
      <c r="K142" s="51"/>
    </row>
    <row r="143" spans="1:11">
      <c r="A143" s="48" t="s">
        <v>273</v>
      </c>
      <c r="B143" s="48" t="s">
        <v>274</v>
      </c>
      <c r="C143" s="48" t="s">
        <v>344</v>
      </c>
      <c r="D143" s="48" t="s">
        <v>276</v>
      </c>
      <c r="E143" s="50">
        <v>0.21</v>
      </c>
      <c r="F143" s="56">
        <v>0</v>
      </c>
      <c r="G143" s="56">
        <v>-186852.87585808733</v>
      </c>
      <c r="H143" s="56">
        <v>186852.87585808733</v>
      </c>
      <c r="I143" s="56">
        <v>39239.10393019834</v>
      </c>
      <c r="J143" s="56">
        <f t="shared" si="2"/>
        <v>39239.10393019834</v>
      </c>
      <c r="K143" s="51"/>
    </row>
    <row r="144" spans="1:11">
      <c r="A144" s="48" t="s">
        <v>273</v>
      </c>
      <c r="B144" s="48" t="s">
        <v>274</v>
      </c>
      <c r="C144" s="48" t="s">
        <v>344</v>
      </c>
      <c r="D144" s="48" t="s">
        <v>277</v>
      </c>
      <c r="E144" s="50">
        <v>4.9685E-2</v>
      </c>
      <c r="F144" s="56">
        <v>0</v>
      </c>
      <c r="G144" s="56">
        <v>-186852.87585808735</v>
      </c>
      <c r="H144" s="56">
        <v>186852.87585808735</v>
      </c>
      <c r="I144" s="56">
        <v>9283.7851370090702</v>
      </c>
      <c r="J144" s="56">
        <f t="shared" si="2"/>
        <v>9283.7851370090702</v>
      </c>
      <c r="K144" s="51"/>
    </row>
    <row r="145" spans="1:11">
      <c r="A145" s="48" t="s">
        <v>273</v>
      </c>
      <c r="B145" s="48" t="s">
        <v>274</v>
      </c>
      <c r="C145" s="48" t="s">
        <v>344</v>
      </c>
      <c r="D145" s="48" t="s">
        <v>278</v>
      </c>
      <c r="E145" s="50">
        <v>-1.043385E-2</v>
      </c>
      <c r="F145" s="56">
        <v>0</v>
      </c>
      <c r="G145" s="56">
        <v>-186852.87585808738</v>
      </c>
      <c r="H145" s="56">
        <v>186852.87585808738</v>
      </c>
      <c r="I145" s="56">
        <v>-1949.5948787719051</v>
      </c>
      <c r="J145" s="56">
        <f t="shared" ref="J145:J169" si="3">H145*E145</f>
        <v>-1949.5948787719051</v>
      </c>
      <c r="K145" s="51"/>
    </row>
    <row r="146" spans="1:11">
      <c r="A146" s="48" t="s">
        <v>273</v>
      </c>
      <c r="B146" s="48" t="s">
        <v>274</v>
      </c>
      <c r="C146" s="52" t="s">
        <v>345</v>
      </c>
      <c r="D146" s="52"/>
      <c r="E146" s="53"/>
      <c r="F146" s="58">
        <v>0</v>
      </c>
      <c r="G146" s="58">
        <v>-560558.62757426198</v>
      </c>
      <c r="H146" s="58">
        <v>560558.62757426198</v>
      </c>
      <c r="I146" s="58">
        <v>46573.29418843551</v>
      </c>
      <c r="J146" s="58">
        <f>SUM(J143:J145)</f>
        <v>46573.29418843551</v>
      </c>
      <c r="K146" s="51"/>
    </row>
    <row r="147" spans="1:11">
      <c r="A147" s="48" t="s">
        <v>273</v>
      </c>
      <c r="B147" s="48" t="s">
        <v>274</v>
      </c>
      <c r="C147" s="48" t="s">
        <v>346</v>
      </c>
      <c r="D147" s="48" t="s">
        <v>276</v>
      </c>
      <c r="E147" s="50">
        <v>0.21</v>
      </c>
      <c r="F147" s="56">
        <v>0</v>
      </c>
      <c r="G147" s="56">
        <v>24595.112449101998</v>
      </c>
      <c r="H147" s="56">
        <v>-24595.112449101998</v>
      </c>
      <c r="I147" s="56">
        <v>-5164.9736143114196</v>
      </c>
      <c r="J147" s="56">
        <f t="shared" si="3"/>
        <v>-5164.9736143114196</v>
      </c>
      <c r="K147" s="51"/>
    </row>
    <row r="148" spans="1:11">
      <c r="A148" s="48" t="s">
        <v>273</v>
      </c>
      <c r="B148" s="48" t="s">
        <v>274</v>
      </c>
      <c r="C148" s="48" t="s">
        <v>346</v>
      </c>
      <c r="D148" s="48" t="s">
        <v>277</v>
      </c>
      <c r="E148" s="50">
        <v>4.9685E-2</v>
      </c>
      <c r="F148" s="56">
        <v>0</v>
      </c>
      <c r="G148" s="56">
        <v>24595.112449102005</v>
      </c>
      <c r="H148" s="56">
        <v>-24595.112449102005</v>
      </c>
      <c r="I148" s="56">
        <v>-1222.0081620336332</v>
      </c>
      <c r="J148" s="56">
        <f t="shared" si="3"/>
        <v>-1222.0081620336332</v>
      </c>
      <c r="K148" s="51"/>
    </row>
    <row r="149" spans="1:11">
      <c r="A149" s="48" t="s">
        <v>273</v>
      </c>
      <c r="B149" s="48" t="s">
        <v>274</v>
      </c>
      <c r="C149" s="48" t="s">
        <v>346</v>
      </c>
      <c r="D149" s="48" t="s">
        <v>278</v>
      </c>
      <c r="E149" s="50">
        <v>-1.043385E-2</v>
      </c>
      <c r="F149" s="56">
        <v>0</v>
      </c>
      <c r="G149" s="56">
        <v>24595.112449101998</v>
      </c>
      <c r="H149" s="56">
        <v>-24595.112449101998</v>
      </c>
      <c r="I149" s="56">
        <v>256.62171402706286</v>
      </c>
      <c r="J149" s="56">
        <f t="shared" si="3"/>
        <v>256.62171402706286</v>
      </c>
      <c r="K149" s="51"/>
    </row>
    <row r="150" spans="1:11">
      <c r="A150" s="48" t="s">
        <v>273</v>
      </c>
      <c r="B150" s="48" t="s">
        <v>274</v>
      </c>
      <c r="C150" s="52" t="s">
        <v>347</v>
      </c>
      <c r="D150" s="52"/>
      <c r="E150" s="53"/>
      <c r="F150" s="58">
        <v>0</v>
      </c>
      <c r="G150" s="58">
        <v>73785.337347306006</v>
      </c>
      <c r="H150" s="58">
        <v>-73785.337347306006</v>
      </c>
      <c r="I150" s="58">
        <v>-6130.36006231799</v>
      </c>
      <c r="J150" s="58">
        <f>SUM(J147:J149)</f>
        <v>-6130.36006231799</v>
      </c>
      <c r="K150" s="51"/>
    </row>
    <row r="151" spans="1:11">
      <c r="A151" s="48" t="s">
        <v>273</v>
      </c>
      <c r="B151" s="48" t="s">
        <v>274</v>
      </c>
      <c r="C151" s="48" t="s">
        <v>348</v>
      </c>
      <c r="D151" s="48" t="s">
        <v>276</v>
      </c>
      <c r="E151" s="50">
        <v>0.21</v>
      </c>
      <c r="F151" s="56">
        <v>0</v>
      </c>
      <c r="G151" s="56">
        <v>55378.854904295869</v>
      </c>
      <c r="H151" s="56">
        <v>-55378.854904295869</v>
      </c>
      <c r="I151" s="56">
        <v>-11629.559529902132</v>
      </c>
      <c r="J151" s="56">
        <f t="shared" si="3"/>
        <v>-11629.559529902132</v>
      </c>
      <c r="K151" s="51"/>
    </row>
    <row r="152" spans="1:11">
      <c r="A152" s="48" t="s">
        <v>273</v>
      </c>
      <c r="B152" s="48" t="s">
        <v>274</v>
      </c>
      <c r="C152" s="48" t="s">
        <v>348</v>
      </c>
      <c r="D152" s="48" t="s">
        <v>277</v>
      </c>
      <c r="E152" s="50">
        <v>4.9685E-2</v>
      </c>
      <c r="F152" s="56">
        <v>0</v>
      </c>
      <c r="G152" s="56">
        <v>55378.854904295848</v>
      </c>
      <c r="H152" s="56">
        <v>-55378.854904295848</v>
      </c>
      <c r="I152" s="56">
        <v>-2751.4984059199392</v>
      </c>
      <c r="J152" s="56">
        <f t="shared" si="3"/>
        <v>-2751.4984059199392</v>
      </c>
      <c r="K152" s="51"/>
    </row>
    <row r="153" spans="1:11">
      <c r="A153" s="48" t="s">
        <v>273</v>
      </c>
      <c r="B153" s="48" t="s">
        <v>274</v>
      </c>
      <c r="C153" s="48" t="s">
        <v>348</v>
      </c>
      <c r="D153" s="48" t="s">
        <v>278</v>
      </c>
      <c r="E153" s="50">
        <v>-1.043385E-2</v>
      </c>
      <c r="F153" s="56">
        <v>0</v>
      </c>
      <c r="G153" s="56">
        <v>55378.854904295862</v>
      </c>
      <c r="H153" s="56">
        <v>-55378.854904295862</v>
      </c>
      <c r="I153" s="56">
        <v>577.81466524318739</v>
      </c>
      <c r="J153" s="56">
        <f t="shared" si="3"/>
        <v>577.81466524318739</v>
      </c>
      <c r="K153" s="51"/>
    </row>
    <row r="154" spans="1:11">
      <c r="A154" s="48" t="s">
        <v>273</v>
      </c>
      <c r="B154" s="48" t="s">
        <v>274</v>
      </c>
      <c r="C154" s="52" t="s">
        <v>349</v>
      </c>
      <c r="D154" s="52"/>
      <c r="E154" s="53"/>
      <c r="F154" s="58">
        <v>0</v>
      </c>
      <c r="G154" s="58">
        <v>166136.56471288757</v>
      </c>
      <c r="H154" s="58">
        <v>-166136.56471288757</v>
      </c>
      <c r="I154" s="58">
        <v>-13803.243270578883</v>
      </c>
      <c r="J154" s="58">
        <f>SUM(J151:J153)</f>
        <v>-13803.243270578883</v>
      </c>
      <c r="K154" s="51"/>
    </row>
    <row r="155" spans="1:11">
      <c r="A155" s="48" t="s">
        <v>273</v>
      </c>
      <c r="B155" s="48" t="s">
        <v>274</v>
      </c>
      <c r="C155" s="48" t="s">
        <v>350</v>
      </c>
      <c r="D155" s="48" t="s">
        <v>276</v>
      </c>
      <c r="E155" s="50">
        <v>0.21</v>
      </c>
      <c r="F155" s="56">
        <v>0</v>
      </c>
      <c r="G155" s="56">
        <v>310729725.07412308</v>
      </c>
      <c r="H155" s="56">
        <v>-310729725.07412308</v>
      </c>
      <c r="I155" s="56">
        <v>-65253242.265565842</v>
      </c>
      <c r="J155" s="56">
        <f t="shared" si="3"/>
        <v>-65253242.265565842</v>
      </c>
      <c r="K155" s="51"/>
    </row>
    <row r="156" spans="1:11">
      <c r="A156" s="48" t="s">
        <v>273</v>
      </c>
      <c r="B156" s="48" t="s">
        <v>274</v>
      </c>
      <c r="C156" s="48" t="s">
        <v>350</v>
      </c>
      <c r="D156" s="48" t="s">
        <v>277</v>
      </c>
      <c r="E156" s="50">
        <v>4.9685E-2</v>
      </c>
      <c r="F156" s="56">
        <v>0</v>
      </c>
      <c r="G156" s="56">
        <v>310729725.07412302</v>
      </c>
      <c r="H156" s="56">
        <v>-310729725.07412302</v>
      </c>
      <c r="I156" s="56">
        <v>-15438606.390307803</v>
      </c>
      <c r="J156" s="56">
        <f t="shared" si="3"/>
        <v>-15438606.390307803</v>
      </c>
      <c r="K156" s="51"/>
    </row>
    <row r="157" spans="1:11">
      <c r="A157" s="48" t="s">
        <v>273</v>
      </c>
      <c r="B157" s="48" t="s">
        <v>274</v>
      </c>
      <c r="C157" s="48" t="s">
        <v>350</v>
      </c>
      <c r="D157" s="48" t="s">
        <v>278</v>
      </c>
      <c r="E157" s="50">
        <v>-1.043385E-2</v>
      </c>
      <c r="F157" s="56">
        <v>0</v>
      </c>
      <c r="G157" s="56">
        <v>310729725.07412302</v>
      </c>
      <c r="H157" s="56">
        <v>-310729725.07412302</v>
      </c>
      <c r="I157" s="56">
        <v>3242107.3419646383</v>
      </c>
      <c r="J157" s="56">
        <f t="shared" si="3"/>
        <v>3242107.3419646383</v>
      </c>
      <c r="K157" s="51"/>
    </row>
    <row r="158" spans="1:11">
      <c r="A158" s="48" t="s">
        <v>273</v>
      </c>
      <c r="B158" s="48" t="s">
        <v>274</v>
      </c>
      <c r="C158" s="52" t="s">
        <v>351</v>
      </c>
      <c r="D158" s="52"/>
      <c r="E158" s="53"/>
      <c r="F158" s="58">
        <v>0</v>
      </c>
      <c r="G158" s="58">
        <v>932189175.22236907</v>
      </c>
      <c r="H158" s="58">
        <v>-932189175.22236907</v>
      </c>
      <c r="I158" s="58">
        <v>-77449741.313909009</v>
      </c>
      <c r="J158" s="58">
        <f>SUM(J155:J157)</f>
        <v>-77449741.313909009</v>
      </c>
      <c r="K158" s="51"/>
    </row>
    <row r="159" spans="1:11">
      <c r="A159" s="48" t="s">
        <v>273</v>
      </c>
      <c r="B159" s="48" t="s">
        <v>274</v>
      </c>
      <c r="C159" s="48" t="s">
        <v>352</v>
      </c>
      <c r="D159" s="48" t="s">
        <v>276</v>
      </c>
      <c r="E159" s="50">
        <v>0.21</v>
      </c>
      <c r="F159" s="56">
        <v>0</v>
      </c>
      <c r="G159" s="56">
        <v>-2678770.9025707408</v>
      </c>
      <c r="H159" s="56">
        <v>2678770.9025707408</v>
      </c>
      <c r="I159" s="56">
        <v>562541.88953985553</v>
      </c>
      <c r="J159" s="56">
        <f t="shared" si="3"/>
        <v>562541.88953985553</v>
      </c>
      <c r="K159" s="51"/>
    </row>
    <row r="160" spans="1:11">
      <c r="A160" s="48" t="s">
        <v>273</v>
      </c>
      <c r="B160" s="48" t="s">
        <v>274</v>
      </c>
      <c r="C160" s="48" t="s">
        <v>352</v>
      </c>
      <c r="D160" s="48" t="s">
        <v>277</v>
      </c>
      <c r="E160" s="50">
        <v>4.9685E-2</v>
      </c>
      <c r="F160" s="56">
        <v>0</v>
      </c>
      <c r="G160" s="56">
        <v>-2678770.9025707399</v>
      </c>
      <c r="H160" s="56">
        <v>2678770.9025707399</v>
      </c>
      <c r="I160" s="56">
        <v>133094.7322942272</v>
      </c>
      <c r="J160" s="56">
        <f t="shared" si="3"/>
        <v>133094.7322942272</v>
      </c>
      <c r="K160" s="51"/>
    </row>
    <row r="161" spans="1:11">
      <c r="A161" s="48" t="s">
        <v>273</v>
      </c>
      <c r="B161" s="48" t="s">
        <v>274</v>
      </c>
      <c r="C161" s="48" t="s">
        <v>352</v>
      </c>
      <c r="D161" s="48" t="s">
        <v>278</v>
      </c>
      <c r="E161" s="50">
        <v>-1.043385E-2</v>
      </c>
      <c r="F161" s="56">
        <v>0</v>
      </c>
      <c r="G161" s="56">
        <v>-2678770.9025707408</v>
      </c>
      <c r="H161" s="56">
        <v>2678770.9025707408</v>
      </c>
      <c r="I161" s="56">
        <v>-27949.893781787723</v>
      </c>
      <c r="J161" s="56">
        <f t="shared" si="3"/>
        <v>-27949.893781787723</v>
      </c>
      <c r="K161" s="51"/>
    </row>
    <row r="162" spans="1:11">
      <c r="A162" s="48" t="s">
        <v>273</v>
      </c>
      <c r="B162" s="48" t="s">
        <v>274</v>
      </c>
      <c r="C162" s="52" t="s">
        <v>353</v>
      </c>
      <c r="D162" s="52"/>
      <c r="E162" s="53"/>
      <c r="F162" s="58">
        <v>0</v>
      </c>
      <c r="G162" s="58">
        <v>-8036312.7077122219</v>
      </c>
      <c r="H162" s="58">
        <v>8036312.7077122219</v>
      </c>
      <c r="I162" s="58">
        <v>667686.72805229505</v>
      </c>
      <c r="J162" s="58">
        <f>SUM(J159:J161)</f>
        <v>667686.72805229505</v>
      </c>
      <c r="K162" s="51"/>
    </row>
    <row r="163" spans="1:11">
      <c r="A163" s="48" t="s">
        <v>273</v>
      </c>
      <c r="B163" s="48" t="s">
        <v>274</v>
      </c>
      <c r="C163" s="48" t="s">
        <v>354</v>
      </c>
      <c r="D163" s="48" t="s">
        <v>276</v>
      </c>
      <c r="E163" s="50">
        <v>0.21</v>
      </c>
      <c r="F163" s="56">
        <v>0</v>
      </c>
      <c r="G163" s="56">
        <v>-15729151.116308471</v>
      </c>
      <c r="H163" s="56">
        <v>15729151.116308471</v>
      </c>
      <c r="I163" s="56">
        <v>3303121.7344247787</v>
      </c>
      <c r="J163" s="56">
        <f t="shared" si="3"/>
        <v>3303121.7344247787</v>
      </c>
      <c r="K163" s="51"/>
    </row>
    <row r="164" spans="1:11">
      <c r="A164" s="48" t="s">
        <v>273</v>
      </c>
      <c r="B164" s="48" t="s">
        <v>274</v>
      </c>
      <c r="C164" s="48" t="s">
        <v>354</v>
      </c>
      <c r="D164" s="48" t="s">
        <v>277</v>
      </c>
      <c r="E164" s="50">
        <v>4.9685E-2</v>
      </c>
      <c r="F164" s="56">
        <v>0</v>
      </c>
      <c r="G164" s="56">
        <v>-15729151.116308471</v>
      </c>
      <c r="H164" s="56">
        <v>15729151.116308471</v>
      </c>
      <c r="I164" s="56">
        <v>781502.8732137864</v>
      </c>
      <c r="J164" s="56">
        <f t="shared" si="3"/>
        <v>781502.8732137864</v>
      </c>
      <c r="K164" s="51"/>
    </row>
    <row r="165" spans="1:11">
      <c r="A165" s="48" t="s">
        <v>273</v>
      </c>
      <c r="B165" s="48" t="s">
        <v>274</v>
      </c>
      <c r="C165" s="48" t="s">
        <v>354</v>
      </c>
      <c r="D165" s="48" t="s">
        <v>278</v>
      </c>
      <c r="E165" s="50">
        <v>-1.043385E-2</v>
      </c>
      <c r="F165" s="56">
        <v>0</v>
      </c>
      <c r="G165" s="56">
        <v>-15729151.116308454</v>
      </c>
      <c r="H165" s="56">
        <v>15729151.116308454</v>
      </c>
      <c r="I165" s="56">
        <v>-164115.60337489497</v>
      </c>
      <c r="J165" s="56">
        <f t="shared" si="3"/>
        <v>-164115.60337489497</v>
      </c>
      <c r="K165" s="51"/>
    </row>
    <row r="166" spans="1:11">
      <c r="A166" s="48" t="s">
        <v>273</v>
      </c>
      <c r="B166" s="48" t="s">
        <v>274</v>
      </c>
      <c r="C166" s="52" t="s">
        <v>355</v>
      </c>
      <c r="D166" s="52"/>
      <c r="E166" s="53"/>
      <c r="F166" s="58">
        <v>0</v>
      </c>
      <c r="G166" s="58">
        <v>-47187453.348925397</v>
      </c>
      <c r="H166" s="58">
        <v>47187453.348925397</v>
      </c>
      <c r="I166" s="58">
        <v>3920509.0042636697</v>
      </c>
      <c r="J166" s="58">
        <f>SUM(J163:J165)</f>
        <v>3920509.0042636697</v>
      </c>
      <c r="K166" s="51"/>
    </row>
    <row r="167" spans="1:11">
      <c r="A167" s="48" t="s">
        <v>273</v>
      </c>
      <c r="B167" s="48" t="s">
        <v>274</v>
      </c>
      <c r="C167" s="48" t="s">
        <v>356</v>
      </c>
      <c r="D167" s="48" t="s">
        <v>276</v>
      </c>
      <c r="E167" s="50">
        <v>0.21</v>
      </c>
      <c r="F167" s="56">
        <v>0</v>
      </c>
      <c r="G167" s="56">
        <v>0</v>
      </c>
      <c r="H167" s="56">
        <v>0</v>
      </c>
      <c r="I167" s="56">
        <v>0</v>
      </c>
      <c r="J167" s="56">
        <f t="shared" si="3"/>
        <v>0</v>
      </c>
      <c r="K167" s="51"/>
    </row>
    <row r="168" spans="1:11">
      <c r="A168" s="48" t="s">
        <v>273</v>
      </c>
      <c r="B168" s="48" t="s">
        <v>274</v>
      </c>
      <c r="C168" s="48" t="s">
        <v>356</v>
      </c>
      <c r="D168" s="48" t="s">
        <v>277</v>
      </c>
      <c r="E168" s="50">
        <v>4.9685E-2</v>
      </c>
      <c r="F168" s="56">
        <v>0</v>
      </c>
      <c r="G168" s="56">
        <v>0</v>
      </c>
      <c r="H168" s="56">
        <v>0</v>
      </c>
      <c r="I168" s="56">
        <v>0</v>
      </c>
      <c r="J168" s="56">
        <f t="shared" si="3"/>
        <v>0</v>
      </c>
      <c r="K168" s="51"/>
    </row>
    <row r="169" spans="1:11">
      <c r="A169" s="48" t="s">
        <v>273</v>
      </c>
      <c r="B169" s="48" t="s">
        <v>274</v>
      </c>
      <c r="C169" s="48" t="s">
        <v>356</v>
      </c>
      <c r="D169" s="48" t="s">
        <v>278</v>
      </c>
      <c r="E169" s="50">
        <v>-1.043385E-2</v>
      </c>
      <c r="F169" s="56">
        <v>0</v>
      </c>
      <c r="G169" s="56">
        <v>0</v>
      </c>
      <c r="H169" s="56">
        <v>0</v>
      </c>
      <c r="I169" s="56">
        <v>0</v>
      </c>
      <c r="J169" s="56">
        <f t="shared" si="3"/>
        <v>0</v>
      </c>
      <c r="K169" s="51"/>
    </row>
    <row r="170" spans="1:11">
      <c r="A170" s="48" t="s">
        <v>273</v>
      </c>
      <c r="B170" s="48" t="s">
        <v>274</v>
      </c>
      <c r="C170" s="52" t="s">
        <v>357</v>
      </c>
      <c r="D170" s="52"/>
      <c r="E170" s="53"/>
      <c r="F170" s="58">
        <v>0</v>
      </c>
      <c r="G170" s="58">
        <v>0</v>
      </c>
      <c r="H170" s="58">
        <v>0</v>
      </c>
      <c r="I170" s="58">
        <v>0</v>
      </c>
      <c r="J170" s="58">
        <f>SUM(J167:J169)</f>
        <v>0</v>
      </c>
      <c r="K170" s="51"/>
    </row>
    <row r="171" spans="1:11">
      <c r="A171" s="48" t="s">
        <v>273</v>
      </c>
      <c r="F171" s="56">
        <v>0</v>
      </c>
      <c r="K171" s="51"/>
    </row>
    <row r="172" spans="1:11">
      <c r="A172" s="48" t="s">
        <v>358</v>
      </c>
      <c r="B172" s="54" t="s">
        <v>359</v>
      </c>
      <c r="C172" s="54"/>
      <c r="D172" s="54"/>
      <c r="E172" s="55"/>
      <c r="F172" s="56">
        <v>1625969618.7999995</v>
      </c>
      <c r="G172" s="56">
        <v>4461309394.8850288</v>
      </c>
      <c r="H172" s="56">
        <v>-2835339776.0850306</v>
      </c>
      <c r="I172" s="56">
        <v>-247110114.00054914</v>
      </c>
      <c r="J172" s="56">
        <v>-5.4901838302612305E-4</v>
      </c>
      <c r="K172" s="51"/>
    </row>
    <row r="173" spans="1:11">
      <c r="A173" s="51"/>
      <c r="B173" s="51"/>
      <c r="C173" s="51"/>
      <c r="K173" s="51"/>
    </row>
    <row r="174" spans="1:11">
      <c r="A174" s="51"/>
      <c r="B174" s="51"/>
      <c r="C174" s="51"/>
      <c r="K174" s="51"/>
    </row>
    <row r="175" spans="1:11">
      <c r="A175" s="51"/>
      <c r="B175" s="51"/>
      <c r="C175" s="51"/>
      <c r="K175" s="51"/>
    </row>
    <row r="176" spans="1:11">
      <c r="A176" s="51"/>
      <c r="B176" s="51"/>
      <c r="C176" s="51"/>
      <c r="K176" s="51"/>
    </row>
    <row r="177" spans="1:11">
      <c r="A177" s="51"/>
      <c r="B177" s="51"/>
      <c r="C177" s="51"/>
      <c r="K177" s="51"/>
    </row>
    <row r="178" spans="1:11">
      <c r="A178" s="51"/>
      <c r="B178" s="51"/>
      <c r="C178" s="51"/>
      <c r="K178" s="51"/>
    </row>
    <row r="179" spans="1:11">
      <c r="A179" s="51"/>
      <c r="B179" s="51"/>
      <c r="C179" s="51"/>
      <c r="K179" s="51"/>
    </row>
    <row r="180" spans="1:11">
      <c r="A180" s="51"/>
      <c r="B180" s="51"/>
      <c r="C180" s="51"/>
      <c r="K180" s="51"/>
    </row>
    <row r="181" spans="1:11">
      <c r="A181" s="51"/>
      <c r="B181" s="51"/>
      <c r="C181" s="51"/>
      <c r="K181" s="51"/>
    </row>
    <row r="182" spans="1:11">
      <c r="A182" s="51"/>
      <c r="B182" s="51"/>
      <c r="C182" s="51"/>
      <c r="K182" s="51"/>
    </row>
    <row r="183" spans="1:11">
      <c r="A183" s="51"/>
      <c r="B183" s="51"/>
      <c r="C183" s="51"/>
      <c r="K183" s="51"/>
    </row>
    <row r="184" spans="1:11">
      <c r="A184" s="51"/>
      <c r="B184" s="51"/>
      <c r="C184" s="51"/>
      <c r="K184" s="51"/>
    </row>
    <row r="185" spans="1:11">
      <c r="A185" s="51"/>
      <c r="B185" s="51"/>
      <c r="C185" s="51"/>
      <c r="K185" s="51"/>
    </row>
    <row r="186" spans="1:11">
      <c r="A186" s="51"/>
      <c r="B186" s="51"/>
      <c r="C186" s="51"/>
      <c r="K186" s="51"/>
    </row>
    <row r="187" spans="1:11">
      <c r="A187" s="51"/>
      <c r="B187" s="51"/>
      <c r="C187" s="51"/>
      <c r="K187" s="51"/>
    </row>
    <row r="188" spans="1:11">
      <c r="A188" s="51"/>
      <c r="B188" s="51"/>
      <c r="C188" s="51"/>
      <c r="K188" s="51"/>
    </row>
    <row r="189" spans="1:11">
      <c r="A189" s="51"/>
      <c r="B189" s="51"/>
      <c r="C189" s="51"/>
      <c r="K189" s="51"/>
    </row>
    <row r="190" spans="1:11">
      <c r="A190" s="51"/>
      <c r="B190" s="51"/>
      <c r="C190" s="51"/>
      <c r="K190" s="51"/>
    </row>
    <row r="191" spans="1:11">
      <c r="A191" s="51"/>
      <c r="B191" s="51"/>
      <c r="C191" s="51"/>
      <c r="K191" s="51"/>
    </row>
    <row r="192" spans="1:11">
      <c r="A192" s="51"/>
      <c r="B192" s="51"/>
      <c r="C192" s="51"/>
      <c r="K192" s="51"/>
    </row>
    <row r="193" spans="1:11">
      <c r="A193" s="51"/>
      <c r="B193" s="51"/>
      <c r="C193" s="51"/>
      <c r="K193" s="51"/>
    </row>
    <row r="194" spans="1:11">
      <c r="A194" s="51"/>
      <c r="B194" s="51"/>
      <c r="C194" s="51"/>
      <c r="K194" s="51"/>
    </row>
    <row r="195" spans="1:11">
      <c r="A195" s="51"/>
      <c r="B195" s="51"/>
      <c r="C195" s="51"/>
      <c r="K195" s="51"/>
    </row>
    <row r="196" spans="1:11">
      <c r="A196" s="51"/>
      <c r="B196" s="51"/>
      <c r="C196" s="51"/>
      <c r="K196" s="51"/>
    </row>
    <row r="197" spans="1:11">
      <c r="A197" s="51"/>
      <c r="B197" s="51"/>
      <c r="C197" s="51"/>
      <c r="K197" s="51"/>
    </row>
    <row r="198" spans="1:11">
      <c r="A198" s="51"/>
      <c r="B198" s="51"/>
      <c r="C198" s="51"/>
      <c r="K198" s="51"/>
    </row>
    <row r="199" spans="1:11">
      <c r="A199" s="51"/>
      <c r="B199" s="51"/>
      <c r="C199" s="51"/>
      <c r="K199" s="51"/>
    </row>
    <row r="200" spans="1:11">
      <c r="A200" s="51"/>
      <c r="B200" s="51"/>
      <c r="C200" s="51"/>
      <c r="K200" s="51"/>
    </row>
    <row r="201" spans="1:11">
      <c r="A201" s="51"/>
      <c r="B201" s="51"/>
      <c r="C201" s="51"/>
      <c r="K201" s="51"/>
    </row>
    <row r="202" spans="1:11">
      <c r="A202" s="51"/>
      <c r="B202" s="51"/>
      <c r="C202" s="51"/>
      <c r="K202" s="51"/>
    </row>
    <row r="203" spans="1:11">
      <c r="A203" s="51"/>
      <c r="B203" s="51"/>
      <c r="C203" s="51"/>
      <c r="K203" s="51"/>
    </row>
    <row r="204" spans="1:11">
      <c r="A204" s="51"/>
      <c r="B204" s="51"/>
      <c r="C204" s="51"/>
      <c r="K204" s="51"/>
    </row>
    <row r="205" spans="1:11">
      <c r="A205" s="51"/>
      <c r="B205" s="51"/>
      <c r="C205" s="51"/>
      <c r="K205" s="51"/>
    </row>
    <row r="206" spans="1:11">
      <c r="A206" s="51"/>
      <c r="B206" s="51"/>
      <c r="C206" s="51"/>
      <c r="K206" s="51"/>
    </row>
    <row r="207" spans="1:11">
      <c r="A207" s="51"/>
      <c r="B207" s="51"/>
      <c r="C207" s="51"/>
      <c r="K207" s="51"/>
    </row>
    <row r="208" spans="1:11">
      <c r="A208" s="51"/>
      <c r="B208" s="51"/>
      <c r="C208" s="51"/>
      <c r="K208" s="51"/>
    </row>
    <row r="209" spans="1:11">
      <c r="A209" s="51"/>
      <c r="B209" s="51"/>
      <c r="C209" s="51"/>
      <c r="K209" s="51"/>
    </row>
    <row r="210" spans="1:11">
      <c r="A210" s="51"/>
      <c r="B210" s="51"/>
      <c r="C210" s="51"/>
      <c r="K210" s="51"/>
    </row>
    <row r="211" spans="1:11">
      <c r="A211" s="51"/>
      <c r="B211" s="51"/>
      <c r="C211" s="51"/>
      <c r="K211" s="51"/>
    </row>
    <row r="212" spans="1:11">
      <c r="A212" s="51"/>
      <c r="B212" s="51"/>
      <c r="C212" s="51"/>
      <c r="K212" s="51"/>
    </row>
    <row r="213" spans="1:11">
      <c r="A213" s="51"/>
      <c r="B213" s="51"/>
      <c r="C213" s="51"/>
      <c r="K213" s="51"/>
    </row>
    <row r="214" spans="1:11">
      <c r="A214" s="51"/>
      <c r="B214" s="51"/>
      <c r="C214" s="51"/>
      <c r="K214" s="51"/>
    </row>
    <row r="215" spans="1:11">
      <c r="A215" s="51"/>
      <c r="B215" s="51"/>
      <c r="C215" s="51"/>
      <c r="K215" s="51"/>
    </row>
    <row r="216" spans="1:11">
      <c r="A216" s="51"/>
      <c r="B216" s="51"/>
      <c r="C216" s="51"/>
      <c r="K216" s="51"/>
    </row>
    <row r="217" spans="1:11">
      <c r="A217" s="51"/>
      <c r="B217" s="51"/>
      <c r="C217" s="51"/>
      <c r="K217" s="51"/>
    </row>
    <row r="218" spans="1:11">
      <c r="A218" s="51"/>
      <c r="B218" s="51"/>
      <c r="C218" s="51"/>
      <c r="K218" s="51"/>
    </row>
    <row r="219" spans="1:11">
      <c r="A219" s="51"/>
      <c r="B219" s="51"/>
      <c r="C219" s="51"/>
      <c r="K219" s="51"/>
    </row>
    <row r="220" spans="1:11">
      <c r="A220" s="51"/>
      <c r="B220" s="51"/>
      <c r="C220" s="51"/>
      <c r="K220" s="51"/>
    </row>
    <row r="221" spans="1:11">
      <c r="A221" s="51"/>
      <c r="B221" s="51"/>
      <c r="C221" s="51"/>
      <c r="K221" s="51"/>
    </row>
    <row r="222" spans="1:11">
      <c r="A222" s="51"/>
      <c r="B222" s="51"/>
      <c r="C222" s="51"/>
      <c r="K222" s="51"/>
    </row>
    <row r="223" spans="1:11">
      <c r="A223" s="51"/>
      <c r="B223" s="51"/>
      <c r="C223" s="51"/>
      <c r="K223" s="51"/>
    </row>
    <row r="224" spans="1:11">
      <c r="A224" s="51"/>
      <c r="B224" s="51"/>
      <c r="C224" s="51"/>
      <c r="K224" s="51"/>
    </row>
    <row r="225" spans="1:11">
      <c r="A225" s="51"/>
      <c r="B225" s="51"/>
      <c r="C225" s="51"/>
      <c r="K225" s="51"/>
    </row>
    <row r="226" spans="1:11">
      <c r="A226" s="51"/>
      <c r="B226" s="51"/>
      <c r="C226" s="51"/>
      <c r="K226" s="51"/>
    </row>
    <row r="227" spans="1:11">
      <c r="A227" s="51"/>
      <c r="B227" s="51"/>
      <c r="C227" s="51"/>
      <c r="K227" s="51"/>
    </row>
    <row r="228" spans="1:11">
      <c r="A228" s="51"/>
      <c r="B228" s="51"/>
      <c r="C228" s="51"/>
      <c r="K228" s="51"/>
    </row>
    <row r="229" spans="1:11">
      <c r="A229" s="51"/>
      <c r="B229" s="51"/>
      <c r="C229" s="51"/>
      <c r="K229" s="51"/>
    </row>
    <row r="230" spans="1:11">
      <c r="A230" s="51"/>
      <c r="B230" s="51"/>
      <c r="C230" s="51"/>
      <c r="K230" s="51"/>
    </row>
    <row r="231" spans="1:11">
      <c r="A231" s="51"/>
      <c r="B231" s="51"/>
      <c r="C231" s="51"/>
      <c r="K231" s="51"/>
    </row>
    <row r="232" spans="1:11">
      <c r="A232" s="51"/>
      <c r="B232" s="51"/>
      <c r="C232" s="51"/>
      <c r="K232" s="51"/>
    </row>
    <row r="233" spans="1:11">
      <c r="A233" s="51"/>
      <c r="B233" s="51"/>
      <c r="C233" s="51"/>
      <c r="K233" s="51"/>
    </row>
    <row r="234" spans="1:11">
      <c r="A234" s="51"/>
      <c r="B234" s="51"/>
      <c r="C234" s="51"/>
      <c r="K234" s="51"/>
    </row>
    <row r="235" spans="1:11">
      <c r="A235" s="51"/>
      <c r="B235" s="51"/>
      <c r="C235" s="51"/>
      <c r="K235" s="51"/>
    </row>
    <row r="236" spans="1:11">
      <c r="A236" s="51"/>
      <c r="B236" s="51"/>
      <c r="C236" s="51"/>
      <c r="K236" s="51"/>
    </row>
    <row r="237" spans="1:11">
      <c r="A237" s="51"/>
      <c r="B237" s="51"/>
      <c r="C237" s="51"/>
      <c r="K237" s="51"/>
    </row>
    <row r="238" spans="1:11">
      <c r="A238" s="51"/>
      <c r="B238" s="51"/>
      <c r="C238" s="51"/>
      <c r="K238" s="51"/>
    </row>
    <row r="239" spans="1:11">
      <c r="A239" s="51"/>
      <c r="B239" s="51"/>
      <c r="C239" s="51"/>
      <c r="K239" s="51"/>
    </row>
    <row r="240" spans="1:11">
      <c r="A240" s="51"/>
      <c r="B240" s="51"/>
      <c r="C240" s="51"/>
      <c r="K240" s="51"/>
    </row>
    <row r="241" spans="1:11">
      <c r="A241" s="51"/>
      <c r="B241" s="51"/>
      <c r="C241" s="51"/>
      <c r="K241" s="51"/>
    </row>
    <row r="242" spans="1:11">
      <c r="A242" s="51"/>
      <c r="B242" s="51"/>
      <c r="C242" s="51"/>
      <c r="K242" s="51"/>
    </row>
    <row r="243" spans="1:11">
      <c r="A243" s="51"/>
      <c r="B243" s="51"/>
      <c r="C243" s="51"/>
      <c r="K243" s="51"/>
    </row>
    <row r="244" spans="1:11">
      <c r="A244" s="51"/>
      <c r="B244" s="51"/>
      <c r="C244" s="51"/>
      <c r="K244" s="51"/>
    </row>
    <row r="245" spans="1:11">
      <c r="A245" s="51"/>
      <c r="B245" s="51"/>
      <c r="C245" s="51"/>
      <c r="K245" s="51"/>
    </row>
    <row r="246" spans="1:11">
      <c r="A246" s="51"/>
      <c r="B246" s="51"/>
      <c r="C246" s="51"/>
      <c r="K246" s="51"/>
    </row>
    <row r="247" spans="1:11">
      <c r="A247" s="51"/>
      <c r="B247" s="51"/>
      <c r="C247" s="51"/>
      <c r="K247" s="51"/>
    </row>
    <row r="248" spans="1:11">
      <c r="A248" s="51"/>
      <c r="B248" s="51"/>
      <c r="C248" s="51"/>
      <c r="K248" s="51"/>
    </row>
    <row r="249" spans="1:11">
      <c r="A249" s="51"/>
      <c r="B249" s="51"/>
      <c r="C249" s="51"/>
      <c r="K249" s="51"/>
    </row>
    <row r="250" spans="1:11">
      <c r="A250" s="51"/>
      <c r="B250" s="51"/>
      <c r="C250" s="51"/>
      <c r="K250" s="51"/>
    </row>
    <row r="251" spans="1:11">
      <c r="A251" s="51"/>
      <c r="B251" s="51"/>
      <c r="C251" s="51"/>
      <c r="K251" s="51"/>
    </row>
    <row r="252" spans="1:11">
      <c r="A252" s="51"/>
      <c r="B252" s="51"/>
      <c r="C252" s="51"/>
      <c r="K252" s="51"/>
    </row>
    <row r="253" spans="1:11">
      <c r="A253" s="51"/>
      <c r="B253" s="51"/>
      <c r="C253" s="51"/>
      <c r="K253" s="51"/>
    </row>
    <row r="254" spans="1:11">
      <c r="A254" s="51"/>
      <c r="B254" s="51"/>
      <c r="C254" s="51"/>
      <c r="K254" s="51"/>
    </row>
    <row r="255" spans="1:11">
      <c r="A255" s="51"/>
      <c r="B255" s="51"/>
      <c r="C255" s="51"/>
      <c r="K255" s="51"/>
    </row>
    <row r="256" spans="1:11">
      <c r="A256" s="51"/>
      <c r="B256" s="51"/>
      <c r="C256" s="51"/>
      <c r="K256" s="51"/>
    </row>
    <row r="257" spans="1:11">
      <c r="A257" s="51"/>
      <c r="B257" s="51"/>
      <c r="C257" s="51"/>
      <c r="K257" s="51"/>
    </row>
    <row r="258" spans="1:11">
      <c r="A258" s="51"/>
      <c r="B258" s="51"/>
      <c r="C258" s="51"/>
      <c r="K258" s="51"/>
    </row>
    <row r="259" spans="1:11">
      <c r="A259" s="51"/>
      <c r="B259" s="51"/>
      <c r="C259" s="51"/>
      <c r="K259" s="51"/>
    </row>
    <row r="260" spans="1:11">
      <c r="A260" s="51"/>
      <c r="B260" s="51"/>
      <c r="C260" s="51"/>
      <c r="K260" s="51"/>
    </row>
    <row r="261" spans="1:11">
      <c r="A261" s="51"/>
      <c r="B261" s="51"/>
      <c r="C261" s="51"/>
      <c r="K261" s="51"/>
    </row>
    <row r="262" spans="1:11">
      <c r="A262" s="51"/>
      <c r="B262" s="51"/>
      <c r="C262" s="51"/>
      <c r="K262" s="51"/>
    </row>
    <row r="263" spans="1:11">
      <c r="A263" s="51"/>
      <c r="B263" s="51"/>
      <c r="C263" s="51"/>
      <c r="K263" s="51"/>
    </row>
    <row r="264" spans="1:11">
      <c r="A264" s="51"/>
      <c r="B264" s="51"/>
      <c r="C264" s="51"/>
      <c r="K264" s="51"/>
    </row>
    <row r="265" spans="1:11">
      <c r="A265" s="51"/>
      <c r="B265" s="51"/>
      <c r="C265" s="51"/>
      <c r="K265" s="51"/>
    </row>
    <row r="266" spans="1:11">
      <c r="A266" s="51"/>
      <c r="B266" s="51"/>
      <c r="C266" s="51"/>
      <c r="K266" s="51"/>
    </row>
    <row r="267" spans="1:11">
      <c r="A267" s="51"/>
      <c r="B267" s="51"/>
      <c r="C267" s="51"/>
      <c r="K267" s="51"/>
    </row>
    <row r="268" spans="1:11">
      <c r="A268" s="51"/>
      <c r="B268" s="51"/>
      <c r="C268" s="51"/>
      <c r="K268" s="51"/>
    </row>
    <row r="269" spans="1:11">
      <c r="A269" s="51"/>
      <c r="B269" s="51"/>
      <c r="C269" s="51"/>
      <c r="K269" s="51"/>
    </row>
    <row r="270" spans="1:11">
      <c r="A270" s="51"/>
      <c r="B270" s="51"/>
      <c r="C270" s="51"/>
      <c r="K270" s="51"/>
    </row>
    <row r="271" spans="1:11">
      <c r="A271" s="51"/>
      <c r="B271" s="51"/>
      <c r="C271" s="51"/>
      <c r="K271" s="51"/>
    </row>
    <row r="272" spans="1:11">
      <c r="A272" s="51"/>
      <c r="B272" s="51"/>
      <c r="C272" s="51"/>
      <c r="K272" s="51"/>
    </row>
    <row r="273" spans="1:11">
      <c r="A273" s="51"/>
      <c r="B273" s="51"/>
      <c r="C273" s="51"/>
      <c r="K273" s="51"/>
    </row>
    <row r="274" spans="1:11">
      <c r="A274" s="51"/>
      <c r="B274" s="51"/>
      <c r="C274" s="51"/>
      <c r="K274" s="51"/>
    </row>
    <row r="275" spans="1:11">
      <c r="A275" s="51"/>
      <c r="B275" s="51"/>
      <c r="C275" s="51"/>
      <c r="K275" s="51"/>
    </row>
    <row r="276" spans="1:11">
      <c r="A276" s="51"/>
      <c r="B276" s="51"/>
      <c r="C276" s="51"/>
      <c r="K276" s="51"/>
    </row>
    <row r="277" spans="1:11">
      <c r="A277" s="51"/>
      <c r="B277" s="51"/>
      <c r="C277" s="51"/>
      <c r="K277" s="51"/>
    </row>
    <row r="278" spans="1:11">
      <c r="A278" s="51"/>
      <c r="B278" s="51"/>
      <c r="C278" s="51"/>
      <c r="K278" s="51"/>
    </row>
    <row r="279" spans="1:11">
      <c r="A279" s="51"/>
      <c r="B279" s="51"/>
      <c r="C279" s="51"/>
      <c r="K279" s="51"/>
    </row>
    <row r="280" spans="1:11">
      <c r="A280" s="51"/>
      <c r="B280" s="51"/>
      <c r="C280" s="51"/>
      <c r="K280" s="51"/>
    </row>
    <row r="281" spans="1:11">
      <c r="A281" s="51"/>
      <c r="B281" s="51"/>
      <c r="C281" s="51"/>
      <c r="K281" s="51"/>
    </row>
    <row r="282" spans="1:11">
      <c r="A282" s="51"/>
      <c r="B282" s="51"/>
      <c r="C282" s="51"/>
      <c r="K282" s="51"/>
    </row>
    <row r="283" spans="1:11">
      <c r="A283" s="51"/>
      <c r="B283" s="51"/>
      <c r="C283" s="51"/>
      <c r="K283" s="51"/>
    </row>
    <row r="284" spans="1:11">
      <c r="A284" s="51"/>
      <c r="B284" s="51"/>
      <c r="C284" s="51"/>
      <c r="K284" s="51"/>
    </row>
    <row r="285" spans="1:11">
      <c r="A285" s="51"/>
      <c r="B285" s="51"/>
      <c r="C285" s="51"/>
      <c r="K285" s="51"/>
    </row>
    <row r="286" spans="1:11">
      <c r="A286" s="51"/>
      <c r="B286" s="51"/>
      <c r="C286" s="51"/>
      <c r="K286" s="51"/>
    </row>
    <row r="287" spans="1:11">
      <c r="A287" s="51"/>
      <c r="B287" s="51"/>
      <c r="C287" s="51"/>
      <c r="K287" s="51"/>
    </row>
    <row r="288" spans="1:11">
      <c r="A288" s="51"/>
      <c r="B288" s="51"/>
      <c r="C288" s="51"/>
      <c r="K288" s="51"/>
    </row>
    <row r="289" spans="1:11">
      <c r="A289" s="51"/>
      <c r="B289" s="51"/>
      <c r="C289" s="51"/>
      <c r="K289" s="51"/>
    </row>
    <row r="290" spans="1:11">
      <c r="A290" s="51"/>
      <c r="B290" s="51"/>
      <c r="C290" s="51"/>
      <c r="K290" s="51"/>
    </row>
    <row r="291" spans="1:11">
      <c r="A291" s="51"/>
      <c r="B291" s="51"/>
      <c r="C291" s="51"/>
      <c r="K291" s="51"/>
    </row>
    <row r="292" spans="1:11">
      <c r="A292" s="51"/>
      <c r="B292" s="51"/>
      <c r="C292" s="51"/>
      <c r="K292" s="51"/>
    </row>
    <row r="293" spans="1:11">
      <c r="A293" s="51"/>
      <c r="B293" s="51"/>
      <c r="C293" s="51"/>
      <c r="K293" s="51"/>
    </row>
    <row r="294" spans="1:11">
      <c r="A294" s="51"/>
      <c r="B294" s="51"/>
      <c r="C294" s="51"/>
      <c r="K294" s="51"/>
    </row>
    <row r="295" spans="1:11">
      <c r="A295" s="51"/>
      <c r="B295" s="51"/>
      <c r="C295" s="51"/>
      <c r="K295" s="51"/>
    </row>
    <row r="296" spans="1:11">
      <c r="A296" s="51"/>
      <c r="B296" s="51"/>
      <c r="C296" s="51"/>
      <c r="K296" s="51"/>
    </row>
    <row r="297" spans="1:11">
      <c r="A297" s="51"/>
      <c r="B297" s="51"/>
      <c r="C297" s="51"/>
      <c r="K297" s="51"/>
    </row>
    <row r="298" spans="1:11">
      <c r="A298" s="51"/>
      <c r="B298" s="51"/>
      <c r="C298" s="51"/>
      <c r="K298" s="51"/>
    </row>
    <row r="299" spans="1:11">
      <c r="A299" s="51"/>
      <c r="B299" s="51"/>
      <c r="C299" s="51"/>
      <c r="K299" s="51"/>
    </row>
    <row r="300" spans="1:11">
      <c r="A300" s="51"/>
      <c r="B300" s="51"/>
      <c r="C300" s="51"/>
      <c r="K300" s="51"/>
    </row>
    <row r="301" spans="1:11">
      <c r="A301" s="51"/>
      <c r="B301" s="51"/>
      <c r="C301" s="51"/>
      <c r="K301" s="51"/>
    </row>
    <row r="302" spans="1:11">
      <c r="A302" s="51"/>
      <c r="B302" s="51"/>
      <c r="C302" s="51"/>
      <c r="K302" s="51"/>
    </row>
    <row r="303" spans="1:11">
      <c r="A303" s="51"/>
      <c r="B303" s="51"/>
      <c r="C303" s="51"/>
      <c r="K303" s="51"/>
    </row>
    <row r="304" spans="1:11">
      <c r="A304" s="51"/>
      <c r="B304" s="51"/>
      <c r="C304" s="51"/>
      <c r="K304" s="51"/>
    </row>
    <row r="305" spans="1:11">
      <c r="A305" s="51"/>
      <c r="B305" s="51"/>
      <c r="C305" s="51"/>
      <c r="K305" s="51"/>
    </row>
    <row r="306" spans="1:11">
      <c r="A306" s="51"/>
      <c r="B306" s="51"/>
      <c r="C306" s="51"/>
      <c r="K306" s="51"/>
    </row>
    <row r="307" spans="1:11">
      <c r="A307" s="51"/>
      <c r="B307" s="51"/>
      <c r="C307" s="51"/>
      <c r="K307" s="51"/>
    </row>
    <row r="308" spans="1:11">
      <c r="A308" s="51"/>
      <c r="B308" s="51"/>
      <c r="C308" s="51"/>
      <c r="K308" s="51"/>
    </row>
    <row r="309" spans="1:11">
      <c r="A309" s="51"/>
      <c r="B309" s="51"/>
      <c r="C309" s="51"/>
      <c r="K309" s="51"/>
    </row>
    <row r="310" spans="1:11">
      <c r="A310" s="51"/>
      <c r="B310" s="51"/>
      <c r="C310" s="51"/>
      <c r="K310" s="51"/>
    </row>
    <row r="311" spans="1:11">
      <c r="A311" s="51"/>
      <c r="B311" s="51"/>
      <c r="C311" s="51"/>
      <c r="K311" s="51"/>
    </row>
    <row r="312" spans="1:11">
      <c r="A312" s="51"/>
      <c r="B312" s="51"/>
      <c r="C312" s="51"/>
      <c r="K312" s="51"/>
    </row>
    <row r="313" spans="1:11">
      <c r="A313" s="51"/>
      <c r="B313" s="51"/>
      <c r="C313" s="51"/>
      <c r="K313" s="51"/>
    </row>
    <row r="314" spans="1:11">
      <c r="A314" s="51"/>
      <c r="B314" s="51"/>
      <c r="C314" s="51"/>
      <c r="K314" s="51"/>
    </row>
    <row r="315" spans="1:11">
      <c r="A315" s="51"/>
      <c r="B315" s="51"/>
      <c r="C315" s="51"/>
      <c r="K315" s="51"/>
    </row>
    <row r="316" spans="1:11">
      <c r="A316" s="51"/>
      <c r="B316" s="51"/>
      <c r="C316" s="51"/>
      <c r="K316" s="51"/>
    </row>
    <row r="317" spans="1:11">
      <c r="A317" s="51"/>
      <c r="B317" s="51"/>
      <c r="C317" s="51"/>
      <c r="K317" s="51"/>
    </row>
    <row r="318" spans="1:11">
      <c r="A318" s="51"/>
      <c r="B318" s="51"/>
      <c r="C318" s="51"/>
      <c r="K318" s="51"/>
    </row>
    <row r="319" spans="1:11">
      <c r="A319" s="51"/>
      <c r="B319" s="51"/>
      <c r="C319" s="51"/>
      <c r="K319" s="51"/>
    </row>
    <row r="320" spans="1:11">
      <c r="A320" s="51"/>
      <c r="B320" s="51"/>
      <c r="C320" s="51"/>
      <c r="K320" s="51"/>
    </row>
    <row r="321" spans="1:11">
      <c r="A321" s="51"/>
      <c r="B321" s="51"/>
      <c r="C321" s="51"/>
      <c r="K321" s="51"/>
    </row>
    <row r="322" spans="1:11">
      <c r="A322" s="51"/>
      <c r="B322" s="51"/>
      <c r="C322" s="51"/>
      <c r="K322" s="51"/>
    </row>
    <row r="323" spans="1:11">
      <c r="A323" s="51"/>
      <c r="B323" s="51"/>
      <c r="C323" s="51"/>
      <c r="K323" s="51"/>
    </row>
    <row r="324" spans="1:11">
      <c r="A324" s="51"/>
      <c r="B324" s="51"/>
      <c r="C324" s="51"/>
      <c r="K324" s="51"/>
    </row>
    <row r="325" spans="1:11">
      <c r="A325" s="51"/>
      <c r="B325" s="51"/>
      <c r="C325" s="51"/>
      <c r="K325" s="51"/>
    </row>
    <row r="326" spans="1:11">
      <c r="A326" s="51"/>
      <c r="B326" s="51"/>
      <c r="C326" s="51"/>
      <c r="K326" s="51"/>
    </row>
    <row r="327" spans="1:11">
      <c r="A327" s="51"/>
      <c r="B327" s="51"/>
      <c r="C327" s="51"/>
      <c r="K327" s="51"/>
    </row>
    <row r="328" spans="1:11">
      <c r="A328" s="51"/>
      <c r="B328" s="51"/>
      <c r="C328" s="51"/>
      <c r="K328" s="51"/>
    </row>
    <row r="329" spans="1:11">
      <c r="A329" s="51"/>
      <c r="B329" s="51"/>
      <c r="C329" s="51"/>
      <c r="K329" s="51"/>
    </row>
    <row r="330" spans="1:11">
      <c r="A330" s="51"/>
      <c r="B330" s="51"/>
      <c r="C330" s="51"/>
      <c r="K330" s="51"/>
    </row>
    <row r="331" spans="1:11">
      <c r="A331" s="51"/>
      <c r="B331" s="51"/>
      <c r="C331" s="51"/>
      <c r="K331" s="51"/>
    </row>
    <row r="332" spans="1:11">
      <c r="A332" s="51"/>
      <c r="B332" s="51"/>
      <c r="C332" s="51"/>
      <c r="K332" s="51"/>
    </row>
    <row r="333" spans="1:11">
      <c r="A333" s="51"/>
      <c r="B333" s="51"/>
      <c r="C333" s="51"/>
      <c r="K333" s="51"/>
    </row>
    <row r="334" spans="1:11">
      <c r="A334" s="51"/>
      <c r="B334" s="51"/>
      <c r="C334" s="51"/>
      <c r="K334" s="51"/>
    </row>
    <row r="335" spans="1:11">
      <c r="A335" s="51"/>
      <c r="B335" s="51"/>
      <c r="C335" s="51"/>
      <c r="K335" s="51"/>
    </row>
    <row r="336" spans="1:11">
      <c r="A336" s="51"/>
      <c r="B336" s="51"/>
      <c r="C336" s="51"/>
      <c r="K336" s="51"/>
    </row>
    <row r="337" spans="1:11">
      <c r="A337" s="51"/>
      <c r="B337" s="51"/>
      <c r="C337" s="51"/>
      <c r="K337" s="51"/>
    </row>
    <row r="338" spans="1:11">
      <c r="A338" s="51"/>
      <c r="B338" s="51"/>
      <c r="C338" s="51"/>
      <c r="K338" s="51"/>
    </row>
    <row r="339" spans="1:11">
      <c r="A339" s="51"/>
      <c r="B339" s="51"/>
      <c r="C339" s="51"/>
      <c r="K339" s="51"/>
    </row>
    <row r="340" spans="1:11">
      <c r="A340" s="51"/>
      <c r="B340" s="51"/>
      <c r="C340" s="51"/>
      <c r="K340" s="51"/>
    </row>
    <row r="341" spans="1:11">
      <c r="A341" s="51"/>
      <c r="B341" s="51"/>
      <c r="C341" s="51"/>
      <c r="K341" s="51"/>
    </row>
    <row r="342" spans="1:11">
      <c r="A342" s="51"/>
      <c r="B342" s="51"/>
      <c r="C342" s="51"/>
      <c r="K342" s="51"/>
    </row>
    <row r="343" spans="1:11">
      <c r="A343" s="51"/>
      <c r="B343" s="51"/>
      <c r="C343" s="51"/>
      <c r="K343" s="51"/>
    </row>
    <row r="344" spans="1:11">
      <c r="A344" s="51"/>
      <c r="B344" s="51"/>
      <c r="C344" s="51"/>
      <c r="K344" s="51"/>
    </row>
    <row r="345" spans="1:11">
      <c r="A345" s="51"/>
      <c r="B345" s="51"/>
      <c r="C345" s="51"/>
      <c r="K345" s="51"/>
    </row>
    <row r="346" spans="1:11">
      <c r="A346" s="51"/>
      <c r="B346" s="51"/>
      <c r="C346" s="51"/>
      <c r="K346" s="51"/>
    </row>
    <row r="347" spans="1:11">
      <c r="A347" s="51"/>
      <c r="B347" s="51"/>
      <c r="C347" s="51"/>
      <c r="K347" s="51"/>
    </row>
    <row r="348" spans="1:11">
      <c r="A348" s="51"/>
      <c r="B348" s="51"/>
      <c r="C348" s="51"/>
      <c r="K348" s="51"/>
    </row>
    <row r="349" spans="1:11">
      <c r="A349" s="51"/>
      <c r="B349" s="51"/>
      <c r="C349" s="51"/>
      <c r="K349" s="51"/>
    </row>
    <row r="350" spans="1:11">
      <c r="A350" s="51"/>
      <c r="B350" s="51"/>
      <c r="C350" s="51"/>
      <c r="K350" s="51"/>
    </row>
    <row r="351" spans="1:11">
      <c r="A351" s="51"/>
      <c r="B351" s="51"/>
      <c r="C351" s="51"/>
      <c r="K351" s="51"/>
    </row>
    <row r="352" spans="1:11">
      <c r="A352" s="51"/>
      <c r="B352" s="51"/>
      <c r="C352" s="51"/>
      <c r="K352" s="51"/>
    </row>
    <row r="353" spans="1:11">
      <c r="A353" s="51"/>
      <c r="B353" s="51"/>
      <c r="C353" s="51"/>
      <c r="K353" s="51"/>
    </row>
    <row r="354" spans="1:11">
      <c r="A354" s="51"/>
      <c r="B354" s="51"/>
      <c r="C354" s="51"/>
      <c r="K354" s="51"/>
    </row>
    <row r="355" spans="1:11">
      <c r="A355" s="51"/>
      <c r="B355" s="51"/>
      <c r="C355" s="51"/>
      <c r="K355" s="51"/>
    </row>
    <row r="356" spans="1:11">
      <c r="A356" s="51"/>
      <c r="B356" s="51"/>
      <c r="C356" s="51"/>
      <c r="K356" s="51"/>
    </row>
    <row r="357" spans="1:11">
      <c r="A357" s="51"/>
      <c r="B357" s="51"/>
      <c r="C357" s="51"/>
      <c r="K357" s="51"/>
    </row>
    <row r="358" spans="1:11">
      <c r="A358" s="51"/>
      <c r="B358" s="51"/>
      <c r="C358" s="51"/>
      <c r="K358" s="51"/>
    </row>
    <row r="359" spans="1:11">
      <c r="A359" s="51"/>
      <c r="B359" s="51"/>
      <c r="C359" s="51"/>
      <c r="K359" s="51"/>
    </row>
    <row r="360" spans="1:11">
      <c r="A360" s="51"/>
      <c r="B360" s="51"/>
      <c r="C360" s="51"/>
      <c r="K360" s="51"/>
    </row>
    <row r="361" spans="1:11">
      <c r="A361" s="51"/>
      <c r="B361" s="51"/>
      <c r="C361" s="51"/>
      <c r="K361" s="51"/>
    </row>
    <row r="362" spans="1:11">
      <c r="A362" s="51"/>
      <c r="B362" s="51"/>
      <c r="C362" s="51"/>
      <c r="K362" s="51"/>
    </row>
    <row r="363" spans="1:11">
      <c r="A363" s="51"/>
      <c r="B363" s="51"/>
      <c r="C363" s="51"/>
      <c r="K363" s="51"/>
    </row>
    <row r="364" spans="1:11">
      <c r="A364" s="51"/>
      <c r="B364" s="51"/>
      <c r="C364" s="51"/>
      <c r="K364" s="51"/>
    </row>
    <row r="365" spans="1:11">
      <c r="A365" s="51"/>
      <c r="B365" s="51"/>
      <c r="C365" s="51"/>
      <c r="K365" s="51"/>
    </row>
    <row r="366" spans="1:11">
      <c r="A366" s="51"/>
      <c r="B366" s="51"/>
      <c r="C366" s="51"/>
      <c r="K366" s="51"/>
    </row>
    <row r="367" spans="1:11">
      <c r="A367" s="51"/>
      <c r="B367" s="51"/>
      <c r="C367" s="51"/>
      <c r="K367" s="51"/>
    </row>
    <row r="368" spans="1:11">
      <c r="A368" s="51"/>
      <c r="B368" s="51"/>
      <c r="C368" s="51"/>
      <c r="K368" s="51"/>
    </row>
    <row r="369" spans="1:11">
      <c r="A369" s="51"/>
      <c r="B369" s="51"/>
      <c r="C369" s="51"/>
      <c r="K369" s="51"/>
    </row>
    <row r="370" spans="1:11">
      <c r="A370" s="51"/>
      <c r="B370" s="51"/>
      <c r="C370" s="51"/>
      <c r="K370" s="51"/>
    </row>
    <row r="371" spans="1:11">
      <c r="A371" s="51"/>
      <c r="B371" s="51"/>
      <c r="C371" s="51"/>
      <c r="K371" s="51"/>
    </row>
    <row r="372" spans="1:11">
      <c r="A372" s="51"/>
      <c r="B372" s="51"/>
      <c r="C372" s="51"/>
      <c r="K372" s="51"/>
    </row>
    <row r="373" spans="1:11">
      <c r="A373" s="51"/>
      <c r="B373" s="51"/>
      <c r="C373" s="51"/>
      <c r="K373" s="51"/>
    </row>
    <row r="374" spans="1:11">
      <c r="A374" s="51"/>
      <c r="B374" s="51"/>
      <c r="C374" s="51"/>
      <c r="K374" s="51"/>
    </row>
    <row r="375" spans="1:11">
      <c r="A375" s="51"/>
      <c r="B375" s="51"/>
      <c r="C375" s="51"/>
      <c r="K375" s="51"/>
    </row>
    <row r="376" spans="1:11">
      <c r="A376" s="51"/>
      <c r="B376" s="51"/>
      <c r="C376" s="51"/>
      <c r="K376" s="51"/>
    </row>
    <row r="377" spans="1:11">
      <c r="A377" s="51"/>
      <c r="B377" s="51"/>
      <c r="C377" s="51"/>
      <c r="K377" s="51"/>
    </row>
    <row r="378" spans="1:11">
      <c r="A378" s="51"/>
      <c r="B378" s="51"/>
      <c r="C378" s="51"/>
      <c r="K378" s="51"/>
    </row>
    <row r="379" spans="1:11">
      <c r="A379" s="51"/>
      <c r="B379" s="51"/>
      <c r="C379" s="51"/>
      <c r="K379" s="51"/>
    </row>
    <row r="380" spans="1:11">
      <c r="A380" s="51"/>
      <c r="B380" s="51"/>
      <c r="C380" s="51"/>
      <c r="K380" s="51"/>
    </row>
    <row r="381" spans="1:11">
      <c r="A381" s="51"/>
      <c r="B381" s="51"/>
      <c r="C381" s="51"/>
      <c r="K381" s="51"/>
    </row>
    <row r="382" spans="1:11">
      <c r="A382" s="51"/>
      <c r="B382" s="51"/>
      <c r="C382" s="51"/>
      <c r="K382" s="51"/>
    </row>
    <row r="383" spans="1:11">
      <c r="A383" s="51"/>
      <c r="B383" s="51"/>
      <c r="C383" s="51"/>
      <c r="K383" s="51"/>
    </row>
    <row r="384" spans="1:11">
      <c r="A384" s="51"/>
      <c r="B384" s="51"/>
      <c r="C384" s="51"/>
      <c r="K384" s="51"/>
    </row>
    <row r="385" spans="1:11">
      <c r="A385" s="51"/>
      <c r="B385" s="51"/>
      <c r="C385" s="51"/>
      <c r="K385" s="51"/>
    </row>
    <row r="386" spans="1:11">
      <c r="A386" s="51"/>
      <c r="B386" s="51"/>
      <c r="C386" s="51"/>
      <c r="K386" s="51"/>
    </row>
    <row r="387" spans="1:11">
      <c r="A387" s="51"/>
      <c r="B387" s="51"/>
      <c r="C387" s="51"/>
      <c r="K387" s="51"/>
    </row>
    <row r="388" spans="1:11">
      <c r="A388" s="51"/>
      <c r="B388" s="51"/>
      <c r="C388" s="51"/>
      <c r="K388" s="51"/>
    </row>
    <row r="389" spans="1:11">
      <c r="A389" s="51"/>
      <c r="B389" s="51"/>
      <c r="C389" s="51"/>
      <c r="K389" s="51"/>
    </row>
    <row r="390" spans="1:11">
      <c r="A390" s="51"/>
      <c r="B390" s="51"/>
      <c r="C390" s="51"/>
      <c r="K390" s="51"/>
    </row>
    <row r="391" spans="1:11">
      <c r="A391" s="51"/>
      <c r="B391" s="51"/>
      <c r="C391" s="51"/>
      <c r="K391" s="51"/>
    </row>
    <row r="392" spans="1:11">
      <c r="A392" s="51"/>
      <c r="B392" s="51"/>
      <c r="C392" s="51"/>
      <c r="K392" s="51"/>
    </row>
    <row r="393" spans="1:11">
      <c r="A393" s="51"/>
      <c r="B393" s="51"/>
      <c r="C393" s="51"/>
      <c r="K393" s="51"/>
    </row>
    <row r="394" spans="1:11">
      <c r="A394" s="51"/>
      <c r="B394" s="51"/>
      <c r="C394" s="51"/>
      <c r="K394" s="51"/>
    </row>
    <row r="395" spans="1:11">
      <c r="A395" s="51"/>
      <c r="B395" s="51"/>
      <c r="C395" s="51"/>
      <c r="K395" s="51"/>
    </row>
    <row r="396" spans="1:11">
      <c r="A396" s="51"/>
      <c r="B396" s="51"/>
      <c r="C396" s="51"/>
      <c r="K396" s="51"/>
    </row>
    <row r="397" spans="1:11">
      <c r="A397" s="51"/>
      <c r="B397" s="51"/>
      <c r="C397" s="51"/>
      <c r="K397" s="51"/>
    </row>
    <row r="398" spans="1:11">
      <c r="A398" s="51"/>
      <c r="B398" s="51"/>
      <c r="C398" s="51"/>
      <c r="K398" s="51"/>
    </row>
    <row r="399" spans="1:11">
      <c r="A399" s="51"/>
      <c r="B399" s="51"/>
      <c r="C399" s="51"/>
      <c r="K399" s="51"/>
    </row>
    <row r="400" spans="1:11">
      <c r="A400" s="51"/>
      <c r="B400" s="51"/>
      <c r="C400" s="51"/>
      <c r="K400" s="51"/>
    </row>
    <row r="401" spans="1:11">
      <c r="A401" s="51"/>
      <c r="B401" s="51"/>
      <c r="C401" s="51"/>
      <c r="K401" s="51"/>
    </row>
    <row r="402" spans="1:11">
      <c r="A402" s="51"/>
      <c r="B402" s="51"/>
      <c r="C402" s="51"/>
      <c r="K402" s="51"/>
    </row>
    <row r="403" spans="1:11">
      <c r="A403" s="51"/>
      <c r="B403" s="51"/>
      <c r="C403" s="51"/>
      <c r="K403" s="51"/>
    </row>
    <row r="404" spans="1:11">
      <c r="A404" s="51"/>
      <c r="B404" s="51"/>
      <c r="C404" s="51"/>
      <c r="K404" s="51"/>
    </row>
    <row r="405" spans="1:11">
      <c r="A405" s="51"/>
      <c r="B405" s="51"/>
      <c r="C405" s="51"/>
      <c r="K405" s="51"/>
    </row>
    <row r="406" spans="1:11">
      <c r="A406" s="51"/>
      <c r="B406" s="51"/>
      <c r="C406" s="51"/>
      <c r="K406" s="51"/>
    </row>
    <row r="407" spans="1:11">
      <c r="A407" s="51"/>
      <c r="B407" s="51"/>
      <c r="C407" s="51"/>
      <c r="K407" s="51"/>
    </row>
    <row r="408" spans="1:11">
      <c r="A408" s="51"/>
      <c r="B408" s="51"/>
      <c r="C408" s="51"/>
      <c r="K408" s="51"/>
    </row>
    <row r="409" spans="1:11">
      <c r="A409" s="51"/>
      <c r="B409" s="51"/>
      <c r="C409" s="51"/>
      <c r="K409" s="51"/>
    </row>
    <row r="410" spans="1:11">
      <c r="A410" s="51"/>
      <c r="B410" s="51"/>
      <c r="C410" s="51"/>
      <c r="K410" s="51"/>
    </row>
    <row r="411" spans="1:11">
      <c r="A411" s="51"/>
      <c r="B411" s="51"/>
      <c r="C411" s="51"/>
      <c r="K411" s="51"/>
    </row>
    <row r="412" spans="1:11">
      <c r="A412" s="51"/>
      <c r="B412" s="51"/>
      <c r="C412" s="51"/>
      <c r="K412" s="51"/>
    </row>
    <row r="413" spans="1:11">
      <c r="A413" s="51"/>
      <c r="B413" s="51"/>
      <c r="C413" s="51"/>
      <c r="K413" s="51"/>
    </row>
    <row r="414" spans="1:11">
      <c r="A414" s="51"/>
      <c r="B414" s="51"/>
      <c r="C414" s="51"/>
      <c r="K414" s="51"/>
    </row>
    <row r="415" spans="1:11">
      <c r="A415" s="51"/>
      <c r="B415" s="51"/>
      <c r="C415" s="51"/>
      <c r="K415" s="51"/>
    </row>
    <row r="416" spans="1:11">
      <c r="A416" s="51"/>
      <c r="B416" s="51"/>
      <c r="C416" s="51"/>
      <c r="K416" s="51"/>
    </row>
    <row r="417" spans="1:11">
      <c r="A417" s="51"/>
      <c r="B417" s="51"/>
      <c r="C417" s="51"/>
      <c r="K417" s="51"/>
    </row>
    <row r="418" spans="1:11">
      <c r="A418" s="51"/>
      <c r="B418" s="51"/>
      <c r="C418" s="51"/>
      <c r="K418" s="51"/>
    </row>
    <row r="419" spans="1:11">
      <c r="A419" s="51"/>
      <c r="B419" s="51"/>
      <c r="C419" s="51"/>
      <c r="K419" s="51"/>
    </row>
    <row r="420" spans="1:11">
      <c r="A420" s="51"/>
      <c r="B420" s="51"/>
      <c r="C420" s="51"/>
      <c r="K420" s="51"/>
    </row>
    <row r="421" spans="1:11">
      <c r="A421" s="51"/>
      <c r="B421" s="51"/>
      <c r="C421" s="51"/>
      <c r="K421" s="51"/>
    </row>
    <row r="422" spans="1:11">
      <c r="A422" s="51"/>
      <c r="B422" s="51"/>
      <c r="C422" s="51"/>
      <c r="K422" s="51"/>
    </row>
    <row r="423" spans="1:11">
      <c r="A423" s="51"/>
      <c r="B423" s="51"/>
      <c r="C423" s="51"/>
      <c r="K423" s="51"/>
    </row>
    <row r="424" spans="1:11">
      <c r="A424" s="51"/>
      <c r="B424" s="51"/>
      <c r="C424" s="51"/>
      <c r="K424" s="51"/>
    </row>
    <row r="425" spans="1:11">
      <c r="A425" s="51"/>
      <c r="B425" s="51"/>
      <c r="C425" s="51"/>
      <c r="K425" s="51"/>
    </row>
    <row r="426" spans="1:11">
      <c r="A426" s="51"/>
      <c r="B426" s="51"/>
      <c r="C426" s="51"/>
      <c r="K426" s="51"/>
    </row>
    <row r="427" spans="1:11">
      <c r="A427" s="51"/>
      <c r="B427" s="51"/>
      <c r="C427" s="51"/>
    </row>
    <row r="428" spans="1:11">
      <c r="A428" s="51"/>
      <c r="B428" s="51"/>
      <c r="C428" s="51"/>
    </row>
    <row r="429" spans="1:11">
      <c r="A429" s="51"/>
      <c r="B429" s="51"/>
      <c r="C429" s="51"/>
    </row>
    <row r="430" spans="1:11">
      <c r="A430" s="51"/>
      <c r="B430" s="51"/>
      <c r="C430" s="51"/>
    </row>
    <row r="431" spans="1:11">
      <c r="A431" s="51"/>
      <c r="B431" s="51"/>
      <c r="C431" s="51"/>
    </row>
    <row r="432" spans="1:11">
      <c r="A432" s="51"/>
      <c r="B432" s="51"/>
      <c r="C432" s="51"/>
    </row>
    <row r="433" spans="1:3">
      <c r="A433" s="51"/>
      <c r="B433" s="51"/>
      <c r="C433" s="51"/>
    </row>
    <row r="434" spans="1:3">
      <c r="A434" s="51"/>
      <c r="B434" s="51"/>
      <c r="C434" s="51"/>
    </row>
    <row r="435" spans="1:3">
      <c r="A435" s="51"/>
      <c r="B435" s="51"/>
      <c r="C435" s="51"/>
    </row>
    <row r="436" spans="1:3">
      <c r="A436" s="51"/>
      <c r="B436" s="51"/>
      <c r="C436" s="51"/>
    </row>
    <row r="437" spans="1:3">
      <c r="A437" s="51"/>
      <c r="B437" s="51"/>
      <c r="C437" s="51"/>
    </row>
    <row r="438" spans="1:3">
      <c r="A438" s="51"/>
      <c r="B438" s="51"/>
      <c r="C438" s="51"/>
    </row>
    <row r="439" spans="1:3">
      <c r="A439" s="51"/>
      <c r="B439" s="51"/>
      <c r="C439" s="51"/>
    </row>
    <row r="440" spans="1:3">
      <c r="A440" s="51"/>
      <c r="B440" s="51"/>
      <c r="C440" s="51"/>
    </row>
    <row r="441" spans="1:3">
      <c r="A441" s="51"/>
      <c r="B441" s="51"/>
      <c r="C441" s="51"/>
    </row>
    <row r="442" spans="1:3">
      <c r="A442" s="51"/>
      <c r="B442" s="51"/>
      <c r="C442" s="51"/>
    </row>
    <row r="443" spans="1:3">
      <c r="A443" s="51"/>
      <c r="B443" s="51"/>
      <c r="C443" s="51"/>
    </row>
    <row r="444" spans="1:3">
      <c r="A444" s="51"/>
      <c r="B444" s="51"/>
      <c r="C444" s="51"/>
    </row>
    <row r="445" spans="1:3">
      <c r="A445" s="51"/>
      <c r="B445" s="51"/>
      <c r="C445" s="51"/>
    </row>
    <row r="446" spans="1:3">
      <c r="A446" s="51"/>
      <c r="B446" s="51"/>
      <c r="C446" s="51"/>
    </row>
    <row r="447" spans="1:3">
      <c r="A447" s="51"/>
      <c r="B447" s="51"/>
      <c r="C447" s="51"/>
    </row>
    <row r="448" spans="1:3">
      <c r="A448" s="51"/>
      <c r="B448" s="51"/>
      <c r="C448" s="51"/>
    </row>
    <row r="449" spans="1:3">
      <c r="A449" s="51"/>
      <c r="B449" s="51"/>
      <c r="C449" s="51"/>
    </row>
    <row r="450" spans="1:3">
      <c r="A450" s="51"/>
      <c r="B450" s="51"/>
      <c r="C450" s="51"/>
    </row>
    <row r="451" spans="1:3">
      <c r="A451" s="51"/>
      <c r="B451" s="51"/>
      <c r="C451" s="51"/>
    </row>
    <row r="452" spans="1:3">
      <c r="A452" s="51"/>
      <c r="B452" s="51"/>
      <c r="C452" s="51"/>
    </row>
    <row r="453" spans="1:3">
      <c r="A453" s="51"/>
      <c r="B453" s="51"/>
      <c r="C453" s="51"/>
    </row>
    <row r="454" spans="1:3">
      <c r="A454" s="51"/>
      <c r="B454" s="51"/>
      <c r="C454" s="51"/>
    </row>
    <row r="455" spans="1:3">
      <c r="A455" s="51"/>
      <c r="B455" s="51"/>
      <c r="C455" s="51"/>
    </row>
    <row r="456" spans="1:3">
      <c r="A456" s="51"/>
      <c r="B456" s="51"/>
      <c r="C456" s="51"/>
    </row>
    <row r="457" spans="1:3">
      <c r="A457" s="51"/>
      <c r="B457" s="51"/>
      <c r="C457" s="51"/>
    </row>
    <row r="458" spans="1:3">
      <c r="A458" s="51"/>
      <c r="B458" s="51"/>
      <c r="C458" s="51"/>
    </row>
    <row r="459" spans="1:3">
      <c r="A459" s="51"/>
      <c r="B459" s="51"/>
      <c r="C459" s="51"/>
    </row>
    <row r="460" spans="1:3">
      <c r="A460" s="51"/>
      <c r="B460" s="51"/>
      <c r="C460" s="51"/>
    </row>
    <row r="461" spans="1:3">
      <c r="A461" s="51"/>
      <c r="B461" s="51"/>
      <c r="C461" s="51"/>
    </row>
    <row r="462" spans="1:3">
      <c r="A462" s="51"/>
      <c r="B462" s="51"/>
      <c r="C462" s="51"/>
    </row>
    <row r="463" spans="1:3">
      <c r="A463" s="51"/>
      <c r="B463" s="51"/>
      <c r="C463" s="51"/>
    </row>
    <row r="464" spans="1:3">
      <c r="A464" s="51"/>
      <c r="B464" s="51"/>
      <c r="C464" s="51"/>
    </row>
    <row r="465" spans="1:3">
      <c r="A465" s="51"/>
      <c r="B465" s="51"/>
      <c r="C465" s="51"/>
    </row>
    <row r="466" spans="1:3">
      <c r="A466" s="51"/>
      <c r="B466" s="51"/>
      <c r="C466" s="51"/>
    </row>
    <row r="467" spans="1:3">
      <c r="A467" s="51"/>
      <c r="B467" s="51"/>
      <c r="C467" s="51"/>
    </row>
    <row r="468" spans="1:3">
      <c r="A468" s="51"/>
      <c r="B468" s="51"/>
      <c r="C468" s="51"/>
    </row>
    <row r="469" spans="1:3">
      <c r="A469" s="51"/>
      <c r="B469" s="51"/>
      <c r="C469" s="51"/>
    </row>
    <row r="470" spans="1:3">
      <c r="A470" s="51"/>
      <c r="B470" s="51"/>
      <c r="C470" s="51"/>
    </row>
    <row r="471" spans="1:3">
      <c r="A471" s="51"/>
      <c r="B471" s="51"/>
      <c r="C471" s="51"/>
    </row>
    <row r="472" spans="1:3">
      <c r="A472" s="51"/>
      <c r="B472" s="51"/>
      <c r="C472" s="51"/>
    </row>
    <row r="473" spans="1:3">
      <c r="A473" s="51"/>
      <c r="B473" s="51"/>
      <c r="C473" s="51"/>
    </row>
    <row r="474" spans="1:3">
      <c r="A474" s="51"/>
      <c r="B474" s="51"/>
      <c r="C474" s="51"/>
    </row>
    <row r="475" spans="1:3">
      <c r="A475" s="51"/>
      <c r="B475" s="51"/>
      <c r="C475" s="51"/>
    </row>
    <row r="476" spans="1:3">
      <c r="A476" s="51"/>
      <c r="B476" s="51"/>
      <c r="C476" s="51"/>
    </row>
    <row r="477" spans="1:3">
      <c r="A477" s="51"/>
      <c r="B477" s="51"/>
      <c r="C477" s="51"/>
    </row>
    <row r="478" spans="1:3">
      <c r="A478" s="51"/>
      <c r="B478" s="51"/>
      <c r="C478" s="51"/>
    </row>
    <row r="479" spans="1:3">
      <c r="A479" s="51"/>
      <c r="B479" s="51"/>
      <c r="C479" s="51"/>
    </row>
    <row r="480" spans="1:3">
      <c r="A480" s="51"/>
      <c r="B480" s="51"/>
      <c r="C480" s="51"/>
    </row>
    <row r="481" spans="1:3">
      <c r="A481" s="51"/>
      <c r="B481" s="51"/>
      <c r="C481" s="51"/>
    </row>
    <row r="482" spans="1:3">
      <c r="A482" s="51"/>
      <c r="B482" s="51"/>
      <c r="C482" s="51"/>
    </row>
    <row r="483" spans="1:3">
      <c r="A483" s="51"/>
      <c r="B483" s="51"/>
      <c r="C483" s="51"/>
    </row>
    <row r="484" spans="1:3">
      <c r="A484" s="51"/>
      <c r="B484" s="51"/>
      <c r="C484" s="51"/>
    </row>
    <row r="485" spans="1:3">
      <c r="A485" s="51"/>
      <c r="B485" s="51"/>
      <c r="C485" s="51"/>
    </row>
    <row r="486" spans="1:3">
      <c r="A486" s="51"/>
      <c r="B486" s="51"/>
      <c r="C486" s="51"/>
    </row>
    <row r="487" spans="1:3">
      <c r="A487" s="51"/>
      <c r="B487" s="51"/>
      <c r="C487" s="51"/>
    </row>
    <row r="488" spans="1:3">
      <c r="A488" s="51"/>
      <c r="B488" s="51"/>
      <c r="C488" s="51"/>
    </row>
    <row r="489" spans="1:3">
      <c r="A489" s="51"/>
      <c r="B489" s="51"/>
      <c r="C489" s="51"/>
    </row>
    <row r="490" spans="1:3">
      <c r="A490" s="51"/>
      <c r="B490" s="51"/>
      <c r="C490" s="51"/>
    </row>
    <row r="491" spans="1:3">
      <c r="A491" s="51"/>
      <c r="B491" s="51"/>
      <c r="C491" s="51"/>
    </row>
    <row r="492" spans="1:3">
      <c r="A492" s="51"/>
      <c r="B492" s="51"/>
      <c r="C492" s="51"/>
    </row>
    <row r="493" spans="1:3">
      <c r="A493" s="51"/>
      <c r="B493" s="51"/>
      <c r="C493" s="51"/>
    </row>
    <row r="494" spans="1:3">
      <c r="A494" s="51"/>
      <c r="B494" s="51"/>
      <c r="C494" s="51"/>
    </row>
    <row r="495" spans="1:3">
      <c r="A495" s="51"/>
      <c r="B495" s="51"/>
      <c r="C495" s="51"/>
    </row>
    <row r="496" spans="1:3">
      <c r="A496" s="51"/>
      <c r="B496" s="51"/>
      <c r="C496" s="51"/>
    </row>
    <row r="497" spans="1:3">
      <c r="A497" s="51"/>
      <c r="B497" s="51"/>
      <c r="C497" s="51"/>
    </row>
    <row r="498" spans="1:3">
      <c r="A498" s="51"/>
      <c r="B498" s="51"/>
      <c r="C498" s="51"/>
    </row>
    <row r="499" spans="1:3">
      <c r="A499" s="51"/>
      <c r="B499" s="51"/>
      <c r="C499" s="51"/>
    </row>
    <row r="500" spans="1:3">
      <c r="A500" s="51"/>
      <c r="B500" s="51"/>
      <c r="C500" s="51"/>
    </row>
    <row r="501" spans="1:3">
      <c r="A501" s="51"/>
      <c r="B501" s="51"/>
      <c r="C501" s="51"/>
    </row>
    <row r="502" spans="1:3">
      <c r="A502" s="51"/>
      <c r="B502" s="51"/>
      <c r="C502" s="51"/>
    </row>
    <row r="503" spans="1:3">
      <c r="A503" s="51"/>
      <c r="B503" s="51"/>
      <c r="C503" s="51"/>
    </row>
    <row r="504" spans="1:3">
      <c r="A504" s="51"/>
      <c r="B504" s="51"/>
      <c r="C504" s="51"/>
    </row>
    <row r="505" spans="1:3">
      <c r="A505" s="51"/>
      <c r="B505" s="51"/>
      <c r="C505" s="51"/>
    </row>
    <row r="506" spans="1:3">
      <c r="A506" s="51"/>
      <c r="B506" s="51"/>
      <c r="C506" s="51"/>
    </row>
    <row r="507" spans="1:3">
      <c r="A507" s="51"/>
      <c r="B507" s="51"/>
      <c r="C507" s="51"/>
    </row>
    <row r="508" spans="1:3">
      <c r="A508" s="51"/>
      <c r="B508" s="51"/>
      <c r="C508" s="51"/>
    </row>
    <row r="509" spans="1:3">
      <c r="A509" s="51"/>
      <c r="B509" s="51"/>
      <c r="C509" s="51"/>
    </row>
    <row r="510" spans="1:3">
      <c r="A510" s="51"/>
      <c r="B510" s="51"/>
      <c r="C510" s="51"/>
    </row>
    <row r="511" spans="1:3">
      <c r="A511" s="51"/>
      <c r="B511" s="51"/>
      <c r="C511" s="51"/>
    </row>
    <row r="512" spans="1:3">
      <c r="A512" s="51"/>
      <c r="B512" s="51"/>
      <c r="C512" s="51"/>
    </row>
    <row r="513" spans="1:3">
      <c r="A513" s="51"/>
      <c r="B513" s="51"/>
      <c r="C513" s="51"/>
    </row>
    <row r="514" spans="1:3">
      <c r="A514" s="51"/>
      <c r="B514" s="51"/>
      <c r="C514" s="51"/>
    </row>
    <row r="515" spans="1:3">
      <c r="A515" s="51"/>
      <c r="B515" s="51"/>
      <c r="C515" s="51"/>
    </row>
    <row r="516" spans="1:3">
      <c r="A516" s="51"/>
      <c r="B516" s="51"/>
      <c r="C516" s="51"/>
    </row>
    <row r="517" spans="1:3">
      <c r="A517" s="51"/>
      <c r="B517" s="51"/>
      <c r="C517" s="51"/>
    </row>
    <row r="518" spans="1:3">
      <c r="A518" s="51"/>
      <c r="B518" s="51"/>
      <c r="C518" s="51"/>
    </row>
    <row r="519" spans="1:3">
      <c r="A519" s="51"/>
      <c r="B519" s="51"/>
      <c r="C519" s="51"/>
    </row>
    <row r="520" spans="1:3">
      <c r="A520" s="51"/>
      <c r="B520" s="51"/>
      <c r="C520" s="51"/>
    </row>
    <row r="521" spans="1:3">
      <c r="A521" s="51"/>
      <c r="B521" s="51"/>
      <c r="C521" s="51"/>
    </row>
    <row r="522" spans="1:3">
      <c r="A522" s="51"/>
      <c r="B522" s="51"/>
      <c r="C522" s="51"/>
    </row>
    <row r="523" spans="1:3">
      <c r="A523" s="51"/>
      <c r="B523" s="51"/>
      <c r="C523" s="51"/>
    </row>
    <row r="524" spans="1:3">
      <c r="A524" s="51"/>
      <c r="B524" s="51"/>
      <c r="C524" s="51"/>
    </row>
    <row r="525" spans="1:3">
      <c r="A525" s="51"/>
      <c r="B525" s="51"/>
      <c r="C525" s="51"/>
    </row>
    <row r="526" spans="1:3">
      <c r="A526" s="51"/>
      <c r="B526" s="51"/>
      <c r="C526" s="51"/>
    </row>
    <row r="527" spans="1:3">
      <c r="A527" s="51"/>
      <c r="B527" s="51"/>
      <c r="C527" s="51"/>
    </row>
    <row r="528" spans="1:3">
      <c r="A528" s="51"/>
      <c r="B528" s="51"/>
      <c r="C528" s="51"/>
    </row>
    <row r="529" spans="1:3">
      <c r="A529" s="51"/>
      <c r="B529" s="51"/>
      <c r="C529" s="51"/>
    </row>
    <row r="530" spans="1:3">
      <c r="A530" s="51"/>
      <c r="B530" s="51"/>
      <c r="C530" s="51"/>
    </row>
    <row r="531" spans="1:3">
      <c r="A531" s="51"/>
      <c r="B531" s="51"/>
      <c r="C531" s="51"/>
    </row>
    <row r="532" spans="1:3">
      <c r="A532" s="51"/>
      <c r="B532" s="51"/>
      <c r="C532" s="51"/>
    </row>
    <row r="533" spans="1:3">
      <c r="A533" s="51"/>
      <c r="B533" s="51"/>
      <c r="C533" s="51"/>
    </row>
    <row r="534" spans="1:3">
      <c r="A534" s="51"/>
      <c r="B534" s="51"/>
      <c r="C534" s="51"/>
    </row>
    <row r="535" spans="1:3">
      <c r="A535" s="51"/>
      <c r="B535" s="51"/>
      <c r="C535" s="51"/>
    </row>
    <row r="536" spans="1:3">
      <c r="A536" s="51"/>
      <c r="B536" s="51"/>
      <c r="C536" s="51"/>
    </row>
    <row r="537" spans="1:3">
      <c r="A537" s="51"/>
      <c r="B537" s="51"/>
      <c r="C537" s="51"/>
    </row>
    <row r="538" spans="1:3">
      <c r="A538" s="51"/>
      <c r="B538" s="51"/>
      <c r="C538" s="51"/>
    </row>
    <row r="539" spans="1:3">
      <c r="A539" s="51"/>
      <c r="B539" s="51"/>
      <c r="C539" s="51"/>
    </row>
    <row r="540" spans="1:3">
      <c r="A540" s="51"/>
      <c r="B540" s="51"/>
      <c r="C540" s="51"/>
    </row>
    <row r="541" spans="1:3">
      <c r="A541" s="51"/>
      <c r="B541" s="51"/>
      <c r="C541" s="51"/>
    </row>
    <row r="542" spans="1:3">
      <c r="A542" s="51"/>
      <c r="B542" s="51"/>
      <c r="C542" s="51"/>
    </row>
    <row r="543" spans="1:3">
      <c r="A543" s="51"/>
      <c r="B543" s="51"/>
      <c r="C543" s="51"/>
    </row>
    <row r="544" spans="1:3">
      <c r="A544" s="51"/>
      <c r="B544" s="51"/>
      <c r="C544" s="51"/>
    </row>
    <row r="545" spans="1:3">
      <c r="A545" s="51"/>
      <c r="B545" s="51"/>
      <c r="C545" s="51"/>
    </row>
    <row r="546" spans="1:3">
      <c r="A546" s="51"/>
      <c r="B546" s="51"/>
      <c r="C546" s="51"/>
    </row>
    <row r="547" spans="1:3">
      <c r="A547" s="51"/>
      <c r="B547" s="51"/>
      <c r="C547" s="51"/>
    </row>
    <row r="548" spans="1:3">
      <c r="A548" s="51"/>
      <c r="B548" s="51"/>
      <c r="C548" s="51"/>
    </row>
    <row r="549" spans="1:3">
      <c r="A549" s="51"/>
      <c r="B549" s="51"/>
      <c r="C549" s="51"/>
    </row>
    <row r="550" spans="1:3">
      <c r="A550" s="51"/>
      <c r="B550" s="51"/>
      <c r="C550" s="51"/>
    </row>
    <row r="551" spans="1:3">
      <c r="A551" s="51"/>
      <c r="B551" s="51"/>
      <c r="C551" s="51"/>
    </row>
    <row r="552" spans="1:3">
      <c r="A552" s="51"/>
      <c r="B552" s="51"/>
      <c r="C552" s="51"/>
    </row>
    <row r="553" spans="1:3">
      <c r="A553" s="51"/>
      <c r="B553" s="51"/>
      <c r="C553" s="51"/>
    </row>
    <row r="554" spans="1:3">
      <c r="A554" s="51"/>
      <c r="B554" s="51"/>
      <c r="C554" s="51"/>
    </row>
    <row r="555" spans="1:3">
      <c r="A555" s="51"/>
      <c r="B555" s="51"/>
      <c r="C555" s="51"/>
    </row>
    <row r="556" spans="1:3">
      <c r="A556" s="51"/>
      <c r="B556" s="51"/>
      <c r="C556" s="51"/>
    </row>
    <row r="557" spans="1:3">
      <c r="A557" s="51"/>
      <c r="B557" s="51"/>
      <c r="C557" s="51"/>
    </row>
    <row r="558" spans="1:3">
      <c r="A558" s="51"/>
      <c r="B558" s="51"/>
      <c r="C558" s="51"/>
    </row>
    <row r="559" spans="1:3">
      <c r="A559" s="51"/>
      <c r="B559" s="51"/>
      <c r="C559" s="51"/>
    </row>
    <row r="560" spans="1:3">
      <c r="A560" s="51"/>
      <c r="B560" s="51"/>
      <c r="C560" s="51"/>
    </row>
    <row r="561" spans="1:3">
      <c r="A561" s="51"/>
      <c r="B561" s="51"/>
      <c r="C561" s="51"/>
    </row>
    <row r="562" spans="1:3">
      <c r="A562" s="51"/>
      <c r="B562" s="51"/>
      <c r="C562" s="51"/>
    </row>
    <row r="563" spans="1:3">
      <c r="A563" s="51"/>
      <c r="B563" s="51"/>
      <c r="C563" s="51"/>
    </row>
    <row r="564" spans="1:3">
      <c r="A564" s="51"/>
      <c r="B564" s="51"/>
      <c r="C564" s="51"/>
    </row>
    <row r="565" spans="1:3">
      <c r="A565" s="51"/>
      <c r="B565" s="51"/>
      <c r="C565" s="51"/>
    </row>
    <row r="566" spans="1:3">
      <c r="A566" s="51"/>
      <c r="B566" s="51"/>
      <c r="C566" s="51"/>
    </row>
    <row r="567" spans="1:3">
      <c r="A567" s="51"/>
      <c r="B567" s="51"/>
      <c r="C567" s="51"/>
    </row>
    <row r="568" spans="1:3">
      <c r="A568" s="51"/>
      <c r="B568" s="51"/>
      <c r="C568" s="51"/>
    </row>
    <row r="569" spans="1:3">
      <c r="A569" s="51"/>
      <c r="B569" s="51"/>
      <c r="C569" s="51"/>
    </row>
    <row r="570" spans="1:3">
      <c r="A570" s="51"/>
      <c r="B570" s="51"/>
      <c r="C570" s="51"/>
    </row>
    <row r="571" spans="1:3">
      <c r="A571" s="51"/>
      <c r="B571" s="51"/>
      <c r="C571" s="51"/>
    </row>
    <row r="572" spans="1:3">
      <c r="A572" s="51"/>
      <c r="B572" s="51"/>
      <c r="C572" s="51"/>
    </row>
    <row r="573" spans="1:3">
      <c r="A573" s="51"/>
      <c r="B573" s="51"/>
      <c r="C573" s="51"/>
    </row>
    <row r="574" spans="1:3">
      <c r="A574" s="51"/>
      <c r="B574" s="51"/>
      <c r="C574" s="51"/>
    </row>
    <row r="575" spans="1:3">
      <c r="A575" s="51"/>
      <c r="B575" s="51"/>
      <c r="C575" s="51"/>
    </row>
    <row r="576" spans="1:3">
      <c r="A576" s="51"/>
      <c r="B576" s="51"/>
      <c r="C576" s="51"/>
    </row>
    <row r="577" spans="1:3">
      <c r="A577" s="51"/>
      <c r="B577" s="51"/>
      <c r="C577" s="51"/>
    </row>
    <row r="578" spans="1:3">
      <c r="A578" s="51"/>
      <c r="B578" s="51"/>
      <c r="C578" s="51"/>
    </row>
    <row r="579" spans="1:3">
      <c r="A579" s="51"/>
      <c r="B579" s="51"/>
      <c r="C579" s="51"/>
    </row>
    <row r="580" spans="1:3">
      <c r="A580" s="51"/>
      <c r="B580" s="51"/>
      <c r="C580" s="51"/>
    </row>
    <row r="581" spans="1:3">
      <c r="A581" s="51"/>
      <c r="B581" s="51"/>
      <c r="C581" s="51"/>
    </row>
    <row r="582" spans="1:3">
      <c r="A582" s="51"/>
      <c r="B582" s="51"/>
      <c r="C582" s="51"/>
    </row>
    <row r="583" spans="1:3">
      <c r="A583" s="51"/>
      <c r="B583" s="51"/>
      <c r="C583" s="51"/>
    </row>
    <row r="584" spans="1:3">
      <c r="A584" s="51"/>
      <c r="B584" s="51"/>
      <c r="C584" s="51"/>
    </row>
    <row r="585" spans="1:3">
      <c r="A585" s="51"/>
      <c r="B585" s="51"/>
      <c r="C585" s="51"/>
    </row>
    <row r="586" spans="1:3">
      <c r="A586" s="51"/>
      <c r="B586" s="51"/>
      <c r="C586" s="51"/>
    </row>
    <row r="587" spans="1:3">
      <c r="A587" s="51"/>
      <c r="B587" s="51"/>
      <c r="C587" s="51"/>
    </row>
    <row r="588" spans="1:3">
      <c r="A588" s="51"/>
      <c r="B588" s="51"/>
      <c r="C588" s="51"/>
    </row>
    <row r="589" spans="1:3">
      <c r="A589" s="51"/>
      <c r="B589" s="51"/>
      <c r="C589" s="51"/>
    </row>
    <row r="590" spans="1:3">
      <c r="A590" s="51"/>
      <c r="B590" s="51"/>
      <c r="C590" s="51"/>
    </row>
    <row r="591" spans="1:3">
      <c r="A591" s="51"/>
      <c r="B591" s="51"/>
      <c r="C591" s="51"/>
    </row>
    <row r="592" spans="1:3">
      <c r="A592" s="51"/>
      <c r="B592" s="51"/>
      <c r="C592" s="51"/>
    </row>
    <row r="593" spans="1:3">
      <c r="A593" s="51"/>
      <c r="B593" s="51"/>
      <c r="C593" s="51"/>
    </row>
    <row r="594" spans="1:3">
      <c r="A594" s="51"/>
      <c r="B594" s="51"/>
      <c r="C594" s="51"/>
    </row>
    <row r="595" spans="1:3">
      <c r="A595" s="51"/>
      <c r="B595" s="51"/>
      <c r="C595" s="51"/>
    </row>
    <row r="596" spans="1:3">
      <c r="A596" s="51"/>
      <c r="B596" s="51"/>
      <c r="C596" s="51"/>
    </row>
    <row r="597" spans="1:3">
      <c r="A597" s="51"/>
      <c r="B597" s="51"/>
      <c r="C597" s="51"/>
    </row>
    <row r="598" spans="1:3">
      <c r="A598" s="51"/>
      <c r="B598" s="51"/>
      <c r="C598" s="51"/>
    </row>
    <row r="599" spans="1:3">
      <c r="A599" s="51"/>
      <c r="B599" s="51"/>
      <c r="C599" s="51"/>
    </row>
    <row r="600" spans="1:3">
      <c r="A600" s="51"/>
      <c r="B600" s="51"/>
      <c r="C600" s="51"/>
    </row>
    <row r="601" spans="1:3">
      <c r="A601" s="51"/>
      <c r="B601" s="51"/>
      <c r="C601" s="51"/>
    </row>
    <row r="602" spans="1:3">
      <c r="A602" s="51"/>
      <c r="B602" s="51"/>
      <c r="C602" s="51"/>
    </row>
    <row r="603" spans="1:3">
      <c r="A603" s="51"/>
      <c r="B603" s="51"/>
      <c r="C603" s="51"/>
    </row>
    <row r="604" spans="1:3">
      <c r="A604" s="51"/>
      <c r="B604" s="51"/>
      <c r="C604" s="51"/>
    </row>
    <row r="605" spans="1:3">
      <c r="A605" s="51"/>
      <c r="B605" s="51"/>
      <c r="C605" s="51"/>
    </row>
    <row r="606" spans="1:3">
      <c r="A606" s="51"/>
      <c r="B606" s="51"/>
      <c r="C606" s="51"/>
    </row>
    <row r="607" spans="1:3">
      <c r="A607" s="51"/>
      <c r="B607" s="51"/>
      <c r="C607" s="51"/>
    </row>
    <row r="608" spans="1:3">
      <c r="A608" s="51"/>
      <c r="B608" s="51"/>
      <c r="C608" s="51"/>
    </row>
    <row r="609" spans="1:3">
      <c r="A609" s="51"/>
      <c r="B609" s="51"/>
      <c r="C609" s="51"/>
    </row>
    <row r="610" spans="1:3">
      <c r="A610" s="51"/>
      <c r="B610" s="51"/>
      <c r="C610" s="51"/>
    </row>
    <row r="611" spans="1:3">
      <c r="A611" s="51"/>
      <c r="B611" s="51"/>
      <c r="C611" s="51"/>
    </row>
    <row r="612" spans="1:3">
      <c r="A612" s="51"/>
      <c r="B612" s="51"/>
      <c r="C612" s="51"/>
    </row>
    <row r="613" spans="1:3">
      <c r="A613" s="51"/>
      <c r="B613" s="51"/>
      <c r="C613" s="51"/>
    </row>
    <row r="614" spans="1:3">
      <c r="A614" s="51"/>
      <c r="B614" s="51"/>
      <c r="C614" s="51"/>
    </row>
    <row r="615" spans="1:3">
      <c r="A615" s="51"/>
      <c r="B615" s="51"/>
      <c r="C615" s="51"/>
    </row>
    <row r="616" spans="1:3">
      <c r="A616" s="51"/>
      <c r="B616" s="51"/>
      <c r="C616" s="51"/>
    </row>
    <row r="617" spans="1:3">
      <c r="A617" s="51"/>
      <c r="B617" s="51"/>
      <c r="C617" s="51"/>
    </row>
    <row r="618" spans="1:3">
      <c r="A618" s="51"/>
      <c r="B618" s="51"/>
      <c r="C618" s="51"/>
    </row>
    <row r="619" spans="1:3">
      <c r="A619" s="51"/>
      <c r="B619" s="51"/>
      <c r="C619" s="51"/>
    </row>
    <row r="620" spans="1:3">
      <c r="A620" s="51"/>
      <c r="B620" s="51"/>
      <c r="C620" s="51"/>
    </row>
    <row r="621" spans="1:3">
      <c r="A621" s="51"/>
      <c r="B621" s="51"/>
      <c r="C621" s="51"/>
    </row>
    <row r="622" spans="1:3">
      <c r="A622" s="51"/>
      <c r="B622" s="51"/>
      <c r="C622" s="51"/>
    </row>
    <row r="623" spans="1:3">
      <c r="A623" s="51"/>
      <c r="B623" s="51"/>
      <c r="C623" s="51"/>
    </row>
    <row r="624" spans="1:3">
      <c r="A624" s="51"/>
      <c r="B624" s="51"/>
      <c r="C624" s="51"/>
    </row>
    <row r="625" spans="1:3">
      <c r="A625" s="51"/>
      <c r="B625" s="51"/>
      <c r="C625" s="51"/>
    </row>
    <row r="626" spans="1:3">
      <c r="A626" s="51"/>
      <c r="B626" s="51"/>
      <c r="C626" s="51"/>
    </row>
    <row r="627" spans="1:3">
      <c r="A627" s="51"/>
      <c r="B627" s="51"/>
      <c r="C627" s="51"/>
    </row>
    <row r="628" spans="1:3">
      <c r="A628" s="51"/>
      <c r="B628" s="51"/>
      <c r="C628" s="51"/>
    </row>
    <row r="629" spans="1:3">
      <c r="A629" s="51"/>
      <c r="B629" s="51"/>
      <c r="C629" s="51"/>
    </row>
    <row r="630" spans="1:3">
      <c r="A630" s="51"/>
      <c r="B630" s="51"/>
      <c r="C630" s="51"/>
    </row>
    <row r="631" spans="1:3">
      <c r="A631" s="51"/>
      <c r="B631" s="51"/>
      <c r="C631" s="51"/>
    </row>
    <row r="632" spans="1:3">
      <c r="A632" s="51"/>
      <c r="B632" s="51"/>
      <c r="C632" s="51"/>
    </row>
    <row r="633" spans="1:3">
      <c r="A633" s="51"/>
      <c r="B633" s="51"/>
      <c r="C633" s="51"/>
    </row>
    <row r="634" spans="1:3">
      <c r="A634" s="51"/>
      <c r="B634" s="51"/>
      <c r="C634" s="51"/>
    </row>
    <row r="635" spans="1:3">
      <c r="A635" s="51"/>
      <c r="B635" s="51"/>
      <c r="C635" s="51"/>
    </row>
    <row r="636" spans="1:3">
      <c r="A636" s="51"/>
      <c r="B636" s="51"/>
      <c r="C636" s="51"/>
    </row>
    <row r="637" spans="1:3">
      <c r="A637" s="51"/>
      <c r="B637" s="51"/>
      <c r="C637" s="51"/>
    </row>
    <row r="638" spans="1:3">
      <c r="A638" s="51"/>
      <c r="B638" s="51"/>
      <c r="C638" s="51"/>
    </row>
    <row r="639" spans="1:3">
      <c r="A639" s="51"/>
      <c r="B639" s="51"/>
      <c r="C639" s="51"/>
    </row>
    <row r="640" spans="1:3">
      <c r="A640" s="51"/>
      <c r="B640" s="51"/>
      <c r="C640" s="51"/>
    </row>
    <row r="641" spans="1:3">
      <c r="A641" s="51"/>
      <c r="B641" s="51"/>
      <c r="C641" s="51"/>
    </row>
    <row r="642" spans="1:3">
      <c r="A642" s="51"/>
      <c r="B642" s="51"/>
      <c r="C642" s="51"/>
    </row>
    <row r="643" spans="1:3">
      <c r="A643" s="51"/>
      <c r="B643" s="51"/>
      <c r="C643" s="51"/>
    </row>
    <row r="644" spans="1:3">
      <c r="A644" s="51"/>
      <c r="B644" s="51"/>
      <c r="C644" s="51"/>
    </row>
    <row r="645" spans="1:3">
      <c r="A645" s="51"/>
      <c r="B645" s="51"/>
      <c r="C645" s="51"/>
    </row>
    <row r="646" spans="1:3">
      <c r="A646" s="51"/>
      <c r="B646" s="51"/>
      <c r="C646" s="51"/>
    </row>
    <row r="647" spans="1:3">
      <c r="A647" s="51"/>
      <c r="B647" s="51"/>
      <c r="C647" s="51"/>
    </row>
    <row r="648" spans="1:3">
      <c r="A648" s="51"/>
      <c r="B648" s="51"/>
      <c r="C648" s="51"/>
    </row>
    <row r="649" spans="1:3">
      <c r="A649" s="51"/>
      <c r="B649" s="51"/>
      <c r="C649" s="51"/>
    </row>
    <row r="650" spans="1:3">
      <c r="A650" s="51"/>
      <c r="B650" s="51"/>
      <c r="C650" s="51"/>
    </row>
    <row r="651" spans="1:3">
      <c r="A651" s="51"/>
      <c r="B651" s="51"/>
      <c r="C651" s="51"/>
    </row>
    <row r="652" spans="1:3">
      <c r="A652" s="51"/>
      <c r="B652" s="51"/>
      <c r="C652" s="51"/>
    </row>
    <row r="653" spans="1:3">
      <c r="A653" s="51"/>
      <c r="B653" s="51"/>
      <c r="C653" s="51"/>
    </row>
    <row r="654" spans="1:3">
      <c r="A654" s="51"/>
      <c r="B654" s="51"/>
      <c r="C654" s="51"/>
    </row>
    <row r="655" spans="1:3">
      <c r="A655" s="51"/>
      <c r="B655" s="51"/>
      <c r="C655" s="51"/>
    </row>
    <row r="656" spans="1:3">
      <c r="A656" s="51"/>
      <c r="B656" s="51"/>
      <c r="C656" s="51"/>
    </row>
    <row r="657" spans="1:3">
      <c r="A657" s="51"/>
      <c r="B657" s="51"/>
      <c r="C657" s="51"/>
    </row>
    <row r="658" spans="1:3">
      <c r="A658" s="51"/>
      <c r="B658" s="51"/>
      <c r="C658" s="51"/>
    </row>
    <row r="659" spans="1:3">
      <c r="A659" s="51"/>
      <c r="B659" s="51"/>
      <c r="C659" s="51"/>
    </row>
    <row r="660" spans="1:3">
      <c r="A660" s="51"/>
      <c r="B660" s="51"/>
      <c r="C660" s="51"/>
    </row>
    <row r="661" spans="1:3">
      <c r="A661" s="51"/>
      <c r="B661" s="51"/>
      <c r="C661" s="51"/>
    </row>
    <row r="662" spans="1:3">
      <c r="A662" s="51"/>
      <c r="B662" s="51"/>
      <c r="C662" s="51"/>
    </row>
    <row r="663" spans="1:3">
      <c r="A663" s="51"/>
      <c r="B663" s="51"/>
      <c r="C663" s="51"/>
    </row>
    <row r="664" spans="1:3">
      <c r="A664" s="51"/>
      <c r="B664" s="51"/>
      <c r="C664" s="51"/>
    </row>
    <row r="665" spans="1:3">
      <c r="A665" s="51"/>
      <c r="B665" s="51"/>
      <c r="C665" s="51"/>
    </row>
    <row r="666" spans="1:3">
      <c r="A666" s="51"/>
      <c r="B666" s="51"/>
      <c r="C666" s="51"/>
    </row>
    <row r="667" spans="1:3">
      <c r="A667" s="51"/>
      <c r="B667" s="51"/>
      <c r="C667" s="51"/>
    </row>
    <row r="668" spans="1:3">
      <c r="A668" s="51"/>
      <c r="B668" s="51"/>
      <c r="C668" s="51"/>
    </row>
    <row r="669" spans="1:3">
      <c r="A669" s="51"/>
      <c r="B669" s="51"/>
      <c r="C669" s="51"/>
    </row>
    <row r="670" spans="1:3">
      <c r="A670" s="51"/>
      <c r="B670" s="51"/>
      <c r="C670" s="51"/>
    </row>
    <row r="671" spans="1:3">
      <c r="A671" s="51"/>
      <c r="B671" s="51"/>
      <c r="C671" s="51"/>
    </row>
    <row r="672" spans="1:3">
      <c r="A672" s="51"/>
      <c r="B672" s="51"/>
      <c r="C672" s="51"/>
    </row>
    <row r="673" spans="1:3">
      <c r="A673" s="51"/>
      <c r="B673" s="51"/>
      <c r="C673" s="51"/>
    </row>
    <row r="674" spans="1:3">
      <c r="A674" s="51"/>
      <c r="B674" s="51"/>
      <c r="C674" s="51"/>
    </row>
    <row r="675" spans="1:3">
      <c r="A675" s="51"/>
      <c r="B675" s="51"/>
      <c r="C675" s="51"/>
    </row>
    <row r="676" spans="1:3">
      <c r="A676" s="51"/>
      <c r="B676" s="51"/>
      <c r="C676" s="51"/>
    </row>
    <row r="677" spans="1:3">
      <c r="A677" s="51"/>
      <c r="B677" s="51"/>
      <c r="C677" s="51"/>
    </row>
    <row r="678" spans="1:3">
      <c r="A678" s="51"/>
      <c r="B678" s="51"/>
      <c r="C678" s="51"/>
    </row>
    <row r="679" spans="1:3">
      <c r="A679" s="51"/>
      <c r="B679" s="51"/>
      <c r="C679" s="51"/>
    </row>
    <row r="680" spans="1:3">
      <c r="A680" s="51"/>
      <c r="B680" s="51"/>
      <c r="C680" s="51"/>
    </row>
    <row r="681" spans="1:3">
      <c r="A681" s="51"/>
      <c r="B681" s="51"/>
      <c r="C681" s="51"/>
    </row>
    <row r="682" spans="1:3">
      <c r="A682" s="51"/>
      <c r="B682" s="51"/>
      <c r="C682" s="51"/>
    </row>
    <row r="683" spans="1:3">
      <c r="A683" s="51"/>
      <c r="B683" s="51"/>
      <c r="C683" s="51"/>
    </row>
    <row r="684" spans="1:3">
      <c r="A684" s="51"/>
      <c r="B684" s="51"/>
      <c r="C684" s="51"/>
    </row>
    <row r="685" spans="1:3">
      <c r="A685" s="51"/>
      <c r="B685" s="51"/>
      <c r="C685" s="51"/>
    </row>
    <row r="686" spans="1:3">
      <c r="A686" s="51"/>
      <c r="B686" s="51"/>
      <c r="C686" s="51"/>
    </row>
    <row r="687" spans="1:3">
      <c r="A687" s="51"/>
      <c r="B687" s="51"/>
      <c r="C687" s="51"/>
    </row>
    <row r="688" spans="1:3">
      <c r="A688" s="51"/>
      <c r="B688" s="51"/>
      <c r="C688" s="51"/>
    </row>
    <row r="689" spans="1:3">
      <c r="A689" s="51"/>
      <c r="B689" s="51"/>
      <c r="C689" s="51"/>
    </row>
    <row r="690" spans="1:3">
      <c r="A690" s="51"/>
      <c r="B690" s="51"/>
      <c r="C690" s="51"/>
    </row>
    <row r="691" spans="1:3">
      <c r="A691" s="51"/>
      <c r="B691" s="51"/>
      <c r="C691" s="51"/>
    </row>
    <row r="692" spans="1:3">
      <c r="A692" s="51"/>
      <c r="B692" s="51"/>
      <c r="C692" s="51"/>
    </row>
    <row r="693" spans="1:3">
      <c r="A693" s="51"/>
      <c r="B693" s="51"/>
      <c r="C693" s="51"/>
    </row>
    <row r="694" spans="1:3">
      <c r="A694" s="51"/>
      <c r="B694" s="51"/>
      <c r="C694" s="51"/>
    </row>
    <row r="695" spans="1:3">
      <c r="A695" s="51"/>
      <c r="B695" s="51"/>
      <c r="C695" s="51"/>
    </row>
    <row r="696" spans="1:3">
      <c r="A696" s="51"/>
      <c r="B696" s="51"/>
      <c r="C696" s="51"/>
    </row>
    <row r="697" spans="1:3">
      <c r="A697" s="51"/>
      <c r="B697" s="51"/>
      <c r="C697" s="51"/>
    </row>
    <row r="698" spans="1:3">
      <c r="A698" s="51"/>
      <c r="B698" s="51"/>
      <c r="C698" s="51"/>
    </row>
    <row r="699" spans="1:3">
      <c r="A699" s="51"/>
      <c r="B699" s="51"/>
      <c r="C699" s="51"/>
    </row>
    <row r="700" spans="1:3">
      <c r="A700" s="51"/>
      <c r="B700" s="51"/>
      <c r="C700" s="51"/>
    </row>
    <row r="701" spans="1:3">
      <c r="A701" s="51"/>
      <c r="B701" s="51"/>
      <c r="C701" s="51"/>
    </row>
    <row r="702" spans="1:3">
      <c r="A702" s="51"/>
      <c r="B702" s="51"/>
      <c r="C702" s="51"/>
    </row>
    <row r="703" spans="1:3">
      <c r="A703" s="51"/>
      <c r="B703" s="51"/>
      <c r="C703" s="51"/>
    </row>
    <row r="704" spans="1:3">
      <c r="A704" s="51"/>
      <c r="B704" s="51"/>
      <c r="C704" s="51"/>
    </row>
    <row r="705" spans="1:3">
      <c r="A705" s="51"/>
      <c r="B705" s="51"/>
      <c r="C705" s="51"/>
    </row>
    <row r="706" spans="1:3">
      <c r="A706" s="51"/>
      <c r="B706" s="51"/>
      <c r="C706" s="51"/>
    </row>
    <row r="707" spans="1:3">
      <c r="A707" s="51"/>
      <c r="B707" s="51"/>
      <c r="C707" s="51"/>
    </row>
    <row r="708" spans="1:3">
      <c r="A708" s="51"/>
      <c r="B708" s="51"/>
      <c r="C708" s="51"/>
    </row>
    <row r="709" spans="1:3">
      <c r="A709" s="51"/>
      <c r="B709" s="51"/>
      <c r="C709" s="51"/>
    </row>
    <row r="710" spans="1:3">
      <c r="A710" s="51"/>
      <c r="B710" s="51"/>
      <c r="C710" s="51"/>
    </row>
    <row r="711" spans="1:3">
      <c r="A711" s="51"/>
      <c r="B711" s="51"/>
      <c r="C711" s="51"/>
    </row>
    <row r="712" spans="1:3">
      <c r="A712" s="51"/>
      <c r="B712" s="51"/>
      <c r="C712" s="51"/>
    </row>
    <row r="713" spans="1:3">
      <c r="A713" s="51"/>
      <c r="B713" s="51"/>
      <c r="C713" s="51"/>
    </row>
    <row r="714" spans="1:3">
      <c r="A714" s="51"/>
      <c r="B714" s="51"/>
      <c r="C714" s="51"/>
    </row>
    <row r="715" spans="1:3">
      <c r="A715" s="51"/>
      <c r="B715" s="51"/>
      <c r="C715" s="51"/>
    </row>
    <row r="716" spans="1:3">
      <c r="A716" s="51"/>
      <c r="B716" s="51"/>
      <c r="C716" s="51"/>
    </row>
    <row r="717" spans="1:3">
      <c r="A717" s="51"/>
      <c r="B717" s="51"/>
      <c r="C717" s="51"/>
    </row>
    <row r="718" spans="1:3">
      <c r="A718" s="51"/>
      <c r="B718" s="51"/>
      <c r="C718" s="51"/>
    </row>
    <row r="719" spans="1:3">
      <c r="A719" s="51"/>
      <c r="B719" s="51"/>
      <c r="C719" s="51"/>
    </row>
    <row r="720" spans="1:3">
      <c r="A720" s="51"/>
      <c r="B720" s="51"/>
      <c r="C720" s="51"/>
    </row>
    <row r="721" spans="1:3">
      <c r="A721" s="51"/>
      <c r="B721" s="51"/>
      <c r="C721" s="51"/>
    </row>
    <row r="722" spans="1:3">
      <c r="A722" s="51"/>
      <c r="B722" s="51"/>
      <c r="C722" s="51"/>
    </row>
    <row r="723" spans="1:3">
      <c r="A723" s="51"/>
      <c r="B723" s="51"/>
      <c r="C723" s="51"/>
    </row>
    <row r="724" spans="1:3">
      <c r="A724" s="51"/>
      <c r="B724" s="51"/>
      <c r="C724" s="51"/>
    </row>
    <row r="725" spans="1:3">
      <c r="A725" s="51"/>
      <c r="B725" s="51"/>
      <c r="C725" s="51"/>
    </row>
    <row r="726" spans="1:3">
      <c r="A726" s="51"/>
      <c r="B726" s="51"/>
      <c r="C726" s="51"/>
    </row>
    <row r="727" spans="1:3">
      <c r="A727" s="51"/>
      <c r="B727" s="51"/>
      <c r="C727" s="51"/>
    </row>
    <row r="728" spans="1:3">
      <c r="A728" s="51"/>
      <c r="B728" s="51"/>
      <c r="C728" s="51"/>
    </row>
    <row r="729" spans="1:3">
      <c r="A729" s="51"/>
      <c r="B729" s="51"/>
      <c r="C729" s="51"/>
    </row>
    <row r="730" spans="1:3">
      <c r="A730" s="51"/>
      <c r="B730" s="51"/>
      <c r="C730" s="51"/>
    </row>
    <row r="731" spans="1:3">
      <c r="A731" s="51"/>
      <c r="B731" s="51"/>
      <c r="C731" s="51"/>
    </row>
    <row r="732" spans="1:3">
      <c r="A732" s="51"/>
      <c r="B732" s="51"/>
      <c r="C732" s="51"/>
    </row>
    <row r="733" spans="1:3">
      <c r="A733" s="51"/>
      <c r="B733" s="51"/>
      <c r="C733" s="51"/>
    </row>
    <row r="734" spans="1:3">
      <c r="A734" s="51"/>
      <c r="B734" s="51"/>
      <c r="C734" s="51"/>
    </row>
    <row r="735" spans="1:3">
      <c r="A735" s="51"/>
      <c r="B735" s="51"/>
      <c r="C735" s="51"/>
    </row>
    <row r="736" spans="1:3">
      <c r="A736" s="51"/>
      <c r="B736" s="51"/>
      <c r="C736" s="51"/>
    </row>
    <row r="737" spans="1:3">
      <c r="A737" s="51"/>
      <c r="B737" s="51"/>
      <c r="C737" s="51"/>
    </row>
    <row r="738" spans="1:3">
      <c r="A738" s="51"/>
      <c r="B738" s="51"/>
      <c r="C738" s="51"/>
    </row>
    <row r="739" spans="1:3">
      <c r="A739" s="51"/>
      <c r="B739" s="51"/>
      <c r="C739" s="51"/>
    </row>
    <row r="740" spans="1:3">
      <c r="A740" s="51"/>
      <c r="B740" s="51"/>
      <c r="C740" s="51"/>
    </row>
    <row r="741" spans="1:3">
      <c r="A741" s="51"/>
      <c r="B741" s="51"/>
      <c r="C741" s="51"/>
    </row>
    <row r="742" spans="1:3">
      <c r="A742" s="51"/>
      <c r="B742" s="51"/>
      <c r="C742" s="51"/>
    </row>
    <row r="743" spans="1:3">
      <c r="A743" s="51"/>
      <c r="B743" s="51"/>
      <c r="C743" s="51"/>
    </row>
    <row r="744" spans="1:3">
      <c r="A744" s="51"/>
      <c r="B744" s="51"/>
      <c r="C744" s="51"/>
    </row>
    <row r="745" spans="1:3">
      <c r="A745" s="51"/>
      <c r="B745" s="51"/>
      <c r="C745" s="51"/>
    </row>
    <row r="746" spans="1:3">
      <c r="A746" s="51"/>
      <c r="B746" s="51"/>
      <c r="C746" s="51"/>
    </row>
    <row r="747" spans="1:3">
      <c r="A747" s="51"/>
      <c r="B747" s="51"/>
      <c r="C747" s="51"/>
    </row>
    <row r="748" spans="1:3">
      <c r="A748" s="51"/>
      <c r="B748" s="51"/>
      <c r="C748" s="51"/>
    </row>
    <row r="749" spans="1:3">
      <c r="A749" s="51"/>
      <c r="B749" s="51"/>
      <c r="C749" s="51"/>
    </row>
    <row r="750" spans="1:3">
      <c r="A750" s="51"/>
      <c r="B750" s="51"/>
      <c r="C750" s="51"/>
    </row>
    <row r="751" spans="1:3">
      <c r="A751" s="51"/>
      <c r="B751" s="51"/>
      <c r="C751" s="51"/>
    </row>
    <row r="752" spans="1:3">
      <c r="A752" s="51"/>
      <c r="B752" s="51"/>
      <c r="C752" s="51"/>
    </row>
    <row r="753" spans="1:3">
      <c r="A753" s="51"/>
      <c r="B753" s="51"/>
      <c r="C753" s="51"/>
    </row>
    <row r="754" spans="1:3">
      <c r="A754" s="51"/>
      <c r="B754" s="51"/>
      <c r="C754" s="51"/>
    </row>
    <row r="755" spans="1:3">
      <c r="A755" s="51"/>
      <c r="B755" s="51"/>
      <c r="C755" s="51"/>
    </row>
    <row r="756" spans="1:3">
      <c r="A756" s="51"/>
      <c r="B756" s="51"/>
      <c r="C756" s="51"/>
    </row>
    <row r="757" spans="1:3">
      <c r="A757" s="51"/>
      <c r="B757" s="51"/>
      <c r="C757" s="51"/>
    </row>
    <row r="758" spans="1:3">
      <c r="A758" s="51"/>
      <c r="B758" s="51"/>
      <c r="C758" s="51"/>
    </row>
    <row r="759" spans="1:3">
      <c r="A759" s="51"/>
      <c r="B759" s="51"/>
      <c r="C759" s="51"/>
    </row>
    <row r="760" spans="1:3">
      <c r="A760" s="51"/>
      <c r="B760" s="51"/>
      <c r="C760" s="51"/>
    </row>
    <row r="761" spans="1:3">
      <c r="A761" s="51"/>
      <c r="B761" s="51"/>
      <c r="C761" s="51"/>
    </row>
    <row r="762" spans="1:3">
      <c r="A762" s="51"/>
      <c r="B762" s="51"/>
      <c r="C762" s="51"/>
    </row>
    <row r="763" spans="1:3">
      <c r="A763" s="51"/>
      <c r="B763" s="51"/>
      <c r="C763" s="51"/>
    </row>
    <row r="764" spans="1:3">
      <c r="A764" s="51"/>
      <c r="B764" s="51"/>
      <c r="C764" s="51"/>
    </row>
    <row r="765" spans="1:3">
      <c r="A765" s="51"/>
      <c r="B765" s="51"/>
      <c r="C765" s="51"/>
    </row>
    <row r="766" spans="1:3">
      <c r="A766" s="51"/>
      <c r="B766" s="51"/>
      <c r="C766" s="51"/>
    </row>
    <row r="767" spans="1:3">
      <c r="A767" s="51"/>
      <c r="B767" s="51"/>
      <c r="C767" s="51"/>
    </row>
    <row r="768" spans="1:3">
      <c r="A768" s="51"/>
      <c r="B768" s="51"/>
      <c r="C768" s="51"/>
    </row>
    <row r="769" spans="1:3">
      <c r="A769" s="51"/>
      <c r="B769" s="51"/>
      <c r="C769" s="51"/>
    </row>
    <row r="770" spans="1:3">
      <c r="A770" s="51"/>
      <c r="B770" s="51"/>
      <c r="C770" s="51"/>
    </row>
    <row r="771" spans="1:3">
      <c r="A771" s="51"/>
      <c r="B771" s="51"/>
      <c r="C771" s="51"/>
    </row>
    <row r="772" spans="1:3">
      <c r="A772" s="51"/>
      <c r="B772" s="51"/>
      <c r="C772" s="51"/>
    </row>
    <row r="773" spans="1:3">
      <c r="A773" s="51"/>
      <c r="B773" s="51"/>
      <c r="C773" s="51"/>
    </row>
    <row r="774" spans="1:3">
      <c r="A774" s="51"/>
      <c r="B774" s="51"/>
      <c r="C774" s="51"/>
    </row>
    <row r="775" spans="1:3">
      <c r="A775" s="51"/>
      <c r="B775" s="51"/>
      <c r="C775" s="51"/>
    </row>
    <row r="776" spans="1:3">
      <c r="A776" s="51"/>
      <c r="B776" s="51"/>
      <c r="C776" s="51"/>
    </row>
    <row r="777" spans="1:3">
      <c r="A777" s="51"/>
      <c r="B777" s="51"/>
      <c r="C777" s="51"/>
    </row>
    <row r="778" spans="1:3">
      <c r="A778" s="51"/>
      <c r="B778" s="51"/>
      <c r="C778" s="51"/>
    </row>
    <row r="779" spans="1:3">
      <c r="A779" s="51"/>
      <c r="B779" s="51"/>
      <c r="C779" s="51"/>
    </row>
    <row r="780" spans="1:3">
      <c r="A780" s="51"/>
      <c r="B780" s="51"/>
      <c r="C780" s="51"/>
    </row>
    <row r="781" spans="1:3">
      <c r="A781" s="51"/>
      <c r="B781" s="51"/>
      <c r="C781" s="51"/>
    </row>
    <row r="782" spans="1:3">
      <c r="A782" s="51"/>
      <c r="B782" s="51"/>
      <c r="C782" s="51"/>
    </row>
    <row r="783" spans="1:3">
      <c r="A783" s="51"/>
      <c r="B783" s="51"/>
      <c r="C783" s="51"/>
    </row>
    <row r="784" spans="1:3">
      <c r="A784" s="51"/>
      <c r="B784" s="51"/>
      <c r="C784" s="51"/>
    </row>
    <row r="785" spans="1:3">
      <c r="A785" s="51"/>
      <c r="B785" s="51"/>
      <c r="C785" s="51"/>
    </row>
    <row r="786" spans="1:3">
      <c r="A786" s="51"/>
      <c r="B786" s="51"/>
      <c r="C786" s="51"/>
    </row>
    <row r="787" spans="1:3">
      <c r="A787" s="51"/>
      <c r="B787" s="51"/>
      <c r="C787" s="51"/>
    </row>
    <row r="788" spans="1:3">
      <c r="A788" s="51"/>
      <c r="B788" s="51"/>
      <c r="C788" s="51"/>
    </row>
    <row r="789" spans="1:3">
      <c r="A789" s="51"/>
      <c r="B789" s="51"/>
      <c r="C789" s="51"/>
    </row>
    <row r="790" spans="1:3">
      <c r="A790" s="51"/>
      <c r="B790" s="51"/>
      <c r="C790" s="51"/>
    </row>
    <row r="791" spans="1:3">
      <c r="A791" s="51"/>
      <c r="B791" s="51"/>
      <c r="C791" s="51"/>
    </row>
    <row r="792" spans="1:3">
      <c r="A792" s="51"/>
      <c r="B792" s="51"/>
      <c r="C792" s="51"/>
    </row>
    <row r="793" spans="1:3">
      <c r="A793" s="51"/>
      <c r="B793" s="51"/>
      <c r="C793" s="51"/>
    </row>
    <row r="794" spans="1:3">
      <c r="A794" s="51"/>
      <c r="B794" s="51"/>
      <c r="C794" s="51"/>
    </row>
    <row r="795" spans="1:3">
      <c r="A795" s="51"/>
      <c r="B795" s="51"/>
      <c r="C795" s="51"/>
    </row>
    <row r="796" spans="1:3">
      <c r="A796" s="51"/>
      <c r="B796" s="51"/>
      <c r="C796" s="51"/>
    </row>
    <row r="797" spans="1:3">
      <c r="A797" s="51"/>
      <c r="B797" s="51"/>
      <c r="C797" s="51"/>
    </row>
    <row r="798" spans="1:3">
      <c r="A798" s="51"/>
      <c r="B798" s="51"/>
      <c r="C798" s="51"/>
    </row>
    <row r="799" spans="1:3">
      <c r="A799" s="51"/>
      <c r="B799" s="51"/>
      <c r="C799" s="51"/>
    </row>
    <row r="800" spans="1:3">
      <c r="A800" s="51"/>
      <c r="B800" s="51"/>
      <c r="C800" s="51"/>
    </row>
    <row r="801" spans="1:3">
      <c r="A801" s="51"/>
      <c r="B801" s="51"/>
      <c r="C801" s="51"/>
    </row>
    <row r="802" spans="1:3">
      <c r="A802" s="51"/>
      <c r="B802" s="51"/>
      <c r="C802" s="51"/>
    </row>
    <row r="803" spans="1:3">
      <c r="A803" s="51"/>
      <c r="B803" s="51"/>
      <c r="C803" s="51"/>
    </row>
    <row r="804" spans="1:3">
      <c r="A804" s="51"/>
      <c r="B804" s="51"/>
      <c r="C804" s="51"/>
    </row>
    <row r="805" spans="1:3">
      <c r="A805" s="51"/>
      <c r="B805" s="51"/>
      <c r="C805" s="51"/>
    </row>
    <row r="806" spans="1:3">
      <c r="A806" s="51"/>
      <c r="B806" s="51"/>
      <c r="C806" s="51"/>
    </row>
    <row r="807" spans="1:3">
      <c r="A807" s="51"/>
      <c r="B807" s="51"/>
      <c r="C807" s="51"/>
    </row>
    <row r="808" spans="1:3">
      <c r="A808" s="51"/>
      <c r="B808" s="51"/>
      <c r="C808" s="51"/>
    </row>
    <row r="809" spans="1:3">
      <c r="A809" s="51"/>
      <c r="B809" s="51"/>
      <c r="C809" s="51"/>
    </row>
    <row r="810" spans="1:3">
      <c r="A810" s="51"/>
      <c r="B810" s="51"/>
      <c r="C810" s="51"/>
    </row>
    <row r="811" spans="1:3">
      <c r="A811" s="51"/>
      <c r="B811" s="51"/>
      <c r="C811" s="51"/>
    </row>
    <row r="812" spans="1:3">
      <c r="A812" s="51"/>
      <c r="B812" s="51"/>
      <c r="C812" s="51"/>
    </row>
    <row r="813" spans="1:3">
      <c r="A813" s="51"/>
      <c r="B813" s="51"/>
      <c r="C813" s="51"/>
    </row>
    <row r="814" spans="1:3">
      <c r="A814" s="51"/>
      <c r="B814" s="51"/>
      <c r="C814" s="51"/>
    </row>
    <row r="815" spans="1:3">
      <c r="A815" s="51"/>
      <c r="B815" s="51"/>
      <c r="C815" s="51"/>
    </row>
    <row r="816" spans="1:3">
      <c r="A816" s="51"/>
      <c r="B816" s="51"/>
      <c r="C816" s="51"/>
    </row>
    <row r="817" spans="1:3">
      <c r="A817" s="51"/>
      <c r="B817" s="51"/>
      <c r="C817" s="51"/>
    </row>
    <row r="818" spans="1:3">
      <c r="A818" s="51"/>
      <c r="B818" s="51"/>
      <c r="C818" s="51"/>
    </row>
    <row r="819" spans="1:3">
      <c r="A819" s="51"/>
      <c r="B819" s="51"/>
      <c r="C819" s="51"/>
    </row>
    <row r="820" spans="1:3">
      <c r="A820" s="51"/>
      <c r="B820" s="51"/>
      <c r="C820" s="51"/>
    </row>
    <row r="821" spans="1:3">
      <c r="A821" s="51"/>
      <c r="B821" s="51"/>
      <c r="C821" s="51"/>
    </row>
    <row r="822" spans="1:3">
      <c r="A822" s="51"/>
      <c r="B822" s="51"/>
      <c r="C822" s="51"/>
    </row>
    <row r="823" spans="1:3">
      <c r="A823" s="51"/>
      <c r="B823" s="51"/>
      <c r="C823" s="51"/>
    </row>
    <row r="824" spans="1:3">
      <c r="A824" s="51"/>
      <c r="B824" s="51"/>
      <c r="C824" s="51"/>
    </row>
    <row r="825" spans="1:3">
      <c r="A825" s="51"/>
      <c r="B825" s="51"/>
      <c r="C825" s="51"/>
    </row>
    <row r="826" spans="1:3">
      <c r="A826" s="51"/>
      <c r="B826" s="51"/>
      <c r="C826" s="51"/>
    </row>
    <row r="827" spans="1:3">
      <c r="A827" s="51"/>
      <c r="B827" s="51"/>
      <c r="C827" s="51"/>
    </row>
    <row r="828" spans="1:3">
      <c r="A828" s="51"/>
      <c r="B828" s="51"/>
      <c r="C828" s="51"/>
    </row>
    <row r="829" spans="1:3">
      <c r="A829" s="51"/>
      <c r="B829" s="51"/>
      <c r="C829" s="51"/>
    </row>
    <row r="830" spans="1:3">
      <c r="A830" s="51"/>
      <c r="B830" s="51"/>
      <c r="C830" s="51"/>
    </row>
    <row r="831" spans="1:3">
      <c r="A831" s="51"/>
      <c r="B831" s="51"/>
      <c r="C831" s="51"/>
    </row>
    <row r="832" spans="1:3">
      <c r="A832" s="51"/>
      <c r="B832" s="51"/>
      <c r="C832" s="51"/>
    </row>
    <row r="833" spans="1:3">
      <c r="A833" s="51"/>
      <c r="B833" s="51"/>
      <c r="C833" s="51"/>
    </row>
    <row r="834" spans="1:3">
      <c r="A834" s="51"/>
      <c r="B834" s="51"/>
      <c r="C834" s="51"/>
    </row>
    <row r="835" spans="1:3">
      <c r="A835" s="51"/>
      <c r="B835" s="51"/>
      <c r="C835" s="51"/>
    </row>
    <row r="836" spans="1:3">
      <c r="A836" s="51"/>
      <c r="B836" s="51"/>
      <c r="C836" s="51"/>
    </row>
    <row r="837" spans="1:3">
      <c r="A837" s="51"/>
      <c r="B837" s="51"/>
      <c r="C837" s="51"/>
    </row>
    <row r="838" spans="1:3">
      <c r="A838" s="51"/>
      <c r="B838" s="51"/>
      <c r="C838" s="51"/>
    </row>
    <row r="839" spans="1:3">
      <c r="A839" s="51"/>
      <c r="B839" s="51"/>
      <c r="C839" s="51"/>
    </row>
    <row r="840" spans="1:3">
      <c r="A840" s="51"/>
      <c r="B840" s="51"/>
      <c r="C840" s="51"/>
    </row>
    <row r="841" spans="1:3">
      <c r="A841" s="51"/>
      <c r="B841" s="51"/>
      <c r="C841" s="51"/>
    </row>
    <row r="842" spans="1:3">
      <c r="A842" s="51"/>
      <c r="B842" s="51"/>
      <c r="C842" s="51"/>
    </row>
    <row r="843" spans="1:3">
      <c r="A843" s="51"/>
      <c r="B843" s="51"/>
      <c r="C843" s="51"/>
    </row>
    <row r="844" spans="1:3">
      <c r="A844" s="51"/>
      <c r="B844" s="51"/>
      <c r="C844" s="51"/>
    </row>
    <row r="845" spans="1:3">
      <c r="A845" s="51"/>
      <c r="B845" s="51"/>
      <c r="C845" s="51"/>
    </row>
    <row r="846" spans="1:3">
      <c r="A846" s="51"/>
      <c r="B846" s="51"/>
      <c r="C846" s="51"/>
    </row>
    <row r="847" spans="1:3">
      <c r="A847" s="51"/>
      <c r="B847" s="51"/>
      <c r="C847" s="51"/>
    </row>
    <row r="848" spans="1:3">
      <c r="A848" s="51"/>
      <c r="B848" s="51"/>
      <c r="C848" s="51"/>
    </row>
    <row r="849" spans="1:3">
      <c r="A849" s="51"/>
      <c r="B849" s="51"/>
      <c r="C849" s="51"/>
    </row>
    <row r="850" spans="1:3">
      <c r="A850" s="51"/>
      <c r="B850" s="51"/>
      <c r="C850" s="51"/>
    </row>
    <row r="851" spans="1:3">
      <c r="A851" s="51"/>
      <c r="B851" s="51"/>
      <c r="C851" s="51"/>
    </row>
    <row r="852" spans="1:3">
      <c r="A852" s="51"/>
      <c r="B852" s="51"/>
      <c r="C852" s="51"/>
    </row>
    <row r="853" spans="1:3">
      <c r="A853" s="51"/>
      <c r="B853" s="51"/>
      <c r="C853" s="51"/>
    </row>
    <row r="854" spans="1:3">
      <c r="A854" s="51"/>
      <c r="B854" s="51"/>
      <c r="C854" s="51"/>
    </row>
    <row r="855" spans="1:3">
      <c r="A855" s="51"/>
      <c r="B855" s="51"/>
      <c r="C855" s="51"/>
    </row>
    <row r="856" spans="1:3">
      <c r="A856" s="51"/>
      <c r="B856" s="51"/>
      <c r="C856" s="51"/>
    </row>
    <row r="857" spans="1:3">
      <c r="A857" s="51"/>
      <c r="B857" s="51"/>
      <c r="C857" s="51"/>
    </row>
    <row r="858" spans="1:3">
      <c r="A858" s="51"/>
      <c r="B858" s="51"/>
      <c r="C858" s="51"/>
    </row>
    <row r="859" spans="1:3">
      <c r="A859" s="51"/>
      <c r="B859" s="51"/>
      <c r="C859" s="51"/>
    </row>
    <row r="860" spans="1:3">
      <c r="A860" s="51"/>
      <c r="B860" s="51"/>
      <c r="C860" s="51"/>
    </row>
    <row r="861" spans="1:3">
      <c r="A861" s="51"/>
      <c r="B861" s="51"/>
      <c r="C861" s="51"/>
    </row>
    <row r="862" spans="1:3">
      <c r="A862" s="51"/>
      <c r="B862" s="51"/>
      <c r="C862" s="51"/>
    </row>
    <row r="863" spans="1:3">
      <c r="A863" s="51"/>
      <c r="B863" s="51"/>
      <c r="C863" s="51"/>
    </row>
    <row r="864" spans="1:3">
      <c r="A864" s="51"/>
      <c r="B864" s="51"/>
      <c r="C864" s="51"/>
    </row>
    <row r="865" spans="1:3">
      <c r="A865" s="51"/>
      <c r="B865" s="51"/>
      <c r="C865" s="51"/>
    </row>
    <row r="866" spans="1:3">
      <c r="A866" s="51"/>
      <c r="B866" s="51"/>
      <c r="C866" s="51"/>
    </row>
    <row r="867" spans="1:3">
      <c r="A867" s="51"/>
      <c r="B867" s="51"/>
      <c r="C867" s="51"/>
    </row>
    <row r="868" spans="1:3">
      <c r="A868" s="51"/>
      <c r="B868" s="51"/>
      <c r="C868" s="51"/>
    </row>
    <row r="869" spans="1:3">
      <c r="A869" s="51"/>
      <c r="B869" s="51"/>
      <c r="C869" s="51"/>
    </row>
    <row r="870" spans="1:3">
      <c r="A870" s="51"/>
      <c r="B870" s="51"/>
      <c r="C870" s="51"/>
    </row>
    <row r="871" spans="1:3">
      <c r="A871" s="51"/>
      <c r="B871" s="51"/>
      <c r="C871" s="51"/>
    </row>
    <row r="872" spans="1:3">
      <c r="A872" s="51"/>
      <c r="B872" s="51"/>
      <c r="C872" s="51"/>
    </row>
    <row r="873" spans="1:3">
      <c r="A873" s="51"/>
      <c r="B873" s="51"/>
      <c r="C873" s="51"/>
    </row>
    <row r="874" spans="1:3">
      <c r="A874" s="51"/>
      <c r="B874" s="51"/>
      <c r="C874" s="51"/>
    </row>
    <row r="875" spans="1:3">
      <c r="A875" s="51"/>
      <c r="B875" s="51"/>
      <c r="C875" s="51"/>
    </row>
    <row r="876" spans="1:3">
      <c r="A876" s="51"/>
      <c r="B876" s="51"/>
      <c r="C876" s="51"/>
    </row>
    <row r="877" spans="1:3">
      <c r="A877" s="51"/>
      <c r="B877" s="51"/>
      <c r="C877" s="51"/>
    </row>
    <row r="878" spans="1:3">
      <c r="A878" s="51"/>
      <c r="B878" s="51"/>
      <c r="C878" s="51"/>
    </row>
    <row r="879" spans="1:3">
      <c r="A879" s="51"/>
      <c r="B879" s="51"/>
      <c r="C879" s="51"/>
    </row>
    <row r="880" spans="1:3">
      <c r="A880" s="51"/>
      <c r="B880" s="51"/>
      <c r="C880" s="51"/>
    </row>
    <row r="881" spans="1:3">
      <c r="A881" s="51"/>
      <c r="B881" s="51"/>
      <c r="C881" s="51"/>
    </row>
    <row r="882" spans="1:3">
      <c r="A882" s="51"/>
      <c r="B882" s="51"/>
      <c r="C882" s="51"/>
    </row>
    <row r="883" spans="1:3">
      <c r="A883" s="51"/>
      <c r="B883" s="51"/>
      <c r="C883" s="51"/>
    </row>
    <row r="884" spans="1:3">
      <c r="A884" s="51"/>
      <c r="B884" s="51"/>
      <c r="C884" s="51"/>
    </row>
    <row r="885" spans="1:3">
      <c r="A885" s="51"/>
      <c r="B885" s="51"/>
      <c r="C885" s="51"/>
    </row>
    <row r="886" spans="1:3">
      <c r="A886" s="51"/>
      <c r="B886" s="51"/>
      <c r="C886" s="51"/>
    </row>
    <row r="887" spans="1:3">
      <c r="A887" s="51"/>
      <c r="B887" s="51"/>
      <c r="C887" s="51"/>
    </row>
    <row r="888" spans="1:3">
      <c r="A888" s="51"/>
      <c r="B888" s="51"/>
      <c r="C888" s="51"/>
    </row>
    <row r="889" spans="1:3">
      <c r="A889" s="51"/>
      <c r="B889" s="51"/>
      <c r="C889" s="51"/>
    </row>
    <row r="890" spans="1:3">
      <c r="A890" s="51"/>
      <c r="B890" s="51"/>
      <c r="C890" s="51"/>
    </row>
    <row r="891" spans="1:3">
      <c r="A891" s="51"/>
      <c r="B891" s="51"/>
      <c r="C891" s="51"/>
    </row>
    <row r="892" spans="1:3">
      <c r="A892" s="51"/>
      <c r="B892" s="51"/>
      <c r="C892" s="51"/>
    </row>
    <row r="893" spans="1:3">
      <c r="A893" s="51"/>
      <c r="B893" s="51"/>
      <c r="C893" s="51"/>
    </row>
    <row r="894" spans="1:3">
      <c r="A894" s="51"/>
      <c r="B894" s="51"/>
      <c r="C894" s="51"/>
    </row>
    <row r="895" spans="1:3">
      <c r="A895" s="51"/>
      <c r="B895" s="51"/>
      <c r="C895" s="51"/>
    </row>
    <row r="896" spans="1:3">
      <c r="A896" s="51"/>
      <c r="B896" s="51"/>
      <c r="C896" s="51"/>
    </row>
    <row r="897" spans="1:3">
      <c r="A897" s="51"/>
      <c r="B897" s="51"/>
      <c r="C897" s="51"/>
    </row>
    <row r="898" spans="1:3">
      <c r="A898" s="51"/>
      <c r="B898" s="51"/>
      <c r="C898" s="51"/>
    </row>
    <row r="899" spans="1:3">
      <c r="A899" s="51"/>
      <c r="B899" s="51"/>
      <c r="C899" s="51"/>
    </row>
    <row r="900" spans="1:3">
      <c r="A900" s="51"/>
      <c r="B900" s="51"/>
      <c r="C900" s="51"/>
    </row>
    <row r="901" spans="1:3">
      <c r="A901" s="51"/>
      <c r="B901" s="51"/>
      <c r="C901" s="51"/>
    </row>
    <row r="902" spans="1:3">
      <c r="A902" s="51"/>
      <c r="B902" s="51"/>
      <c r="C902" s="51"/>
    </row>
    <row r="903" spans="1:3">
      <c r="A903" s="51"/>
      <c r="B903" s="51"/>
      <c r="C903" s="51"/>
    </row>
    <row r="904" spans="1:3">
      <c r="A904" s="51"/>
      <c r="B904" s="51"/>
      <c r="C904" s="51"/>
    </row>
    <row r="905" spans="1:3">
      <c r="A905" s="51"/>
      <c r="B905" s="51"/>
      <c r="C905" s="51"/>
    </row>
    <row r="906" spans="1:3">
      <c r="A906" s="51"/>
      <c r="B906" s="51"/>
      <c r="C906" s="51"/>
    </row>
    <row r="907" spans="1:3">
      <c r="A907" s="51"/>
      <c r="B907" s="51"/>
      <c r="C907" s="51"/>
    </row>
    <row r="908" spans="1:3">
      <c r="A908" s="51"/>
      <c r="B908" s="51"/>
      <c r="C908" s="51"/>
    </row>
    <row r="909" spans="1:3">
      <c r="A909" s="51"/>
      <c r="B909" s="51"/>
      <c r="C909" s="51"/>
    </row>
    <row r="910" spans="1:3">
      <c r="A910" s="51"/>
      <c r="B910" s="51"/>
      <c r="C910" s="51"/>
    </row>
    <row r="911" spans="1:3">
      <c r="A911" s="51"/>
      <c r="B911" s="51"/>
      <c r="C911" s="51"/>
    </row>
    <row r="912" spans="1:3">
      <c r="A912" s="51"/>
      <c r="B912" s="51"/>
      <c r="C912" s="51"/>
    </row>
    <row r="913" spans="1:3">
      <c r="A913" s="51"/>
      <c r="B913" s="51"/>
      <c r="C913" s="51"/>
    </row>
    <row r="914" spans="1:3">
      <c r="A914" s="51"/>
      <c r="B914" s="51"/>
      <c r="C914" s="51"/>
    </row>
    <row r="915" spans="1:3">
      <c r="A915" s="51"/>
      <c r="B915" s="51"/>
      <c r="C915" s="51"/>
    </row>
    <row r="916" spans="1:3">
      <c r="A916" s="51"/>
      <c r="B916" s="51"/>
      <c r="C916" s="51"/>
    </row>
    <row r="917" spans="1:3">
      <c r="A917" s="51"/>
      <c r="B917" s="51"/>
      <c r="C917" s="51"/>
    </row>
    <row r="918" spans="1:3">
      <c r="A918" s="51"/>
      <c r="B918" s="51"/>
      <c r="C918" s="51"/>
    </row>
    <row r="919" spans="1:3">
      <c r="A919" s="51"/>
      <c r="B919" s="51"/>
      <c r="C919" s="51"/>
    </row>
    <row r="920" spans="1:3">
      <c r="A920" s="51"/>
      <c r="B920" s="51"/>
      <c r="C920" s="51"/>
    </row>
    <row r="921" spans="1:3">
      <c r="A921" s="51"/>
      <c r="B921" s="51"/>
      <c r="C921" s="51"/>
    </row>
    <row r="922" spans="1:3">
      <c r="A922" s="51"/>
      <c r="B922" s="51"/>
      <c r="C922" s="51"/>
    </row>
    <row r="923" spans="1:3">
      <c r="A923" s="51"/>
      <c r="B923" s="51"/>
      <c r="C923" s="51"/>
    </row>
    <row r="924" spans="1:3">
      <c r="A924" s="51"/>
      <c r="B924" s="51"/>
      <c r="C924" s="51"/>
    </row>
    <row r="925" spans="1:3">
      <c r="A925" s="51"/>
      <c r="B925" s="51"/>
      <c r="C925" s="51"/>
    </row>
    <row r="926" spans="1:3">
      <c r="A926" s="51"/>
      <c r="B926" s="51"/>
      <c r="C926" s="51"/>
    </row>
    <row r="927" spans="1:3">
      <c r="A927" s="51"/>
      <c r="B927" s="51"/>
      <c r="C927" s="51"/>
    </row>
    <row r="928" spans="1:3">
      <c r="A928" s="51"/>
      <c r="B928" s="51"/>
      <c r="C928" s="51"/>
    </row>
    <row r="929" spans="1:3">
      <c r="A929" s="51"/>
      <c r="B929" s="51"/>
      <c r="C929" s="51"/>
    </row>
    <row r="930" spans="1:3">
      <c r="A930" s="51"/>
      <c r="B930" s="51"/>
      <c r="C930" s="51"/>
    </row>
    <row r="931" spans="1:3">
      <c r="A931" s="51"/>
      <c r="B931" s="51"/>
      <c r="C931" s="51"/>
    </row>
    <row r="932" spans="1:3">
      <c r="A932" s="51"/>
      <c r="B932" s="51"/>
      <c r="C932" s="51"/>
    </row>
    <row r="933" spans="1:3">
      <c r="A933" s="51"/>
      <c r="B933" s="51"/>
      <c r="C933" s="51"/>
    </row>
    <row r="934" spans="1:3">
      <c r="A934" s="51"/>
      <c r="B934" s="51"/>
      <c r="C934" s="51"/>
    </row>
    <row r="935" spans="1:3">
      <c r="A935" s="51"/>
      <c r="B935" s="51"/>
      <c r="C935" s="51"/>
    </row>
    <row r="936" spans="1:3">
      <c r="A936" s="51"/>
      <c r="B936" s="51"/>
      <c r="C936" s="51"/>
    </row>
    <row r="937" spans="1:3">
      <c r="A937" s="51"/>
      <c r="B937" s="51"/>
      <c r="C937" s="51"/>
    </row>
    <row r="938" spans="1:3">
      <c r="A938" s="51"/>
      <c r="B938" s="51"/>
      <c r="C938" s="51"/>
    </row>
    <row r="939" spans="1:3">
      <c r="A939" s="51"/>
      <c r="B939" s="51"/>
      <c r="C939" s="51"/>
    </row>
    <row r="940" spans="1:3">
      <c r="A940" s="51"/>
      <c r="B940" s="51"/>
      <c r="C940" s="51"/>
    </row>
    <row r="941" spans="1:3">
      <c r="A941" s="51"/>
      <c r="B941" s="51"/>
      <c r="C941" s="51"/>
    </row>
    <row r="942" spans="1:3">
      <c r="A942" s="51"/>
      <c r="B942" s="51"/>
      <c r="C942" s="51"/>
    </row>
    <row r="943" spans="1:3">
      <c r="A943" s="51"/>
      <c r="B943" s="51"/>
      <c r="C943" s="51"/>
    </row>
    <row r="944" spans="1:3">
      <c r="A944" s="51"/>
      <c r="B944" s="51"/>
      <c r="C944" s="51"/>
    </row>
    <row r="945" spans="1:3">
      <c r="A945" s="51"/>
      <c r="B945" s="51"/>
      <c r="C945" s="51"/>
    </row>
    <row r="946" spans="1:3">
      <c r="A946" s="51"/>
      <c r="B946" s="51"/>
      <c r="C946" s="51"/>
    </row>
    <row r="947" spans="1:3">
      <c r="A947" s="51"/>
      <c r="B947" s="51"/>
      <c r="C947" s="51"/>
    </row>
    <row r="948" spans="1:3">
      <c r="A948" s="51"/>
      <c r="B948" s="51"/>
      <c r="C948" s="51"/>
    </row>
    <row r="949" spans="1:3">
      <c r="A949" s="51"/>
      <c r="B949" s="51"/>
      <c r="C949" s="51"/>
    </row>
    <row r="950" spans="1:3">
      <c r="A950" s="51"/>
      <c r="B950" s="51"/>
      <c r="C950" s="51"/>
    </row>
    <row r="951" spans="1:3">
      <c r="A951" s="51"/>
      <c r="B951" s="51"/>
      <c r="C951" s="51"/>
    </row>
    <row r="952" spans="1:3">
      <c r="A952" s="51"/>
      <c r="B952" s="51"/>
      <c r="C952" s="51"/>
    </row>
    <row r="953" spans="1:3">
      <c r="A953" s="51"/>
      <c r="B953" s="51"/>
      <c r="C953" s="51"/>
    </row>
    <row r="954" spans="1:3">
      <c r="A954" s="51"/>
      <c r="B954" s="51"/>
      <c r="C954" s="51"/>
    </row>
    <row r="955" spans="1:3">
      <c r="A955" s="51"/>
      <c r="B955" s="51"/>
      <c r="C955" s="51"/>
    </row>
    <row r="956" spans="1:3">
      <c r="A956" s="51"/>
      <c r="B956" s="51"/>
      <c r="C956" s="51"/>
    </row>
    <row r="957" spans="1:3">
      <c r="A957" s="51"/>
      <c r="B957" s="51"/>
      <c r="C957" s="51"/>
    </row>
    <row r="958" spans="1:3">
      <c r="A958" s="51"/>
      <c r="B958" s="51"/>
      <c r="C958" s="51"/>
    </row>
    <row r="959" spans="1:3">
      <c r="A959" s="51"/>
      <c r="B959" s="51"/>
      <c r="C959" s="51"/>
    </row>
    <row r="960" spans="1:3">
      <c r="A960" s="51"/>
      <c r="B960" s="51"/>
      <c r="C960" s="51"/>
    </row>
    <row r="961" spans="1:3">
      <c r="A961" s="51"/>
      <c r="B961" s="51"/>
      <c r="C961" s="51"/>
    </row>
    <row r="962" spans="1:3">
      <c r="A962" s="51"/>
      <c r="B962" s="51"/>
      <c r="C962" s="51"/>
    </row>
    <row r="963" spans="1:3">
      <c r="A963" s="51"/>
      <c r="B963" s="51"/>
      <c r="C963" s="51"/>
    </row>
    <row r="964" spans="1:3">
      <c r="A964" s="51"/>
      <c r="B964" s="51"/>
      <c r="C964" s="51"/>
    </row>
    <row r="965" spans="1:3">
      <c r="A965" s="51"/>
      <c r="B965" s="51"/>
      <c r="C965" s="51"/>
    </row>
    <row r="966" spans="1:3">
      <c r="A966" s="51"/>
      <c r="B966" s="51"/>
      <c r="C966" s="51"/>
    </row>
    <row r="967" spans="1:3">
      <c r="A967" s="51"/>
      <c r="B967" s="51"/>
      <c r="C967" s="51"/>
    </row>
    <row r="968" spans="1:3">
      <c r="A968" s="51"/>
      <c r="B968" s="51"/>
      <c r="C968" s="51"/>
    </row>
    <row r="969" spans="1:3">
      <c r="A969" s="51"/>
      <c r="B969" s="51"/>
      <c r="C969" s="51"/>
    </row>
    <row r="970" spans="1:3">
      <c r="A970" s="51"/>
      <c r="B970" s="51"/>
      <c r="C970" s="51"/>
    </row>
    <row r="971" spans="1:3">
      <c r="A971" s="51"/>
      <c r="B971" s="51"/>
      <c r="C971" s="51"/>
    </row>
    <row r="972" spans="1:3">
      <c r="A972" s="51"/>
      <c r="B972" s="51"/>
      <c r="C972" s="51"/>
    </row>
    <row r="973" spans="1:3">
      <c r="A973" s="51"/>
      <c r="B973" s="51"/>
      <c r="C973" s="51"/>
    </row>
    <row r="974" spans="1:3">
      <c r="A974" s="51"/>
      <c r="B974" s="51"/>
      <c r="C974" s="51"/>
    </row>
    <row r="975" spans="1:3">
      <c r="A975" s="51"/>
      <c r="B975" s="51"/>
      <c r="C975" s="51"/>
    </row>
    <row r="976" spans="1:3">
      <c r="A976" s="51"/>
      <c r="B976" s="51"/>
      <c r="C976" s="51"/>
    </row>
    <row r="977" spans="1:3">
      <c r="A977" s="51"/>
      <c r="B977" s="51"/>
      <c r="C977" s="51"/>
    </row>
    <row r="978" spans="1:3">
      <c r="A978" s="51"/>
      <c r="B978" s="51"/>
      <c r="C978" s="51"/>
    </row>
    <row r="979" spans="1:3">
      <c r="A979" s="51"/>
      <c r="B979" s="51"/>
      <c r="C979" s="51"/>
    </row>
    <row r="980" spans="1:3">
      <c r="A980" s="51"/>
      <c r="B980" s="51"/>
      <c r="C980" s="51"/>
    </row>
    <row r="981" spans="1:3">
      <c r="A981" s="51"/>
      <c r="B981" s="51"/>
      <c r="C981" s="51"/>
    </row>
    <row r="982" spans="1:3">
      <c r="A982" s="51"/>
      <c r="B982" s="51"/>
      <c r="C982" s="51"/>
    </row>
    <row r="983" spans="1:3">
      <c r="A983" s="51"/>
      <c r="B983" s="51"/>
      <c r="C983" s="51"/>
    </row>
    <row r="984" spans="1:3">
      <c r="A984" s="51"/>
      <c r="B984" s="51"/>
      <c r="C984" s="51"/>
    </row>
    <row r="985" spans="1:3">
      <c r="A985" s="51"/>
      <c r="B985" s="51"/>
      <c r="C985" s="51"/>
    </row>
    <row r="986" spans="1:3">
      <c r="A986" s="51"/>
      <c r="B986" s="51"/>
      <c r="C986" s="51"/>
    </row>
    <row r="987" spans="1:3">
      <c r="A987" s="51"/>
      <c r="B987" s="51"/>
      <c r="C987" s="51"/>
    </row>
    <row r="988" spans="1:3">
      <c r="A988" s="51"/>
      <c r="B988" s="51"/>
      <c r="C988" s="51"/>
    </row>
    <row r="989" spans="1:3">
      <c r="A989" s="51"/>
      <c r="B989" s="51"/>
      <c r="C989" s="51"/>
    </row>
    <row r="990" spans="1:3">
      <c r="A990" s="51"/>
      <c r="B990" s="51"/>
      <c r="C990" s="51"/>
    </row>
    <row r="991" spans="1:3">
      <c r="A991" s="51"/>
      <c r="B991" s="51"/>
      <c r="C991" s="51"/>
    </row>
    <row r="992" spans="1:3">
      <c r="A992" s="51"/>
      <c r="B992" s="51"/>
      <c r="C992" s="51"/>
    </row>
    <row r="993" spans="1:3">
      <c r="A993" s="51"/>
      <c r="B993" s="51"/>
      <c r="C993" s="51"/>
    </row>
    <row r="994" spans="1:3">
      <c r="A994" s="51"/>
      <c r="B994" s="51"/>
      <c r="C994" s="51"/>
    </row>
    <row r="995" spans="1:3">
      <c r="A995" s="51"/>
      <c r="B995" s="51"/>
      <c r="C995" s="51"/>
    </row>
    <row r="996" spans="1:3">
      <c r="A996" s="51"/>
      <c r="B996" s="51"/>
      <c r="C996" s="51"/>
    </row>
    <row r="997" spans="1:3">
      <c r="A997" s="51"/>
      <c r="B997" s="51"/>
      <c r="C997" s="51"/>
    </row>
    <row r="998" spans="1:3">
      <c r="A998" s="51"/>
      <c r="B998" s="51"/>
      <c r="C998" s="51"/>
    </row>
    <row r="999" spans="1:3">
      <c r="A999" s="51"/>
      <c r="B999" s="51"/>
      <c r="C999" s="51"/>
    </row>
    <row r="1000" spans="1:3">
      <c r="A1000" s="51"/>
      <c r="B1000" s="51"/>
      <c r="C1000" s="51"/>
    </row>
    <row r="1001" spans="1:3">
      <c r="A1001" s="51"/>
      <c r="B1001" s="51"/>
      <c r="C1001" s="51"/>
    </row>
    <row r="1002" spans="1:3">
      <c r="A1002" s="51"/>
      <c r="B1002" s="51"/>
      <c r="C1002" s="51"/>
    </row>
    <row r="1003" spans="1:3">
      <c r="A1003" s="51"/>
      <c r="B1003" s="51"/>
      <c r="C1003" s="51"/>
    </row>
    <row r="1004" spans="1:3">
      <c r="A1004" s="51"/>
      <c r="B1004" s="51"/>
      <c r="C1004" s="51"/>
    </row>
    <row r="1005" spans="1:3">
      <c r="A1005" s="51"/>
      <c r="B1005" s="51"/>
      <c r="C1005" s="51"/>
    </row>
    <row r="1006" spans="1:3">
      <c r="A1006" s="51"/>
      <c r="B1006" s="51"/>
      <c r="C1006" s="51"/>
    </row>
    <row r="1007" spans="1:3">
      <c r="A1007" s="51"/>
      <c r="B1007" s="51"/>
      <c r="C1007" s="51"/>
    </row>
    <row r="1008" spans="1:3">
      <c r="A1008" s="51"/>
      <c r="B1008" s="51"/>
      <c r="C1008" s="51"/>
    </row>
    <row r="1009" spans="1:3">
      <c r="A1009" s="51"/>
      <c r="B1009" s="51"/>
      <c r="C1009" s="51"/>
    </row>
    <row r="1010" spans="1:3">
      <c r="A1010" s="51"/>
      <c r="B1010" s="51"/>
      <c r="C1010" s="51"/>
    </row>
    <row r="1011" spans="1:3">
      <c r="A1011" s="51"/>
      <c r="B1011" s="51"/>
      <c r="C1011" s="51"/>
    </row>
    <row r="1012" spans="1:3">
      <c r="A1012" s="51"/>
      <c r="B1012" s="51"/>
      <c r="C1012" s="51"/>
    </row>
    <row r="1013" spans="1:3">
      <c r="A1013" s="51"/>
      <c r="B1013" s="51"/>
      <c r="C1013" s="51"/>
    </row>
    <row r="1014" spans="1:3">
      <c r="A1014" s="51"/>
      <c r="B1014" s="51"/>
      <c r="C1014" s="51"/>
    </row>
    <row r="1015" spans="1:3">
      <c r="A1015" s="51"/>
      <c r="B1015" s="51"/>
      <c r="C1015" s="51"/>
    </row>
    <row r="1016" spans="1:3">
      <c r="A1016" s="51"/>
      <c r="B1016" s="51"/>
      <c r="C1016" s="51"/>
    </row>
    <row r="1017" spans="1:3">
      <c r="A1017" s="51"/>
      <c r="B1017" s="51"/>
      <c r="C1017" s="51"/>
    </row>
    <row r="1018" spans="1:3">
      <c r="A1018" s="51"/>
      <c r="B1018" s="51"/>
      <c r="C1018" s="51"/>
    </row>
    <row r="1019" spans="1:3">
      <c r="A1019" s="51"/>
      <c r="B1019" s="51"/>
      <c r="C1019" s="51"/>
    </row>
    <row r="1020" spans="1:3">
      <c r="A1020" s="51"/>
      <c r="B1020" s="51"/>
      <c r="C1020" s="51"/>
    </row>
    <row r="1021" spans="1:3">
      <c r="A1021" s="51"/>
      <c r="B1021" s="51"/>
      <c r="C1021" s="51"/>
    </row>
    <row r="1022" spans="1:3">
      <c r="A1022" s="51"/>
      <c r="B1022" s="51"/>
      <c r="C1022" s="51"/>
    </row>
    <row r="1023" spans="1:3">
      <c r="A1023" s="51"/>
      <c r="B1023" s="51"/>
      <c r="C1023" s="51"/>
    </row>
    <row r="1024" spans="1:3">
      <c r="A1024" s="51"/>
      <c r="B1024" s="51"/>
      <c r="C1024" s="51"/>
    </row>
    <row r="1025" spans="1:3">
      <c r="A1025" s="51"/>
      <c r="B1025" s="51"/>
      <c r="C1025" s="51"/>
    </row>
    <row r="1026" spans="1:3">
      <c r="A1026" s="51"/>
      <c r="B1026" s="51"/>
      <c r="C1026" s="51"/>
    </row>
    <row r="1027" spans="1:3">
      <c r="A1027" s="51"/>
      <c r="B1027" s="51"/>
      <c r="C1027" s="51"/>
    </row>
    <row r="1028" spans="1:3">
      <c r="A1028" s="51"/>
      <c r="B1028" s="51"/>
      <c r="C1028" s="51"/>
    </row>
    <row r="1029" spans="1:3">
      <c r="A1029" s="51"/>
      <c r="B1029" s="51"/>
      <c r="C1029" s="51"/>
    </row>
    <row r="1030" spans="1:3">
      <c r="A1030" s="51"/>
      <c r="B1030" s="51"/>
      <c r="C1030" s="51"/>
    </row>
    <row r="1031" spans="1:3">
      <c r="A1031" s="51"/>
      <c r="B1031" s="51"/>
      <c r="C1031" s="51"/>
    </row>
    <row r="1032" spans="1:3">
      <c r="A1032" s="51"/>
      <c r="B1032" s="51"/>
      <c r="C1032" s="51"/>
    </row>
    <row r="1033" spans="1:3">
      <c r="A1033" s="51"/>
      <c r="B1033" s="51"/>
      <c r="C1033" s="51"/>
    </row>
    <row r="1034" spans="1:3">
      <c r="A1034" s="51"/>
      <c r="B1034" s="51"/>
      <c r="C1034" s="51"/>
    </row>
    <row r="1035" spans="1:3">
      <c r="A1035" s="51"/>
      <c r="B1035" s="51"/>
      <c r="C1035" s="51"/>
    </row>
    <row r="1036" spans="1:3">
      <c r="A1036" s="51"/>
      <c r="B1036" s="51"/>
      <c r="C1036" s="51"/>
    </row>
    <row r="1037" spans="1:3">
      <c r="A1037" s="51"/>
      <c r="B1037" s="51"/>
      <c r="C1037" s="51"/>
    </row>
    <row r="1038" spans="1:3">
      <c r="A1038" s="51"/>
      <c r="B1038" s="51"/>
      <c r="C1038" s="51"/>
    </row>
    <row r="1039" spans="1:3">
      <c r="A1039" s="51"/>
      <c r="B1039" s="51"/>
      <c r="C1039" s="51"/>
    </row>
    <row r="1040" spans="1:3">
      <c r="A1040" s="51"/>
      <c r="B1040" s="51"/>
      <c r="C1040" s="51"/>
    </row>
    <row r="1041" spans="1:3">
      <c r="A1041" s="51"/>
      <c r="B1041" s="51"/>
      <c r="C1041" s="51"/>
    </row>
    <row r="1042" spans="1:3">
      <c r="A1042" s="51"/>
      <c r="B1042" s="51"/>
      <c r="C1042" s="51"/>
    </row>
    <row r="1043" spans="1:3">
      <c r="A1043" s="51"/>
      <c r="B1043" s="51"/>
      <c r="C1043" s="51"/>
    </row>
    <row r="1044" spans="1:3">
      <c r="A1044" s="51"/>
      <c r="B1044" s="51"/>
      <c r="C1044" s="51"/>
    </row>
    <row r="1045" spans="1:3">
      <c r="A1045" s="51"/>
      <c r="B1045" s="51"/>
      <c r="C1045" s="51"/>
    </row>
    <row r="1046" spans="1:3">
      <c r="A1046" s="51"/>
      <c r="B1046" s="51"/>
      <c r="C1046" s="51"/>
    </row>
  </sheetData>
  <pageMargins left="0.7" right="0.7" top="1" bottom="0.75" header="0.3" footer="0.3"/>
  <pageSetup paperSize="17" scale="63" fitToHeight="0" orientation="landscape" horizontalDpi="1200" verticalDpi="1200" r:id="rId1"/>
  <headerFooter>
    <oddHeader>&amp;R&amp;"Times New Roman,Bold"KyPSC Case No. 2024-00354
AG-DR-02-057 Attachment
Page &amp;P of &amp;N</oddHeader>
  </headerFooter>
  <ignoredErrors>
    <ignoredError sqref="J16:J172" formula="1"/>
    <ignoredError sqref="B8: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69C15-386C-4513-81A7-967F2303E8B3}">
  <sheetPr>
    <pageSetUpPr fitToPage="1"/>
  </sheetPr>
  <dimension ref="A1:AC204"/>
  <sheetViews>
    <sheetView view="pageLayout" zoomScaleNormal="100" workbookViewId="0">
      <selection activeCell="B12" sqref="B12"/>
    </sheetView>
  </sheetViews>
  <sheetFormatPr defaultColWidth="8.7109375" defaultRowHeight="12.75"/>
  <cols>
    <col min="1" max="1" width="33" style="1" customWidth="1"/>
    <col min="2" max="2" width="61" style="1" customWidth="1"/>
    <col min="3" max="3" width="17.7109375" style="1" customWidth="1"/>
    <col min="4" max="4" width="3.140625" style="1" customWidth="1"/>
    <col min="5" max="5" width="24.42578125" style="1" customWidth="1"/>
    <col min="6" max="6" width="15.28515625" style="2" customWidth="1"/>
    <col min="7" max="7" width="15.28515625" style="1" customWidth="1"/>
    <col min="8" max="8" width="13" style="1" customWidth="1"/>
    <col min="9" max="16384" width="8.7109375" style="1"/>
  </cols>
  <sheetData>
    <row r="1" spans="1:29">
      <c r="A1" s="1" t="s">
        <v>0</v>
      </c>
    </row>
    <row r="2" spans="1:29" ht="18" customHeight="1">
      <c r="A2" s="1" t="s">
        <v>360</v>
      </c>
    </row>
    <row r="3" spans="1:29" ht="15" customHeight="1">
      <c r="A3" s="1" t="s">
        <v>361</v>
      </c>
    </row>
    <row r="4" spans="1:29" ht="15" customHeight="1"/>
    <row r="5" spans="1:29" ht="15" customHeight="1">
      <c r="A5" s="1" t="s">
        <v>3</v>
      </c>
      <c r="C5" s="6"/>
      <c r="D5" s="6"/>
      <c r="E5" s="6"/>
    </row>
    <row r="6" spans="1:29">
      <c r="A6" s="7" t="s">
        <v>362</v>
      </c>
      <c r="C6" s="6">
        <v>46203</v>
      </c>
      <c r="D6" s="6"/>
      <c r="E6" s="8"/>
      <c r="F6" s="1"/>
    </row>
    <row r="7" spans="1:29" ht="12.75" customHeight="1" thickBot="1">
      <c r="A7" s="9" t="s">
        <v>363</v>
      </c>
      <c r="B7" s="10" t="s">
        <v>3</v>
      </c>
      <c r="E7" s="2"/>
      <c r="F7" s="1"/>
    </row>
    <row r="8" spans="1:29" ht="12.75" customHeight="1" thickBot="1">
      <c r="A8" s="1" t="s">
        <v>3</v>
      </c>
      <c r="B8" s="5" t="s">
        <v>3</v>
      </c>
      <c r="E8" s="108" t="s">
        <v>361</v>
      </c>
      <c r="F8" s="109"/>
      <c r="G8" s="110"/>
    </row>
    <row r="9" spans="1:29" ht="63.75">
      <c r="A9" s="11" t="s">
        <v>364</v>
      </c>
      <c r="B9" s="11" t="s">
        <v>365</v>
      </c>
      <c r="C9" s="11" t="s">
        <v>366</v>
      </c>
      <c r="D9" s="5"/>
      <c r="E9" s="36" t="s">
        <v>426</v>
      </c>
      <c r="F9" s="5" t="s">
        <v>367</v>
      </c>
      <c r="G9" s="5" t="s">
        <v>368</v>
      </c>
      <c r="H9" s="5" t="s">
        <v>436</v>
      </c>
    </row>
    <row r="10" spans="1:29" s="2" customFormat="1" ht="12.75" customHeight="1">
      <c r="A10" s="1" t="s">
        <v>6</v>
      </c>
      <c r="B10" s="3" t="s">
        <v>7</v>
      </c>
      <c r="C10" s="1"/>
      <c r="D10" s="1"/>
      <c r="F10" s="1"/>
      <c r="G10" s="1"/>
      <c r="H10" s="1"/>
      <c r="I10" s="1"/>
      <c r="J10" s="1"/>
      <c r="K10" s="1"/>
      <c r="L10" s="1"/>
      <c r="M10" s="1"/>
      <c r="N10" s="1"/>
      <c r="O10" s="1"/>
      <c r="P10" s="1"/>
      <c r="Q10" s="1"/>
      <c r="R10" s="1"/>
      <c r="S10" s="1"/>
      <c r="T10" s="1"/>
      <c r="U10" s="1"/>
      <c r="V10" s="1"/>
      <c r="W10" s="1"/>
      <c r="X10" s="1"/>
      <c r="Y10" s="1"/>
      <c r="Z10" s="1"/>
      <c r="AA10" s="1"/>
      <c r="AB10" s="1"/>
      <c r="AC10" s="1"/>
    </row>
    <row r="11" spans="1:29" s="2" customFormat="1" ht="12.75" customHeight="1">
      <c r="A11" s="12" t="s">
        <v>8</v>
      </c>
      <c r="B11" s="3" t="s">
        <v>9</v>
      </c>
      <c r="C11" s="3">
        <v>701659</v>
      </c>
      <c r="D11" s="3"/>
      <c r="E11" s="38" t="s">
        <v>369</v>
      </c>
      <c r="F11" s="1"/>
      <c r="G11" s="3">
        <f>C11</f>
        <v>701659</v>
      </c>
      <c r="H11" s="1"/>
      <c r="I11" s="1"/>
      <c r="J11" s="1"/>
      <c r="K11" s="1"/>
      <c r="L11" s="1"/>
      <c r="M11" s="1"/>
      <c r="N11" s="1"/>
      <c r="O11" s="1"/>
      <c r="P11" s="1"/>
      <c r="Q11" s="1"/>
      <c r="R11" s="1"/>
      <c r="S11" s="1"/>
      <c r="T11" s="1"/>
      <c r="U11" s="1"/>
      <c r="V11" s="1"/>
      <c r="W11" s="1"/>
      <c r="X11" s="1"/>
      <c r="Y11" s="1"/>
      <c r="Z11" s="1"/>
      <c r="AA11" s="1"/>
      <c r="AB11" s="1"/>
      <c r="AC11" s="1"/>
    </row>
    <row r="12" spans="1:29" s="2" customFormat="1" ht="12.6" customHeight="1">
      <c r="A12" s="12" t="s">
        <v>10</v>
      </c>
      <c r="B12" s="3" t="s">
        <v>11</v>
      </c>
      <c r="C12" s="3">
        <v>1423387.1099999999</v>
      </c>
      <c r="D12" s="3"/>
      <c r="E12" s="38" t="s">
        <v>369</v>
      </c>
      <c r="F12" s="1"/>
      <c r="G12" s="3">
        <f>C12</f>
        <v>1423387.1099999999</v>
      </c>
      <c r="H12" s="1"/>
      <c r="I12" s="1"/>
      <c r="J12" s="1"/>
      <c r="K12" s="1"/>
      <c r="L12" s="1"/>
      <c r="M12" s="1"/>
      <c r="N12" s="1"/>
      <c r="O12" s="1"/>
      <c r="P12" s="1"/>
      <c r="Q12" s="1"/>
      <c r="R12" s="1"/>
      <c r="S12" s="1"/>
      <c r="T12" s="1"/>
      <c r="U12" s="1"/>
      <c r="V12" s="1"/>
      <c r="W12" s="1"/>
      <c r="X12" s="1"/>
      <c r="Y12" s="1"/>
      <c r="Z12" s="1"/>
      <c r="AA12" s="1"/>
      <c r="AB12" s="1"/>
      <c r="AC12" s="1"/>
    </row>
    <row r="13" spans="1:29" s="2" customFormat="1" ht="12.75" customHeight="1">
      <c r="A13" s="13" t="s">
        <v>12</v>
      </c>
      <c r="B13" s="14" t="s">
        <v>13</v>
      </c>
      <c r="C13" s="3">
        <v>12192082.492597552</v>
      </c>
      <c r="D13" s="3"/>
      <c r="E13" s="38" t="s">
        <v>370</v>
      </c>
      <c r="F13" s="3">
        <f>C13</f>
        <v>12192082.492597552</v>
      </c>
      <c r="G13" s="1"/>
      <c r="H13" s="1"/>
      <c r="I13" s="1"/>
      <c r="J13" s="1"/>
      <c r="K13" s="1"/>
      <c r="L13" s="1"/>
      <c r="M13" s="1"/>
      <c r="N13" s="1"/>
      <c r="O13" s="1"/>
      <c r="P13" s="1"/>
      <c r="Q13" s="1"/>
      <c r="R13" s="1"/>
      <c r="S13" s="1"/>
      <c r="T13" s="1"/>
      <c r="U13" s="1"/>
      <c r="V13" s="1"/>
      <c r="W13" s="1"/>
      <c r="X13" s="1"/>
      <c r="Y13" s="1"/>
      <c r="Z13" s="1"/>
      <c r="AA13" s="1"/>
      <c r="AB13" s="1"/>
      <c r="AC13" s="1"/>
    </row>
    <row r="14" spans="1:29" s="2" customFormat="1" ht="12.6" customHeight="1">
      <c r="A14" s="13" t="s">
        <v>14</v>
      </c>
      <c r="B14" s="14" t="s">
        <v>15</v>
      </c>
      <c r="C14" s="3">
        <v>7002</v>
      </c>
      <c r="D14" s="3"/>
      <c r="E14" s="38" t="s">
        <v>369</v>
      </c>
      <c r="F14" s="1"/>
      <c r="G14" s="3">
        <f>C14</f>
        <v>7002</v>
      </c>
      <c r="H14" s="1"/>
      <c r="I14" s="1"/>
      <c r="J14" s="1"/>
      <c r="K14" s="1"/>
      <c r="L14" s="1"/>
      <c r="M14" s="1"/>
      <c r="N14" s="1"/>
      <c r="O14" s="1"/>
      <c r="P14" s="1"/>
      <c r="Q14" s="1"/>
      <c r="R14" s="1"/>
      <c r="S14" s="1"/>
      <c r="T14" s="1"/>
      <c r="U14" s="1"/>
      <c r="V14" s="1"/>
      <c r="W14" s="1"/>
      <c r="X14" s="1"/>
      <c r="Y14" s="1"/>
      <c r="Z14" s="1"/>
      <c r="AA14" s="1"/>
      <c r="AB14" s="1"/>
      <c r="AC14" s="1"/>
    </row>
    <row r="15" spans="1:29" s="2" customFormat="1" ht="12.75" customHeight="1">
      <c r="A15" s="12" t="s">
        <v>17</v>
      </c>
      <c r="B15" s="3" t="s">
        <v>18</v>
      </c>
      <c r="C15" s="3">
        <v>788559.03999999992</v>
      </c>
      <c r="D15" s="3"/>
      <c r="E15" s="38" t="s">
        <v>369</v>
      </c>
      <c r="F15" s="1"/>
      <c r="G15" s="3">
        <f t="shared" ref="G15:G29" si="0">C15</f>
        <v>788559.03999999992</v>
      </c>
      <c r="H15" s="1"/>
      <c r="I15" s="1"/>
      <c r="J15" s="1"/>
      <c r="K15" s="1"/>
      <c r="L15" s="1"/>
      <c r="M15" s="1"/>
      <c r="N15" s="1"/>
      <c r="O15" s="1"/>
      <c r="P15" s="1"/>
      <c r="Q15" s="1"/>
      <c r="R15" s="1"/>
      <c r="S15" s="1"/>
      <c r="T15" s="1"/>
      <c r="U15" s="1"/>
      <c r="V15" s="1"/>
      <c r="W15" s="1"/>
      <c r="X15" s="1"/>
      <c r="Y15" s="1"/>
      <c r="Z15" s="1"/>
      <c r="AA15" s="1"/>
      <c r="AB15" s="1"/>
      <c r="AC15" s="1"/>
    </row>
    <row r="16" spans="1:29" s="2" customFormat="1" ht="12.75" customHeight="1">
      <c r="A16" s="12" t="s">
        <v>371</v>
      </c>
      <c r="B16" s="3" t="s">
        <v>372</v>
      </c>
      <c r="C16" s="3">
        <v>-0.05</v>
      </c>
      <c r="D16" s="3"/>
      <c r="E16" s="38" t="s">
        <v>369</v>
      </c>
      <c r="F16" s="1"/>
      <c r="G16" s="3">
        <f t="shared" si="0"/>
        <v>-0.05</v>
      </c>
      <c r="H16" s="1"/>
      <c r="I16" s="1"/>
      <c r="J16" s="1"/>
      <c r="K16" s="1"/>
      <c r="L16" s="1"/>
      <c r="M16" s="1"/>
      <c r="N16" s="1"/>
      <c r="O16" s="1"/>
      <c r="P16" s="1"/>
      <c r="Q16" s="1"/>
      <c r="R16" s="1"/>
      <c r="S16" s="1"/>
      <c r="T16" s="1"/>
      <c r="U16" s="1"/>
      <c r="V16" s="1"/>
      <c r="W16" s="1"/>
      <c r="X16" s="1"/>
      <c r="Y16" s="1"/>
      <c r="Z16" s="1"/>
      <c r="AA16" s="1"/>
      <c r="AB16" s="1"/>
      <c r="AC16" s="1"/>
    </row>
    <row r="17" spans="1:29" s="2" customFormat="1" ht="12.75" customHeight="1">
      <c r="A17" s="12" t="s">
        <v>373</v>
      </c>
      <c r="B17" s="3" t="s">
        <v>374</v>
      </c>
      <c r="C17" s="3">
        <v>0</v>
      </c>
      <c r="D17" s="3"/>
      <c r="E17" s="38" t="s">
        <v>369</v>
      </c>
      <c r="F17" s="1"/>
      <c r="G17" s="3">
        <f t="shared" si="0"/>
        <v>0</v>
      </c>
      <c r="H17" s="1"/>
      <c r="I17" s="1"/>
      <c r="J17" s="1"/>
      <c r="K17" s="1"/>
      <c r="L17" s="1"/>
      <c r="M17" s="1"/>
      <c r="N17" s="1"/>
      <c r="O17" s="1"/>
      <c r="P17" s="1"/>
      <c r="Q17" s="1"/>
      <c r="R17" s="1"/>
      <c r="S17" s="1"/>
      <c r="T17" s="1"/>
      <c r="U17" s="1"/>
      <c r="V17" s="1"/>
      <c r="W17" s="1"/>
      <c r="X17" s="1"/>
      <c r="Y17" s="1"/>
      <c r="Z17" s="1"/>
      <c r="AA17" s="1"/>
      <c r="AB17" s="1"/>
      <c r="AC17" s="1"/>
    </row>
    <row r="18" spans="1:29" s="2" customFormat="1" ht="12.75" customHeight="1">
      <c r="A18" s="12" t="s">
        <v>25</v>
      </c>
      <c r="B18" s="3" t="s">
        <v>26</v>
      </c>
      <c r="C18" s="3">
        <v>-28017.419999999995</v>
      </c>
      <c r="D18" s="3"/>
      <c r="E18" s="38" t="s">
        <v>369</v>
      </c>
      <c r="F18" s="1"/>
      <c r="G18" s="3">
        <f t="shared" si="0"/>
        <v>-28017.419999999995</v>
      </c>
      <c r="H18" s="1"/>
      <c r="I18" s="1"/>
      <c r="J18" s="1"/>
      <c r="K18" s="1"/>
      <c r="L18" s="1"/>
      <c r="M18" s="1"/>
      <c r="N18" s="1"/>
      <c r="O18" s="1"/>
      <c r="P18" s="1"/>
      <c r="Q18" s="1"/>
      <c r="R18" s="1"/>
      <c r="S18" s="1"/>
      <c r="T18" s="1"/>
      <c r="U18" s="1"/>
      <c r="V18" s="1"/>
      <c r="W18" s="1"/>
      <c r="X18" s="1"/>
      <c r="Y18" s="1"/>
      <c r="Z18" s="1"/>
      <c r="AA18" s="1"/>
      <c r="AB18" s="1"/>
      <c r="AC18" s="1"/>
    </row>
    <row r="19" spans="1:29" s="2" customFormat="1" ht="12.75" customHeight="1">
      <c r="A19" s="12" t="s">
        <v>31</v>
      </c>
      <c r="B19" s="3" t="s">
        <v>32</v>
      </c>
      <c r="C19" s="3">
        <v>1838.48</v>
      </c>
      <c r="D19" s="3"/>
      <c r="E19" s="38" t="s">
        <v>369</v>
      </c>
      <c r="F19" s="1"/>
      <c r="G19" s="3">
        <f t="shared" si="0"/>
        <v>1838.48</v>
      </c>
      <c r="H19" s="1"/>
      <c r="I19" s="1"/>
      <c r="J19" s="1"/>
      <c r="K19" s="1"/>
      <c r="L19" s="1"/>
      <c r="M19" s="1"/>
      <c r="N19" s="1"/>
      <c r="O19" s="1"/>
      <c r="P19" s="1"/>
      <c r="Q19" s="1"/>
      <c r="R19" s="1"/>
      <c r="S19" s="1"/>
      <c r="T19" s="1"/>
      <c r="U19" s="1"/>
      <c r="V19" s="1"/>
      <c r="W19" s="1"/>
      <c r="X19" s="1"/>
      <c r="Y19" s="1"/>
      <c r="Z19" s="1"/>
      <c r="AA19" s="1"/>
      <c r="AB19" s="1"/>
      <c r="AC19" s="1"/>
    </row>
    <row r="20" spans="1:29" s="2" customFormat="1" ht="12.75" customHeight="1">
      <c r="A20" s="13" t="s">
        <v>49</v>
      </c>
      <c r="B20" s="14" t="s">
        <v>50</v>
      </c>
      <c r="C20" s="3">
        <v>6778.47</v>
      </c>
      <c r="D20" s="3"/>
      <c r="E20" s="38" t="s">
        <v>369</v>
      </c>
      <c r="F20" s="1"/>
      <c r="G20" s="3">
        <f t="shared" si="0"/>
        <v>6778.47</v>
      </c>
      <c r="H20" s="1"/>
      <c r="I20" s="1"/>
      <c r="J20" s="1"/>
      <c r="K20" s="1"/>
      <c r="L20" s="1"/>
      <c r="M20" s="1"/>
      <c r="N20" s="1"/>
      <c r="O20" s="1"/>
      <c r="P20" s="1"/>
      <c r="Q20" s="1"/>
      <c r="R20" s="1"/>
      <c r="S20" s="1"/>
      <c r="T20" s="1"/>
      <c r="U20" s="1"/>
      <c r="V20" s="1"/>
      <c r="W20" s="1"/>
      <c r="X20" s="1"/>
      <c r="Y20" s="1"/>
      <c r="Z20" s="1"/>
      <c r="AA20" s="1"/>
      <c r="AB20" s="1"/>
      <c r="AC20" s="1"/>
    </row>
    <row r="21" spans="1:29" s="2" customFormat="1" ht="12.75" customHeight="1">
      <c r="A21" s="13" t="s">
        <v>53</v>
      </c>
      <c r="B21" s="14" t="s">
        <v>54</v>
      </c>
      <c r="C21" s="3">
        <v>45087.090000000004</v>
      </c>
      <c r="D21" s="3"/>
      <c r="E21" s="38" t="s">
        <v>369</v>
      </c>
      <c r="F21" s="1"/>
      <c r="G21" s="3">
        <f t="shared" si="0"/>
        <v>45087.090000000004</v>
      </c>
      <c r="H21" s="1"/>
      <c r="I21" s="1"/>
      <c r="J21" s="1"/>
      <c r="K21" s="1"/>
      <c r="L21" s="1"/>
      <c r="M21" s="1"/>
      <c r="N21" s="1"/>
      <c r="O21" s="1"/>
      <c r="P21" s="1"/>
      <c r="Q21" s="1"/>
      <c r="R21" s="1"/>
      <c r="S21" s="1"/>
      <c r="T21" s="1"/>
      <c r="U21" s="1"/>
      <c r="V21" s="1"/>
      <c r="W21" s="1"/>
      <c r="X21" s="1"/>
      <c r="Y21" s="1"/>
      <c r="Z21" s="1"/>
      <c r="AA21" s="1"/>
      <c r="AB21" s="1"/>
      <c r="AC21" s="1"/>
    </row>
    <row r="22" spans="1:29" s="2" customFormat="1" ht="12.75" customHeight="1">
      <c r="A22" s="12" t="s">
        <v>375</v>
      </c>
      <c r="B22" s="3" t="s">
        <v>376</v>
      </c>
      <c r="C22" s="3">
        <v>0</v>
      </c>
      <c r="D22" s="3"/>
      <c r="E22" s="38" t="s">
        <v>369</v>
      </c>
      <c r="F22" s="1"/>
      <c r="G22" s="3">
        <f t="shared" si="0"/>
        <v>0</v>
      </c>
      <c r="H22" s="1"/>
      <c r="I22" s="1"/>
      <c r="J22" s="1"/>
      <c r="K22" s="1"/>
      <c r="L22" s="1"/>
      <c r="M22" s="1"/>
      <c r="N22" s="1"/>
      <c r="O22" s="1"/>
      <c r="P22" s="1"/>
      <c r="Q22" s="1"/>
      <c r="R22" s="1"/>
      <c r="S22" s="1"/>
      <c r="T22" s="1"/>
      <c r="U22" s="1"/>
      <c r="V22" s="1"/>
      <c r="W22" s="1"/>
      <c r="X22" s="1"/>
      <c r="Y22" s="1"/>
      <c r="Z22" s="1"/>
      <c r="AA22" s="1"/>
      <c r="AB22" s="1"/>
      <c r="AC22" s="1"/>
    </row>
    <row r="23" spans="1:29" s="2" customFormat="1" ht="12.75" customHeight="1">
      <c r="A23" s="12" t="s">
        <v>57</v>
      </c>
      <c r="B23" s="3" t="s">
        <v>58</v>
      </c>
      <c r="C23" s="3">
        <v>1117405.3700000001</v>
      </c>
      <c r="D23" s="3"/>
      <c r="E23" s="38" t="s">
        <v>369</v>
      </c>
      <c r="F23" s="1"/>
      <c r="G23" s="3">
        <f t="shared" si="0"/>
        <v>1117405.3700000001</v>
      </c>
      <c r="H23" s="1"/>
      <c r="I23" s="1"/>
      <c r="J23" s="1"/>
      <c r="K23" s="1"/>
      <c r="L23" s="1"/>
      <c r="M23" s="1"/>
      <c r="N23" s="1"/>
      <c r="O23" s="1"/>
      <c r="P23" s="1"/>
      <c r="Q23" s="1"/>
      <c r="R23" s="1"/>
      <c r="S23" s="1"/>
      <c r="T23" s="1"/>
      <c r="U23" s="1"/>
      <c r="V23" s="1"/>
      <c r="W23" s="1"/>
      <c r="X23" s="1"/>
      <c r="Y23" s="1"/>
      <c r="Z23" s="1"/>
      <c r="AA23" s="1"/>
      <c r="AB23" s="1"/>
      <c r="AC23" s="1"/>
    </row>
    <row r="24" spans="1:29" s="2" customFormat="1" ht="12.75" customHeight="1">
      <c r="A24" s="12" t="s">
        <v>63</v>
      </c>
      <c r="B24" s="3" t="s">
        <v>64</v>
      </c>
      <c r="C24" s="3">
        <v>298767.35000000003</v>
      </c>
      <c r="D24" s="3"/>
      <c r="E24" s="38" t="s">
        <v>369</v>
      </c>
      <c r="F24" s="1"/>
      <c r="G24" s="3">
        <f t="shared" si="0"/>
        <v>298767.35000000003</v>
      </c>
      <c r="H24" s="1"/>
      <c r="I24" s="1"/>
      <c r="J24" s="1"/>
      <c r="K24" s="1"/>
      <c r="L24" s="1"/>
      <c r="M24" s="1"/>
      <c r="N24" s="1"/>
      <c r="O24" s="1"/>
      <c r="P24" s="1"/>
      <c r="Q24" s="1"/>
      <c r="R24" s="1"/>
      <c r="S24" s="1"/>
      <c r="T24" s="1"/>
      <c r="U24" s="1"/>
      <c r="V24" s="1"/>
      <c r="W24" s="1"/>
      <c r="X24" s="1"/>
      <c r="Y24" s="1"/>
      <c r="Z24" s="1"/>
      <c r="AA24" s="1"/>
      <c r="AB24" s="1"/>
      <c r="AC24" s="1"/>
    </row>
    <row r="25" spans="1:29" s="2" customFormat="1" ht="12.75" customHeight="1">
      <c r="A25" s="12" t="s">
        <v>69</v>
      </c>
      <c r="B25" s="1" t="s">
        <v>70</v>
      </c>
      <c r="C25" s="3">
        <v>48027.18</v>
      </c>
      <c r="D25" s="3"/>
      <c r="E25" s="38" t="s">
        <v>369</v>
      </c>
      <c r="F25" s="1"/>
      <c r="G25" s="3">
        <f t="shared" si="0"/>
        <v>48027.18</v>
      </c>
      <c r="H25" s="1"/>
      <c r="I25" s="1"/>
      <c r="J25" s="1"/>
      <c r="K25" s="1"/>
      <c r="L25" s="1"/>
      <c r="M25" s="1"/>
      <c r="N25" s="1"/>
      <c r="O25" s="1"/>
      <c r="P25" s="1"/>
      <c r="Q25" s="1"/>
      <c r="R25" s="1"/>
      <c r="S25" s="1"/>
      <c r="T25" s="1"/>
      <c r="U25" s="1"/>
      <c r="V25" s="1"/>
      <c r="W25" s="1"/>
      <c r="X25" s="1"/>
      <c r="Y25" s="1"/>
      <c r="Z25" s="1"/>
      <c r="AA25" s="1"/>
      <c r="AB25" s="1"/>
      <c r="AC25" s="1"/>
    </row>
    <row r="26" spans="1:29" s="2" customFormat="1" ht="12.75" customHeight="1">
      <c r="A26" s="12" t="s">
        <v>73</v>
      </c>
      <c r="B26" s="3" t="s">
        <v>74</v>
      </c>
      <c r="C26" s="3">
        <v>116687.97</v>
      </c>
      <c r="D26" s="3"/>
      <c r="E26" s="38" t="s">
        <v>369</v>
      </c>
      <c r="F26" s="1"/>
      <c r="G26" s="3">
        <f t="shared" si="0"/>
        <v>116687.97</v>
      </c>
      <c r="H26" s="1"/>
      <c r="I26" s="1"/>
      <c r="J26" s="1"/>
      <c r="K26" s="1"/>
      <c r="L26" s="1"/>
      <c r="M26" s="1"/>
      <c r="N26" s="1"/>
      <c r="O26" s="1"/>
      <c r="P26" s="1"/>
      <c r="Q26" s="1"/>
      <c r="R26" s="1"/>
      <c r="S26" s="1"/>
      <c r="T26" s="1"/>
      <c r="U26" s="1"/>
      <c r="V26" s="1"/>
      <c r="W26" s="1"/>
      <c r="X26" s="1"/>
      <c r="Y26" s="1"/>
      <c r="Z26" s="1"/>
      <c r="AA26" s="1"/>
      <c r="AB26" s="1"/>
      <c r="AC26" s="1"/>
    </row>
    <row r="27" spans="1:29" s="2" customFormat="1" ht="12.75" customHeight="1">
      <c r="A27" s="12" t="s">
        <v>377</v>
      </c>
      <c r="B27" s="1" t="s">
        <v>378</v>
      </c>
      <c r="C27" s="3">
        <v>0</v>
      </c>
      <c r="D27" s="3"/>
      <c r="E27" s="38" t="s">
        <v>369</v>
      </c>
      <c r="F27" s="1"/>
      <c r="G27" s="3">
        <f t="shared" si="0"/>
        <v>0</v>
      </c>
      <c r="H27" s="1"/>
      <c r="I27" s="1"/>
      <c r="J27" s="1"/>
      <c r="K27" s="1"/>
      <c r="L27" s="1"/>
      <c r="M27" s="1"/>
      <c r="N27" s="1"/>
      <c r="O27" s="1"/>
      <c r="P27" s="1"/>
      <c r="Q27" s="1"/>
      <c r="R27" s="1"/>
      <c r="S27" s="1"/>
      <c r="T27" s="1"/>
      <c r="U27" s="1"/>
      <c r="V27" s="1"/>
      <c r="W27" s="1"/>
      <c r="X27" s="1"/>
      <c r="Y27" s="1"/>
      <c r="Z27" s="1"/>
      <c r="AA27" s="1"/>
      <c r="AB27" s="1"/>
      <c r="AC27" s="1"/>
    </row>
    <row r="28" spans="1:29" s="2" customFormat="1" ht="12.75" customHeight="1">
      <c r="A28" s="12" t="s">
        <v>77</v>
      </c>
      <c r="B28" s="3" t="s">
        <v>78</v>
      </c>
      <c r="C28" s="3">
        <v>722176.91</v>
      </c>
      <c r="D28" s="3"/>
      <c r="E28" s="38" t="s">
        <v>369</v>
      </c>
      <c r="F28" s="1"/>
      <c r="G28" s="3">
        <f t="shared" si="0"/>
        <v>722176.91</v>
      </c>
      <c r="H28" s="1"/>
      <c r="I28" s="1"/>
      <c r="J28" s="1"/>
      <c r="K28" s="1"/>
      <c r="L28" s="1"/>
      <c r="M28" s="1"/>
      <c r="N28" s="1"/>
      <c r="O28" s="1"/>
      <c r="P28" s="1"/>
      <c r="Q28" s="1"/>
      <c r="R28" s="1"/>
      <c r="S28" s="1"/>
      <c r="T28" s="1"/>
      <c r="U28" s="1"/>
      <c r="V28" s="1"/>
      <c r="W28" s="1"/>
      <c r="X28" s="1"/>
      <c r="Y28" s="1"/>
      <c r="Z28" s="1"/>
      <c r="AA28" s="1"/>
      <c r="AB28" s="1"/>
      <c r="AC28" s="1"/>
    </row>
    <row r="29" spans="1:29" s="2" customFormat="1" ht="12.75" customHeight="1">
      <c r="A29" s="12" t="s">
        <v>379</v>
      </c>
      <c r="B29" s="3" t="s">
        <v>380</v>
      </c>
      <c r="C29" s="3">
        <v>0</v>
      </c>
      <c r="D29" s="3"/>
      <c r="E29" s="38" t="s">
        <v>369</v>
      </c>
      <c r="F29" s="1"/>
      <c r="G29" s="3">
        <f t="shared" si="0"/>
        <v>0</v>
      </c>
      <c r="H29" s="1"/>
      <c r="I29" s="1"/>
      <c r="J29" s="1"/>
      <c r="K29" s="1"/>
      <c r="L29" s="1"/>
      <c r="M29" s="1"/>
      <c r="N29" s="1"/>
      <c r="O29" s="1"/>
      <c r="P29" s="1"/>
      <c r="Q29" s="1"/>
      <c r="R29" s="1"/>
      <c r="S29" s="1"/>
      <c r="T29" s="1"/>
      <c r="U29" s="1"/>
      <c r="V29" s="1"/>
      <c r="W29" s="1"/>
      <c r="X29" s="1"/>
      <c r="Y29" s="1"/>
      <c r="Z29" s="1"/>
      <c r="AA29" s="1"/>
      <c r="AB29" s="1"/>
      <c r="AC29" s="1"/>
    </row>
    <row r="30" spans="1:29" s="2" customFormat="1" ht="12.75" customHeight="1">
      <c r="A30" s="12" t="s">
        <v>81</v>
      </c>
      <c r="B30" s="3" t="s">
        <v>82</v>
      </c>
      <c r="C30" s="3">
        <v>-14089.609999999999</v>
      </c>
      <c r="D30" s="3"/>
      <c r="E30" s="38" t="s">
        <v>370</v>
      </c>
      <c r="F30" s="3">
        <f>C30</f>
        <v>-14089.609999999999</v>
      </c>
      <c r="G30" s="1"/>
      <c r="H30" s="103" t="s">
        <v>434</v>
      </c>
      <c r="I30" s="1"/>
      <c r="J30" s="1"/>
      <c r="K30" s="1"/>
      <c r="L30" s="1"/>
      <c r="M30" s="1"/>
      <c r="N30" s="1"/>
      <c r="O30" s="1"/>
      <c r="P30" s="1"/>
      <c r="Q30" s="1"/>
      <c r="R30" s="1"/>
      <c r="S30" s="1"/>
      <c r="T30" s="1"/>
      <c r="U30" s="1"/>
      <c r="V30" s="1"/>
      <c r="W30" s="1"/>
      <c r="X30" s="1"/>
      <c r="Y30" s="1"/>
      <c r="Z30" s="1"/>
      <c r="AA30" s="1"/>
      <c r="AB30" s="1"/>
      <c r="AC30" s="1"/>
    </row>
    <row r="31" spans="1:29" s="2" customFormat="1" ht="12.75" customHeight="1">
      <c r="A31" s="12" t="s">
        <v>85</v>
      </c>
      <c r="B31" s="3" t="s">
        <v>86</v>
      </c>
      <c r="C31" s="3">
        <v>592171.68999999994</v>
      </c>
      <c r="D31" s="3"/>
      <c r="E31" s="38" t="s">
        <v>369</v>
      </c>
      <c r="F31" s="1"/>
      <c r="G31" s="4">
        <f>C31</f>
        <v>592171.68999999994</v>
      </c>
      <c r="H31" s="1"/>
      <c r="I31" s="1"/>
      <c r="J31" s="1"/>
      <c r="K31" s="1"/>
      <c r="L31" s="1"/>
      <c r="M31" s="1"/>
      <c r="N31" s="1"/>
      <c r="O31" s="1"/>
      <c r="P31" s="1"/>
      <c r="Q31" s="1"/>
      <c r="R31" s="1"/>
      <c r="S31" s="1"/>
      <c r="T31" s="1"/>
      <c r="U31" s="1"/>
      <c r="V31" s="1"/>
      <c r="W31" s="1"/>
      <c r="X31" s="1"/>
      <c r="Y31" s="1"/>
      <c r="Z31" s="1"/>
      <c r="AA31" s="1"/>
      <c r="AB31" s="1"/>
      <c r="AC31" s="1"/>
    </row>
    <row r="32" spans="1:29" s="2" customFormat="1" ht="12.75" customHeight="1">
      <c r="A32" s="12" t="s">
        <v>91</v>
      </c>
      <c r="B32" s="3" t="s">
        <v>92</v>
      </c>
      <c r="C32" s="3">
        <v>-4728.59</v>
      </c>
      <c r="D32" s="3"/>
      <c r="E32" s="38" t="s">
        <v>369</v>
      </c>
      <c r="F32" s="1"/>
      <c r="G32" s="4">
        <f t="shared" ref="G32:G42" si="1">C32</f>
        <v>-4728.59</v>
      </c>
      <c r="H32" s="1"/>
      <c r="I32" s="1"/>
      <c r="J32" s="1"/>
      <c r="K32" s="1"/>
      <c r="L32" s="1"/>
      <c r="M32" s="1"/>
      <c r="N32" s="1"/>
      <c r="O32" s="1"/>
      <c r="P32" s="1"/>
      <c r="Q32" s="1"/>
      <c r="R32" s="1"/>
      <c r="S32" s="1"/>
      <c r="T32" s="1"/>
      <c r="U32" s="1"/>
      <c r="V32" s="1"/>
      <c r="W32" s="1"/>
      <c r="X32" s="1"/>
      <c r="Y32" s="1"/>
      <c r="Z32" s="1"/>
      <c r="AA32" s="1"/>
      <c r="AB32" s="1"/>
      <c r="AC32" s="1"/>
    </row>
    <row r="33" spans="1:29" s="2" customFormat="1" ht="12.75" customHeight="1">
      <c r="A33" s="12" t="s">
        <v>99</v>
      </c>
      <c r="B33" s="3" t="s">
        <v>100</v>
      </c>
      <c r="C33" s="3">
        <v>1516369.67</v>
      </c>
      <c r="D33" s="3"/>
      <c r="E33" s="38" t="s">
        <v>369</v>
      </c>
      <c r="F33" s="1"/>
      <c r="G33" s="4">
        <f t="shared" si="1"/>
        <v>1516369.67</v>
      </c>
      <c r="H33" s="1"/>
      <c r="I33" s="1"/>
      <c r="J33" s="1"/>
      <c r="K33" s="1"/>
      <c r="L33" s="1"/>
      <c r="M33" s="1"/>
      <c r="N33" s="1"/>
      <c r="O33" s="1"/>
      <c r="P33" s="1"/>
      <c r="Q33" s="1"/>
      <c r="R33" s="1"/>
      <c r="S33" s="1"/>
      <c r="T33" s="1"/>
      <c r="U33" s="1"/>
      <c r="V33" s="1"/>
      <c r="W33" s="1"/>
      <c r="X33" s="1"/>
      <c r="Y33" s="1"/>
      <c r="Z33" s="1"/>
      <c r="AA33" s="1"/>
      <c r="AB33" s="1"/>
      <c r="AC33" s="1"/>
    </row>
    <row r="34" spans="1:29" s="2" customFormat="1" ht="12.75" customHeight="1">
      <c r="A34" s="12" t="s">
        <v>381</v>
      </c>
      <c r="B34" s="3" t="s">
        <v>382</v>
      </c>
      <c r="C34" s="3">
        <v>0</v>
      </c>
      <c r="D34" s="3"/>
      <c r="E34" s="38" t="s">
        <v>369</v>
      </c>
      <c r="F34" s="1"/>
      <c r="G34" s="4">
        <f t="shared" si="1"/>
        <v>0</v>
      </c>
      <c r="H34" s="1"/>
      <c r="I34" s="1"/>
      <c r="J34" s="1"/>
      <c r="K34" s="1"/>
      <c r="L34" s="1"/>
      <c r="M34" s="1"/>
      <c r="N34" s="1"/>
      <c r="O34" s="1"/>
      <c r="P34" s="1"/>
      <c r="Q34" s="1"/>
      <c r="R34" s="1"/>
      <c r="S34" s="1"/>
      <c r="T34" s="1"/>
      <c r="U34" s="1"/>
      <c r="V34" s="1"/>
      <c r="W34" s="1"/>
      <c r="X34" s="1"/>
      <c r="Y34" s="1"/>
      <c r="Z34" s="1"/>
      <c r="AA34" s="1"/>
      <c r="AB34" s="1"/>
      <c r="AC34" s="1"/>
    </row>
    <row r="35" spans="1:29" s="2" customFormat="1" ht="12.75" customHeight="1">
      <c r="A35" s="12" t="s">
        <v>105</v>
      </c>
      <c r="B35" s="3" t="s">
        <v>106</v>
      </c>
      <c r="C35" s="3">
        <v>4431657.9544017352</v>
      </c>
      <c r="D35" s="3"/>
      <c r="E35" s="38" t="s">
        <v>369</v>
      </c>
      <c r="F35" s="1"/>
      <c r="G35" s="4">
        <f t="shared" si="1"/>
        <v>4431657.9544017352</v>
      </c>
      <c r="H35" s="1"/>
      <c r="I35" s="1"/>
      <c r="J35" s="1"/>
      <c r="K35" s="1"/>
      <c r="L35" s="1"/>
      <c r="M35" s="1"/>
      <c r="N35" s="1"/>
      <c r="O35" s="1"/>
      <c r="P35" s="1"/>
      <c r="Q35" s="1"/>
      <c r="R35" s="1"/>
      <c r="S35" s="1"/>
      <c r="T35" s="1"/>
      <c r="U35" s="1"/>
      <c r="V35" s="1"/>
      <c r="W35" s="1"/>
      <c r="X35" s="1"/>
      <c r="Y35" s="1"/>
      <c r="Z35" s="1"/>
      <c r="AA35" s="1"/>
      <c r="AB35" s="1"/>
      <c r="AC35" s="1"/>
    </row>
    <row r="36" spans="1:29" s="2" customFormat="1" ht="12.75" customHeight="1">
      <c r="A36" s="12" t="s">
        <v>111</v>
      </c>
      <c r="B36" s="3" t="s">
        <v>112</v>
      </c>
      <c r="C36" s="3">
        <v>6.15</v>
      </c>
      <c r="D36" s="3"/>
      <c r="E36" s="38" t="s">
        <v>369</v>
      </c>
      <c r="F36" s="1"/>
      <c r="G36" s="4">
        <f t="shared" si="1"/>
        <v>6.15</v>
      </c>
      <c r="H36" s="1"/>
      <c r="I36" s="1"/>
      <c r="J36" s="1"/>
      <c r="K36" s="1"/>
      <c r="L36" s="1"/>
      <c r="M36" s="1"/>
      <c r="N36" s="1"/>
      <c r="O36" s="1"/>
      <c r="P36" s="1"/>
      <c r="Q36" s="1"/>
      <c r="R36" s="1"/>
      <c r="S36" s="1"/>
      <c r="T36" s="1"/>
      <c r="U36" s="1"/>
      <c r="V36" s="1"/>
      <c r="W36" s="1"/>
      <c r="X36" s="1"/>
      <c r="Y36" s="1"/>
      <c r="Z36" s="1"/>
      <c r="AA36" s="1"/>
      <c r="AB36" s="1"/>
      <c r="AC36" s="1"/>
    </row>
    <row r="37" spans="1:29" s="2" customFormat="1" ht="12.75" customHeight="1">
      <c r="A37" s="12" t="s">
        <v>117</v>
      </c>
      <c r="B37" s="3" t="s">
        <v>118</v>
      </c>
      <c r="C37" s="3">
        <v>-1148721.57664465</v>
      </c>
      <c r="D37" s="3"/>
      <c r="E37" s="38" t="s">
        <v>369</v>
      </c>
      <c r="F37" s="1"/>
      <c r="G37" s="4">
        <f t="shared" si="1"/>
        <v>-1148721.57664465</v>
      </c>
      <c r="H37" s="1"/>
      <c r="I37" s="1"/>
      <c r="J37" s="1"/>
      <c r="K37" s="1"/>
      <c r="L37" s="1"/>
      <c r="M37" s="1"/>
      <c r="N37" s="1"/>
      <c r="O37" s="1"/>
      <c r="P37" s="1"/>
      <c r="Q37" s="1"/>
      <c r="R37" s="1"/>
      <c r="S37" s="1"/>
      <c r="T37" s="1"/>
      <c r="U37" s="1"/>
      <c r="V37" s="1"/>
      <c r="W37" s="1"/>
      <c r="X37" s="1"/>
      <c r="Y37" s="1"/>
      <c r="Z37" s="1"/>
      <c r="AA37" s="1"/>
      <c r="AB37" s="1"/>
      <c r="AC37" s="1"/>
    </row>
    <row r="38" spans="1:29" s="2" customFormat="1" ht="12.75" customHeight="1">
      <c r="A38" s="12" t="s">
        <v>119</v>
      </c>
      <c r="B38" s="3" t="s">
        <v>120</v>
      </c>
      <c r="C38" s="3">
        <v>-40763.179999999993</v>
      </c>
      <c r="D38" s="3"/>
      <c r="E38" s="38" t="s">
        <v>369</v>
      </c>
      <c r="F38" s="1"/>
      <c r="G38" s="4">
        <f t="shared" si="1"/>
        <v>-40763.179999999993</v>
      </c>
      <c r="H38" s="1"/>
      <c r="I38" s="1"/>
      <c r="J38" s="1"/>
      <c r="K38" s="1"/>
      <c r="L38" s="1"/>
      <c r="M38" s="1"/>
      <c r="N38" s="1"/>
      <c r="O38" s="1"/>
      <c r="P38" s="1"/>
      <c r="Q38" s="1"/>
      <c r="R38" s="1"/>
      <c r="S38" s="1"/>
      <c r="T38" s="1"/>
      <c r="U38" s="1"/>
      <c r="V38" s="1"/>
      <c r="W38" s="1"/>
      <c r="X38" s="1"/>
      <c r="Y38" s="1"/>
      <c r="Z38" s="1"/>
      <c r="AA38" s="1"/>
      <c r="AB38" s="1"/>
      <c r="AC38" s="1"/>
    </row>
    <row r="39" spans="1:29" s="2" customFormat="1" ht="12.75" customHeight="1">
      <c r="A39" s="12" t="s">
        <v>123</v>
      </c>
      <c r="B39" s="3" t="s">
        <v>124</v>
      </c>
      <c r="C39" s="3">
        <v>103697.71</v>
      </c>
      <c r="D39" s="3"/>
      <c r="E39" s="38" t="s">
        <v>369</v>
      </c>
      <c r="F39" s="1"/>
      <c r="G39" s="4">
        <f t="shared" si="1"/>
        <v>103697.71</v>
      </c>
      <c r="H39" s="1"/>
      <c r="I39" s="1"/>
      <c r="J39" s="1"/>
      <c r="K39" s="1"/>
      <c r="L39" s="1"/>
      <c r="M39" s="1"/>
      <c r="N39" s="1"/>
      <c r="O39" s="1"/>
      <c r="P39" s="1"/>
      <c r="Q39" s="1"/>
      <c r="R39" s="1"/>
      <c r="S39" s="1"/>
      <c r="T39" s="1"/>
      <c r="U39" s="1"/>
      <c r="V39" s="1"/>
      <c r="W39" s="1"/>
      <c r="X39" s="1"/>
      <c r="Y39" s="1"/>
      <c r="Z39" s="1"/>
      <c r="AA39" s="1"/>
      <c r="AB39" s="1"/>
      <c r="AC39" s="1"/>
    </row>
    <row r="40" spans="1:29" s="2" customFormat="1" ht="12.75" customHeight="1">
      <c r="A40" s="12" t="s">
        <v>127</v>
      </c>
      <c r="B40" s="3" t="s">
        <v>128</v>
      </c>
      <c r="C40" s="3">
        <v>3669.61</v>
      </c>
      <c r="D40" s="3"/>
      <c r="E40" s="38" t="s">
        <v>369</v>
      </c>
      <c r="F40" s="1"/>
      <c r="G40" s="4">
        <f t="shared" si="1"/>
        <v>3669.61</v>
      </c>
      <c r="H40" s="1"/>
      <c r="I40" s="1"/>
      <c r="J40" s="1"/>
      <c r="K40" s="1"/>
      <c r="L40" s="1"/>
      <c r="M40" s="1"/>
      <c r="N40" s="1"/>
      <c r="O40" s="1"/>
      <c r="P40" s="1"/>
      <c r="Q40" s="1"/>
      <c r="R40" s="1"/>
      <c r="S40" s="1"/>
      <c r="T40" s="1"/>
      <c r="U40" s="1"/>
      <c r="V40" s="1"/>
      <c r="W40" s="1"/>
      <c r="X40" s="1"/>
      <c r="Y40" s="1"/>
      <c r="Z40" s="1"/>
      <c r="AA40" s="1"/>
      <c r="AB40" s="1"/>
      <c r="AC40" s="1"/>
    </row>
    <row r="41" spans="1:29" s="2" customFormat="1" ht="12.6" customHeight="1">
      <c r="A41" s="12" t="s">
        <v>133</v>
      </c>
      <c r="B41" s="3" t="s">
        <v>134</v>
      </c>
      <c r="C41" s="3">
        <v>487913.94000000006</v>
      </c>
      <c r="D41" s="3"/>
      <c r="E41" s="38" t="s">
        <v>369</v>
      </c>
      <c r="F41" s="1"/>
      <c r="G41" s="4">
        <f t="shared" si="1"/>
        <v>487913.94000000006</v>
      </c>
      <c r="H41" s="1"/>
      <c r="I41" s="1"/>
      <c r="J41" s="1"/>
      <c r="K41" s="1"/>
      <c r="L41" s="1"/>
      <c r="M41" s="1"/>
      <c r="N41" s="1"/>
      <c r="O41" s="1"/>
      <c r="P41" s="1"/>
      <c r="Q41" s="1"/>
      <c r="R41" s="1"/>
      <c r="S41" s="1"/>
      <c r="T41" s="1"/>
      <c r="U41" s="1"/>
      <c r="V41" s="1"/>
      <c r="W41" s="1"/>
      <c r="X41" s="1"/>
      <c r="Y41" s="1"/>
      <c r="Z41" s="1"/>
      <c r="AA41" s="1"/>
      <c r="AB41" s="1"/>
      <c r="AC41" s="1"/>
    </row>
    <row r="42" spans="1:29" s="2" customFormat="1" ht="12.75" customHeight="1">
      <c r="A42" s="12" t="s">
        <v>141</v>
      </c>
      <c r="B42" s="15" t="s">
        <v>142</v>
      </c>
      <c r="C42" s="15">
        <v>363897.27999999997</v>
      </c>
      <c r="D42" s="3"/>
      <c r="E42" s="38" t="s">
        <v>369</v>
      </c>
      <c r="F42" s="1"/>
      <c r="G42" s="4">
        <f t="shared" si="1"/>
        <v>363897.27999999997</v>
      </c>
      <c r="H42" s="1"/>
      <c r="I42" s="1"/>
      <c r="J42" s="1"/>
      <c r="K42" s="1"/>
      <c r="L42" s="1"/>
      <c r="M42" s="1"/>
      <c r="N42" s="1"/>
      <c r="O42" s="1"/>
      <c r="P42" s="1"/>
      <c r="Q42" s="1"/>
      <c r="R42" s="1"/>
      <c r="S42" s="1"/>
      <c r="T42" s="1"/>
      <c r="U42" s="1"/>
      <c r="V42" s="1"/>
      <c r="W42" s="1"/>
      <c r="X42" s="1"/>
      <c r="Y42" s="1"/>
      <c r="Z42" s="1"/>
      <c r="AA42" s="1"/>
      <c r="AB42" s="1"/>
      <c r="AC42" s="1"/>
    </row>
    <row r="43" spans="1:29" s="2" customFormat="1" ht="12.75" customHeight="1">
      <c r="A43" s="1" t="s">
        <v>383</v>
      </c>
      <c r="B43" s="1" t="s">
        <v>3</v>
      </c>
      <c r="C43" s="3">
        <v>23732522.130354635</v>
      </c>
      <c r="D43" s="3"/>
      <c r="F43" s="4"/>
      <c r="G43" s="4"/>
      <c r="H43" s="1"/>
      <c r="I43" s="1"/>
      <c r="J43" s="1"/>
      <c r="K43" s="1"/>
      <c r="L43" s="1"/>
      <c r="M43" s="1"/>
      <c r="N43" s="1"/>
      <c r="O43" s="1"/>
      <c r="P43" s="1"/>
      <c r="Q43" s="1"/>
      <c r="R43" s="1"/>
      <c r="S43" s="1"/>
      <c r="T43" s="1"/>
      <c r="U43" s="1"/>
      <c r="V43" s="1"/>
      <c r="W43" s="1"/>
      <c r="X43" s="1"/>
      <c r="Y43" s="1"/>
      <c r="Z43" s="1"/>
      <c r="AA43" s="1"/>
      <c r="AB43" s="1"/>
      <c r="AC43" s="1"/>
    </row>
    <row r="44" spans="1:29" s="2" customFormat="1" ht="12.75" customHeight="1">
      <c r="A44" s="1" t="s">
        <v>3</v>
      </c>
      <c r="B44" s="1" t="s">
        <v>3</v>
      </c>
      <c r="C44" s="3"/>
      <c r="D44" s="3"/>
      <c r="F44" s="1"/>
      <c r="G44" s="1"/>
      <c r="H44" s="1"/>
      <c r="I44" s="1"/>
      <c r="J44" s="1"/>
      <c r="K44" s="1"/>
      <c r="L44" s="1"/>
      <c r="M44" s="1"/>
      <c r="N44" s="1"/>
      <c r="O44" s="1"/>
      <c r="P44" s="1"/>
      <c r="Q44" s="1"/>
      <c r="R44" s="1"/>
      <c r="S44" s="1"/>
      <c r="T44" s="1"/>
      <c r="U44" s="1"/>
      <c r="V44" s="1"/>
      <c r="W44" s="1"/>
      <c r="X44" s="1"/>
      <c r="Y44" s="1"/>
      <c r="Z44" s="1"/>
      <c r="AA44" s="1"/>
      <c r="AB44" s="1"/>
      <c r="AC44" s="1"/>
    </row>
    <row r="45" spans="1:29" s="2" customFormat="1" ht="12.75" customHeight="1">
      <c r="A45" s="1" t="s">
        <v>384</v>
      </c>
      <c r="B45" s="3" t="s">
        <v>385</v>
      </c>
      <c r="C45" s="1"/>
      <c r="D45" s="1"/>
      <c r="F45" s="1"/>
      <c r="G45" s="1"/>
      <c r="H45" s="1"/>
      <c r="I45" s="1"/>
      <c r="J45" s="1"/>
      <c r="K45" s="1"/>
      <c r="L45" s="1"/>
      <c r="M45" s="1"/>
      <c r="N45" s="1"/>
      <c r="O45" s="1"/>
      <c r="P45" s="1"/>
      <c r="Q45" s="1"/>
      <c r="R45" s="1"/>
      <c r="S45" s="1"/>
      <c r="T45" s="1"/>
      <c r="U45" s="1"/>
      <c r="V45" s="1"/>
      <c r="W45" s="1"/>
      <c r="X45" s="1"/>
      <c r="Y45" s="1"/>
      <c r="Z45" s="1"/>
      <c r="AA45" s="1"/>
      <c r="AB45" s="1"/>
      <c r="AC45" s="1"/>
    </row>
    <row r="46" spans="1:29" s="2" customFormat="1" ht="12.75" customHeight="1">
      <c r="A46" s="12" t="s">
        <v>386</v>
      </c>
      <c r="B46" s="15" t="s">
        <v>387</v>
      </c>
      <c r="C46" s="15">
        <v>0.38000000000101863</v>
      </c>
      <c r="D46" s="3"/>
      <c r="F46" s="1"/>
      <c r="G46" s="1"/>
      <c r="H46" s="1"/>
      <c r="I46" s="1"/>
      <c r="J46" s="1"/>
      <c r="K46" s="1"/>
      <c r="L46" s="1"/>
      <c r="M46" s="1"/>
      <c r="N46" s="1"/>
      <c r="O46" s="1"/>
      <c r="P46" s="1"/>
      <c r="Q46" s="1"/>
      <c r="R46" s="1"/>
      <c r="S46" s="1"/>
      <c r="T46" s="1"/>
      <c r="U46" s="1"/>
      <c r="V46" s="1"/>
      <c r="W46" s="1"/>
      <c r="X46" s="1"/>
      <c r="Y46" s="1"/>
      <c r="Z46" s="1"/>
      <c r="AA46" s="1"/>
      <c r="AB46" s="1"/>
      <c r="AC46" s="1"/>
    </row>
    <row r="47" spans="1:29" s="2" customFormat="1" ht="12.75" customHeight="1">
      <c r="A47" s="1" t="s">
        <v>388</v>
      </c>
      <c r="B47" s="1" t="s">
        <v>3</v>
      </c>
      <c r="C47" s="3">
        <v>0.38000000000101863</v>
      </c>
      <c r="D47" s="3"/>
      <c r="F47" s="1"/>
      <c r="G47" s="1"/>
      <c r="H47" s="1"/>
      <c r="I47" s="1"/>
      <c r="J47" s="1"/>
      <c r="K47" s="1"/>
      <c r="L47" s="1"/>
      <c r="M47" s="1"/>
      <c r="N47" s="1"/>
      <c r="O47" s="1"/>
      <c r="P47" s="1"/>
      <c r="Q47" s="1"/>
      <c r="R47" s="1"/>
      <c r="S47" s="1"/>
      <c r="T47" s="1"/>
      <c r="U47" s="1"/>
      <c r="V47" s="1"/>
      <c r="W47" s="1"/>
      <c r="X47" s="1"/>
      <c r="Y47" s="1"/>
      <c r="Z47" s="1"/>
      <c r="AA47" s="1"/>
      <c r="AB47" s="1"/>
      <c r="AC47" s="1"/>
    </row>
    <row r="48" spans="1:29" s="2" customFormat="1" ht="12.75" customHeight="1">
      <c r="A48" s="1" t="s">
        <v>3</v>
      </c>
      <c r="B48" s="1" t="s">
        <v>3</v>
      </c>
      <c r="C48" s="1"/>
      <c r="D48" s="1"/>
      <c r="F48" s="1"/>
      <c r="G48" s="1"/>
      <c r="H48" s="1"/>
      <c r="I48" s="1"/>
      <c r="J48" s="1"/>
      <c r="K48" s="1"/>
      <c r="L48" s="1"/>
      <c r="M48" s="1"/>
      <c r="N48" s="1"/>
      <c r="O48" s="1"/>
      <c r="P48" s="1"/>
      <c r="Q48" s="1"/>
      <c r="R48" s="1"/>
      <c r="S48" s="1"/>
      <c r="T48" s="1"/>
      <c r="U48" s="1"/>
      <c r="V48" s="1"/>
      <c r="W48" s="1"/>
      <c r="X48" s="1"/>
      <c r="Y48" s="1"/>
      <c r="Z48" s="1"/>
      <c r="AA48" s="1"/>
      <c r="AB48" s="1"/>
      <c r="AC48" s="1"/>
    </row>
    <row r="49" spans="1:29" s="2" customFormat="1" ht="12.75" customHeight="1">
      <c r="A49" s="1" t="s">
        <v>147</v>
      </c>
      <c r="B49" s="3" t="s">
        <v>148</v>
      </c>
      <c r="C49" s="1"/>
      <c r="D49" s="1"/>
      <c r="F49" s="1"/>
      <c r="G49" s="1"/>
      <c r="H49" s="1"/>
      <c r="I49" s="1"/>
      <c r="J49" s="1"/>
      <c r="K49" s="1"/>
      <c r="L49" s="1"/>
      <c r="M49" s="1"/>
      <c r="N49" s="1"/>
      <c r="O49" s="1"/>
      <c r="P49" s="1"/>
      <c r="Q49" s="1"/>
      <c r="R49" s="1"/>
      <c r="S49" s="1"/>
      <c r="T49" s="1"/>
      <c r="U49" s="1"/>
      <c r="V49" s="1"/>
      <c r="W49" s="1"/>
      <c r="X49" s="1"/>
      <c r="Y49" s="1"/>
      <c r="Z49" s="1"/>
      <c r="AA49" s="1"/>
      <c r="AB49" s="1"/>
      <c r="AC49" s="1"/>
    </row>
    <row r="50" spans="1:29" s="2" customFormat="1" ht="12.75" customHeight="1">
      <c r="A50" s="12" t="s">
        <v>149</v>
      </c>
      <c r="B50" s="15" t="s">
        <v>150</v>
      </c>
      <c r="C50" s="15">
        <v>0</v>
      </c>
      <c r="D50" s="3"/>
      <c r="F50" s="1"/>
      <c r="G50" s="1"/>
      <c r="H50" s="1"/>
      <c r="I50" s="1"/>
      <c r="J50" s="1"/>
      <c r="K50" s="1"/>
      <c r="L50" s="1"/>
      <c r="M50" s="1"/>
      <c r="N50" s="1"/>
      <c r="O50" s="1"/>
      <c r="P50" s="1"/>
      <c r="Q50" s="1"/>
      <c r="R50" s="1"/>
      <c r="S50" s="1"/>
      <c r="T50" s="1"/>
      <c r="U50" s="1"/>
      <c r="V50" s="1"/>
      <c r="W50" s="1"/>
      <c r="X50" s="1"/>
      <c r="Y50" s="1"/>
      <c r="Z50" s="1"/>
      <c r="AA50" s="1"/>
      <c r="AB50" s="1"/>
      <c r="AC50" s="1"/>
    </row>
    <row r="51" spans="1:29" s="2" customFormat="1" ht="12.75" customHeight="1">
      <c r="A51" s="1" t="s">
        <v>389</v>
      </c>
      <c r="B51" s="1" t="s">
        <v>3</v>
      </c>
      <c r="C51" s="3">
        <v>0</v>
      </c>
      <c r="D51" s="3"/>
      <c r="F51" s="1"/>
      <c r="G51" s="1"/>
      <c r="H51" s="1"/>
      <c r="I51" s="1"/>
      <c r="J51" s="1"/>
      <c r="K51" s="1"/>
      <c r="L51" s="1"/>
      <c r="M51" s="1"/>
      <c r="N51" s="1"/>
      <c r="O51" s="1"/>
      <c r="P51" s="1"/>
      <c r="Q51" s="1"/>
      <c r="R51" s="1"/>
      <c r="S51" s="1"/>
      <c r="T51" s="1"/>
      <c r="U51" s="1"/>
      <c r="V51" s="1"/>
      <c r="W51" s="1"/>
      <c r="X51" s="1"/>
      <c r="Y51" s="1"/>
      <c r="Z51" s="1"/>
      <c r="AA51" s="1"/>
      <c r="AB51" s="1"/>
      <c r="AC51" s="1"/>
    </row>
    <row r="52" spans="1:29" s="2" customFormat="1" ht="12.75" customHeight="1">
      <c r="A52" s="1"/>
      <c r="B52" s="1"/>
      <c r="C52" s="3"/>
      <c r="D52" s="3"/>
      <c r="F52" s="1"/>
      <c r="G52" s="1"/>
      <c r="H52" s="1"/>
      <c r="I52" s="1"/>
      <c r="J52" s="1"/>
      <c r="K52" s="1"/>
      <c r="L52" s="1"/>
      <c r="M52" s="1"/>
      <c r="N52" s="1"/>
      <c r="O52" s="1"/>
      <c r="P52" s="1"/>
      <c r="Q52" s="1"/>
      <c r="R52" s="1"/>
      <c r="S52" s="1"/>
      <c r="T52" s="1"/>
      <c r="U52" s="1"/>
      <c r="V52" s="1"/>
      <c r="W52" s="1"/>
      <c r="X52" s="1"/>
      <c r="Y52" s="1"/>
      <c r="Z52" s="1"/>
      <c r="AA52" s="1"/>
      <c r="AB52" s="1"/>
      <c r="AC52" s="1"/>
    </row>
    <row r="53" spans="1:29" s="2" customFormat="1" ht="12.75" customHeight="1">
      <c r="A53" s="7" t="s">
        <v>390</v>
      </c>
      <c r="B53" s="7" t="s">
        <v>3</v>
      </c>
      <c r="C53" s="16">
        <v>23732522.510354634</v>
      </c>
      <c r="D53" s="16"/>
      <c r="F53" s="7"/>
      <c r="G53" s="7"/>
      <c r="H53" s="7"/>
      <c r="I53" s="7"/>
      <c r="J53" s="7"/>
      <c r="K53" s="7"/>
      <c r="L53" s="7"/>
      <c r="M53" s="7"/>
      <c r="N53" s="7"/>
      <c r="O53" s="7"/>
      <c r="P53" s="7"/>
      <c r="Q53" s="7"/>
      <c r="R53" s="7"/>
      <c r="S53" s="7"/>
      <c r="T53" s="7"/>
      <c r="U53" s="7"/>
      <c r="V53" s="7"/>
      <c r="W53" s="7"/>
      <c r="X53" s="7"/>
      <c r="Y53" s="7"/>
      <c r="Z53" s="7"/>
      <c r="AA53" s="7"/>
      <c r="AB53" s="7"/>
      <c r="AC53" s="7"/>
    </row>
    <row r="54" spans="1:29" s="2" customFormat="1" ht="12.75" customHeight="1">
      <c r="A54" s="7" t="s">
        <v>391</v>
      </c>
      <c r="B54" s="7"/>
      <c r="C54" s="2">
        <v>-405012.78</v>
      </c>
      <c r="E54" s="38" t="s">
        <v>369</v>
      </c>
      <c r="F54" s="7"/>
      <c r="G54" s="37">
        <f>C54</f>
        <v>-405012.78</v>
      </c>
      <c r="H54" s="7"/>
      <c r="I54" s="7"/>
      <c r="J54" s="7"/>
      <c r="K54" s="7"/>
      <c r="L54" s="7"/>
      <c r="M54" s="7"/>
      <c r="N54" s="7"/>
      <c r="O54" s="7"/>
      <c r="P54" s="7"/>
      <c r="Q54" s="7"/>
      <c r="R54" s="7"/>
      <c r="S54" s="7"/>
      <c r="T54" s="7"/>
      <c r="U54" s="7"/>
      <c r="V54" s="7"/>
      <c r="W54" s="7"/>
      <c r="X54" s="7"/>
      <c r="Y54" s="7"/>
      <c r="Z54" s="7"/>
      <c r="AA54" s="7"/>
      <c r="AB54" s="7"/>
      <c r="AC54" s="7"/>
    </row>
    <row r="55" spans="1:29" s="2" customFormat="1" ht="12.75" customHeight="1">
      <c r="A55" s="7" t="s">
        <v>392</v>
      </c>
      <c r="B55" s="7"/>
      <c r="C55" s="17">
        <v>-0.5</v>
      </c>
      <c r="G55" s="7"/>
      <c r="H55" s="7"/>
      <c r="I55" s="7"/>
      <c r="J55" s="7"/>
      <c r="K55" s="7"/>
      <c r="L55" s="7"/>
      <c r="M55" s="7"/>
      <c r="N55" s="7"/>
      <c r="O55" s="7"/>
      <c r="P55" s="7"/>
      <c r="Q55" s="7"/>
      <c r="R55" s="7"/>
      <c r="S55" s="7"/>
      <c r="T55" s="7"/>
      <c r="U55" s="7"/>
      <c r="V55" s="7"/>
      <c r="W55" s="7"/>
      <c r="X55" s="7"/>
      <c r="Y55" s="7"/>
      <c r="Z55" s="7"/>
      <c r="AA55" s="7"/>
      <c r="AB55" s="7"/>
      <c r="AC55" s="7"/>
    </row>
    <row r="56" spans="1:29" s="7" customFormat="1" ht="12.75" customHeight="1">
      <c r="A56" s="7" t="s">
        <v>393</v>
      </c>
      <c r="C56" s="18">
        <f t="shared" ref="C56" si="2">C53+C54+C55</f>
        <v>23327509.230354633</v>
      </c>
      <c r="D56" s="2"/>
      <c r="E56" s="2"/>
      <c r="F56" s="39">
        <f>SUM(F11:F55)</f>
        <v>12177992.882597553</v>
      </c>
      <c r="G56" s="39">
        <f>SUM(G11:G55)</f>
        <v>11149516.377757085</v>
      </c>
    </row>
    <row r="57" spans="1:29" s="19" customFormat="1" ht="12.75" customHeight="1">
      <c r="E57" s="20"/>
    </row>
    <row r="58" spans="1:29" s="19" customFormat="1" ht="12.75" customHeight="1">
      <c r="E58" s="20"/>
    </row>
    <row r="59" spans="1:29" s="21" customFormat="1" ht="12.75" customHeight="1">
      <c r="A59" s="21" t="s">
        <v>394</v>
      </c>
      <c r="C59" s="22">
        <v>23327509.230354622</v>
      </c>
      <c r="E59" s="23"/>
      <c r="F59" s="40">
        <v>12177993</v>
      </c>
      <c r="G59" s="40">
        <v>11149516</v>
      </c>
    </row>
    <row r="60" spans="1:29" s="19" customFormat="1" ht="12.75" customHeight="1">
      <c r="A60" s="19" t="s">
        <v>395</v>
      </c>
      <c r="C60" s="19">
        <f t="shared" ref="C60" si="3">C56-C59</f>
        <v>0</v>
      </c>
      <c r="E60" s="43"/>
      <c r="F60" s="37">
        <f>F56-F59</f>
        <v>-0.1174024473875761</v>
      </c>
      <c r="G60" s="37">
        <f>G56-G59</f>
        <v>0.37775708548724651</v>
      </c>
    </row>
    <row r="61" spans="1:29" ht="12.75" customHeight="1">
      <c r="A61" s="7"/>
      <c r="E61" s="38"/>
      <c r="F61" s="1"/>
    </row>
    <row r="62" spans="1:29" ht="12.6" customHeight="1">
      <c r="A62" s="1" t="s">
        <v>151</v>
      </c>
      <c r="B62" s="3" t="s">
        <v>152</v>
      </c>
      <c r="E62" s="38"/>
      <c r="F62" s="1"/>
    </row>
    <row r="63" spans="1:29" ht="12.75" customHeight="1">
      <c r="A63" s="12" t="s">
        <v>153</v>
      </c>
      <c r="B63" s="3" t="s">
        <v>154</v>
      </c>
      <c r="C63" s="3">
        <v>-36761.30448690195</v>
      </c>
      <c r="D63" s="3"/>
      <c r="E63" s="38" t="s">
        <v>369</v>
      </c>
      <c r="F63" s="1"/>
      <c r="G63" s="3">
        <f>C63</f>
        <v>-36761.30448690195</v>
      </c>
    </row>
    <row r="64" spans="1:29" ht="12.75" customHeight="1">
      <c r="A64" s="12" t="s">
        <v>157</v>
      </c>
      <c r="B64" s="3" t="s">
        <v>158</v>
      </c>
      <c r="C64" s="3">
        <v>697553.04999999993</v>
      </c>
      <c r="D64" s="3"/>
      <c r="E64" s="38" t="s">
        <v>369</v>
      </c>
      <c r="F64" s="1"/>
      <c r="G64" s="3">
        <f>C64</f>
        <v>697553.04999999993</v>
      </c>
    </row>
    <row r="65" spans="1:29" ht="12.75" customHeight="1">
      <c r="A65" s="12" t="s">
        <v>396</v>
      </c>
      <c r="B65" s="3" t="s">
        <v>397</v>
      </c>
      <c r="C65" s="3">
        <v>0.5</v>
      </c>
      <c r="D65" s="3"/>
      <c r="E65" s="38" t="s">
        <v>369</v>
      </c>
      <c r="F65" s="1"/>
      <c r="G65" s="3">
        <f>C65</f>
        <v>0.5</v>
      </c>
    </row>
    <row r="66" spans="1:29" s="2" customFormat="1" ht="12.75" customHeight="1">
      <c r="A66" s="12" t="s">
        <v>398</v>
      </c>
      <c r="B66" s="3" t="s">
        <v>399</v>
      </c>
      <c r="C66" s="3">
        <v>0</v>
      </c>
      <c r="D66" s="3"/>
      <c r="E66" s="38" t="s">
        <v>369</v>
      </c>
      <c r="F66" s="1"/>
      <c r="G66" s="3">
        <f>C66</f>
        <v>0</v>
      </c>
      <c r="H66" s="1"/>
      <c r="I66" s="1"/>
      <c r="J66" s="1"/>
      <c r="K66" s="1"/>
      <c r="L66" s="1"/>
      <c r="M66" s="1"/>
      <c r="N66" s="1"/>
      <c r="O66" s="1"/>
      <c r="P66" s="1"/>
      <c r="Q66" s="1"/>
      <c r="R66" s="1"/>
      <c r="S66" s="1"/>
      <c r="T66" s="1"/>
      <c r="U66" s="1"/>
      <c r="V66" s="1"/>
      <c r="W66" s="1"/>
      <c r="X66" s="1"/>
      <c r="Y66" s="1"/>
      <c r="Z66" s="1"/>
      <c r="AA66" s="1"/>
      <c r="AB66" s="1"/>
      <c r="AC66" s="1"/>
    </row>
    <row r="67" spans="1:29" s="2" customFormat="1" ht="12.75" customHeight="1">
      <c r="A67" s="12" t="s">
        <v>165</v>
      </c>
      <c r="B67" s="3" t="s">
        <v>166</v>
      </c>
      <c r="C67" s="3">
        <v>-33453.42</v>
      </c>
      <c r="D67" s="3"/>
      <c r="E67" s="38" t="s">
        <v>400</v>
      </c>
      <c r="F67" s="3">
        <f>C67</f>
        <v>-33453.42</v>
      </c>
      <c r="G67" s="3"/>
      <c r="H67" s="103" t="s">
        <v>434</v>
      </c>
      <c r="I67" s="1"/>
      <c r="J67" s="1"/>
      <c r="K67" s="1"/>
      <c r="L67" s="1"/>
      <c r="M67" s="1"/>
      <c r="N67" s="1"/>
      <c r="O67" s="1"/>
      <c r="P67" s="1"/>
      <c r="Q67" s="1"/>
      <c r="R67" s="1"/>
      <c r="S67" s="1"/>
      <c r="T67" s="1"/>
      <c r="U67" s="1"/>
      <c r="V67" s="1"/>
      <c r="W67" s="1"/>
      <c r="X67" s="1"/>
      <c r="Y67" s="1"/>
      <c r="Z67" s="1"/>
      <c r="AA67" s="1"/>
      <c r="AB67" s="1"/>
      <c r="AC67" s="1"/>
    </row>
    <row r="68" spans="1:29" s="2" customFormat="1" ht="12.75" customHeight="1">
      <c r="A68" s="12" t="s">
        <v>171</v>
      </c>
      <c r="B68" s="3" t="s">
        <v>172</v>
      </c>
      <c r="C68" s="3">
        <v>-4957777.9799999995</v>
      </c>
      <c r="D68" s="3"/>
      <c r="E68" s="38" t="s">
        <v>369</v>
      </c>
      <c r="F68" s="1"/>
      <c r="G68" s="3">
        <f>C68</f>
        <v>-4957777.9799999995</v>
      </c>
      <c r="H68" s="1"/>
      <c r="I68" s="1"/>
      <c r="J68" s="1"/>
      <c r="K68" s="1"/>
      <c r="L68" s="1"/>
      <c r="M68" s="1"/>
      <c r="N68" s="1"/>
      <c r="O68" s="1"/>
      <c r="P68" s="1"/>
      <c r="Q68" s="1"/>
      <c r="R68" s="1"/>
      <c r="S68" s="1"/>
      <c r="T68" s="1"/>
      <c r="U68" s="1"/>
      <c r="V68" s="1"/>
      <c r="W68" s="1"/>
      <c r="X68" s="1"/>
      <c r="Y68" s="1"/>
      <c r="Z68" s="1"/>
      <c r="AA68" s="1"/>
      <c r="AB68" s="1"/>
      <c r="AC68" s="1"/>
    </row>
    <row r="69" spans="1:29" s="2" customFormat="1" ht="12.75" customHeight="1">
      <c r="A69" s="12" t="s">
        <v>177</v>
      </c>
      <c r="B69" s="3" t="s">
        <v>178</v>
      </c>
      <c r="C69" s="3">
        <v>-99694.773824900331</v>
      </c>
      <c r="D69" s="3"/>
      <c r="E69" s="38" t="s">
        <v>400</v>
      </c>
      <c r="F69" s="3">
        <f>C69</f>
        <v>-99694.773824900331</v>
      </c>
      <c r="G69" s="3"/>
      <c r="H69" s="103" t="s">
        <v>434</v>
      </c>
      <c r="I69" s="1"/>
      <c r="J69" s="1"/>
      <c r="K69" s="1"/>
      <c r="L69" s="1"/>
      <c r="M69" s="1"/>
      <c r="N69" s="1"/>
      <c r="O69" s="1"/>
      <c r="P69" s="1"/>
      <c r="Q69" s="1"/>
      <c r="R69" s="1"/>
      <c r="S69" s="1"/>
      <c r="T69" s="1"/>
      <c r="U69" s="1"/>
      <c r="V69" s="1"/>
      <c r="W69" s="1"/>
      <c r="X69" s="1"/>
      <c r="Y69" s="1"/>
      <c r="Z69" s="1"/>
      <c r="AA69" s="1"/>
      <c r="AB69" s="1"/>
      <c r="AC69" s="1"/>
    </row>
    <row r="70" spans="1:29" s="2" customFormat="1" ht="12.75" customHeight="1">
      <c r="A70" s="12" t="s">
        <v>181</v>
      </c>
      <c r="B70" s="3" t="s">
        <v>182</v>
      </c>
      <c r="C70" s="3">
        <v>-1542.6100000000001</v>
      </c>
      <c r="D70" s="3"/>
      <c r="E70" s="38" t="s">
        <v>369</v>
      </c>
      <c r="F70" s="1"/>
      <c r="G70" s="3">
        <f t="shared" ref="G70:G78" si="4">C70</f>
        <v>-1542.6100000000001</v>
      </c>
      <c r="H70" s="1"/>
      <c r="I70" s="1"/>
      <c r="J70" s="1"/>
      <c r="K70" s="1"/>
      <c r="L70" s="1"/>
      <c r="M70" s="1"/>
      <c r="N70" s="1"/>
      <c r="O70" s="1"/>
      <c r="P70" s="1"/>
      <c r="Q70" s="1"/>
      <c r="R70" s="1"/>
      <c r="S70" s="1"/>
      <c r="T70" s="1"/>
      <c r="U70" s="1"/>
      <c r="V70" s="1"/>
      <c r="W70" s="1"/>
      <c r="X70" s="1"/>
      <c r="Y70" s="1"/>
      <c r="Z70" s="1"/>
      <c r="AA70" s="1"/>
      <c r="AB70" s="1"/>
      <c r="AC70" s="1"/>
    </row>
    <row r="71" spans="1:29" s="2" customFormat="1" ht="12.75" customHeight="1">
      <c r="A71" s="12" t="s">
        <v>185</v>
      </c>
      <c r="B71" s="3" t="s">
        <v>186</v>
      </c>
      <c r="C71" s="3">
        <v>-307214.88999999996</v>
      </c>
      <c r="D71" s="3"/>
      <c r="E71" s="38" t="s">
        <v>369</v>
      </c>
      <c r="F71" s="1"/>
      <c r="G71" s="3">
        <f t="shared" si="4"/>
        <v>-307214.88999999996</v>
      </c>
      <c r="H71" s="1"/>
      <c r="I71" s="1"/>
      <c r="J71" s="1"/>
      <c r="K71" s="1"/>
      <c r="L71" s="1"/>
      <c r="M71" s="1"/>
      <c r="N71" s="1"/>
      <c r="O71" s="1"/>
      <c r="P71" s="1"/>
      <c r="Q71" s="1"/>
      <c r="R71" s="1"/>
      <c r="S71" s="1"/>
      <c r="T71" s="1"/>
      <c r="U71" s="1"/>
      <c r="V71" s="1"/>
      <c r="W71" s="1"/>
      <c r="X71" s="1"/>
      <c r="Y71" s="1"/>
      <c r="Z71" s="1"/>
      <c r="AA71" s="1"/>
      <c r="AB71" s="1"/>
      <c r="AC71" s="1"/>
    </row>
    <row r="72" spans="1:29" s="2" customFormat="1" ht="12.75" customHeight="1">
      <c r="A72" s="12" t="s">
        <v>193</v>
      </c>
      <c r="B72" s="3" t="s">
        <v>194</v>
      </c>
      <c r="C72" s="3">
        <v>1189399.8</v>
      </c>
      <c r="D72" s="3"/>
      <c r="E72" s="38" t="s">
        <v>369</v>
      </c>
      <c r="F72" s="1"/>
      <c r="G72" s="3">
        <f t="shared" si="4"/>
        <v>1189399.8</v>
      </c>
      <c r="H72" s="1"/>
      <c r="I72" s="1"/>
      <c r="J72" s="1"/>
      <c r="K72" s="1"/>
      <c r="L72" s="1"/>
      <c r="M72" s="1"/>
      <c r="N72" s="1"/>
      <c r="O72" s="1"/>
      <c r="P72" s="1"/>
      <c r="Q72" s="1"/>
      <c r="R72" s="1"/>
      <c r="S72" s="1"/>
      <c r="T72" s="1"/>
      <c r="U72" s="1"/>
      <c r="V72" s="1"/>
      <c r="W72" s="1"/>
      <c r="X72" s="1"/>
      <c r="Y72" s="1"/>
      <c r="Z72" s="1"/>
      <c r="AA72" s="1"/>
      <c r="AB72" s="1"/>
      <c r="AC72" s="1"/>
    </row>
    <row r="73" spans="1:29" s="2" customFormat="1" ht="12.75" customHeight="1">
      <c r="A73" s="12" t="s">
        <v>197</v>
      </c>
      <c r="B73" s="3" t="s">
        <v>198</v>
      </c>
      <c r="C73" s="3">
        <v>-296701.83</v>
      </c>
      <c r="D73" s="3"/>
      <c r="E73" s="38" t="s">
        <v>369</v>
      </c>
      <c r="F73" s="1"/>
      <c r="G73" s="3">
        <f t="shared" si="4"/>
        <v>-296701.83</v>
      </c>
      <c r="H73" s="1"/>
      <c r="I73" s="1"/>
      <c r="J73" s="1"/>
      <c r="K73" s="1"/>
      <c r="L73" s="1"/>
      <c r="M73" s="1"/>
      <c r="N73" s="1"/>
      <c r="O73" s="1"/>
      <c r="P73" s="1"/>
      <c r="Q73" s="1"/>
      <c r="R73" s="1"/>
      <c r="S73" s="1"/>
      <c r="T73" s="1"/>
      <c r="U73" s="1"/>
      <c r="V73" s="1"/>
      <c r="W73" s="1"/>
      <c r="X73" s="1"/>
      <c r="Y73" s="1"/>
      <c r="Z73" s="1"/>
      <c r="AA73" s="1"/>
      <c r="AB73" s="1"/>
      <c r="AC73" s="1"/>
    </row>
    <row r="74" spans="1:29" s="2" customFormat="1" ht="12.6" customHeight="1">
      <c r="A74" s="12" t="s">
        <v>201</v>
      </c>
      <c r="B74" s="3" t="s">
        <v>202</v>
      </c>
      <c r="C74" s="3">
        <v>3093318.2600000002</v>
      </c>
      <c r="D74" s="3"/>
      <c r="E74" s="38" t="s">
        <v>369</v>
      </c>
      <c r="F74" s="1"/>
      <c r="G74" s="3">
        <f t="shared" si="4"/>
        <v>3093318.2600000002</v>
      </c>
      <c r="H74" s="1"/>
      <c r="I74" s="1"/>
      <c r="J74" s="1"/>
      <c r="K74" s="1"/>
      <c r="L74" s="1"/>
      <c r="M74" s="1"/>
      <c r="N74" s="1"/>
      <c r="O74" s="1"/>
      <c r="P74" s="1"/>
      <c r="Q74" s="1"/>
      <c r="R74" s="1"/>
      <c r="S74" s="1"/>
      <c r="T74" s="1"/>
      <c r="U74" s="1"/>
      <c r="V74" s="1"/>
      <c r="W74" s="1"/>
      <c r="X74" s="1"/>
      <c r="Y74" s="1"/>
      <c r="Z74" s="1"/>
      <c r="AA74" s="1"/>
      <c r="AB74" s="1"/>
      <c r="AC74" s="1"/>
    </row>
    <row r="75" spans="1:29" s="2" customFormat="1" ht="12.75" customHeight="1">
      <c r="A75" s="13" t="s">
        <v>401</v>
      </c>
      <c r="B75" s="14" t="s">
        <v>402</v>
      </c>
      <c r="C75" s="3">
        <v>925687.61470624979</v>
      </c>
      <c r="D75" s="3"/>
      <c r="E75" s="38" t="s">
        <v>369</v>
      </c>
      <c r="F75" s="1"/>
      <c r="G75" s="3">
        <f t="shared" si="4"/>
        <v>925687.61470624979</v>
      </c>
      <c r="H75" s="1"/>
      <c r="I75" s="1"/>
      <c r="J75" s="1"/>
      <c r="K75" s="1"/>
      <c r="L75" s="1"/>
      <c r="M75" s="1"/>
      <c r="N75" s="1"/>
      <c r="O75" s="1"/>
      <c r="P75" s="1"/>
      <c r="Q75" s="1"/>
      <c r="R75" s="1"/>
      <c r="S75" s="1"/>
      <c r="T75" s="1"/>
      <c r="U75" s="1"/>
      <c r="V75" s="1"/>
      <c r="W75" s="1"/>
      <c r="X75" s="1"/>
      <c r="Y75" s="1"/>
      <c r="Z75" s="1"/>
      <c r="AA75" s="1"/>
      <c r="AB75" s="1"/>
      <c r="AC75" s="1"/>
    </row>
    <row r="76" spans="1:29" s="2" customFormat="1" ht="12.75" customHeight="1">
      <c r="A76" s="12" t="s">
        <v>207</v>
      </c>
      <c r="B76" s="3" t="s">
        <v>208</v>
      </c>
      <c r="C76" s="3">
        <v>-8732.6338389999946</v>
      </c>
      <c r="D76" s="3"/>
      <c r="E76" s="38" t="s">
        <v>369</v>
      </c>
      <c r="F76" s="1"/>
      <c r="G76" s="3">
        <f t="shared" si="4"/>
        <v>-8732.6338389999946</v>
      </c>
      <c r="H76" s="1"/>
      <c r="I76" s="1"/>
      <c r="J76" s="1"/>
      <c r="K76" s="1"/>
      <c r="L76" s="1"/>
      <c r="M76" s="1"/>
      <c r="N76" s="1"/>
      <c r="O76" s="1"/>
      <c r="P76" s="1"/>
      <c r="Q76" s="1"/>
      <c r="R76" s="1"/>
      <c r="S76" s="1"/>
      <c r="T76" s="1"/>
      <c r="U76" s="1"/>
      <c r="V76" s="1"/>
      <c r="W76" s="1"/>
      <c r="X76" s="1"/>
      <c r="Y76" s="1"/>
      <c r="Z76" s="1"/>
      <c r="AA76" s="1"/>
      <c r="AB76" s="1"/>
      <c r="AC76" s="1"/>
    </row>
    <row r="77" spans="1:29" s="2" customFormat="1" ht="12.75" customHeight="1">
      <c r="A77" s="12" t="s">
        <v>403</v>
      </c>
      <c r="B77" s="3" t="s">
        <v>404</v>
      </c>
      <c r="C77" s="3">
        <v>0</v>
      </c>
      <c r="D77" s="3"/>
      <c r="E77" s="38" t="s">
        <v>369</v>
      </c>
      <c r="F77" s="1"/>
      <c r="G77" s="3">
        <f t="shared" si="4"/>
        <v>0</v>
      </c>
      <c r="H77" s="1"/>
      <c r="I77" s="1"/>
      <c r="J77" s="1"/>
      <c r="K77" s="1"/>
      <c r="L77" s="1"/>
      <c r="M77" s="1"/>
      <c r="N77" s="1"/>
      <c r="O77" s="1"/>
      <c r="P77" s="1"/>
      <c r="Q77" s="1"/>
      <c r="R77" s="1"/>
      <c r="S77" s="1"/>
      <c r="T77" s="1"/>
      <c r="U77" s="1"/>
      <c r="V77" s="1"/>
      <c r="W77" s="1"/>
      <c r="X77" s="1"/>
      <c r="Y77" s="1"/>
      <c r="Z77" s="1"/>
      <c r="AA77" s="1"/>
      <c r="AB77" s="1"/>
      <c r="AC77" s="1"/>
    </row>
    <row r="78" spans="1:29" s="2" customFormat="1" ht="12.75" customHeight="1">
      <c r="A78" s="12" t="s">
        <v>211</v>
      </c>
      <c r="B78" s="3" t="s">
        <v>212</v>
      </c>
      <c r="C78" s="3">
        <v>-642315.02</v>
      </c>
      <c r="D78" s="3"/>
      <c r="E78" s="38" t="s">
        <v>369</v>
      </c>
      <c r="F78" s="1"/>
      <c r="G78" s="3">
        <f t="shared" si="4"/>
        <v>-642315.02</v>
      </c>
      <c r="H78" s="1"/>
      <c r="I78" s="1"/>
      <c r="J78" s="1"/>
      <c r="K78" s="1"/>
      <c r="L78" s="1"/>
      <c r="M78" s="1"/>
      <c r="N78" s="1"/>
      <c r="O78" s="1"/>
      <c r="P78" s="1"/>
      <c r="Q78" s="1"/>
      <c r="R78" s="1"/>
      <c r="S78" s="1"/>
      <c r="T78" s="1"/>
      <c r="U78" s="1"/>
      <c r="V78" s="1"/>
      <c r="W78" s="1"/>
      <c r="X78" s="1"/>
      <c r="Y78" s="1"/>
      <c r="Z78" s="1"/>
      <c r="AA78" s="1"/>
      <c r="AB78" s="1"/>
      <c r="AC78" s="1"/>
    </row>
    <row r="79" spans="1:29" s="2" customFormat="1" ht="12.75" customHeight="1">
      <c r="A79" s="12" t="s">
        <v>215</v>
      </c>
      <c r="B79" s="3" t="s">
        <v>216</v>
      </c>
      <c r="C79" s="3">
        <v>-3836981.613478899</v>
      </c>
      <c r="D79" s="3"/>
      <c r="E79" s="38" t="s">
        <v>400</v>
      </c>
      <c r="F79" s="3">
        <f>C79</f>
        <v>-3836981.613478899</v>
      </c>
      <c r="G79" s="3"/>
      <c r="H79" s="103" t="s">
        <v>434</v>
      </c>
      <c r="I79" s="1"/>
      <c r="J79" s="1"/>
      <c r="K79" s="1"/>
      <c r="L79" s="1"/>
      <c r="M79" s="1"/>
      <c r="N79" s="1"/>
      <c r="O79" s="1"/>
      <c r="P79" s="1"/>
      <c r="Q79" s="1"/>
      <c r="R79" s="1"/>
      <c r="S79" s="1"/>
      <c r="T79" s="1"/>
      <c r="U79" s="1"/>
      <c r="V79" s="1"/>
      <c r="W79" s="1"/>
      <c r="X79" s="1"/>
      <c r="Y79" s="1"/>
      <c r="Z79" s="1"/>
      <c r="AA79" s="1"/>
      <c r="AB79" s="1"/>
      <c r="AC79" s="1"/>
    </row>
    <row r="80" spans="1:29" s="2" customFormat="1" ht="12.75" customHeight="1">
      <c r="A80" s="12" t="s">
        <v>221</v>
      </c>
      <c r="B80" s="1" t="s">
        <v>222</v>
      </c>
      <c r="C80" s="3">
        <v>-179101.26</v>
      </c>
      <c r="D80" s="3"/>
      <c r="E80" s="38" t="s">
        <v>400</v>
      </c>
      <c r="F80" s="3">
        <f>C80</f>
        <v>-179101.26</v>
      </c>
      <c r="G80" s="3"/>
      <c r="H80" s="103" t="s">
        <v>434</v>
      </c>
      <c r="I80" s="1"/>
      <c r="J80" s="1"/>
      <c r="K80" s="1"/>
      <c r="L80" s="1"/>
      <c r="M80" s="1"/>
      <c r="N80" s="1"/>
      <c r="O80" s="1"/>
      <c r="P80" s="1"/>
      <c r="Q80" s="1"/>
      <c r="R80" s="1"/>
      <c r="S80" s="1"/>
      <c r="T80" s="1"/>
      <c r="U80" s="1"/>
      <c r="V80" s="1"/>
      <c r="W80" s="1"/>
      <c r="X80" s="1"/>
      <c r="Y80" s="1"/>
      <c r="Z80" s="1"/>
      <c r="AA80" s="1"/>
      <c r="AB80" s="1"/>
      <c r="AC80" s="1"/>
    </row>
    <row r="81" spans="1:29" s="2" customFormat="1" ht="12.75" customHeight="1">
      <c r="A81" s="12" t="s">
        <v>227</v>
      </c>
      <c r="B81" s="3" t="s">
        <v>228</v>
      </c>
      <c r="C81" s="3">
        <v>-204653.47</v>
      </c>
      <c r="D81" s="3"/>
      <c r="E81" s="38" t="s">
        <v>369</v>
      </c>
      <c r="F81" s="1"/>
      <c r="G81" s="3">
        <f>C81</f>
        <v>-204653.47</v>
      </c>
      <c r="H81" s="1"/>
      <c r="I81" s="1"/>
      <c r="J81" s="1"/>
      <c r="K81" s="1"/>
      <c r="L81" s="1"/>
      <c r="M81" s="1"/>
      <c r="N81" s="1"/>
      <c r="O81" s="1"/>
      <c r="P81" s="1"/>
      <c r="Q81" s="1"/>
      <c r="R81" s="1"/>
      <c r="S81" s="1"/>
      <c r="T81" s="1"/>
      <c r="U81" s="1"/>
      <c r="V81" s="1"/>
      <c r="W81" s="1"/>
      <c r="X81" s="1"/>
      <c r="Y81" s="1"/>
      <c r="Z81" s="1"/>
      <c r="AA81" s="1"/>
      <c r="AB81" s="1"/>
      <c r="AC81" s="1"/>
    </row>
    <row r="82" spans="1:29" ht="12.75" customHeight="1">
      <c r="A82" s="12" t="s">
        <v>231</v>
      </c>
      <c r="B82" s="3" t="s">
        <v>232</v>
      </c>
      <c r="C82" s="3">
        <v>-1347078.6099999999</v>
      </c>
      <c r="D82" s="3"/>
      <c r="E82" s="38" t="s">
        <v>369</v>
      </c>
      <c r="F82" s="1"/>
      <c r="G82" s="3">
        <f>C82</f>
        <v>-1347078.6099999999</v>
      </c>
    </row>
    <row r="83" spans="1:29" ht="12.75" customHeight="1">
      <c r="A83" s="12" t="s">
        <v>237</v>
      </c>
      <c r="B83" s="3" t="s">
        <v>238</v>
      </c>
      <c r="C83" s="3">
        <v>-228.62</v>
      </c>
      <c r="D83" s="3"/>
      <c r="E83" s="38" t="s">
        <v>369</v>
      </c>
      <c r="F83" s="1"/>
      <c r="G83" s="3">
        <f>C83</f>
        <v>-228.62</v>
      </c>
    </row>
    <row r="84" spans="1:29" ht="12.75" customHeight="1">
      <c r="A84" s="12" t="s">
        <v>240</v>
      </c>
      <c r="B84" s="3" t="s">
        <v>241</v>
      </c>
      <c r="C84" s="3">
        <v>-4307666.5398950009</v>
      </c>
      <c r="D84" s="3"/>
      <c r="E84" s="38" t="s">
        <v>400</v>
      </c>
      <c r="F84" s="3">
        <f>C84</f>
        <v>-4307666.5398950009</v>
      </c>
      <c r="H84" s="103" t="s">
        <v>435</v>
      </c>
    </row>
    <row r="85" spans="1:29" ht="12.75" customHeight="1">
      <c r="A85" s="12" t="s">
        <v>246</v>
      </c>
      <c r="B85" s="3" t="s">
        <v>247</v>
      </c>
      <c r="C85" s="3">
        <v>-112475.4</v>
      </c>
      <c r="D85" s="3"/>
      <c r="E85" s="38" t="s">
        <v>369</v>
      </c>
      <c r="F85" s="1"/>
      <c r="G85" s="3">
        <f>C85</f>
        <v>-112475.4</v>
      </c>
    </row>
    <row r="86" spans="1:29" ht="12.75" customHeight="1">
      <c r="A86" s="12" t="s">
        <v>250</v>
      </c>
      <c r="B86" s="3" t="s">
        <v>251</v>
      </c>
      <c r="C86" s="15">
        <v>-3655921.39</v>
      </c>
      <c r="D86" s="3"/>
      <c r="E86" s="38" t="s">
        <v>369</v>
      </c>
      <c r="F86" s="1"/>
      <c r="G86" s="3">
        <f>C86</f>
        <v>-3655921.39</v>
      </c>
    </row>
    <row r="87" spans="1:29" ht="12.75" customHeight="1">
      <c r="A87" s="1" t="s">
        <v>405</v>
      </c>
      <c r="B87" s="1" t="s">
        <v>3</v>
      </c>
      <c r="C87" s="3">
        <v>-14122342.140818452</v>
      </c>
      <c r="D87" s="3"/>
      <c r="E87" s="44"/>
      <c r="F87" s="1"/>
    </row>
    <row r="88" spans="1:29" ht="12.75" customHeight="1">
      <c r="C88" s="3"/>
      <c r="D88" s="3"/>
      <c r="E88" s="44"/>
      <c r="F88" s="1"/>
    </row>
    <row r="89" spans="1:29" s="7" customFormat="1" ht="12.6" customHeight="1">
      <c r="A89" s="7" t="s">
        <v>406</v>
      </c>
      <c r="C89" s="16">
        <f t="shared" ref="C89" si="5">C87</f>
        <v>-14122342.140818452</v>
      </c>
      <c r="D89" s="16"/>
      <c r="E89" s="38"/>
    </row>
    <row r="90" spans="1:29" ht="13.5" customHeight="1">
      <c r="A90" s="7" t="s">
        <v>392</v>
      </c>
      <c r="B90" s="3"/>
      <c r="C90" s="16">
        <v>0</v>
      </c>
      <c r="D90" s="16"/>
      <c r="E90" s="38"/>
      <c r="F90" s="1"/>
    </row>
    <row r="91" spans="1:29" ht="13.5" customHeight="1">
      <c r="A91" s="7" t="s">
        <v>407</v>
      </c>
      <c r="B91" s="3"/>
      <c r="C91" s="25">
        <f t="shared" ref="C91" si="6">C89+C90</f>
        <v>-14122342.140818452</v>
      </c>
      <c r="D91" s="16"/>
      <c r="E91" s="38"/>
      <c r="F91" s="41">
        <f>SUM(F63:F86)</f>
        <v>-8456897.6071988009</v>
      </c>
      <c r="G91" s="41">
        <f>SUM(G63:G86)</f>
        <v>-5665444.5336196516</v>
      </c>
    </row>
    <row r="92" spans="1:29" customFormat="1" ht="13.5" customHeight="1">
      <c r="A92" s="19" t="s">
        <v>408</v>
      </c>
      <c r="B92" s="3"/>
      <c r="C92" s="26"/>
      <c r="D92" s="26"/>
      <c r="E92" s="38"/>
    </row>
    <row r="93" spans="1:29" ht="13.5" customHeight="1">
      <c r="B93" s="3"/>
      <c r="E93" s="2"/>
      <c r="F93" s="1"/>
    </row>
    <row r="94" spans="1:29" s="21" customFormat="1" ht="12.75" customHeight="1">
      <c r="A94" s="21" t="s">
        <v>409</v>
      </c>
      <c r="C94" s="27">
        <v>-14122342.140818441</v>
      </c>
      <c r="D94" s="45"/>
      <c r="E94" s="23"/>
      <c r="F94" s="42">
        <v>-8456898</v>
      </c>
      <c r="G94" s="42">
        <v>-5665445</v>
      </c>
    </row>
    <row r="95" spans="1:29" s="19" customFormat="1" ht="12.75" customHeight="1">
      <c r="A95" s="19" t="s">
        <v>395</v>
      </c>
      <c r="C95" s="19">
        <f t="shared" ref="C95" si="7">C91-C94</f>
        <v>0</v>
      </c>
      <c r="E95" s="20"/>
      <c r="F95" s="37">
        <f>F91-F94</f>
        <v>0.3928011991083622</v>
      </c>
      <c r="G95" s="37">
        <f>G91-G94</f>
        <v>0.46638034842908382</v>
      </c>
    </row>
    <row r="96" spans="1:29" ht="13.5" customHeight="1">
      <c r="B96" s="3"/>
      <c r="E96" s="2"/>
      <c r="F96" s="1"/>
    </row>
    <row r="97" spans="1:28" ht="13.5" customHeight="1">
      <c r="B97" s="3"/>
    </row>
    <row r="98" spans="1:28" collapsed="1">
      <c r="A98" s="1" t="s">
        <v>410</v>
      </c>
      <c r="E98" s="1" t="s">
        <v>431</v>
      </c>
    </row>
    <row r="99" spans="1:28">
      <c r="A99" s="7" t="s">
        <v>411</v>
      </c>
      <c r="B99" s="24"/>
      <c r="C99" s="29" t="s">
        <v>412</v>
      </c>
      <c r="D99" s="29"/>
      <c r="E99" s="29"/>
      <c r="F99" s="1"/>
      <c r="AB99" s="2"/>
    </row>
    <row r="100" spans="1:28">
      <c r="A100" s="24" t="s">
        <v>264</v>
      </c>
      <c r="B100" s="24" t="s">
        <v>265</v>
      </c>
      <c r="C100" s="30">
        <v>46174</v>
      </c>
      <c r="D100" s="30"/>
      <c r="E100" s="30"/>
      <c r="F100" s="1"/>
      <c r="AB100" s="2"/>
    </row>
    <row r="101" spans="1:28">
      <c r="A101" s="24" t="s">
        <v>274</v>
      </c>
      <c r="B101" s="31" t="s">
        <v>275</v>
      </c>
      <c r="C101" s="4">
        <v>-4641437.6469804849</v>
      </c>
      <c r="D101" s="4"/>
      <c r="E101" s="38"/>
      <c r="F101" s="4"/>
      <c r="AB101" s="2"/>
    </row>
    <row r="102" spans="1:28">
      <c r="A102" s="24" t="s">
        <v>274</v>
      </c>
      <c r="B102" s="31" t="s">
        <v>280</v>
      </c>
      <c r="C102" s="4">
        <v>-163822846.15604579</v>
      </c>
      <c r="D102" s="4"/>
      <c r="E102" s="38"/>
      <c r="F102" s="4"/>
      <c r="AB102" s="2"/>
    </row>
    <row r="103" spans="1:28">
      <c r="A103" s="24" t="s">
        <v>274</v>
      </c>
      <c r="B103" s="31" t="s">
        <v>282</v>
      </c>
      <c r="C103" s="4">
        <v>-24647.800997582661</v>
      </c>
      <c r="D103" s="4"/>
      <c r="E103" s="38"/>
      <c r="F103" s="4"/>
      <c r="AB103" s="2"/>
    </row>
    <row r="104" spans="1:28">
      <c r="A104" s="24" t="s">
        <v>274</v>
      </c>
      <c r="B104" s="31" t="s">
        <v>284</v>
      </c>
      <c r="C104" s="4">
        <v>-2242481.5431865817</v>
      </c>
      <c r="D104" s="4"/>
      <c r="E104" s="38"/>
      <c r="F104" s="4"/>
      <c r="AB104" s="2"/>
    </row>
    <row r="105" spans="1:28">
      <c r="A105" s="24" t="s">
        <v>274</v>
      </c>
      <c r="B105" s="31" t="s">
        <v>286</v>
      </c>
      <c r="C105" s="4">
        <v>-3316463.9817540781</v>
      </c>
      <c r="D105" s="4"/>
      <c r="E105" s="38"/>
      <c r="F105" s="4"/>
      <c r="AB105" s="2"/>
    </row>
    <row r="106" spans="1:28">
      <c r="A106" s="24" t="s">
        <v>274</v>
      </c>
      <c r="B106" s="31" t="s">
        <v>288</v>
      </c>
      <c r="C106" s="4">
        <v>-18446948.887679186</v>
      </c>
      <c r="D106" s="4"/>
      <c r="E106" s="38"/>
      <c r="F106" s="4"/>
      <c r="AB106" s="2"/>
    </row>
    <row r="107" spans="1:28">
      <c r="A107" s="24" t="s">
        <v>274</v>
      </c>
      <c r="B107" s="31" t="s">
        <v>290</v>
      </c>
      <c r="C107" s="4">
        <v>-784921.45769530092</v>
      </c>
      <c r="D107" s="4"/>
      <c r="E107" s="38"/>
      <c r="F107" s="4"/>
      <c r="AB107" s="2"/>
    </row>
    <row r="108" spans="1:28">
      <c r="A108" s="24" t="s">
        <v>274</v>
      </c>
      <c r="B108" s="31" t="s">
        <v>292</v>
      </c>
      <c r="C108" s="4">
        <v>3907183.6189215449</v>
      </c>
      <c r="D108" s="4"/>
      <c r="E108" s="38"/>
      <c r="F108" s="4"/>
      <c r="AB108" s="2"/>
    </row>
    <row r="109" spans="1:28">
      <c r="A109" s="24" t="s">
        <v>274</v>
      </c>
      <c r="B109" s="31" t="s">
        <v>294</v>
      </c>
      <c r="C109" s="4">
        <v>3846546.6107504638</v>
      </c>
      <c r="D109" s="4"/>
      <c r="E109" s="38"/>
      <c r="F109" s="4"/>
      <c r="AB109" s="2"/>
    </row>
    <row r="110" spans="1:28">
      <c r="A110" s="24" t="s">
        <v>274</v>
      </c>
      <c r="B110" s="31" t="s">
        <v>296</v>
      </c>
      <c r="C110" s="4">
        <v>594162.28754785738</v>
      </c>
      <c r="D110" s="4"/>
      <c r="E110" s="38"/>
      <c r="F110" s="4"/>
      <c r="AB110" s="2"/>
    </row>
    <row r="111" spans="1:28">
      <c r="A111" s="24" t="s">
        <v>274</v>
      </c>
      <c r="B111" s="31" t="s">
        <v>298</v>
      </c>
      <c r="C111" s="4">
        <v>4130.1960276800182</v>
      </c>
      <c r="D111" s="4"/>
      <c r="E111" s="38"/>
      <c r="F111" s="4"/>
      <c r="AB111" s="2"/>
    </row>
    <row r="112" spans="1:28">
      <c r="A112" s="24" t="s">
        <v>274</v>
      </c>
      <c r="B112" s="31" t="s">
        <v>300</v>
      </c>
      <c r="C112" s="4">
        <v>3908598.8575324323</v>
      </c>
      <c r="D112" s="4"/>
      <c r="E112" s="38"/>
      <c r="F112" s="4"/>
      <c r="AB112" s="2"/>
    </row>
    <row r="113" spans="1:28">
      <c r="A113" s="24" t="s">
        <v>274</v>
      </c>
      <c r="B113" s="31" t="s">
        <v>302</v>
      </c>
      <c r="C113" s="4">
        <v>-30499.376876317572</v>
      </c>
      <c r="D113" s="4"/>
      <c r="E113" s="38"/>
      <c r="F113" s="4"/>
      <c r="AB113" s="2"/>
    </row>
    <row r="114" spans="1:28">
      <c r="A114" s="24" t="s">
        <v>274</v>
      </c>
      <c r="B114" s="31" t="s">
        <v>304</v>
      </c>
      <c r="C114" s="4">
        <v>-648.26981850251616</v>
      </c>
      <c r="D114" s="4"/>
      <c r="E114" s="38"/>
      <c r="F114" s="4"/>
      <c r="AB114" s="2"/>
    </row>
    <row r="115" spans="1:28">
      <c r="A115" s="24" t="s">
        <v>274</v>
      </c>
      <c r="B115" s="31" t="s">
        <v>306</v>
      </c>
      <c r="C115" s="4">
        <v>-74129.041944010969</v>
      </c>
      <c r="D115" s="4"/>
      <c r="E115" s="38"/>
      <c r="F115" s="4"/>
      <c r="AB115" s="2"/>
    </row>
    <row r="116" spans="1:28">
      <c r="A116" s="24" t="s">
        <v>274</v>
      </c>
      <c r="B116" s="31" t="s">
        <v>308</v>
      </c>
      <c r="C116" s="4">
        <v>-2027.4006840741633</v>
      </c>
      <c r="D116" s="4"/>
      <c r="E116" s="38"/>
      <c r="F116" s="4"/>
      <c r="AB116" s="2"/>
    </row>
    <row r="117" spans="1:28">
      <c r="A117" s="24" t="s">
        <v>274</v>
      </c>
      <c r="B117" s="31" t="s">
        <v>310</v>
      </c>
      <c r="C117" s="4">
        <v>50854.751075606</v>
      </c>
      <c r="D117" s="4"/>
      <c r="E117" s="38"/>
      <c r="F117" s="4"/>
      <c r="AB117" s="2"/>
    </row>
    <row r="118" spans="1:28">
      <c r="A118" s="24" t="s">
        <v>274</v>
      </c>
      <c r="B118" s="31" t="s">
        <v>312</v>
      </c>
      <c r="C118" s="4">
        <v>-39982.996354654737</v>
      </c>
      <c r="D118" s="4"/>
      <c r="E118" s="38"/>
      <c r="F118" s="4"/>
      <c r="AB118" s="2"/>
    </row>
    <row r="119" spans="1:28">
      <c r="A119" s="24" t="s">
        <v>274</v>
      </c>
      <c r="B119" s="31" t="s">
        <v>314</v>
      </c>
      <c r="C119" s="4">
        <v>264506.45530181692</v>
      </c>
      <c r="D119" s="4"/>
      <c r="E119" s="38"/>
      <c r="F119" s="4"/>
      <c r="AB119" s="2"/>
    </row>
    <row r="120" spans="1:28">
      <c r="A120" s="24" t="s">
        <v>274</v>
      </c>
      <c r="B120" s="31" t="s">
        <v>316</v>
      </c>
      <c r="C120" s="4">
        <v>-599013.88429398893</v>
      </c>
      <c r="D120" s="4"/>
      <c r="E120" s="38"/>
      <c r="F120" s="4"/>
      <c r="AB120" s="2"/>
    </row>
    <row r="121" spans="1:28">
      <c r="A121" s="24" t="s">
        <v>274</v>
      </c>
      <c r="B121" s="31" t="s">
        <v>318</v>
      </c>
      <c r="C121" s="4">
        <v>1007357.6715978035</v>
      </c>
      <c r="D121" s="4"/>
      <c r="E121" s="38"/>
      <c r="F121" s="4"/>
      <c r="AB121" s="2"/>
    </row>
    <row r="122" spans="1:28">
      <c r="A122" s="24" t="s">
        <v>274</v>
      </c>
      <c r="B122" s="31" t="s">
        <v>320</v>
      </c>
      <c r="C122" s="4">
        <v>-40621.723186649993</v>
      </c>
      <c r="D122" s="4"/>
      <c r="E122" s="38"/>
      <c r="F122" s="4"/>
      <c r="AB122" s="2"/>
    </row>
    <row r="123" spans="1:28">
      <c r="A123" s="24" t="s">
        <v>274</v>
      </c>
      <c r="B123" s="31" t="s">
        <v>322</v>
      </c>
      <c r="C123" s="4">
        <v>55643.821128923315</v>
      </c>
      <c r="D123" s="4"/>
      <c r="E123" s="38"/>
      <c r="F123" s="4"/>
      <c r="AB123" s="2"/>
    </row>
    <row r="124" spans="1:28">
      <c r="A124" s="24" t="s">
        <v>274</v>
      </c>
      <c r="B124" s="31" t="s">
        <v>324</v>
      </c>
      <c r="C124" s="4">
        <v>47910.949049387622</v>
      </c>
      <c r="D124" s="4"/>
      <c r="E124" s="38"/>
      <c r="F124" s="4"/>
      <c r="AB124" s="2"/>
    </row>
    <row r="125" spans="1:28">
      <c r="A125" s="24" t="s">
        <v>274</v>
      </c>
      <c r="B125" s="31" t="s">
        <v>328</v>
      </c>
      <c r="C125" s="4">
        <v>2030256.2341396669</v>
      </c>
      <c r="D125" s="4"/>
      <c r="E125" s="38"/>
      <c r="F125" s="4"/>
      <c r="AB125" s="2"/>
    </row>
    <row r="126" spans="1:28">
      <c r="A126" s="24" t="s">
        <v>274</v>
      </c>
      <c r="B126" s="31" t="s">
        <v>330</v>
      </c>
      <c r="C126" s="4">
        <v>-1976427.6548933745</v>
      </c>
      <c r="D126" s="4"/>
      <c r="E126" s="38"/>
      <c r="F126" s="4"/>
      <c r="AB126" s="2"/>
    </row>
    <row r="127" spans="1:28">
      <c r="A127" s="24" t="s">
        <v>274</v>
      </c>
      <c r="B127" s="31" t="s">
        <v>332</v>
      </c>
      <c r="C127" s="4">
        <v>-196292.03054136856</v>
      </c>
      <c r="D127" s="4"/>
      <c r="E127" s="38"/>
      <c r="F127" s="4"/>
      <c r="AB127" s="2"/>
    </row>
    <row r="128" spans="1:28">
      <c r="A128" s="24" t="s">
        <v>274</v>
      </c>
      <c r="B128" s="31" t="s">
        <v>334</v>
      </c>
      <c r="C128" s="4">
        <v>2580.4752792560053</v>
      </c>
      <c r="D128" s="4"/>
      <c r="E128" s="38"/>
      <c r="F128" s="4"/>
      <c r="AB128" s="2"/>
    </row>
    <row r="129" spans="1:28">
      <c r="A129" s="24" t="s">
        <v>274</v>
      </c>
      <c r="B129" s="31" t="s">
        <v>336</v>
      </c>
      <c r="C129" s="4">
        <v>-581.9701930508802</v>
      </c>
      <c r="D129" s="4"/>
      <c r="E129" s="38"/>
      <c r="F129" s="4"/>
      <c r="AB129" s="2"/>
    </row>
    <row r="130" spans="1:28">
      <c r="A130" s="24" t="s">
        <v>274</v>
      </c>
      <c r="B130" s="31" t="s">
        <v>338</v>
      </c>
      <c r="C130" s="4">
        <v>-53310.324953092189</v>
      </c>
      <c r="D130" s="4"/>
      <c r="E130" s="38"/>
      <c r="F130" s="4"/>
      <c r="AB130" s="2"/>
    </row>
    <row r="131" spans="1:28">
      <c r="A131" s="24" t="s">
        <v>274</v>
      </c>
      <c r="B131" s="31" t="s">
        <v>340</v>
      </c>
      <c r="C131" s="4">
        <v>-1147974.0444409524</v>
      </c>
      <c r="D131" s="4"/>
      <c r="E131" s="38"/>
      <c r="F131" s="4"/>
      <c r="AB131" s="2"/>
    </row>
    <row r="132" spans="1:28">
      <c r="A132" s="24" t="s">
        <v>274</v>
      </c>
      <c r="B132" s="31" t="s">
        <v>342</v>
      </c>
      <c r="C132" s="4">
        <v>139991.95511986391</v>
      </c>
      <c r="D132" s="4"/>
      <c r="E132" s="38"/>
      <c r="F132" s="4"/>
      <c r="AB132" s="2"/>
    </row>
    <row r="133" spans="1:28">
      <c r="A133" s="24" t="s">
        <v>274</v>
      </c>
      <c r="B133" s="31" t="s">
        <v>344</v>
      </c>
      <c r="C133" s="4">
        <v>48525.835746608805</v>
      </c>
      <c r="D133" s="4"/>
      <c r="E133" s="38"/>
      <c r="F133" s="4"/>
      <c r="AB133" s="2"/>
    </row>
    <row r="134" spans="1:28">
      <c r="A134" s="24" t="s">
        <v>274</v>
      </c>
      <c r="B134" s="31" t="s">
        <v>346</v>
      </c>
      <c r="C134" s="4">
        <v>-6387.3696425253102</v>
      </c>
      <c r="D134" s="4"/>
      <c r="E134" s="38"/>
      <c r="F134" s="4"/>
      <c r="AB134" s="2"/>
    </row>
    <row r="135" spans="1:28">
      <c r="A135" s="24" t="s">
        <v>274</v>
      </c>
      <c r="B135" s="31" t="s">
        <v>348</v>
      </c>
      <c r="C135" s="4">
        <v>-14381.931263194048</v>
      </c>
      <c r="D135" s="4"/>
      <c r="E135" s="38"/>
      <c r="F135" s="4"/>
      <c r="AB135" s="2"/>
    </row>
    <row r="136" spans="1:28">
      <c r="A136" s="24" t="s">
        <v>274</v>
      </c>
      <c r="B136" s="31" t="s">
        <v>350</v>
      </c>
      <c r="C136" s="4">
        <v>-80696748.879517868</v>
      </c>
      <c r="D136" s="4"/>
      <c r="E136" s="38"/>
      <c r="F136" s="4"/>
      <c r="AB136" s="2"/>
    </row>
    <row r="137" spans="1:28">
      <c r="A137" s="24" t="s">
        <v>274</v>
      </c>
      <c r="B137" s="31" t="s">
        <v>352</v>
      </c>
      <c r="C137" s="4">
        <v>695678.86618811474</v>
      </c>
      <c r="D137" s="4"/>
      <c r="E137" s="38"/>
      <c r="F137" s="4"/>
      <c r="AB137" s="2"/>
    </row>
    <row r="138" spans="1:28">
      <c r="A138" s="24" t="s">
        <v>274</v>
      </c>
      <c r="B138" s="31" t="s">
        <v>354</v>
      </c>
      <c r="C138" s="4">
        <v>4084872.6571555035</v>
      </c>
      <c r="D138" s="4"/>
      <c r="E138" s="38"/>
      <c r="F138" s="4"/>
      <c r="AB138" s="2"/>
    </row>
    <row r="139" spans="1:28" s="7" customFormat="1">
      <c r="A139" s="32" t="s">
        <v>359</v>
      </c>
      <c r="B139" s="32"/>
      <c r="C139" s="18">
        <f t="shared" ref="C139" si="8">SUM(C101:C138)</f>
        <v>-257469973.13038009</v>
      </c>
      <c r="D139" s="2"/>
      <c r="E139" s="2"/>
      <c r="AB139" s="2"/>
    </row>
    <row r="141" spans="1:28">
      <c r="A141" s="32" t="s">
        <v>359</v>
      </c>
      <c r="C141" s="4">
        <f t="shared" ref="C141" si="9">C139</f>
        <v>-257469973.13038009</v>
      </c>
      <c r="D141" s="4"/>
    </row>
    <row r="142" spans="1:28">
      <c r="A142" s="32" t="s">
        <v>413</v>
      </c>
      <c r="C142" s="4">
        <v>-12761296.060000002</v>
      </c>
      <c r="D142" s="4"/>
    </row>
    <row r="143" spans="1:28">
      <c r="A143" s="32" t="s">
        <v>414</v>
      </c>
      <c r="C143" s="4">
        <v>-3502619.7500000019</v>
      </c>
      <c r="D143" s="4"/>
    </row>
    <row r="144" spans="1:28">
      <c r="A144" s="32" t="s">
        <v>415</v>
      </c>
      <c r="C144" s="33">
        <f t="shared" ref="C144" si="10">C141-SUM(C142:C143)</f>
        <v>-241206057.32038009</v>
      </c>
      <c r="D144" s="4"/>
    </row>
    <row r="145" spans="1:28">
      <c r="A145" s="7"/>
    </row>
    <row r="147" spans="1:28">
      <c r="C147" s="29"/>
      <c r="D147" s="29"/>
    </row>
    <row r="148" spans="1:28">
      <c r="A148" s="7" t="s">
        <v>416</v>
      </c>
      <c r="B148" s="24"/>
      <c r="C148" s="28" t="s">
        <v>412</v>
      </c>
      <c r="D148" s="28"/>
      <c r="E148" s="29"/>
      <c r="F148" s="1"/>
      <c r="AB148" s="2"/>
    </row>
    <row r="149" spans="1:28">
      <c r="A149" s="24" t="s">
        <v>264</v>
      </c>
      <c r="B149" s="24" t="s">
        <v>265</v>
      </c>
      <c r="C149" s="30">
        <v>46174</v>
      </c>
      <c r="D149" s="30"/>
      <c r="E149" s="30"/>
      <c r="F149" s="1"/>
      <c r="AB149" s="2"/>
    </row>
    <row r="150" spans="1:28">
      <c r="A150" s="1" t="s">
        <v>417</v>
      </c>
      <c r="B150" s="1" t="s">
        <v>418</v>
      </c>
      <c r="C150" s="4">
        <v>-26665041.799216755</v>
      </c>
      <c r="D150" s="4"/>
      <c r="E150" s="38"/>
      <c r="F150" s="37"/>
    </row>
    <row r="151" spans="1:28">
      <c r="A151" s="1" t="s">
        <v>417</v>
      </c>
      <c r="B151" s="1" t="s">
        <v>275</v>
      </c>
      <c r="C151" s="4">
        <v>-899755.17646131525</v>
      </c>
      <c r="D151" s="4"/>
      <c r="E151" s="38"/>
      <c r="F151" s="37"/>
    </row>
    <row r="152" spans="1:28">
      <c r="A152" s="1" t="s">
        <v>417</v>
      </c>
      <c r="B152" s="1" t="s">
        <v>280</v>
      </c>
      <c r="C152" s="4">
        <v>-93661016.755539075</v>
      </c>
      <c r="D152" s="4"/>
      <c r="E152" s="38"/>
      <c r="F152" s="37"/>
    </row>
    <row r="153" spans="1:28">
      <c r="A153" s="1" t="s">
        <v>417</v>
      </c>
      <c r="B153" s="1" t="s">
        <v>284</v>
      </c>
      <c r="C153" s="4">
        <v>-735274.26737477886</v>
      </c>
      <c r="D153" s="4"/>
      <c r="E153" s="38"/>
      <c r="F153" s="37"/>
    </row>
    <row r="154" spans="1:28">
      <c r="A154" s="1" t="s">
        <v>417</v>
      </c>
      <c r="B154" s="1" t="s">
        <v>286</v>
      </c>
      <c r="C154" s="4">
        <v>-859405.97767441417</v>
      </c>
      <c r="D154" s="4"/>
      <c r="E154" s="38"/>
      <c r="F154" s="37"/>
    </row>
    <row r="155" spans="1:28">
      <c r="A155" s="1" t="s">
        <v>417</v>
      </c>
      <c r="B155" s="1" t="s">
        <v>288</v>
      </c>
      <c r="C155" s="4">
        <v>-1263739.7544452709</v>
      </c>
      <c r="D155" s="4"/>
      <c r="E155" s="38"/>
      <c r="F155" s="37"/>
    </row>
    <row r="156" spans="1:28">
      <c r="A156" s="1" t="s">
        <v>417</v>
      </c>
      <c r="B156" s="1" t="s">
        <v>294</v>
      </c>
      <c r="C156" s="4">
        <v>1337668.8908120962</v>
      </c>
      <c r="D156" s="4"/>
      <c r="E156" s="38"/>
      <c r="F156" s="37"/>
    </row>
    <row r="157" spans="1:28">
      <c r="A157" s="1" t="s">
        <v>417</v>
      </c>
      <c r="B157" s="1" t="s">
        <v>296</v>
      </c>
      <c r="C157" s="4">
        <v>124684.40483359279</v>
      </c>
      <c r="D157" s="4"/>
      <c r="E157" s="38"/>
      <c r="F157" s="37"/>
    </row>
    <row r="158" spans="1:28">
      <c r="A158" s="1" t="s">
        <v>417</v>
      </c>
      <c r="B158" s="1" t="s">
        <v>302</v>
      </c>
      <c r="C158" s="4">
        <v>-22510.792331817465</v>
      </c>
      <c r="D158" s="4"/>
      <c r="E158" s="38"/>
      <c r="F158" s="37"/>
    </row>
    <row r="159" spans="1:28">
      <c r="A159" s="1" t="s">
        <v>417</v>
      </c>
      <c r="B159" s="1" t="s">
        <v>304</v>
      </c>
      <c r="C159" s="4">
        <v>41.510533234613852</v>
      </c>
      <c r="D159" s="4"/>
      <c r="E159" s="38"/>
      <c r="F159" s="37"/>
    </row>
    <row r="160" spans="1:28">
      <c r="A160" s="1" t="s">
        <v>417</v>
      </c>
      <c r="B160" s="1" t="s">
        <v>306</v>
      </c>
      <c r="C160" s="4">
        <v>-6579.866639084411</v>
      </c>
      <c r="D160" s="4"/>
      <c r="E160" s="38"/>
      <c r="F160" s="37"/>
    </row>
    <row r="161" spans="1:6">
      <c r="A161" s="1" t="s">
        <v>417</v>
      </c>
      <c r="B161" s="1" t="s">
        <v>308</v>
      </c>
      <c r="C161" s="4">
        <v>-10.537713822397917</v>
      </c>
      <c r="D161" s="4"/>
      <c r="E161" s="38"/>
      <c r="F161" s="37"/>
    </row>
    <row r="162" spans="1:6">
      <c r="A162" s="1" t="s">
        <v>417</v>
      </c>
      <c r="B162" s="1" t="s">
        <v>310</v>
      </c>
      <c r="C162" s="4">
        <v>13485.889045015447</v>
      </c>
      <c r="D162" s="4"/>
      <c r="E162" s="38"/>
      <c r="F162" s="37"/>
    </row>
    <row r="163" spans="1:6">
      <c r="A163" s="1" t="s">
        <v>417</v>
      </c>
      <c r="B163" s="1" t="s">
        <v>312</v>
      </c>
      <c r="C163" s="4">
        <v>-1534.736045969154</v>
      </c>
      <c r="D163" s="4"/>
      <c r="E163" s="38"/>
      <c r="F163" s="37"/>
    </row>
    <row r="164" spans="1:6">
      <c r="A164" s="1" t="s">
        <v>417</v>
      </c>
      <c r="B164" s="1" t="s">
        <v>316</v>
      </c>
      <c r="C164" s="4">
        <v>-164.99884958894506</v>
      </c>
      <c r="D164" s="4"/>
      <c r="E164" s="38"/>
      <c r="F164" s="37"/>
    </row>
    <row r="165" spans="1:6">
      <c r="A165" s="1" t="s">
        <v>417</v>
      </c>
      <c r="B165" s="1" t="s">
        <v>318</v>
      </c>
      <c r="C165" s="4">
        <v>823619.54036596755</v>
      </c>
      <c r="D165" s="4"/>
      <c r="E165" s="38"/>
      <c r="F165" s="37"/>
    </row>
    <row r="166" spans="1:6">
      <c r="A166" s="1" t="s">
        <v>417</v>
      </c>
      <c r="B166" s="1" t="s">
        <v>320</v>
      </c>
      <c r="C166" s="4">
        <v>-3638567.4844966731</v>
      </c>
      <c r="D166" s="4"/>
      <c r="E166" s="38"/>
      <c r="F166" s="37"/>
    </row>
    <row r="167" spans="1:6">
      <c r="A167" s="1" t="s">
        <v>417</v>
      </c>
      <c r="B167" s="1" t="s">
        <v>322</v>
      </c>
      <c r="C167" s="4">
        <v>92496.276240890234</v>
      </c>
      <c r="D167" s="4"/>
      <c r="E167" s="38"/>
      <c r="F167" s="37"/>
    </row>
    <row r="168" spans="1:6">
      <c r="A168" s="1" t="s">
        <v>417</v>
      </c>
      <c r="B168" s="1" t="s">
        <v>324</v>
      </c>
      <c r="C168" s="4">
        <v>39107.821322510536</v>
      </c>
      <c r="D168" s="4"/>
      <c r="E168" s="38"/>
      <c r="F168" s="37"/>
    </row>
    <row r="169" spans="1:6">
      <c r="A169" s="1" t="s">
        <v>417</v>
      </c>
      <c r="B169" s="1" t="s">
        <v>328</v>
      </c>
      <c r="C169" s="4">
        <v>592722.42079290946</v>
      </c>
      <c r="D169" s="4"/>
      <c r="E169" s="38"/>
      <c r="F169" s="37"/>
    </row>
    <row r="170" spans="1:6">
      <c r="A170" s="1" t="s">
        <v>417</v>
      </c>
      <c r="B170" s="1" t="s">
        <v>332</v>
      </c>
      <c r="C170" s="4">
        <v>-360884.373193376</v>
      </c>
      <c r="D170" s="4"/>
      <c r="E170" s="38"/>
      <c r="F170" s="37"/>
    </row>
    <row r="171" spans="1:6">
      <c r="A171" s="1" t="s">
        <v>417</v>
      </c>
      <c r="B171" s="1" t="s">
        <v>336</v>
      </c>
      <c r="C171" s="4">
        <v>-18.425819140473674</v>
      </c>
      <c r="D171" s="4"/>
      <c r="E171" s="38"/>
      <c r="F171" s="37"/>
    </row>
    <row r="172" spans="1:6">
      <c r="A172" s="1" t="s">
        <v>417</v>
      </c>
      <c r="B172" s="1" t="s">
        <v>338</v>
      </c>
      <c r="C172" s="4">
        <v>-2406.5759242720674</v>
      </c>
      <c r="D172" s="4"/>
      <c r="E172" s="38"/>
      <c r="F172" s="37"/>
    </row>
    <row r="173" spans="1:6">
      <c r="A173" s="1" t="s">
        <v>417</v>
      </c>
      <c r="B173" s="1" t="s">
        <v>342</v>
      </c>
      <c r="C173" s="4">
        <v>445305.29407518287</v>
      </c>
      <c r="D173" s="4"/>
      <c r="E173" s="38"/>
      <c r="F173" s="37"/>
    </row>
    <row r="174" spans="1:6">
      <c r="A174" s="1" t="s">
        <v>417</v>
      </c>
      <c r="B174" s="1" t="s">
        <v>344</v>
      </c>
      <c r="C174" s="4">
        <v>10361.937138215873</v>
      </c>
      <c r="D174" s="4"/>
      <c r="E174" s="38"/>
      <c r="F174" s="37"/>
    </row>
    <row r="175" spans="1:6">
      <c r="A175" s="1" t="s">
        <v>417</v>
      </c>
      <c r="B175" s="1" t="s">
        <v>348</v>
      </c>
      <c r="C175" s="4">
        <v>-75469.999632461564</v>
      </c>
      <c r="D175" s="4"/>
      <c r="E175" s="38"/>
      <c r="F175" s="37"/>
    </row>
    <row r="176" spans="1:6">
      <c r="A176" s="1" t="s">
        <v>417</v>
      </c>
      <c r="B176" s="1" t="s">
        <v>350</v>
      </c>
      <c r="C176" s="4">
        <v>-3529369.5004091063</v>
      </c>
      <c r="D176" s="4"/>
      <c r="E176" s="38"/>
      <c r="F176" s="37"/>
    </row>
    <row r="177" spans="1:6">
      <c r="A177" s="1" t="s">
        <v>417</v>
      </c>
      <c r="B177" s="1" t="s">
        <v>354</v>
      </c>
      <c r="C177" s="4">
        <v>1242228.0770402646</v>
      </c>
      <c r="D177" s="4"/>
      <c r="E177" s="38"/>
      <c r="F177" s="37"/>
    </row>
    <row r="178" spans="1:6" s="7" customFormat="1">
      <c r="A178" s="32" t="s">
        <v>419</v>
      </c>
      <c r="C178" s="34">
        <f t="shared" ref="C178" si="11">SUM(C150:C177)</f>
        <v>-127000028.95956706</v>
      </c>
      <c r="D178" s="46"/>
      <c r="F178" s="2"/>
    </row>
    <row r="180" spans="1:6">
      <c r="A180" s="32" t="s">
        <v>420</v>
      </c>
      <c r="C180" s="4">
        <f t="shared" ref="C180" si="12">C178</f>
        <v>-127000028.95956706</v>
      </c>
      <c r="D180" s="4"/>
    </row>
    <row r="181" spans="1:6">
      <c r="A181" s="32" t="s">
        <v>413</v>
      </c>
      <c r="C181" s="4">
        <v>-1074613.2</v>
      </c>
      <c r="D181" s="4"/>
    </row>
    <row r="182" spans="1:6">
      <c r="A182" s="32" t="s">
        <v>414</v>
      </c>
      <c r="C182" s="4">
        <v>-1173762.1199999992</v>
      </c>
      <c r="D182" s="4"/>
    </row>
    <row r="183" spans="1:6">
      <c r="A183" s="32" t="s">
        <v>421</v>
      </c>
      <c r="C183" s="33">
        <f t="shared" ref="C183" si="13">C180-SUM(C181:C182)</f>
        <v>-124751653.63956706</v>
      </c>
      <c r="D183" s="4"/>
    </row>
    <row r="185" spans="1:6">
      <c r="A185" s="32" t="s">
        <v>422</v>
      </c>
      <c r="E185" s="19"/>
    </row>
    <row r="186" spans="1:6">
      <c r="A186" s="32" t="s">
        <v>415</v>
      </c>
      <c r="C186" s="4">
        <f t="shared" ref="C186" si="14">C144</f>
        <v>-241206057.32038009</v>
      </c>
      <c r="D186" s="4"/>
    </row>
    <row r="187" spans="1:6">
      <c r="A187" s="32" t="s">
        <v>421</v>
      </c>
      <c r="C187" s="4">
        <f t="shared" ref="C187" si="15">C183</f>
        <v>-124751653.63956706</v>
      </c>
      <c r="D187" s="4"/>
    </row>
    <row r="188" spans="1:6">
      <c r="A188" s="32" t="s">
        <v>423</v>
      </c>
      <c r="C188" s="33">
        <f t="shared" ref="C188" si="16">C186+C187</f>
        <v>-365957710.95994717</v>
      </c>
      <c r="D188" s="4"/>
    </row>
    <row r="190" spans="1:6">
      <c r="A190" s="32" t="s">
        <v>424</v>
      </c>
    </row>
    <row r="191" spans="1:6" s="19" customFormat="1">
      <c r="A191" s="19" t="s">
        <v>408</v>
      </c>
      <c r="E191" s="1"/>
      <c r="F191" s="20"/>
    </row>
    <row r="192" spans="1:6" s="19" customFormat="1">
      <c r="C192" s="1"/>
      <c r="D192" s="1"/>
      <c r="E192" s="1"/>
      <c r="F192" s="20"/>
    </row>
    <row r="193" spans="1:6" s="19" customFormat="1">
      <c r="A193" s="21" t="s">
        <v>409</v>
      </c>
      <c r="B193" s="21"/>
      <c r="C193" s="35">
        <v>-365957710.89994705</v>
      </c>
      <c r="D193" s="4"/>
      <c r="E193" s="1"/>
      <c r="F193" s="20"/>
    </row>
    <row r="194" spans="1:6" s="19" customFormat="1">
      <c r="A194" s="19" t="s">
        <v>395</v>
      </c>
      <c r="C194" s="19">
        <f t="shared" ref="C194" si="17">C193-C188</f>
        <v>6.0000121593475342E-2</v>
      </c>
      <c r="E194" s="1"/>
      <c r="F194" s="20"/>
    </row>
    <row r="195" spans="1:6" s="19" customFormat="1">
      <c r="C195" s="1"/>
      <c r="D195" s="1"/>
      <c r="E195" s="1"/>
      <c r="F195" s="20"/>
    </row>
    <row r="196" spans="1:6" s="19" customFormat="1">
      <c r="C196" s="1"/>
      <c r="D196" s="1"/>
      <c r="E196" s="1"/>
      <c r="F196" s="20"/>
    </row>
    <row r="197" spans="1:6" s="19" customFormat="1">
      <c r="C197" s="1"/>
      <c r="D197" s="1"/>
      <c r="E197" s="1"/>
      <c r="F197" s="20"/>
    </row>
    <row r="199" spans="1:6" ht="14.45" customHeight="1">
      <c r="A199" s="107" t="s">
        <v>425</v>
      </c>
      <c r="B199" s="107"/>
    </row>
    <row r="200" spans="1:6" ht="12.95" customHeight="1">
      <c r="A200" s="107"/>
      <c r="B200" s="107"/>
    </row>
    <row r="201" spans="1:6" ht="12.95" customHeight="1">
      <c r="A201" s="107"/>
      <c r="B201" s="107"/>
    </row>
    <row r="202" spans="1:6" ht="12.95" customHeight="1">
      <c r="A202" s="107"/>
      <c r="B202" s="107"/>
    </row>
    <row r="203" spans="1:6">
      <c r="A203" s="107"/>
      <c r="B203" s="107"/>
    </row>
    <row r="204" spans="1:6" ht="36.950000000000003" customHeight="1">
      <c r="A204" s="107"/>
      <c r="B204" s="107"/>
    </row>
  </sheetData>
  <mergeCells count="2">
    <mergeCell ref="A199:B204"/>
    <mergeCell ref="E8:G8"/>
  </mergeCells>
  <pageMargins left="0.7" right="0.7" top="1" bottom="0.75" header="0.3" footer="0.3"/>
  <pageSetup paperSize="17" scale="73" fitToHeight="0" orientation="landscape" r:id="rId1"/>
  <headerFooter>
    <oddHeader>&amp;R&amp;"Times New Roman,Bold"KyPSC Case No. 2024-00354
AG-DR-02-057 Attachment
Page &amp;P of &amp;N</oddHeader>
  </headerFooter>
  <ignoredErrors>
    <ignoredError sqref="C178 C139" formulaRange="1"/>
    <ignoredError sqref="A45:A5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58AB4E1B78F4EAC56940670E852C9" ma:contentTypeVersion="7" ma:contentTypeDescription="Create a new document." ma:contentTypeScope="" ma:versionID="600b251c5eb6d0272f50c7e058eb6a26">
  <xsd:schema xmlns:xsd="http://www.w3.org/2001/XMLSchema" xmlns:xs="http://www.w3.org/2001/XMLSchema" xmlns:p="http://schemas.microsoft.com/office/2006/metadata/properties" xmlns:ns2="9d26d66c-7442-4f2f-84b5-fd9d62aa5613" targetNamespace="http://schemas.microsoft.com/office/2006/metadata/properties" ma:root="true" ma:fieldsID="872a615ce27d402cbaaabd509cbed71f" ns2:_="">
    <xsd:import namespace="9d26d66c-7442-4f2f-84b5-fd9d62aa56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6d66c-7442-4f2f-84b5-fd9d62aa5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list="UserInfo" ma:SharePointGroup="0"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ents" ma:index="14" nillable="true" ma:displayName="Comments" ma:format="Dropdown" ma:internalName="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d26d66c-7442-4f2f-84b5-fd9d62aa5613" xsi:nil="true"/>
    <Witness xmlns="9d26d66c-7442-4f2f-84b5-fd9d62aa5613">
      <UserInfo>
        <DisplayName>i:0#.f|membership|john.panizza@duke-energy.com,#i:0#.f|membership|john.panizza@duke-energy.com,#John.Panizza@duke-energy.com,#John.Panizza@duke-energy.com,#Panizza, John R,#,#43345,#Dir Tax Operations</DisplayName>
        <AccountId>82</AccountId>
        <AccountType/>
      </UserInfo>
    </Witness>
  </documentManagement>
</p:properties>
</file>

<file path=customXml/itemProps1.xml><?xml version="1.0" encoding="utf-8"?>
<ds:datastoreItem xmlns:ds="http://schemas.openxmlformats.org/officeDocument/2006/customXml" ds:itemID="{9FD88F6F-7AA7-4E33-82B1-A69D29D09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6d66c-7442-4f2f-84b5-fd9d62aa5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AA920C-B0FF-44EE-A047-0C691C6BD873}">
  <ds:schemaRefs>
    <ds:schemaRef ds:uri="http://schemas.microsoft.com/sharepoint/v3/contenttype/forms"/>
  </ds:schemaRefs>
</ds:datastoreItem>
</file>

<file path=customXml/itemProps3.xml><?xml version="1.0" encoding="utf-8"?>
<ds:datastoreItem xmlns:ds="http://schemas.openxmlformats.org/officeDocument/2006/customXml" ds:itemID="{A822F68C-18F5-4B60-AABB-D73439CFD1EF}">
  <ds:schemaRefs>
    <ds:schemaRef ds:uri="http://purl.org/dc/elements/1.1/"/>
    <ds:schemaRef ds:uri="http://purl.org/dc/terms/"/>
    <ds:schemaRef ds:uri="9d26d66c-7442-4f2f-84b5-fd9d62aa5613"/>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DR-02-057(a) 190 &amp; 283</vt:lpstr>
      <vt:lpstr>DR-02-057(a) 282</vt:lpstr>
      <vt:lpstr>DR-02-057(c)</vt:lpstr>
      <vt:lpstr>'DR-02-057(a) 190 &amp; 283'!Print_Titles</vt:lpstr>
      <vt:lpstr>'DR-02-057(a) 282'!Print_Titles</vt:lpstr>
      <vt:lpstr>'DR-02-057(c)'!Print_Titles</vt:lpstr>
    </vt:vector>
  </TitlesOfParts>
  <Manager/>
  <Company>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DTA and DTL</dc:subject>
  <dc:creator>Brooke Jenkins</dc:creator>
  <cp:keywords/>
  <dc:description/>
  <cp:lastModifiedBy>Sunderman, Minna</cp:lastModifiedBy>
  <cp:revision/>
  <cp:lastPrinted>2025-02-26T19:06:05Z</cp:lastPrinted>
  <dcterms:created xsi:type="dcterms:W3CDTF">2025-02-13T22:33:19Z</dcterms:created>
  <dcterms:modified xsi:type="dcterms:W3CDTF">2025-02-26T19:06:09Z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urisdiction">
    <vt:lpwstr>1;#United States|092fbe52-b086-4a73-953b-5c57a118da03</vt:lpwstr>
  </property>
  <property fmtid="{D5CDD505-2E9C-101B-9397-08002B2CF9AE}" pid="3" name="MediaServiceImageTags">
    <vt:lpwstr/>
  </property>
  <property fmtid="{D5CDD505-2E9C-101B-9397-08002B2CF9AE}" pid="4" name="ContentTypeId">
    <vt:lpwstr>0x0101005BA58AB4E1B78F4EAC56940670E852C9</vt:lpwstr>
  </property>
  <property fmtid="{D5CDD505-2E9C-101B-9397-08002B2CF9AE}" pid="5" name="ContentLanguage">
    <vt:lpwstr>3;#English|556a818d-2fa5-4ece-a7c0-2ca1d2dc5c77</vt:lpwstr>
  </property>
  <property fmtid="{D5CDD505-2E9C-101B-9397-08002B2CF9AE}" pid="6" name="EYOSGCRProcessStep">
    <vt:lpwstr/>
  </property>
  <property fmtid="{D5CDD505-2E9C-101B-9397-08002B2CF9AE}" pid="7" name="_dlc_DocIdItemGuid">
    <vt:lpwstr>5c1371ba-05d6-4006-a00b-0f8968caea23</vt:lpwstr>
  </property>
  <property fmtid="{D5CDD505-2E9C-101B-9397-08002B2CF9AE}" pid="8" name="TaxServiceLine">
    <vt:lpwstr>2;#Global Compliance and Reporting|35c34da8-327a-4881-b8d1-6bda7e039f7f</vt:lpwstr>
  </property>
</Properties>
</file>