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-my.sharepoint.com/personal/minna_sunderman_duke-energy_com/Documents/Desktop/Electronic Filing/AG 2nd Set/Ecels/"/>
    </mc:Choice>
  </mc:AlternateContent>
  <xr:revisionPtr revIDLastSave="0" documentId="13_ncr:1_{A796356E-3961-4C48-BFBD-A3F81288E86F}" xr6:coauthVersionLast="47" xr6:coauthVersionMax="47" xr10:uidLastSave="{00000000-0000-0000-0000-000000000000}"/>
  <bookViews>
    <workbookView xWindow="-120" yWindow="-120" windowWidth="29040" windowHeight="15720" xr2:uid="{1525B2BE-B04B-4FB3-A426-7FD79E0DC9DA}"/>
  </bookViews>
  <sheets>
    <sheet name="Response" sheetId="1" r:id="rId1"/>
  </sheets>
  <externalReferences>
    <externalReference r:id="rId2"/>
  </externalReferences>
  <definedNames>
    <definedName name="_xlnm.Print_Area" localSheetId="0">Response!$A$1:$O$27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O23" i="1" s="1"/>
  <c r="N18" i="1"/>
  <c r="N23" i="1" s="1"/>
  <c r="M18" i="1"/>
  <c r="M23" i="1" s="1"/>
  <c r="L18" i="1"/>
  <c r="L23" i="1" s="1"/>
  <c r="K18" i="1"/>
  <c r="K23" i="1" s="1"/>
  <c r="J18" i="1"/>
  <c r="J23" i="1" s="1"/>
  <c r="I18" i="1"/>
  <c r="I23" i="1" s="1"/>
  <c r="H18" i="1"/>
  <c r="G18" i="1"/>
  <c r="G23" i="1" s="1"/>
  <c r="F18" i="1"/>
  <c r="F23" i="1" s="1"/>
  <c r="E18" i="1"/>
  <c r="E23" i="1" s="1"/>
  <c r="D18" i="1"/>
  <c r="C18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N15" i="1" s="1"/>
  <c r="M11" i="1"/>
  <c r="L11" i="1"/>
  <c r="K11" i="1"/>
  <c r="J11" i="1"/>
  <c r="I11" i="1"/>
  <c r="H11" i="1"/>
  <c r="G11" i="1"/>
  <c r="F11" i="1"/>
  <c r="E11" i="1"/>
  <c r="D11" i="1"/>
  <c r="C11" i="1"/>
  <c r="O10" i="1"/>
  <c r="O15" i="1" s="1"/>
  <c r="N10" i="1"/>
  <c r="M10" i="1"/>
  <c r="M15" i="1" s="1"/>
  <c r="L10" i="1"/>
  <c r="L15" i="1" s="1"/>
  <c r="K10" i="1"/>
  <c r="K15" i="1" s="1"/>
  <c r="J10" i="1"/>
  <c r="J15" i="1" s="1"/>
  <c r="I10" i="1"/>
  <c r="I15" i="1" s="1"/>
  <c r="H10" i="1"/>
  <c r="H15" i="1" s="1"/>
  <c r="G10" i="1"/>
  <c r="G15" i="1" s="1"/>
  <c r="F10" i="1"/>
  <c r="F15" i="1" s="1"/>
  <c r="E10" i="1"/>
  <c r="E15" i="1" s="1"/>
  <c r="D10" i="1"/>
  <c r="D15" i="1" s="1"/>
  <c r="C10" i="1"/>
  <c r="C15" i="1" s="1"/>
</calcChain>
</file>

<file path=xl/sharedStrings.xml><?xml version="1.0" encoding="utf-8"?>
<sst xmlns="http://schemas.openxmlformats.org/spreadsheetml/2006/main" count="20" uniqueCount="14">
  <si>
    <t>Duke Energy Kentucky</t>
  </si>
  <si>
    <t>Capital Expenditures</t>
  </si>
  <si>
    <t>Excluding AFUDC</t>
  </si>
  <si>
    <t>2025-2026</t>
  </si>
  <si>
    <t>2025 Total</t>
  </si>
  <si>
    <t>Steam Production (1)</t>
  </si>
  <si>
    <t>Other Production (2)</t>
  </si>
  <si>
    <t>Distribution</t>
  </si>
  <si>
    <t>Transmission</t>
  </si>
  <si>
    <t>General Plant</t>
  </si>
  <si>
    <t>Total</t>
  </si>
  <si>
    <t>2026 Total</t>
  </si>
  <si>
    <t>Note (1): Forecasted capital expenditures for Steam Production include the following amounts related to a East Bend Limestone Conversion project: $34,000,000 in 2025, $63,700,000 in 2026, and $1,600,000 in 2027. No dollars for this project are included in test year rate base in this proceeding.</t>
  </si>
  <si>
    <t>Note (2): Forecasted capital expenditures for Other Production include the following amounts related to a Woodsdale Solar Generation project, excluding AFUDC: $1,700,000 in 2025, $13,900,000 in 2026, $24,400,000 in 2027, and $50,000,000 in 2028. No dollars for this project are included in the test year rate base in this proceeding.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</si>
</sst>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2" fillId="0" borderId="0" xfId="2"/>
    <xf numFmtId="17" fontId="2" fillId="0" borderId="1" xfId="2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2" applyFont="1"/>
    <xf numFmtId="0" fontId="2" fillId="0" borderId="2" xfId="2" applyBorder="1"/>
    <xf numFmtId="38" fontId="2" fillId="0" borderId="0" xfId="2" applyNumberFormat="1"/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164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3">
    <cellStyle name="Comma" xfId="1" builtinId="3"/>
    <cellStyle name="Normal" xfId="0" builtinId="0"/>
    <cellStyle name="Normal 2" xfId="2" xr:uid="{CFA6D670-D8D3-493F-B41F-C4ED6BCD49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Forecast\MW%20and%20Gas%20Rate%20Cases\DEK%20Rate%20Cases\2024%20Electric%20Filing\3rd%20set%20of%20Discovery\for%20AG-2-55%20Construction%20Results%20-%20CWIP%20Trending%20by%20MP%202025-02-13-14-18-34-342.xlsx" TargetMode="External"/><Relationship Id="rId1" Type="http://schemas.openxmlformats.org/officeDocument/2006/relationships/externalLinkPath" Target="for%20AG-2-55%20Construction%20Results%20-%20CWIP%20Trending%20by%20MP%202025-02-13-14-18-34-3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ponse"/>
      <sheetName val="CAP_B2_Construction_Results_CW"/>
      <sheetName val="Scenario Data"/>
    </sheetNames>
    <sheetDataSet>
      <sheetData sheetId="0"/>
      <sheetData sheetId="1">
        <row r="355">
          <cell r="O355">
            <v>3399.5208147077501</v>
          </cell>
          <cell r="P355">
            <v>3461.3301947077507</v>
          </cell>
          <cell r="Q355">
            <v>4674.7141567077506</v>
          </cell>
          <cell r="R355">
            <v>3391.1335427077502</v>
          </cell>
          <cell r="S355">
            <v>3613.5758117077503</v>
          </cell>
          <cell r="T355">
            <v>3382.4113732077503</v>
          </cell>
          <cell r="U355">
            <v>4755.683611707751</v>
          </cell>
          <cell r="V355">
            <v>4859.7971117077504</v>
          </cell>
          <cell r="W355">
            <v>6434.6078117077514</v>
          </cell>
          <cell r="X355">
            <v>8398.8549437077509</v>
          </cell>
          <cell r="Y355">
            <v>7124.2640137077515</v>
          </cell>
          <cell r="Z355">
            <v>5404.4100117077505</v>
          </cell>
          <cell r="AA355">
            <v>58900.303397993011</v>
          </cell>
          <cell r="AB355">
            <v>7400.2970570744174</v>
          </cell>
          <cell r="AC355">
            <v>7400.2970570744174</v>
          </cell>
          <cell r="AD355">
            <v>7400.2970570744174</v>
          </cell>
          <cell r="AE355">
            <v>7400.2970570744174</v>
          </cell>
          <cell r="AF355">
            <v>7400.2970570744174</v>
          </cell>
          <cell r="AG355">
            <v>7400.2970570744174</v>
          </cell>
          <cell r="AH355">
            <v>7400.2970570744174</v>
          </cell>
          <cell r="AI355">
            <v>7400.2970570744174</v>
          </cell>
          <cell r="AJ355">
            <v>7400.2970570744174</v>
          </cell>
          <cell r="AK355">
            <v>7400.2970570744174</v>
          </cell>
          <cell r="AL355">
            <v>2950.2970570744169</v>
          </cell>
          <cell r="AM355">
            <v>2950.2970570744169</v>
          </cell>
          <cell r="AN355">
            <v>79903.564684893005</v>
          </cell>
        </row>
        <row r="360">
          <cell r="O360">
            <v>210.64366587999999</v>
          </cell>
          <cell r="P360">
            <v>506.86826030000003</v>
          </cell>
          <cell r="Q360">
            <v>306.8674206</v>
          </cell>
          <cell r="R360">
            <v>600.92983130000005</v>
          </cell>
          <cell r="S360">
            <v>815.16994919000012</v>
          </cell>
          <cell r="T360">
            <v>2914.4657038999999</v>
          </cell>
          <cell r="U360">
            <v>2805.7211757</v>
          </cell>
          <cell r="V360">
            <v>3400.6127424000001</v>
          </cell>
          <cell r="W360">
            <v>3051.2237706999999</v>
          </cell>
          <cell r="X360">
            <v>6331.0281149000002</v>
          </cell>
          <cell r="Y360">
            <v>-837.3152321</v>
          </cell>
          <cell r="Z360">
            <v>178.82058900000001</v>
          </cell>
          <cell r="AA360">
            <v>20285.035991770001</v>
          </cell>
          <cell r="AB360">
            <v>6402.713764666667</v>
          </cell>
          <cell r="AC360">
            <v>7078.6754206666674</v>
          </cell>
          <cell r="AD360">
            <v>3413.0625606666663</v>
          </cell>
          <cell r="AE360">
            <v>2661.0470706666665</v>
          </cell>
          <cell r="AF360">
            <v>-645.81921033333322</v>
          </cell>
          <cell r="AG360">
            <v>1129.7068776666665</v>
          </cell>
          <cell r="AH360">
            <v>1802.2664926666664</v>
          </cell>
          <cell r="AI360">
            <v>1802.5826516666666</v>
          </cell>
          <cell r="AJ360">
            <v>2138.2185146666666</v>
          </cell>
          <cell r="AK360">
            <v>2137.5709636666666</v>
          </cell>
          <cell r="AL360">
            <v>2137.5361706666667</v>
          </cell>
          <cell r="AM360">
            <v>1801.8593406666664</v>
          </cell>
          <cell r="AN360">
            <v>31859.420618</v>
          </cell>
        </row>
        <row r="365">
          <cell r="O365">
            <v>5432.6259754565654</v>
          </cell>
          <cell r="P365">
            <v>5371.4145960802298</v>
          </cell>
          <cell r="Q365">
            <v>5739.2362909564099</v>
          </cell>
          <cell r="R365">
            <v>5869.468826501492</v>
          </cell>
          <cell r="S365">
            <v>6588.0839308313653</v>
          </cell>
          <cell r="T365">
            <v>5709.7594587933372</v>
          </cell>
          <cell r="U365">
            <v>4669.438386389571</v>
          </cell>
          <cell r="V365">
            <v>5020.0498991089526</v>
          </cell>
          <cell r="W365">
            <v>4934.6206490197355</v>
          </cell>
          <cell r="X365">
            <v>5055.2958829049448</v>
          </cell>
          <cell r="Y365">
            <v>4692.9163518894802</v>
          </cell>
          <cell r="Z365">
            <v>2625.5967100948155</v>
          </cell>
          <cell r="AA365">
            <v>61708.506958026897</v>
          </cell>
          <cell r="AB365">
            <v>4908.4048652106048</v>
          </cell>
          <cell r="AC365">
            <v>4908.0615125526047</v>
          </cell>
          <cell r="AD365">
            <v>4909.2849294616053</v>
          </cell>
          <cell r="AE365">
            <v>4912.6733798666046</v>
          </cell>
          <cell r="AF365">
            <v>4893.7677660386043</v>
          </cell>
          <cell r="AG365">
            <v>4976.6320684466045</v>
          </cell>
          <cell r="AH365">
            <v>4910.0455556516054</v>
          </cell>
          <cell r="AI365">
            <v>4908.6694207826049</v>
          </cell>
          <cell r="AJ365">
            <v>4923.8393475326047</v>
          </cell>
          <cell r="AK365">
            <v>4934.2593411886046</v>
          </cell>
          <cell r="AL365">
            <v>5115.5377737656054</v>
          </cell>
          <cell r="AM365">
            <v>5037.627240738605</v>
          </cell>
          <cell r="AN365">
            <v>59338.803201236267</v>
          </cell>
        </row>
        <row r="370">
          <cell r="O370">
            <v>528.61030735700001</v>
          </cell>
          <cell r="P370">
            <v>2583.3384427420001</v>
          </cell>
          <cell r="Q370">
            <v>2290.603972423</v>
          </cell>
          <cell r="R370">
            <v>763.85622746399997</v>
          </cell>
          <cell r="S370">
            <v>2696.0966076770001</v>
          </cell>
          <cell r="T370">
            <v>1684.4506966929998</v>
          </cell>
          <cell r="U370">
            <v>1363.2041416460002</v>
          </cell>
          <cell r="V370">
            <v>2933.94884314</v>
          </cell>
          <cell r="W370">
            <v>3241.3484855099996</v>
          </cell>
          <cell r="X370">
            <v>4105.7268863040008</v>
          </cell>
          <cell r="Y370">
            <v>2008.7749620900001</v>
          </cell>
          <cell r="Z370">
            <v>376.06103511700019</v>
          </cell>
          <cell r="AA370">
            <v>24576.020608163002</v>
          </cell>
          <cell r="AB370">
            <v>2450.4864024950002</v>
          </cell>
          <cell r="AC370">
            <v>1195.4191110289999</v>
          </cell>
          <cell r="AD370">
            <v>389.96102028400003</v>
          </cell>
          <cell r="AE370">
            <v>328.14839033800001</v>
          </cell>
          <cell r="AF370">
            <v>26.668612053000004</v>
          </cell>
          <cell r="AG370">
            <v>1477.109610918</v>
          </cell>
          <cell r="AH370">
            <v>4520.0912193820004</v>
          </cell>
          <cell r="AI370">
            <v>165.78535960400001</v>
          </cell>
          <cell r="AJ370">
            <v>433.27794861999996</v>
          </cell>
          <cell r="AK370">
            <v>923.68288803499991</v>
          </cell>
          <cell r="AL370">
            <v>3761.51225879</v>
          </cell>
          <cell r="AM370">
            <v>2253.2282084539997</v>
          </cell>
          <cell r="AN370">
            <v>17925.371030001999</v>
          </cell>
        </row>
        <row r="375">
          <cell r="O375">
            <v>1013.3350937198719</v>
          </cell>
          <cell r="P375">
            <v>842.24873922108191</v>
          </cell>
          <cell r="Q375">
            <v>898.81065978591096</v>
          </cell>
          <cell r="R375">
            <v>669.65362845678294</v>
          </cell>
          <cell r="S375">
            <v>1052.3030701303871</v>
          </cell>
          <cell r="T375">
            <v>1063.8872374965661</v>
          </cell>
          <cell r="U375">
            <v>1248.767274733736</v>
          </cell>
          <cell r="V375">
            <v>1444.63220055748</v>
          </cell>
          <cell r="W375">
            <v>1489.4708857144001</v>
          </cell>
          <cell r="X375">
            <v>1347.2979678598422</v>
          </cell>
          <cell r="Y375">
            <v>1967.0579838681001</v>
          </cell>
          <cell r="Z375">
            <v>6544.8789432558497</v>
          </cell>
          <cell r="AA375">
            <v>19582.343684800009</v>
          </cell>
          <cell r="AB375">
            <v>1130.7815201886931</v>
          </cell>
          <cell r="AC375">
            <v>1130.7815201886931</v>
          </cell>
          <cell r="AD375">
            <v>1130.7815201886931</v>
          </cell>
          <cell r="AE375">
            <v>1130.7815201886931</v>
          </cell>
          <cell r="AF375">
            <v>1130.7815201886931</v>
          </cell>
          <cell r="AG375">
            <v>1130.7815201886931</v>
          </cell>
          <cell r="AH375">
            <v>1130.7815201886931</v>
          </cell>
          <cell r="AI375">
            <v>1130.7815201886931</v>
          </cell>
          <cell r="AJ375">
            <v>1130.7815201886931</v>
          </cell>
          <cell r="AK375">
            <v>1130.7815201886931</v>
          </cell>
          <cell r="AL375">
            <v>1130.7815201886931</v>
          </cell>
          <cell r="AM375">
            <v>1130.7815201886931</v>
          </cell>
          <cell r="AN375">
            <v>13569.378242264318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43ACB-1662-4104-B060-162F0A80B5CD}">
  <sheetPr>
    <pageSetUpPr fitToPage="1"/>
  </sheetPr>
  <dimension ref="B4:O27"/>
  <sheetViews>
    <sheetView tabSelected="1" view="pageLayout" zoomScaleNormal="100" workbookViewId="0">
      <selection activeCell="D2" sqref="D2"/>
    </sheetView>
  </sheetViews>
  <sheetFormatPr defaultRowHeight="15" x14ac:dyDescent="0.25"/>
  <cols>
    <col min="2" max="2" width="20.140625" bestFit="1" customWidth="1"/>
    <col min="3" max="14" width="12.85546875" customWidth="1"/>
    <col min="15" max="15" width="14" customWidth="1"/>
  </cols>
  <sheetData>
    <row r="4" spans="2:15" x14ac:dyDescent="0.25">
      <c r="B4" t="s">
        <v>0</v>
      </c>
    </row>
    <row r="5" spans="2:15" x14ac:dyDescent="0.25">
      <c r="B5" t="s">
        <v>1</v>
      </c>
    </row>
    <row r="6" spans="2:15" x14ac:dyDescent="0.25">
      <c r="B6" t="s">
        <v>2</v>
      </c>
    </row>
    <row r="7" spans="2:15" x14ac:dyDescent="0.25">
      <c r="B7" t="s">
        <v>3</v>
      </c>
    </row>
    <row r="9" spans="2:15" x14ac:dyDescent="0.25">
      <c r="B9" s="1"/>
      <c r="C9" s="2">
        <v>45658</v>
      </c>
      <c r="D9" s="2">
        <v>45689</v>
      </c>
      <c r="E9" s="2">
        <v>45717</v>
      </c>
      <c r="F9" s="2">
        <v>45748</v>
      </c>
      <c r="G9" s="2">
        <v>45778</v>
      </c>
      <c r="H9" s="2">
        <v>45809</v>
      </c>
      <c r="I9" s="2">
        <v>45839</v>
      </c>
      <c r="J9" s="2">
        <v>45870</v>
      </c>
      <c r="K9" s="2">
        <v>45901</v>
      </c>
      <c r="L9" s="2">
        <v>45931</v>
      </c>
      <c r="M9" s="2">
        <v>45962</v>
      </c>
      <c r="N9" s="2">
        <v>45992</v>
      </c>
      <c r="O9" s="3" t="s">
        <v>4</v>
      </c>
    </row>
    <row r="10" spans="2:15" x14ac:dyDescent="0.25">
      <c r="B10" s="4" t="s">
        <v>5</v>
      </c>
      <c r="C10" s="7">
        <f>[1]CAP_B2_Construction_Results_CW!O355*1000</f>
        <v>3399520.81470775</v>
      </c>
      <c r="D10" s="7">
        <f>[1]CAP_B2_Construction_Results_CW!P355*1000</f>
        <v>3461330.1947077508</v>
      </c>
      <c r="E10" s="7">
        <f>[1]CAP_B2_Construction_Results_CW!Q355*1000</f>
        <v>4674714.1567077506</v>
      </c>
      <c r="F10" s="7">
        <f>[1]CAP_B2_Construction_Results_CW!R355*1000</f>
        <v>3391133.5427077501</v>
      </c>
      <c r="G10" s="7">
        <f>[1]CAP_B2_Construction_Results_CW!S355*1000</f>
        <v>3613575.8117077504</v>
      </c>
      <c r="H10" s="7">
        <f>[1]CAP_B2_Construction_Results_CW!T355*1000</f>
        <v>3382411.3732077503</v>
      </c>
      <c r="I10" s="7">
        <f>[1]CAP_B2_Construction_Results_CW!U355*1000</f>
        <v>4755683.6117077507</v>
      </c>
      <c r="J10" s="7">
        <f>[1]CAP_B2_Construction_Results_CW!V355*1000</f>
        <v>4859797.1117077507</v>
      </c>
      <c r="K10" s="7">
        <f>[1]CAP_B2_Construction_Results_CW!W355*1000</f>
        <v>6434607.8117077509</v>
      </c>
      <c r="L10" s="7">
        <f>[1]CAP_B2_Construction_Results_CW!X355*1000</f>
        <v>8398854.9437077511</v>
      </c>
      <c r="M10" s="7">
        <f>[1]CAP_B2_Construction_Results_CW!Y355*1000</f>
        <v>7124264.0137077514</v>
      </c>
      <c r="N10" s="7">
        <f>[1]CAP_B2_Construction_Results_CW!Z355*1000</f>
        <v>5404410.0117077501</v>
      </c>
      <c r="O10" s="7">
        <f>[1]CAP_B2_Construction_Results_CW!AA355*1000</f>
        <v>58900303.397993013</v>
      </c>
    </row>
    <row r="11" spans="2:15" x14ac:dyDescent="0.25">
      <c r="B11" s="4" t="s">
        <v>6</v>
      </c>
      <c r="C11" s="7">
        <f>[1]CAP_B2_Construction_Results_CW!O360*1000</f>
        <v>210643.66587999999</v>
      </c>
      <c r="D11" s="7">
        <f>[1]CAP_B2_Construction_Results_CW!P360*1000</f>
        <v>506868.26030000002</v>
      </c>
      <c r="E11" s="7">
        <f>[1]CAP_B2_Construction_Results_CW!Q360*1000</f>
        <v>306867.42060000001</v>
      </c>
      <c r="F11" s="7">
        <f>[1]CAP_B2_Construction_Results_CW!R360*1000</f>
        <v>600929.83130000008</v>
      </c>
      <c r="G11" s="7">
        <f>[1]CAP_B2_Construction_Results_CW!S360*1000</f>
        <v>815169.94919000007</v>
      </c>
      <c r="H11" s="7">
        <f>[1]CAP_B2_Construction_Results_CW!T360*1000</f>
        <v>2914465.7039000001</v>
      </c>
      <c r="I11" s="7">
        <f>[1]CAP_B2_Construction_Results_CW!U360*1000</f>
        <v>2805721.1757</v>
      </c>
      <c r="J11" s="7">
        <f>[1]CAP_B2_Construction_Results_CW!V360*1000</f>
        <v>3400612.7424000003</v>
      </c>
      <c r="K11" s="7">
        <f>[1]CAP_B2_Construction_Results_CW!W360*1000</f>
        <v>3051223.7706999998</v>
      </c>
      <c r="L11" s="7">
        <f>[1]CAP_B2_Construction_Results_CW!X360*1000</f>
        <v>6331028.1149000004</v>
      </c>
      <c r="M11" s="7">
        <f>[1]CAP_B2_Construction_Results_CW!Y360*1000</f>
        <v>-837315.23210000002</v>
      </c>
      <c r="N11" s="7">
        <f>[1]CAP_B2_Construction_Results_CW!Z360*1000</f>
        <v>178820.58900000001</v>
      </c>
      <c r="O11" s="7">
        <f>[1]CAP_B2_Construction_Results_CW!AA360*1000</f>
        <v>20285035.991769999</v>
      </c>
    </row>
    <row r="12" spans="2:15" x14ac:dyDescent="0.25">
      <c r="B12" s="1" t="s">
        <v>7</v>
      </c>
      <c r="C12" s="7">
        <f>[1]CAP_B2_Construction_Results_CW!O365*1000</f>
        <v>5432625.9754565656</v>
      </c>
      <c r="D12" s="7">
        <f>[1]CAP_B2_Construction_Results_CW!P365*1000</f>
        <v>5371414.5960802296</v>
      </c>
      <c r="E12" s="7">
        <f>[1]CAP_B2_Construction_Results_CW!Q365*1000</f>
        <v>5739236.2909564096</v>
      </c>
      <c r="F12" s="7">
        <f>[1]CAP_B2_Construction_Results_CW!R365*1000</f>
        <v>5869468.8265014924</v>
      </c>
      <c r="G12" s="7">
        <f>[1]CAP_B2_Construction_Results_CW!S365*1000</f>
        <v>6588083.9308313653</v>
      </c>
      <c r="H12" s="7">
        <f>[1]CAP_B2_Construction_Results_CW!T365*1000</f>
        <v>5709759.4587933375</v>
      </c>
      <c r="I12" s="7">
        <f>[1]CAP_B2_Construction_Results_CW!U365*1000</f>
        <v>4669438.3863895712</v>
      </c>
      <c r="J12" s="7">
        <f>[1]CAP_B2_Construction_Results_CW!V365*1000</f>
        <v>5020049.8991089528</v>
      </c>
      <c r="K12" s="7">
        <f>[1]CAP_B2_Construction_Results_CW!W365*1000</f>
        <v>4934620.6490197359</v>
      </c>
      <c r="L12" s="7">
        <f>[1]CAP_B2_Construction_Results_CW!X365*1000</f>
        <v>5055295.8829049449</v>
      </c>
      <c r="M12" s="7">
        <f>[1]CAP_B2_Construction_Results_CW!Y365*1000</f>
        <v>4692916.3518894799</v>
      </c>
      <c r="N12" s="7">
        <f>[1]CAP_B2_Construction_Results_CW!Z365*1000</f>
        <v>2625596.7100948156</v>
      </c>
      <c r="O12" s="7">
        <f>[1]CAP_B2_Construction_Results_CW!AA365*1000</f>
        <v>61708506.958026901</v>
      </c>
    </row>
    <row r="13" spans="2:15" x14ac:dyDescent="0.25">
      <c r="B13" s="1" t="s">
        <v>8</v>
      </c>
      <c r="C13" s="7">
        <f>[1]CAP_B2_Construction_Results_CW!O370*1000</f>
        <v>528610.30735699995</v>
      </c>
      <c r="D13" s="7">
        <f>[1]CAP_B2_Construction_Results_CW!P370*1000</f>
        <v>2583338.4427419999</v>
      </c>
      <c r="E13" s="7">
        <f>[1]CAP_B2_Construction_Results_CW!Q370*1000</f>
        <v>2290603.9724229998</v>
      </c>
      <c r="F13" s="7">
        <f>[1]CAP_B2_Construction_Results_CW!R370*1000</f>
        <v>763856.227464</v>
      </c>
      <c r="G13" s="7">
        <f>[1]CAP_B2_Construction_Results_CW!S370*1000</f>
        <v>2696096.6076770001</v>
      </c>
      <c r="H13" s="7">
        <f>[1]CAP_B2_Construction_Results_CW!T370*1000</f>
        <v>1684450.6966929999</v>
      </c>
      <c r="I13" s="7">
        <f>[1]CAP_B2_Construction_Results_CW!U370*1000</f>
        <v>1363204.1416460001</v>
      </c>
      <c r="J13" s="7">
        <f>[1]CAP_B2_Construction_Results_CW!V370*1000</f>
        <v>2933948.84314</v>
      </c>
      <c r="K13" s="7">
        <f>[1]CAP_B2_Construction_Results_CW!W370*1000</f>
        <v>3241348.4855099996</v>
      </c>
      <c r="L13" s="7">
        <f>[1]CAP_B2_Construction_Results_CW!X370*1000</f>
        <v>4105726.8863040009</v>
      </c>
      <c r="M13" s="7">
        <f>[1]CAP_B2_Construction_Results_CW!Y370*1000</f>
        <v>2008774.96209</v>
      </c>
      <c r="N13" s="7">
        <f>[1]CAP_B2_Construction_Results_CW!Z370*1000</f>
        <v>376061.03511700017</v>
      </c>
      <c r="O13" s="7">
        <f>[1]CAP_B2_Construction_Results_CW!AA370*1000</f>
        <v>24576020.608163003</v>
      </c>
    </row>
    <row r="14" spans="2:15" x14ac:dyDescent="0.25">
      <c r="B14" s="1" t="s">
        <v>9</v>
      </c>
      <c r="C14" s="8">
        <f>[1]CAP_B2_Construction_Results_CW!O375*1000</f>
        <v>1013335.0937198719</v>
      </c>
      <c r="D14" s="8">
        <f>[1]CAP_B2_Construction_Results_CW!P375*1000</f>
        <v>842248.73922108195</v>
      </c>
      <c r="E14" s="8">
        <f>[1]CAP_B2_Construction_Results_CW!Q375*1000</f>
        <v>898810.65978591098</v>
      </c>
      <c r="F14" s="8">
        <f>[1]CAP_B2_Construction_Results_CW!R375*1000</f>
        <v>669653.6284567829</v>
      </c>
      <c r="G14" s="8">
        <f>[1]CAP_B2_Construction_Results_CW!S375*1000</f>
        <v>1052303.0701303871</v>
      </c>
      <c r="H14" s="8">
        <f>[1]CAP_B2_Construction_Results_CW!T375*1000</f>
        <v>1063887.237496566</v>
      </c>
      <c r="I14" s="8">
        <f>[1]CAP_B2_Construction_Results_CW!U375*1000</f>
        <v>1248767.2747337359</v>
      </c>
      <c r="J14" s="8">
        <f>[1]CAP_B2_Construction_Results_CW!V375*1000</f>
        <v>1444632.2005574801</v>
      </c>
      <c r="K14" s="8">
        <f>[1]CAP_B2_Construction_Results_CW!W375*1000</f>
        <v>1489470.8857144001</v>
      </c>
      <c r="L14" s="8">
        <f>[1]CAP_B2_Construction_Results_CW!X375*1000</f>
        <v>1347297.9678598421</v>
      </c>
      <c r="M14" s="8">
        <f>[1]CAP_B2_Construction_Results_CW!Y375*1000</f>
        <v>1967057.9838681002</v>
      </c>
      <c r="N14" s="8">
        <f>[1]CAP_B2_Construction_Results_CW!Z375*1000</f>
        <v>6544878.9432558501</v>
      </c>
      <c r="O14" s="8">
        <f>[1]CAP_B2_Construction_Results_CW!AA375*1000</f>
        <v>19582343.68480001</v>
      </c>
    </row>
    <row r="15" spans="2:15" ht="15.75" thickBot="1" x14ac:dyDescent="0.3">
      <c r="B15" s="5" t="s">
        <v>10</v>
      </c>
      <c r="C15" s="9">
        <f>SUM(C10:C14)</f>
        <v>10584735.857121188</v>
      </c>
      <c r="D15" s="9">
        <f>SUM(D10:D14)</f>
        <v>12765200.233051062</v>
      </c>
      <c r="E15" s="9">
        <f>SUM(E10:E14)</f>
        <v>13910232.500473073</v>
      </c>
      <c r="F15" s="9">
        <f>SUM(F10:F14)</f>
        <v>11295042.056430025</v>
      </c>
      <c r="G15" s="9">
        <f t="shared" ref="G15:O15" si="0">SUM(G10:G14)</f>
        <v>14765229.369536502</v>
      </c>
      <c r="H15" s="9">
        <f t="shared" si="0"/>
        <v>14754974.470090654</v>
      </c>
      <c r="I15" s="9">
        <f t="shared" si="0"/>
        <v>14842814.590177055</v>
      </c>
      <c r="J15" s="9">
        <f t="shared" si="0"/>
        <v>17659040.796914183</v>
      </c>
      <c r="K15" s="9">
        <f t="shared" si="0"/>
        <v>19151271.602651887</v>
      </c>
      <c r="L15" s="9">
        <f t="shared" si="0"/>
        <v>25238203.795676541</v>
      </c>
      <c r="M15" s="9">
        <f t="shared" si="0"/>
        <v>14955698.079455331</v>
      </c>
      <c r="N15" s="9">
        <f t="shared" si="0"/>
        <v>15129767.289175417</v>
      </c>
      <c r="O15" s="9">
        <f t="shared" si="0"/>
        <v>185052210.64075291</v>
      </c>
    </row>
    <row r="16" spans="2:15" ht="15.75" thickTop="1" x14ac:dyDescent="0.25">
      <c r="B16" s="1"/>
      <c r="C16" s="10"/>
      <c r="D16" s="10"/>
      <c r="E16" s="10"/>
      <c r="F16" s="10"/>
      <c r="G16" s="7"/>
      <c r="H16" s="7"/>
      <c r="I16" s="7"/>
      <c r="J16" s="7"/>
      <c r="K16" s="7"/>
      <c r="L16" s="7"/>
      <c r="M16" s="7"/>
      <c r="N16" s="7"/>
      <c r="O16" s="7"/>
    </row>
    <row r="17" spans="2:15" x14ac:dyDescent="0.25">
      <c r="B17" s="1"/>
      <c r="C17" s="2">
        <v>46023</v>
      </c>
      <c r="D17" s="2">
        <v>46054</v>
      </c>
      <c r="E17" s="2">
        <v>46082</v>
      </c>
      <c r="F17" s="2">
        <v>46113</v>
      </c>
      <c r="G17" s="2">
        <v>46143</v>
      </c>
      <c r="H17" s="2">
        <v>46174</v>
      </c>
      <c r="I17" s="2">
        <v>46204</v>
      </c>
      <c r="J17" s="2">
        <v>46235</v>
      </c>
      <c r="K17" s="2">
        <v>46266</v>
      </c>
      <c r="L17" s="2">
        <v>46296</v>
      </c>
      <c r="M17" s="2">
        <v>46327</v>
      </c>
      <c r="N17" s="2">
        <v>46357</v>
      </c>
      <c r="O17" s="11" t="s">
        <v>11</v>
      </c>
    </row>
    <row r="18" spans="2:15" x14ac:dyDescent="0.25">
      <c r="B18" s="4" t="s">
        <v>5</v>
      </c>
      <c r="C18" s="7">
        <f>[1]CAP_B2_Construction_Results_CW!AB355*1000</f>
        <v>7400297.0570744174</v>
      </c>
      <c r="D18" s="7">
        <f>[1]CAP_B2_Construction_Results_CW!AC355*1000</f>
        <v>7400297.0570744174</v>
      </c>
      <c r="E18" s="7">
        <f>[1]CAP_B2_Construction_Results_CW!AD355*1000</f>
        <v>7400297.0570744174</v>
      </c>
      <c r="F18" s="7">
        <f>[1]CAP_B2_Construction_Results_CW!AE355*1000</f>
        <v>7400297.0570744174</v>
      </c>
      <c r="G18" s="7">
        <f>[1]CAP_B2_Construction_Results_CW!AF355*1000</f>
        <v>7400297.0570744174</v>
      </c>
      <c r="H18" s="7">
        <f>[1]CAP_B2_Construction_Results_CW!AG355*1000</f>
        <v>7400297.0570744174</v>
      </c>
      <c r="I18" s="7">
        <f>[1]CAP_B2_Construction_Results_CW!AH355*1000</f>
        <v>7400297.0570744174</v>
      </c>
      <c r="J18" s="7">
        <f>[1]CAP_B2_Construction_Results_CW!AI355*1000</f>
        <v>7400297.0570744174</v>
      </c>
      <c r="K18" s="7">
        <f>[1]CAP_B2_Construction_Results_CW!AJ355*1000</f>
        <v>7400297.0570744174</v>
      </c>
      <c r="L18" s="7">
        <f>[1]CAP_B2_Construction_Results_CW!AK355*1000</f>
        <v>7400297.0570744174</v>
      </c>
      <c r="M18" s="7">
        <f>[1]CAP_B2_Construction_Results_CW!AL355*1000</f>
        <v>2950297.0570744169</v>
      </c>
      <c r="N18" s="7">
        <f>[1]CAP_B2_Construction_Results_CW!AM355*1000</f>
        <v>2950297.0570744169</v>
      </c>
      <c r="O18" s="7">
        <f>[1]CAP_B2_Construction_Results_CW!AN355*1000</f>
        <v>79903564.684893012</v>
      </c>
    </row>
    <row r="19" spans="2:15" x14ac:dyDescent="0.25">
      <c r="B19" s="4" t="s">
        <v>6</v>
      </c>
      <c r="C19" s="7">
        <f>[1]CAP_B2_Construction_Results_CW!AB360*1000</f>
        <v>6402713.7646666672</v>
      </c>
      <c r="D19" s="7">
        <f>[1]CAP_B2_Construction_Results_CW!AC360*1000</f>
        <v>7078675.4206666676</v>
      </c>
      <c r="E19" s="7">
        <f>[1]CAP_B2_Construction_Results_CW!AD360*1000</f>
        <v>3413062.5606666664</v>
      </c>
      <c r="F19" s="7">
        <f>[1]CAP_B2_Construction_Results_CW!AE360*1000</f>
        <v>2661047.0706666666</v>
      </c>
      <c r="G19" s="7">
        <f>[1]CAP_B2_Construction_Results_CW!AF360*1000</f>
        <v>-645819.21033333323</v>
      </c>
      <c r="H19" s="7">
        <f>[1]CAP_B2_Construction_Results_CW!AG360*1000</f>
        <v>1129706.8776666664</v>
      </c>
      <c r="I19" s="7">
        <f>[1]CAP_B2_Construction_Results_CW!AH360*1000</f>
        <v>1802266.4926666664</v>
      </c>
      <c r="J19" s="7">
        <f>[1]CAP_B2_Construction_Results_CW!AI360*1000</f>
        <v>1802582.6516666666</v>
      </c>
      <c r="K19" s="7">
        <f>[1]CAP_B2_Construction_Results_CW!AJ360*1000</f>
        <v>2138218.5146666667</v>
      </c>
      <c r="L19" s="7">
        <f>[1]CAP_B2_Construction_Results_CW!AK360*1000</f>
        <v>2137570.9636666668</v>
      </c>
      <c r="M19" s="7">
        <f>[1]CAP_B2_Construction_Results_CW!AL360*1000</f>
        <v>2137536.1706666667</v>
      </c>
      <c r="N19" s="7">
        <f>[1]CAP_B2_Construction_Results_CW!AM360*1000</f>
        <v>1801859.3406666664</v>
      </c>
      <c r="O19" s="7">
        <f>[1]CAP_B2_Construction_Results_CW!AN360*1000</f>
        <v>31859420.618000001</v>
      </c>
    </row>
    <row r="20" spans="2:15" x14ac:dyDescent="0.25">
      <c r="B20" s="1" t="s">
        <v>7</v>
      </c>
      <c r="C20" s="7">
        <f>[1]CAP_B2_Construction_Results_CW!AB365*1000</f>
        <v>4908404.8652106049</v>
      </c>
      <c r="D20" s="7">
        <f>[1]CAP_B2_Construction_Results_CW!AC365*1000</f>
        <v>4908061.512552605</v>
      </c>
      <c r="E20" s="7">
        <f>[1]CAP_B2_Construction_Results_CW!AD365*1000</f>
        <v>4909284.9294616049</v>
      </c>
      <c r="F20" s="7">
        <f>[1]CAP_B2_Construction_Results_CW!AE365*1000</f>
        <v>4912673.3798666047</v>
      </c>
      <c r="G20" s="7">
        <f>[1]CAP_B2_Construction_Results_CW!AF365*1000</f>
        <v>4893767.7660386041</v>
      </c>
      <c r="H20" s="7">
        <f>[1]CAP_B2_Construction_Results_CW!AG365*1000</f>
        <v>4976632.0684466045</v>
      </c>
      <c r="I20" s="7">
        <f>[1]CAP_B2_Construction_Results_CW!AH365*1000</f>
        <v>4910045.5556516051</v>
      </c>
      <c r="J20" s="7">
        <f>[1]CAP_B2_Construction_Results_CW!AI365*1000</f>
        <v>4908669.4207826052</v>
      </c>
      <c r="K20" s="7">
        <f>[1]CAP_B2_Construction_Results_CW!AJ365*1000</f>
        <v>4923839.3475326048</v>
      </c>
      <c r="L20" s="7">
        <f>[1]CAP_B2_Construction_Results_CW!AK365*1000</f>
        <v>4934259.3411886049</v>
      </c>
      <c r="M20" s="7">
        <f>[1]CAP_B2_Construction_Results_CW!AL365*1000</f>
        <v>5115537.7737656049</v>
      </c>
      <c r="N20" s="7">
        <f>[1]CAP_B2_Construction_Results_CW!AM365*1000</f>
        <v>5037627.2407386051</v>
      </c>
      <c r="O20" s="7">
        <f>[1]CAP_B2_Construction_Results_CW!AN365*1000</f>
        <v>59338803.20123627</v>
      </c>
    </row>
    <row r="21" spans="2:15" x14ac:dyDescent="0.25">
      <c r="B21" s="1" t="s">
        <v>8</v>
      </c>
      <c r="C21" s="7">
        <f>[1]CAP_B2_Construction_Results_CW!AB370*1000</f>
        <v>2450486.402495</v>
      </c>
      <c r="D21" s="7">
        <f>[1]CAP_B2_Construction_Results_CW!AC370*1000</f>
        <v>1195419.1110289998</v>
      </c>
      <c r="E21" s="7">
        <f>[1]CAP_B2_Construction_Results_CW!AD370*1000</f>
        <v>389961.02028400003</v>
      </c>
      <c r="F21" s="7">
        <f>[1]CAP_B2_Construction_Results_CW!AE370*1000</f>
        <v>328148.39033800003</v>
      </c>
      <c r="G21" s="7">
        <f>[1]CAP_B2_Construction_Results_CW!AF370*1000</f>
        <v>26668.612053000004</v>
      </c>
      <c r="H21" s="7">
        <f>[1]CAP_B2_Construction_Results_CW!AG370*1000</f>
        <v>1477109.6109180001</v>
      </c>
      <c r="I21" s="7">
        <f>[1]CAP_B2_Construction_Results_CW!AH370*1000</f>
        <v>4520091.2193820002</v>
      </c>
      <c r="J21" s="7">
        <f>[1]CAP_B2_Construction_Results_CW!AI370*1000</f>
        <v>165785.359604</v>
      </c>
      <c r="K21" s="7">
        <f>[1]CAP_B2_Construction_Results_CW!AJ370*1000</f>
        <v>433277.94861999998</v>
      </c>
      <c r="L21" s="7">
        <f>[1]CAP_B2_Construction_Results_CW!AK370*1000</f>
        <v>923682.88803499995</v>
      </c>
      <c r="M21" s="7">
        <f>[1]CAP_B2_Construction_Results_CW!AL370*1000</f>
        <v>3761512.2587899999</v>
      </c>
      <c r="N21" s="7">
        <f>[1]CAP_B2_Construction_Results_CW!AM370*1000</f>
        <v>2253228.2084539998</v>
      </c>
      <c r="O21" s="7">
        <f>[1]CAP_B2_Construction_Results_CW!AN370*1000</f>
        <v>17925371.030001998</v>
      </c>
    </row>
    <row r="22" spans="2:15" x14ac:dyDescent="0.25">
      <c r="B22" s="1" t="s">
        <v>9</v>
      </c>
      <c r="C22" s="8">
        <f>[1]CAP_B2_Construction_Results_CW!AB375*1000</f>
        <v>1130781.5201886932</v>
      </c>
      <c r="D22" s="8">
        <f>[1]CAP_B2_Construction_Results_CW!AC375*1000</f>
        <v>1130781.5201886932</v>
      </c>
      <c r="E22" s="8">
        <f>[1]CAP_B2_Construction_Results_CW!AD375*1000</f>
        <v>1130781.5201886932</v>
      </c>
      <c r="F22" s="8">
        <f>[1]CAP_B2_Construction_Results_CW!AE375*1000</f>
        <v>1130781.5201886932</v>
      </c>
      <c r="G22" s="8">
        <f>[1]CAP_B2_Construction_Results_CW!AF375*1000</f>
        <v>1130781.5201886932</v>
      </c>
      <c r="H22" s="8">
        <f>[1]CAP_B2_Construction_Results_CW!AG375*1000</f>
        <v>1130781.5201886932</v>
      </c>
      <c r="I22" s="8">
        <f>[1]CAP_B2_Construction_Results_CW!AH375*1000</f>
        <v>1130781.5201886932</v>
      </c>
      <c r="J22" s="8">
        <f>[1]CAP_B2_Construction_Results_CW!AI375*1000</f>
        <v>1130781.5201886932</v>
      </c>
      <c r="K22" s="8">
        <f>[1]CAP_B2_Construction_Results_CW!AJ375*1000</f>
        <v>1130781.5201886932</v>
      </c>
      <c r="L22" s="8">
        <f>[1]CAP_B2_Construction_Results_CW!AK375*1000</f>
        <v>1130781.5201886932</v>
      </c>
      <c r="M22" s="8">
        <f>[1]CAP_B2_Construction_Results_CW!AL375*1000</f>
        <v>1130781.5201886932</v>
      </c>
      <c r="N22" s="8">
        <f>[1]CAP_B2_Construction_Results_CW!AM375*1000</f>
        <v>1130781.5201886932</v>
      </c>
      <c r="O22" s="8">
        <f>[1]CAP_B2_Construction_Results_CW!AN375*1000</f>
        <v>13569378.242264317</v>
      </c>
    </row>
    <row r="23" spans="2:15" ht="15.75" thickBot="1" x14ac:dyDescent="0.3">
      <c r="B23" s="5" t="s">
        <v>10</v>
      </c>
      <c r="C23" s="9">
        <f>SUM(C18:C22)</f>
        <v>22292683.609635383</v>
      </c>
      <c r="D23" s="9">
        <f>SUM(D18:D22)</f>
        <v>21713234.621511381</v>
      </c>
      <c r="E23" s="9">
        <f>SUM(E18:E22)</f>
        <v>17243387.087675381</v>
      </c>
      <c r="F23" s="9">
        <f>SUM(F18:F22)</f>
        <v>16432947.41813438</v>
      </c>
      <c r="G23" s="9">
        <f t="shared" ref="G23:O23" si="1">SUM(G18:G22)</f>
        <v>12805695.74502138</v>
      </c>
      <c r="H23" s="9">
        <f t="shared" si="1"/>
        <v>16114527.134294381</v>
      </c>
      <c r="I23" s="9">
        <f t="shared" si="1"/>
        <v>19763481.844963383</v>
      </c>
      <c r="J23" s="9">
        <f t="shared" si="1"/>
        <v>15408116.009316381</v>
      </c>
      <c r="K23" s="9">
        <f t="shared" si="1"/>
        <v>16026414.388082383</v>
      </c>
      <c r="L23" s="9">
        <f t="shared" si="1"/>
        <v>16526591.770153381</v>
      </c>
      <c r="M23" s="9">
        <f t="shared" si="1"/>
        <v>15095664.78048538</v>
      </c>
      <c r="N23" s="9">
        <f t="shared" si="1"/>
        <v>13173793.36712238</v>
      </c>
      <c r="O23" s="9">
        <f t="shared" si="1"/>
        <v>202596537.77639562</v>
      </c>
    </row>
    <row r="24" spans="2:15" ht="15.75" thickTop="1" x14ac:dyDescent="0.25">
      <c r="B24" s="1"/>
      <c r="C24" s="6"/>
      <c r="D24" s="6"/>
      <c r="E24" s="6"/>
      <c r="F24" s="6"/>
    </row>
    <row r="25" spans="2:15" ht="66" customHeight="1" x14ac:dyDescent="0.25">
      <c r="B25" s="12" t="s">
        <v>12</v>
      </c>
      <c r="C25" s="12"/>
      <c r="D25" s="12"/>
      <c r="E25" s="12"/>
      <c r="F25" s="12"/>
    </row>
    <row r="27" spans="2:15" ht="75.75" customHeight="1" x14ac:dyDescent="0.25">
      <c r="B27" s="12" t="s">
        <v>13</v>
      </c>
      <c r="C27" s="12"/>
      <c r="D27" s="12"/>
      <c r="E27" s="12"/>
      <c r="F27" s="12"/>
    </row>
  </sheetData>
  <mergeCells count="2">
    <mergeCell ref="B25:F25"/>
    <mergeCell ref="B27:F27"/>
  </mergeCells>
  <pageMargins left="0.7" right="0.7" top="0.75" bottom="0.75" header="0.3" footer="0.3"/>
  <pageSetup scale="62" orientation="landscape" horizontalDpi="1200" verticalDpi="1200" r:id="rId1"/>
  <headerFooter>
    <oddHeader xml:space="preserve">&amp;R&amp;"Times New Roman,Bold"&amp;10KyPSC Case No. 2024-00354
AG-DR-02-055 Attachment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i:0#.f|membership|tripp.carpenter@duke-energy.com,#i:0#.f|membership|tripp.carpenter@duke-energy.com,#Tripp.Carpenter@duke-energy.com,#,#Carpenter, Tripp,#,#43612,#Dir Regional Fin Forecasting</DisplayName>
        <AccountId>25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3D463958-971A-4C1A-8650-C401246B2E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096E25-E725-4290-99FB-EE456061ED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A77806-6EE1-4799-9A97-0D9F2A4B147C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9d26d66c-7442-4f2f-84b5-fd9d62aa561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Response</vt:lpstr>
      <vt:lpstr>Response!Print_Area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2025 and 2026 Cap Ex by month</dc:subject>
  <dc:creator>Carpenter, Tripp</dc:creator>
  <cp:lastModifiedBy>Sunderman, Minna</cp:lastModifiedBy>
  <cp:lastPrinted>2025-02-18T14:45:47Z</cp:lastPrinted>
  <dcterms:created xsi:type="dcterms:W3CDTF">2025-02-14T20:32:05Z</dcterms:created>
  <dcterms:modified xsi:type="dcterms:W3CDTF">2025-02-26T19:04:51Z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