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2nd Set of Data Requests (61)/"/>
    </mc:Choice>
  </mc:AlternateContent>
  <xr:revisionPtr revIDLastSave="0" documentId="13_ncr:1_{8F0102AE-EBB6-43CA-B8CE-EC8CABE66E7B}" xr6:coauthVersionLast="47" xr6:coauthVersionMax="47" xr10:uidLastSave="{00000000-0000-0000-0000-000000000000}"/>
  <bookViews>
    <workbookView xWindow="-120" yWindow="-120" windowWidth="29040" windowHeight="17520" xr2:uid="{CFE11AD4-5FA2-4117-AB74-0703F9AFE910}"/>
  </bookViews>
  <sheets>
    <sheet name="AR Aging - 2023 - 2024" sheetId="4" r:id="rId1"/>
  </sheets>
  <definedNames>
    <definedName name="_xlnm.Print_Area" localSheetId="0">'AR Aging - 2023 - 2024'!$A$1:$H$40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4" l="1"/>
  <c r="D33" i="4"/>
  <c r="E33" i="4"/>
  <c r="F33" i="4"/>
  <c r="G33" i="4"/>
  <c r="B37" i="4"/>
  <c r="C37" i="4"/>
  <c r="D37" i="4"/>
  <c r="E37" i="4"/>
  <c r="F37" i="4"/>
  <c r="H11" i="4" l="1"/>
  <c r="H19" i="4"/>
  <c r="H27" i="4"/>
  <c r="H12" i="4"/>
  <c r="H20" i="4"/>
  <c r="H28" i="4"/>
  <c r="H22" i="4"/>
  <c r="H18" i="4"/>
  <c r="H16" i="4"/>
  <c r="H9" i="4"/>
  <c r="H10" i="4"/>
  <c r="H13" i="4"/>
  <c r="H21" i="4"/>
  <c r="H29" i="4"/>
  <c r="H17" i="4"/>
  <c r="H14" i="4"/>
  <c r="H30" i="4"/>
  <c r="H24" i="4"/>
  <c r="H25" i="4"/>
  <c r="H15" i="4"/>
  <c r="H23" i="4"/>
  <c r="H31" i="4"/>
  <c r="H26" i="4"/>
  <c r="H8" i="4" l="1"/>
  <c r="H33" i="4" s="1"/>
  <c r="B33" i="4"/>
  <c r="B35" i="4" l="1"/>
  <c r="B39" i="4" s="1"/>
  <c r="C35" i="4"/>
  <c r="C39" i="4" s="1"/>
  <c r="F35" i="4"/>
  <c r="F39" i="4" s="1"/>
  <c r="G35" i="4"/>
  <c r="G39" i="4" s="1"/>
  <c r="E35" i="4"/>
  <c r="E39" i="4" s="1"/>
  <c r="D35" i="4"/>
  <c r="D39" i="4" s="1"/>
  <c r="H39" i="4" l="1"/>
</calcChain>
</file>

<file path=xl/sharedStrings.xml><?xml version="1.0" encoding="utf-8"?>
<sst xmlns="http://schemas.openxmlformats.org/spreadsheetml/2006/main" count="37" uniqueCount="37">
  <si>
    <t>Duke Energy Kentucky</t>
  </si>
  <si>
    <t>AR Agings</t>
  </si>
  <si>
    <t>January 2023 to December 2024</t>
  </si>
  <si>
    <t>Current (0 - 30)</t>
  </si>
  <si>
    <t>30 Days (30 - 60)</t>
  </si>
  <si>
    <t xml:space="preserve">60 Days (60 - 90) </t>
  </si>
  <si>
    <t xml:space="preserve">180 Days (90 - 120) </t>
  </si>
  <si>
    <t>365 Days (120 - 150)</t>
  </si>
  <si>
    <t>&gt;150 Days</t>
  </si>
  <si>
    <t>Total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</si>
  <si>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</si>
  <si>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</si>
  <si>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</si>
  <si>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</si>
  <si>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</si>
  <si>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</si>
  <si>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</si>
  <si>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</si>
  <si>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</si>
  <si>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</si>
  <si>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</si>
  <si>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</si>
  <si>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</si>
  <si>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</si>
  <si>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</si>
  <si>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</si>
  <si>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</si>
  <si>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</si>
  <si>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</si>
  <si>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</si>
  <si>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</si>
  <si>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</si>
  <si>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</si>
  <si>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</si>
  <si>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Weighted Average</t>
  </si>
  <si>
    <t>Midpoint of Range</t>
  </si>
  <si>
    <t>Weighted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</si>
</sst>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44" fontId="4" fillId="2" borderId="0" xfId="2" applyFont="1" applyFill="1"/>
    <xf numFmtId="43" fontId="4" fillId="2" borderId="0" xfId="1" applyFont="1" applyFill="1"/>
    <xf numFmtId="44" fontId="4" fillId="2" borderId="2" xfId="2" applyFont="1" applyFill="1" applyBorder="1"/>
    <xf numFmtId="10" fontId="4" fillId="2" borderId="0" xfId="3" applyNumberFormat="1" applyFont="1" applyFill="1"/>
    <xf numFmtId="2" fontId="4" fillId="2" borderId="0" xfId="0" applyNumberFormat="1" applyFont="1" applyFill="1"/>
    <xf numFmtId="2" fontId="4" fillId="2" borderId="2" xfId="0" applyNumberFormat="1" applyFont="1" applyFill="1" applyBorder="1"/>
    <xf numFmtId="17" fontId="4" fillId="2" borderId="0" xfId="0" quotePrefix="1" applyNumberFormat="1" applyFont="1" applyFill="1"/>
    <xf numFmtId="0" fontId="0" fillId="2" borderId="0" xfId="0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B6D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DF25-B316-47A2-B253-CA99C5C054B4}">
  <sheetPr>
    <pageSetUpPr fitToPage="1"/>
  </sheetPr>
  <dimension ref="A1:H40"/>
  <sheetViews>
    <sheetView tabSelected="1" view="pageLayout" zoomScaleNormal="100" workbookViewId="0">
      <selection activeCell="D2" sqref="D2"/>
    </sheetView>
  </sheetViews>
  <sheetFormatPr defaultRowHeight="15" x14ac:dyDescent="0.25"/>
  <cols>
    <col min="1" max="1" width="18.28515625" style="12" bestFit="1" customWidth="1"/>
    <col min="2" max="2" width="18.140625" style="12" bestFit="1" customWidth="1"/>
    <col min="3" max="4" width="16.85546875" style="12" bestFit="1" customWidth="1"/>
    <col min="5" max="5" width="20.42578125" style="12" customWidth="1"/>
    <col min="6" max="6" width="19.140625" style="12" customWidth="1"/>
    <col min="7" max="7" width="16.85546875" style="12" bestFit="1" customWidth="1"/>
    <col min="8" max="8" width="19.85546875" style="12" bestFit="1" customWidth="1"/>
    <col min="9" max="17" width="14.5703125" style="12" customWidth="1"/>
    <col min="18" max="23" width="11" style="12" bestFit="1" customWidth="1"/>
    <col min="24" max="16384" width="9.140625" style="12"/>
  </cols>
  <sheetData>
    <row r="1" spans="1:8" ht="15.75" x14ac:dyDescent="0.25">
      <c r="A1" s="3" t="s">
        <v>0</v>
      </c>
    </row>
    <row r="2" spans="1:8" ht="15.75" x14ac:dyDescent="0.25">
      <c r="A2" s="3" t="s">
        <v>1</v>
      </c>
    </row>
    <row r="3" spans="1:8" ht="15.75" x14ac:dyDescent="0.25">
      <c r="A3" s="3" t="s">
        <v>2</v>
      </c>
    </row>
    <row r="7" spans="1:8" x14ac:dyDescent="0.25">
      <c r="A7" s="4"/>
      <c r="B7" s="1" t="s">
        <v>3</v>
      </c>
      <c r="C7" s="1" t="s">
        <v>4</v>
      </c>
      <c r="D7" s="2" t="s">
        <v>5</v>
      </c>
      <c r="E7" s="1" t="s">
        <v>6</v>
      </c>
      <c r="F7" s="1" t="s">
        <v>7</v>
      </c>
      <c r="G7" s="1" t="s">
        <v>8</v>
      </c>
      <c r="H7" s="1" t="s">
        <v>9</v>
      </c>
    </row>
    <row r="8" spans="1:8" x14ac:dyDescent="0.25">
      <c r="A8" s="11" t="s">
        <v>10</v>
      </c>
      <c r="B8" s="5">
        <v>59010859.18</v>
      </c>
      <c r="C8" s="5">
        <v>2122830.9100000006</v>
      </c>
      <c r="D8" s="5">
        <v>1071638.4099999999</v>
      </c>
      <c r="E8" s="5">
        <v>724303.24</v>
      </c>
      <c r="F8" s="5">
        <v>542591.30999999982</v>
      </c>
      <c r="G8" s="5">
        <v>2606660.0099999998</v>
      </c>
      <c r="H8" s="5">
        <f t="shared" ref="H8:H31" si="0">B8+C8+D8+E8+F8+G8</f>
        <v>66078883.060000002</v>
      </c>
    </row>
    <row r="9" spans="1:8" x14ac:dyDescent="0.25">
      <c r="A9" s="11" t="s">
        <v>11</v>
      </c>
      <c r="B9" s="6">
        <v>53131798.699999988</v>
      </c>
      <c r="C9" s="6">
        <v>2537790.2800000003</v>
      </c>
      <c r="D9" s="6">
        <v>1077056.07</v>
      </c>
      <c r="E9" s="6">
        <v>711933.81999999983</v>
      </c>
      <c r="F9" s="6">
        <v>460754.00999999995</v>
      </c>
      <c r="G9" s="6">
        <v>2278228.7700000005</v>
      </c>
      <c r="H9" s="6">
        <f t="shared" si="0"/>
        <v>60197561.649999991</v>
      </c>
    </row>
    <row r="10" spans="1:8" x14ac:dyDescent="0.25">
      <c r="A10" s="11" t="s">
        <v>12</v>
      </c>
      <c r="B10" s="6">
        <v>37764842.609999992</v>
      </c>
      <c r="C10" s="6">
        <v>2901960.9899999998</v>
      </c>
      <c r="D10" s="6">
        <v>1435914.8499999999</v>
      </c>
      <c r="E10" s="6">
        <v>703468.83</v>
      </c>
      <c r="F10" s="6">
        <v>539296.56000000006</v>
      </c>
      <c r="G10" s="6">
        <v>2017272.4500000002</v>
      </c>
      <c r="H10" s="6">
        <f t="shared" si="0"/>
        <v>45362756.289999999</v>
      </c>
    </row>
    <row r="11" spans="1:8" x14ac:dyDescent="0.25">
      <c r="A11" s="11" t="s">
        <v>13</v>
      </c>
      <c r="B11" s="6">
        <v>34843300.329999998</v>
      </c>
      <c r="C11" s="6">
        <v>2509457.37</v>
      </c>
      <c r="D11" s="6">
        <v>1816907.13</v>
      </c>
      <c r="E11" s="6">
        <v>1047405.49</v>
      </c>
      <c r="F11" s="6">
        <v>514826.10000000003</v>
      </c>
      <c r="G11" s="6">
        <v>1965937.53</v>
      </c>
      <c r="H11" s="6">
        <f t="shared" si="0"/>
        <v>42697833.950000003</v>
      </c>
    </row>
    <row r="12" spans="1:8" x14ac:dyDescent="0.25">
      <c r="A12" s="11" t="s">
        <v>14</v>
      </c>
      <c r="B12" s="6">
        <v>28811225.34</v>
      </c>
      <c r="C12" s="6">
        <v>1421982.46</v>
      </c>
      <c r="D12" s="6">
        <v>1409640.85</v>
      </c>
      <c r="E12" s="6">
        <v>1323770.46</v>
      </c>
      <c r="F12" s="6">
        <v>749691.05999999994</v>
      </c>
      <c r="G12" s="6">
        <v>1828309.09</v>
      </c>
      <c r="H12" s="6">
        <f t="shared" si="0"/>
        <v>35544619.260000005</v>
      </c>
    </row>
    <row r="13" spans="1:8" x14ac:dyDescent="0.25">
      <c r="A13" s="11" t="s">
        <v>15</v>
      </c>
      <c r="B13" s="6">
        <v>33862592.280000001</v>
      </c>
      <c r="C13" s="6">
        <v>1785584.8399999999</v>
      </c>
      <c r="D13" s="6">
        <v>929679.62</v>
      </c>
      <c r="E13" s="6">
        <v>1085250.3699999999</v>
      </c>
      <c r="F13" s="6">
        <v>976281.5</v>
      </c>
      <c r="G13" s="6">
        <v>1944637.1299999997</v>
      </c>
      <c r="H13" s="6">
        <f t="shared" si="0"/>
        <v>40584025.740000002</v>
      </c>
    </row>
    <row r="14" spans="1:8" x14ac:dyDescent="0.25">
      <c r="A14" s="11" t="s">
        <v>16</v>
      </c>
      <c r="B14" s="6">
        <v>33781022.740000002</v>
      </c>
      <c r="C14" s="6">
        <v>1361251.97</v>
      </c>
      <c r="D14" s="6">
        <v>891053.02</v>
      </c>
      <c r="E14" s="6">
        <v>674848.57</v>
      </c>
      <c r="F14" s="6">
        <v>773638.11</v>
      </c>
      <c r="G14" s="6">
        <v>2275222.4499999997</v>
      </c>
      <c r="H14" s="6">
        <f t="shared" si="0"/>
        <v>39757036.860000007</v>
      </c>
    </row>
    <row r="15" spans="1:8" x14ac:dyDescent="0.25">
      <c r="A15" s="11" t="s">
        <v>17</v>
      </c>
      <c r="B15" s="6">
        <v>32901447.68</v>
      </c>
      <c r="C15" s="6">
        <v>1315708.6900000002</v>
      </c>
      <c r="D15" s="6">
        <v>602137.65999999992</v>
      </c>
      <c r="E15" s="6">
        <v>553232.71000000008</v>
      </c>
      <c r="F15" s="6">
        <v>513566.33999999997</v>
      </c>
      <c r="G15" s="6">
        <v>2292292.0199999996</v>
      </c>
      <c r="H15" s="6">
        <f t="shared" si="0"/>
        <v>38178385.099999994</v>
      </c>
    </row>
    <row r="16" spans="1:8" x14ac:dyDescent="0.25">
      <c r="A16" s="11" t="s">
        <v>18</v>
      </c>
      <c r="B16" s="6">
        <v>37258962.280000001</v>
      </c>
      <c r="C16" s="6">
        <v>1542367.8</v>
      </c>
      <c r="D16" s="6">
        <v>657524.95000000007</v>
      </c>
      <c r="E16" s="6">
        <v>392485.06</v>
      </c>
      <c r="F16" s="6">
        <v>399217.29999999993</v>
      </c>
      <c r="G16" s="6">
        <v>2171295.5300000003</v>
      </c>
      <c r="H16" s="6">
        <f t="shared" si="0"/>
        <v>42421852.920000002</v>
      </c>
    </row>
    <row r="17" spans="1:8" x14ac:dyDescent="0.25">
      <c r="A17" s="11" t="s">
        <v>19</v>
      </c>
      <c r="B17" s="6">
        <v>31072583.959999997</v>
      </c>
      <c r="C17" s="6">
        <v>1274826.98</v>
      </c>
      <c r="D17" s="6">
        <v>701404.60000000009</v>
      </c>
      <c r="E17" s="6">
        <v>443446.73000000004</v>
      </c>
      <c r="F17" s="6">
        <v>243975.36000000002</v>
      </c>
      <c r="G17" s="6">
        <v>1941747.7</v>
      </c>
      <c r="H17" s="6">
        <f t="shared" si="0"/>
        <v>35677985.330000006</v>
      </c>
    </row>
    <row r="18" spans="1:8" x14ac:dyDescent="0.25">
      <c r="A18" s="11" t="s">
        <v>20</v>
      </c>
      <c r="B18" s="6">
        <v>34061587.359999999</v>
      </c>
      <c r="C18" s="6">
        <v>1307345.48</v>
      </c>
      <c r="D18" s="6">
        <v>684107.1</v>
      </c>
      <c r="E18" s="6">
        <v>464304.78</v>
      </c>
      <c r="F18" s="6">
        <v>300797.99</v>
      </c>
      <c r="G18" s="6">
        <v>1740239.5999999999</v>
      </c>
      <c r="H18" s="6">
        <f t="shared" si="0"/>
        <v>38558382.310000002</v>
      </c>
    </row>
    <row r="19" spans="1:8" x14ac:dyDescent="0.25">
      <c r="A19" s="11" t="s">
        <v>21</v>
      </c>
      <c r="B19" s="6">
        <v>45836972.140000001</v>
      </c>
      <c r="C19" s="6">
        <v>1436912.52</v>
      </c>
      <c r="D19" s="6">
        <v>764855.22</v>
      </c>
      <c r="E19" s="6">
        <v>462930.75</v>
      </c>
      <c r="F19" s="6">
        <v>307674.15999999997</v>
      </c>
      <c r="G19" s="6">
        <v>1700903.46</v>
      </c>
      <c r="H19" s="6">
        <f t="shared" si="0"/>
        <v>50510248.25</v>
      </c>
    </row>
    <row r="20" spans="1:8" x14ac:dyDescent="0.25">
      <c r="A20" s="11" t="s">
        <v>22</v>
      </c>
      <c r="B20" s="6">
        <v>61666211.38000001</v>
      </c>
      <c r="C20" s="6">
        <v>1528564.66</v>
      </c>
      <c r="D20" s="6">
        <v>768580.0199999999</v>
      </c>
      <c r="E20" s="6">
        <v>484857.07999999996</v>
      </c>
      <c r="F20" s="6">
        <v>317586.03000000003</v>
      </c>
      <c r="G20" s="6">
        <v>1597397.55</v>
      </c>
      <c r="H20" s="6">
        <f t="shared" si="0"/>
        <v>66363196.720000006</v>
      </c>
    </row>
    <row r="21" spans="1:8" x14ac:dyDescent="0.25">
      <c r="A21" s="11" t="s">
        <v>23</v>
      </c>
      <c r="B21" s="6">
        <v>59965067.019999996</v>
      </c>
      <c r="C21" s="6">
        <v>1620653.33</v>
      </c>
      <c r="D21" s="6">
        <v>791143.28</v>
      </c>
      <c r="E21" s="6">
        <v>433337.99000000005</v>
      </c>
      <c r="F21" s="6">
        <v>314093.56999999995</v>
      </c>
      <c r="G21" s="6">
        <v>1538799.68</v>
      </c>
      <c r="H21" s="6">
        <f t="shared" si="0"/>
        <v>64663094.869999997</v>
      </c>
    </row>
    <row r="22" spans="1:8" x14ac:dyDescent="0.25">
      <c r="A22" s="11" t="s">
        <v>24</v>
      </c>
      <c r="B22" s="6">
        <v>49486853.960000008</v>
      </c>
      <c r="C22" s="6">
        <v>2491440.5399999996</v>
      </c>
      <c r="D22" s="6">
        <v>930745.74</v>
      </c>
      <c r="E22" s="6">
        <v>521844.6100000001</v>
      </c>
      <c r="F22" s="6">
        <v>289959.27999999997</v>
      </c>
      <c r="G22" s="6">
        <v>1507205.8399999999</v>
      </c>
      <c r="H22" s="6">
        <f t="shared" si="0"/>
        <v>55228049.970000014</v>
      </c>
    </row>
    <row r="23" spans="1:8" x14ac:dyDescent="0.25">
      <c r="A23" s="11" t="s">
        <v>25</v>
      </c>
      <c r="B23" s="6">
        <v>39411289.679999992</v>
      </c>
      <c r="C23" s="6">
        <v>1817700.4600000002</v>
      </c>
      <c r="D23" s="6">
        <v>1460553.05</v>
      </c>
      <c r="E23" s="6">
        <v>593247.06999999995</v>
      </c>
      <c r="F23" s="6">
        <v>357025.46000000008</v>
      </c>
      <c r="G23" s="6">
        <v>1461825.2199999997</v>
      </c>
      <c r="H23" s="6">
        <f t="shared" si="0"/>
        <v>45101640.93999999</v>
      </c>
    </row>
    <row r="24" spans="1:8" x14ac:dyDescent="0.25">
      <c r="A24" s="11" t="s">
        <v>26</v>
      </c>
      <c r="B24" s="6">
        <v>35222397.819999993</v>
      </c>
      <c r="C24" s="6">
        <v>1630461.9599999997</v>
      </c>
      <c r="D24" s="6">
        <v>1075455.3499999999</v>
      </c>
      <c r="E24" s="6">
        <v>988865.99</v>
      </c>
      <c r="F24" s="6">
        <v>411011.9</v>
      </c>
      <c r="G24" s="6">
        <v>1419074.13</v>
      </c>
      <c r="H24" s="6">
        <f t="shared" si="0"/>
        <v>40747267.149999999</v>
      </c>
    </row>
    <row r="25" spans="1:8" x14ac:dyDescent="0.25">
      <c r="A25" s="11" t="s">
        <v>27</v>
      </c>
      <c r="B25" s="6">
        <v>38603515.589999996</v>
      </c>
      <c r="C25" s="6">
        <v>1410181.09</v>
      </c>
      <c r="D25" s="6">
        <v>962450.47</v>
      </c>
      <c r="E25" s="6">
        <v>774488.52</v>
      </c>
      <c r="F25" s="6">
        <v>668925.58000000019</v>
      </c>
      <c r="G25" s="6">
        <v>1495974.0399999998</v>
      </c>
      <c r="H25" s="6">
        <f t="shared" si="0"/>
        <v>43915535.289999999</v>
      </c>
    </row>
    <row r="26" spans="1:8" x14ac:dyDescent="0.25">
      <c r="A26" s="11" t="s">
        <v>28</v>
      </c>
      <c r="B26" s="6">
        <v>47425229</v>
      </c>
      <c r="C26" s="6">
        <v>913762</v>
      </c>
      <c r="D26" s="6">
        <v>782548.09</v>
      </c>
      <c r="E26" s="6">
        <v>630394.16</v>
      </c>
      <c r="F26" s="6">
        <v>585540.27</v>
      </c>
      <c r="G26" s="6">
        <v>1686015.1500000001</v>
      </c>
      <c r="H26" s="6">
        <f t="shared" si="0"/>
        <v>52023488.670000002</v>
      </c>
    </row>
    <row r="27" spans="1:8" x14ac:dyDescent="0.25">
      <c r="A27" s="11" t="s">
        <v>29</v>
      </c>
      <c r="B27" s="6">
        <v>42473692</v>
      </c>
      <c r="C27" s="6">
        <v>1265312</v>
      </c>
      <c r="D27" s="6">
        <v>626753.72</v>
      </c>
      <c r="E27" s="6">
        <v>481658.31</v>
      </c>
      <c r="F27" s="6">
        <v>419916.43</v>
      </c>
      <c r="G27" s="6">
        <v>1708120.1100000003</v>
      </c>
      <c r="H27" s="6">
        <f t="shared" si="0"/>
        <v>46975452.57</v>
      </c>
    </row>
    <row r="28" spans="1:8" x14ac:dyDescent="0.25">
      <c r="A28" s="11" t="s">
        <v>30</v>
      </c>
      <c r="B28" s="6">
        <v>38651022</v>
      </c>
      <c r="C28" s="6">
        <v>1603107</v>
      </c>
      <c r="D28" s="6">
        <v>623530.55000000005</v>
      </c>
      <c r="E28" s="6">
        <v>386060.67000000004</v>
      </c>
      <c r="F28" s="6">
        <v>298235.90999999997</v>
      </c>
      <c r="G28" s="6">
        <v>1581839.97</v>
      </c>
      <c r="H28" s="6">
        <f t="shared" si="0"/>
        <v>43143796.099999994</v>
      </c>
    </row>
    <row r="29" spans="1:8" x14ac:dyDescent="0.25">
      <c r="A29" s="11" t="s">
        <v>31</v>
      </c>
      <c r="B29" s="6">
        <v>31744565</v>
      </c>
      <c r="C29" s="6">
        <v>1149443</v>
      </c>
      <c r="D29" s="6">
        <v>819880.00999999989</v>
      </c>
      <c r="E29" s="6">
        <v>403184.25</v>
      </c>
      <c r="F29" s="6">
        <v>253405.64</v>
      </c>
      <c r="G29" s="6">
        <v>1416550.68</v>
      </c>
      <c r="H29" s="6">
        <f t="shared" si="0"/>
        <v>35787028.579999998</v>
      </c>
    </row>
    <row r="30" spans="1:8" x14ac:dyDescent="0.25">
      <c r="A30" s="11" t="s">
        <v>32</v>
      </c>
      <c r="B30" s="6">
        <v>36988078</v>
      </c>
      <c r="C30" s="6">
        <v>1362128</v>
      </c>
      <c r="D30" s="6">
        <v>684572.34000000008</v>
      </c>
      <c r="E30" s="6">
        <v>551533.62</v>
      </c>
      <c r="F30" s="6">
        <v>267609.44</v>
      </c>
      <c r="G30" s="6">
        <v>1373016.24</v>
      </c>
      <c r="H30" s="6">
        <f t="shared" si="0"/>
        <v>41226937.640000001</v>
      </c>
    </row>
    <row r="31" spans="1:8" x14ac:dyDescent="0.25">
      <c r="A31" s="11" t="s">
        <v>33</v>
      </c>
      <c r="B31" s="6">
        <v>42073150</v>
      </c>
      <c r="C31" s="6">
        <v>864947.42</v>
      </c>
      <c r="D31" s="6">
        <v>647621.43000000017</v>
      </c>
      <c r="E31" s="6">
        <v>475834.4</v>
      </c>
      <c r="F31" s="6">
        <v>323979.94</v>
      </c>
      <c r="G31" s="6">
        <v>1336404.45</v>
      </c>
      <c r="H31" s="6">
        <f t="shared" si="0"/>
        <v>45721937.640000001</v>
      </c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ht="15.75" thickBot="1" x14ac:dyDescent="0.3">
      <c r="A33" s="4"/>
      <c r="B33" s="7">
        <f t="shared" ref="B33:H33" si="1">SUM(B8:B32)</f>
        <v>986048266.05000007</v>
      </c>
      <c r="C33" s="7">
        <f t="shared" si="1"/>
        <v>39175721.75</v>
      </c>
      <c r="D33" s="7">
        <f t="shared" si="1"/>
        <v>22215753.530000001</v>
      </c>
      <c r="E33" s="7">
        <f t="shared" si="1"/>
        <v>15312687.48</v>
      </c>
      <c r="F33" s="7">
        <f t="shared" si="1"/>
        <v>10829599.250000002</v>
      </c>
      <c r="G33" s="7">
        <f t="shared" si="1"/>
        <v>42884968.799999997</v>
      </c>
      <c r="H33" s="7">
        <f t="shared" si="1"/>
        <v>1116466996.8599999</v>
      </c>
    </row>
    <row r="34" spans="1:8" ht="15.75" thickTop="1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 t="s">
        <v>34</v>
      </c>
      <c r="B35" s="8">
        <f t="shared" ref="B35:G35" si="2">B33/$H$33</f>
        <v>0.88318621940747455</v>
      </c>
      <c r="C35" s="8">
        <f t="shared" si="2"/>
        <v>3.5089010118686439E-2</v>
      </c>
      <c r="D35" s="8">
        <f t="shared" si="2"/>
        <v>1.9898262637839316E-2</v>
      </c>
      <c r="E35" s="8">
        <f t="shared" si="2"/>
        <v>1.3715306877020158E-2</v>
      </c>
      <c r="F35" s="8">
        <f t="shared" si="2"/>
        <v>9.6998830063563333E-3</v>
      </c>
      <c r="G35" s="8">
        <f t="shared" si="2"/>
        <v>3.8411317952623356E-2</v>
      </c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 t="s">
        <v>35</v>
      </c>
      <c r="B37" s="4">
        <f>(30/2)</f>
        <v>15</v>
      </c>
      <c r="C37" s="4">
        <f>(30+60)/2</f>
        <v>45</v>
      </c>
      <c r="D37" s="4">
        <f>(60+90)/2</f>
        <v>75</v>
      </c>
      <c r="E37" s="4">
        <f>(120+90)/2</f>
        <v>105</v>
      </c>
      <c r="F37" s="4">
        <f>(150+120)/2</f>
        <v>135</v>
      </c>
      <c r="G37" s="4">
        <v>150</v>
      </c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ht="15.75" thickBot="1" x14ac:dyDescent="0.3">
      <c r="A39" s="4" t="s">
        <v>36</v>
      </c>
      <c r="B39" s="9">
        <f t="shared" ref="B39:G39" si="3">B35*B37</f>
        <v>13.247793291112119</v>
      </c>
      <c r="C39" s="9">
        <f t="shared" si="3"/>
        <v>1.5790054553408899</v>
      </c>
      <c r="D39" s="9">
        <f t="shared" si="3"/>
        <v>1.4923696978379486</v>
      </c>
      <c r="E39" s="9">
        <f t="shared" si="3"/>
        <v>1.4401072220871165</v>
      </c>
      <c r="F39" s="9">
        <f t="shared" si="3"/>
        <v>1.3094842058581051</v>
      </c>
      <c r="G39" s="9">
        <f t="shared" si="3"/>
        <v>5.7616976928935033</v>
      </c>
      <c r="H39" s="10">
        <f>SUM(B39:G39)</f>
        <v>24.830457565129681</v>
      </c>
    </row>
    <row r="40" spans="1:8" ht="15.75" thickTop="1" x14ac:dyDescent="0.25"/>
  </sheetData>
  <pageMargins left="0.7" right="0.7" top="0.75" bottom="0.75" header="0.3" footer="0.3"/>
  <pageSetup scale="84" orientation="landscape" horizontalDpi="1200" verticalDpi="1200" r:id="rId1"/>
  <headerFooter>
    <oddHeader xml:space="preserve">&amp;R&amp;"Times New Roman,Bold"&amp;10KyPSC Case No. 2024-00354
AG-DR-02-054(b) Attachment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365163-3981-4449-968F-A0F0324324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ADBF68-05EA-4D89-A42B-30D4AB4D86EB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d26d66c-7442-4f2f-84b5-fd9d62aa561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7AFB22-C53A-4C36-991F-97710A100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 Aging - 2023 - 2024</vt:lpstr>
      <vt:lpstr>'AR Aging - 2023 - 2024'!Print_Area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Updated AR Aging to include all of 2024 - Witness is Adams</dc:subject>
  <dc:creator>Sain, Calandra</dc:creator>
  <cp:keywords/>
  <dc:description/>
  <cp:lastModifiedBy>D'Ascenzo, Rocco</cp:lastModifiedBy>
  <cp:revision/>
  <cp:lastPrinted>2025-02-23T19:16:22Z</cp:lastPrinted>
  <dcterms:created xsi:type="dcterms:W3CDTF">2024-08-02T15:02:28Z</dcterms:created>
  <dcterms:modified xsi:type="dcterms:W3CDTF">2025-02-23T19:16:27Z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  <property fmtid="{D5CDD505-2E9C-101B-9397-08002B2CF9AE}" pid="3" name="MediaServiceImageTags">
    <vt:lpwstr/>
  </property>
</Properties>
</file>