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AG 2nd Set/Ecels/"/>
    </mc:Choice>
  </mc:AlternateContent>
  <xr:revisionPtr revIDLastSave="2" documentId="13_ncr:1_{B1203BDB-3425-4835-A415-2E2C398C7623}" xr6:coauthVersionLast="47" xr6:coauthVersionMax="47" xr10:uidLastSave="{47E7D943-A398-4AB8-85B9-9E8BC41D4F2C}"/>
  <bookViews>
    <workbookView xWindow="-120" yWindow="-120" windowWidth="29040" windowHeight="15720" tabRatio="855" xr2:uid="{D15C6E5B-F803-4F63-933E-94A318A5027E}"/>
  </bookViews>
  <sheets>
    <sheet name="37.b" sheetId="18" r:id="rId1"/>
  </sheets>
  <definedNames>
    <definedName name="__123Graph_A">#REF!</definedName>
    <definedName name="__123Graph_AGraph10">#REF!</definedName>
    <definedName name="__123Graph_AGraph11">#REF!</definedName>
    <definedName name="__123Graph_AGraph12">#REF!</definedName>
    <definedName name="__123Graph_AGraph13">#REF!</definedName>
    <definedName name="__123Graph_AGraph14">#REF!</definedName>
    <definedName name="__123Graph_AGraph18">#REF!</definedName>
    <definedName name="__123Graph_AGraph2">#REF!</definedName>
    <definedName name="__123Graph_AGraph3">#REF!</definedName>
    <definedName name="__123Graph_AGraph4">#REF!</definedName>
    <definedName name="__123Graph_AGraph7">#REF!</definedName>
    <definedName name="__123Graph_AGraph8">#REF!</definedName>
    <definedName name="__123Graph_AGraph9">#REF!</definedName>
    <definedName name="__123Graph_BGraph11">#REF!</definedName>
    <definedName name="__123Graph_BGraph13">#REF!</definedName>
    <definedName name="__123Graph_BGraph2">#REF!</definedName>
    <definedName name="__123Graph_BGraph3">#REF!</definedName>
    <definedName name="__123Graph_X">#REF!</definedName>
    <definedName name="__123Graph_XGraph10">#REF!</definedName>
    <definedName name="__123Graph_XGraph11">#REF!</definedName>
    <definedName name="__123Graph_XGraph12">#REF!</definedName>
    <definedName name="__123Graph_XGraph13">#REF!</definedName>
    <definedName name="__123Graph_XGraph14">#REF!</definedName>
    <definedName name="__123Graph_XGraph18">#REF!</definedName>
    <definedName name="__123Graph_XGraph2">#REF!</definedName>
    <definedName name="__123Graph_XGraph3">#REF!</definedName>
    <definedName name="__123Graph_XGraph4">#REF!</definedName>
    <definedName name="__123Graph_XGraph7">#REF!</definedName>
    <definedName name="__123Graph_XGraph8">#REF!</definedName>
    <definedName name="__123Graph_XGraph9">#REF!</definedName>
    <definedName name="_Key1">#REF!</definedName>
    <definedName name="_Key2">#REF!</definedName>
    <definedName name="_Order1">255</definedName>
    <definedName name="_Order2">255</definedName>
    <definedName name="_Sort">#REF!</definedName>
    <definedName name="test11">#REF!</definedName>
    <definedName name="test1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8" l="1"/>
  <c r="B23" i="18"/>
  <c r="C20" i="18"/>
  <c r="C22" i="18" s="1"/>
  <c r="B20" i="18" l="1"/>
  <c r="B22" i="18" s="1"/>
</calcChain>
</file>

<file path=xl/sharedStrings.xml><?xml version="1.0" encoding="utf-8"?>
<sst xmlns="http://schemas.openxmlformats.org/spreadsheetml/2006/main" count="19" uniqueCount="19">
  <si>
    <t>Duke Energy Kentucky</t>
  </si>
  <si>
    <t>Electric</t>
  </si>
  <si>
    <t xml:space="preserve">TY 2022 KY Refunds received </t>
  </si>
  <si>
    <t xml:space="preserve">TY 2022 Remaining expected refund </t>
  </si>
  <si>
    <t xml:space="preserve">TY 2022 Remaining taxes due </t>
  </si>
  <si>
    <t>Attorney General's Second Set Data Requests</t>
  </si>
  <si>
    <t>Date Received: February 12, 2025</t>
  </si>
  <si>
    <t>AG-DR-02-37</t>
  </si>
  <si>
    <t>TY 2022 DEK-KY True-Up</t>
  </si>
  <si>
    <t>TY 2022 DEK-KY Accruals</t>
  </si>
  <si>
    <t>TY 2022 DEK-KY Payments/Refunds</t>
  </si>
  <si>
    <t>Total Payments/Refunds</t>
  </si>
  <si>
    <t>(Fav)/Unfav True-up</t>
  </si>
  <si>
    <t>TY 2022 KYDOR Payments</t>
  </si>
  <si>
    <t>TY 2022 Original Local Payments</t>
  </si>
  <si>
    <t>TY 2022 Amended Local Payments</t>
  </si>
  <si>
    <t>Total DEK-KY</t>
  </si>
  <si>
    <t>Check:</t>
  </si>
  <si>
    <t>Case No. 2024-00354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</si>
</sst>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2"/>
      <name val="TIMES"/>
    </font>
    <font>
      <u/>
      <sz val="12"/>
      <color theme="10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7" fontId="5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164" fontId="0" fillId="0" borderId="0" xfId="1" applyNumberFormat="1" applyFont="1"/>
    <xf numFmtId="0" fontId="3" fillId="0" borderId="0" xfId="0" applyFont="1"/>
    <xf numFmtId="164" fontId="0" fillId="0" borderId="0" xfId="0" applyNumberFormat="1"/>
    <xf numFmtId="0" fontId="2" fillId="0" borderId="0" xfId="0" applyFont="1"/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 applyAlignment="1">
      <alignment vertical="center" wrapText="1"/>
    </xf>
    <xf numFmtId="10" fontId="0" fillId="0" borderId="0" xfId="2" applyNumberFormat="1" applyFont="1"/>
    <xf numFmtId="0" fontId="0" fillId="0" borderId="0" xfId="0" applyAlignment="1">
      <alignment horizontal="left" indent="1"/>
    </xf>
    <xf numFmtId="164" fontId="0" fillId="0" borderId="4" xfId="0" applyNumberFormat="1" applyBorder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164" fontId="2" fillId="0" borderId="0" xfId="1" applyNumberFormat="1" applyFont="1"/>
    <xf numFmtId="164" fontId="2" fillId="0" borderId="2" xfId="0" applyNumberFormat="1" applyFont="1" applyBorder="1"/>
    <xf numFmtId="164" fontId="0" fillId="0" borderId="1" xfId="0" applyNumberForma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9" fillId="0" borderId="0" xfId="0" applyNumberFormat="1" applyFont="1"/>
  </cellXfs>
  <cellStyles count="9">
    <cellStyle name="Comma" xfId="1" builtinId="3"/>
    <cellStyle name="Comma 2" xfId="4" xr:uid="{6F422F08-7CCB-440B-8F90-E56DFAE9AE6E}"/>
    <cellStyle name="Hyperlink 2" xfId="7" xr:uid="{977770E6-C200-48D4-BBF2-33AA529A37B4}"/>
    <cellStyle name="Normal" xfId="0" builtinId="0"/>
    <cellStyle name="Normal 10" xfId="8" xr:uid="{F1D12725-DFED-4F8A-A770-5CA93D17061D}"/>
    <cellStyle name="Normal 2" xfId="3" xr:uid="{03BC5A26-7938-47F3-9F43-3FEA83BF85FB}"/>
    <cellStyle name="Normal 3" xfId="5" xr:uid="{F5D96635-8498-41E6-A836-4F77AF8DCC06}"/>
    <cellStyle name="Percent" xfId="2" builtinId="5"/>
    <cellStyle name="Percent 2" xfId="6" xr:uid="{9C9A0F8E-BBF0-43AA-850A-AC57206DD9A2}"/>
  </cellStyles>
  <dxfs count="0"/>
  <tableStyles count="0" defaultTableStyle="TableStyleMedium2" defaultPivotStyle="PivotStyleLight16"/>
  <colors>
    <mruColors>
      <color rgb="FFF8E2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5324-7529-47F0-B392-39C1A1FA85A2}">
  <sheetPr codeName="Sheet1">
    <tabColor rgb="FFFFC000"/>
  </sheetPr>
  <dimension ref="A1:G24"/>
  <sheetViews>
    <sheetView tabSelected="1" view="pageLayout" zoomScale="110" zoomScaleNormal="120" zoomScalePageLayoutView="110" workbookViewId="0">
      <selection activeCell="A5" sqref="A5"/>
    </sheetView>
  </sheetViews>
  <sheetFormatPr defaultRowHeight="15" x14ac:dyDescent="0.25"/>
  <cols>
    <col min="1" max="1" width="32.42578125" customWidth="1"/>
    <col min="2" max="2" width="14.140625" customWidth="1"/>
    <col min="3" max="3" width="12.7109375" customWidth="1"/>
    <col min="4" max="4" width="7.7109375" bestFit="1" customWidth="1"/>
    <col min="5" max="6" width="13.5703125" bestFit="1" customWidth="1"/>
    <col min="7" max="7" width="7.140625" bestFit="1" customWidth="1"/>
    <col min="8" max="8" width="9.85546875" bestFit="1" customWidth="1"/>
    <col min="9" max="9" width="6.7109375" bestFit="1" customWidth="1"/>
    <col min="10" max="10" width="7.7109375" bestFit="1" customWidth="1"/>
    <col min="11" max="11" width="13.28515625" bestFit="1" customWidth="1"/>
    <col min="12" max="12" width="25.5703125" bestFit="1" customWidth="1"/>
    <col min="13" max="13" width="7.85546875" bestFit="1" customWidth="1"/>
    <col min="14" max="14" width="9.85546875" bestFit="1" customWidth="1"/>
    <col min="15" max="15" width="7.85546875" bestFit="1" customWidth="1"/>
    <col min="16" max="16" width="4.7109375" bestFit="1" customWidth="1"/>
    <col min="17" max="17" width="17.28515625" customWidth="1"/>
    <col min="18" max="18" width="11.28515625" bestFit="1" customWidth="1"/>
  </cols>
  <sheetData>
    <row r="1" spans="1:6" x14ac:dyDescent="0.25">
      <c r="A1" s="12" t="s">
        <v>0</v>
      </c>
    </row>
    <row r="2" spans="1:6" x14ac:dyDescent="0.25">
      <c r="A2" s="12" t="s">
        <v>18</v>
      </c>
    </row>
    <row r="3" spans="1:6" x14ac:dyDescent="0.25">
      <c r="A3" s="12" t="s">
        <v>5</v>
      </c>
    </row>
    <row r="4" spans="1:6" x14ac:dyDescent="0.25">
      <c r="A4" s="13" t="s">
        <v>6</v>
      </c>
      <c r="E4" s="2"/>
    </row>
    <row r="5" spans="1:6" x14ac:dyDescent="0.25">
      <c r="A5" s="12" t="s">
        <v>7</v>
      </c>
      <c r="E5" s="2"/>
    </row>
    <row r="6" spans="1:6" x14ac:dyDescent="0.25">
      <c r="E6" s="2"/>
    </row>
    <row r="7" spans="1:6" x14ac:dyDescent="0.25">
      <c r="E7" s="2"/>
    </row>
    <row r="8" spans="1:6" x14ac:dyDescent="0.25">
      <c r="A8" s="4" t="s">
        <v>8</v>
      </c>
      <c r="E8" s="2"/>
    </row>
    <row r="9" spans="1:6" x14ac:dyDescent="0.25">
      <c r="C9" s="9"/>
      <c r="E9" s="2"/>
    </row>
    <row r="10" spans="1:6" x14ac:dyDescent="0.25">
      <c r="B10" s="14" t="s">
        <v>16</v>
      </c>
      <c r="C10" s="14" t="s">
        <v>1</v>
      </c>
    </row>
    <row r="11" spans="1:6" x14ac:dyDescent="0.25">
      <c r="A11" s="4" t="s">
        <v>9</v>
      </c>
      <c r="B11" s="15">
        <v>13527536</v>
      </c>
      <c r="C11" s="16">
        <v>10355776</v>
      </c>
      <c r="E11" s="3"/>
      <c r="F11" s="3"/>
    </row>
    <row r="12" spans="1:6" x14ac:dyDescent="0.25">
      <c r="B12" s="8"/>
      <c r="C12" s="3"/>
      <c r="E12" s="3"/>
      <c r="F12" s="3"/>
    </row>
    <row r="13" spans="1:6" x14ac:dyDescent="0.25">
      <c r="A13" t="s">
        <v>10</v>
      </c>
      <c r="B13" s="8"/>
      <c r="C13" s="3"/>
      <c r="E13" s="3"/>
      <c r="F13" s="3"/>
    </row>
    <row r="14" spans="1:6" x14ac:dyDescent="0.25">
      <c r="A14" s="10" t="s">
        <v>13</v>
      </c>
      <c r="B14" s="1">
        <v>-2865352</v>
      </c>
      <c r="C14" s="3">
        <v>-2193521</v>
      </c>
      <c r="E14" s="3"/>
      <c r="F14" s="3"/>
    </row>
    <row r="15" spans="1:6" x14ac:dyDescent="0.25">
      <c r="A15" s="10" t="s">
        <v>14</v>
      </c>
      <c r="B15" s="1">
        <v>-8731931</v>
      </c>
      <c r="C15" s="3">
        <v>-6684582</v>
      </c>
      <c r="E15" s="3"/>
      <c r="F15" s="3"/>
    </row>
    <row r="16" spans="1:6" x14ac:dyDescent="0.25">
      <c r="A16" s="10" t="s">
        <v>15</v>
      </c>
      <c r="B16" s="5">
        <v>-136159</v>
      </c>
      <c r="C16" s="3">
        <v>-104234</v>
      </c>
      <c r="E16" s="3"/>
      <c r="F16" s="3"/>
    </row>
    <row r="17" spans="1:7" x14ac:dyDescent="0.25">
      <c r="A17" s="10" t="s">
        <v>2</v>
      </c>
      <c r="B17" s="5">
        <v>540832</v>
      </c>
      <c r="C17" s="3">
        <v>414025</v>
      </c>
      <c r="E17" s="3"/>
      <c r="F17" s="3"/>
    </row>
    <row r="18" spans="1:7" x14ac:dyDescent="0.25">
      <c r="A18" s="10" t="s">
        <v>3</v>
      </c>
      <c r="B18" s="5">
        <v>315619</v>
      </c>
      <c r="C18" s="3">
        <v>241617</v>
      </c>
      <c r="E18" s="3"/>
      <c r="F18" s="3"/>
    </row>
    <row r="19" spans="1:7" x14ac:dyDescent="0.25">
      <c r="A19" s="10" t="s">
        <v>4</v>
      </c>
      <c r="B19" s="6">
        <v>-455524</v>
      </c>
      <c r="C19" s="17">
        <v>-348719</v>
      </c>
      <c r="E19" s="3"/>
      <c r="F19" s="3"/>
    </row>
    <row r="20" spans="1:7" x14ac:dyDescent="0.25">
      <c r="A20" s="18" t="s">
        <v>11</v>
      </c>
      <c r="B20" s="15">
        <f>SUM(B14:B19)</f>
        <v>-11332515</v>
      </c>
      <c r="C20" s="15">
        <f>SUM(C14:C19)</f>
        <v>-8675414</v>
      </c>
      <c r="G20" s="3"/>
    </row>
    <row r="21" spans="1:7" ht="15.75" thickBot="1" x14ac:dyDescent="0.3">
      <c r="B21" s="7"/>
      <c r="C21" s="11"/>
    </row>
    <row r="22" spans="1:7" ht="15.75" thickTop="1" x14ac:dyDescent="0.25">
      <c r="A22" s="4" t="s">
        <v>12</v>
      </c>
      <c r="B22" s="15">
        <f>-(B20+B11)</f>
        <v>-2195021</v>
      </c>
      <c r="C22" s="15">
        <f>-(C20+C11)</f>
        <v>-1680362</v>
      </c>
    </row>
    <row r="23" spans="1:7" x14ac:dyDescent="0.25">
      <c r="A23" s="19" t="s">
        <v>17</v>
      </c>
      <c r="B23" s="20">
        <f>B11+B20+B22</f>
        <v>0</v>
      </c>
      <c r="C23" s="20">
        <f>C11+C20+C22</f>
        <v>0</v>
      </c>
    </row>
    <row r="24" spans="1:7" x14ac:dyDescent="0.25">
      <c r="B24" s="1"/>
    </row>
  </sheetData>
  <pageMargins left="0.7" right="0.7" top="0.75" bottom="0.75" header="0.3" footer="0.3"/>
  <pageSetup orientation="portrait" horizontalDpi="300" r:id="rId1"/>
  <headerFooter>
    <oddHeader>&amp;R&amp;"Times New Roman,Bold"KyPSC Case No.2024-00354
AG-DR-02-037 Attachment 4
 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i:0#.f|membership|john.panizza@duke-energy.com,#i:0#.f|membership|john.panizza@duke-energy.com,#John.Panizza@duke-energy.com,#,#Panizza, John R,#,#43345,#Dir Tax Operations</DisplayName>
        <AccountId>82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9F18EE-FB9B-4965-8553-7E029C9ED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8E9B52-D1FF-4629-A413-9A7E72BD247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9d26d66c-7442-4f2f-84b5-fd9d62aa5613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263B7A-F436-46E4-A02E-CA0B772F10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37.b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TY 22' True Up Entry</dc:subject>
  <dc:creator>David Jones</dc:creator>
  <cp:lastModifiedBy>Sunderman, Minna</cp:lastModifiedBy>
  <cp:lastPrinted>2025-02-26T17:17:18Z</cp:lastPrinted>
  <dcterms:created xsi:type="dcterms:W3CDTF">2024-12-09T16:54:34Z</dcterms:created>
  <dcterms:modified xsi:type="dcterms:W3CDTF">2025-02-26T17:17:30Z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2;#United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  <property fmtid="{D5CDD505-2E9C-101B-9397-08002B2CF9AE}" pid="5" name="_dlc_DocId">
    <vt:lpwstr>USA88427-1163754367-20205</vt:lpwstr>
  </property>
  <property fmtid="{D5CDD505-2E9C-101B-9397-08002B2CF9AE}" pid="6" name="ContentLanguage">
    <vt:lpwstr>4;#English|556a818d-2fa5-4ece-a7c0-2ca1d2dc5c77</vt:lpwstr>
  </property>
  <property fmtid="{D5CDD505-2E9C-101B-9397-08002B2CF9AE}" pid="7" name="_dlc_DocIdItemGuid">
    <vt:lpwstr>7481bbea-75ca-4e23-bccf-f0d93823e111</vt:lpwstr>
  </property>
  <property fmtid="{D5CDD505-2E9C-101B-9397-08002B2CF9AE}" pid="8" name="TaxServiceLine">
    <vt:lpwstr>3;#Indirect Tax|59156974-4d93-4989-b87a-7c365b3f7464</vt:lpwstr>
  </property>
  <property fmtid="{D5CDD505-2E9C-101B-9397-08002B2CF9AE}" pid="9" name="_dlc_DocIdUrl">
    <vt:lpwstr>https://eyus.sharepoint.com/sites/eyimdUSA-0059762-MM/_layouts/15/DocIdRedir.aspx?ID=USA88427-1163754367-20205, USA88427-1163754367-20205</vt:lpwstr>
  </property>
</Properties>
</file>