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-my.sharepoint.com/personal/minna_sunderman_duke-energy_com/Documents/Desktop/Electronic Filing/AG 2nd Set/Ecels/"/>
    </mc:Choice>
  </mc:AlternateContent>
  <xr:revisionPtr revIDLastSave="1" documentId="13_ncr:1_{29E70793-29E1-4001-9B42-44E63333E7A2}" xr6:coauthVersionLast="47" xr6:coauthVersionMax="47" xr10:uidLastSave="{56F09D24-F9F4-4A03-A37B-93D800C4E32A}"/>
  <bookViews>
    <workbookView xWindow="-120" yWindow="-120" windowWidth="29040" windowHeight="15720" xr2:uid="{27902D2E-0478-4A95-A49E-6FAA99572E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" i="1" l="1"/>
  <c r="T19" i="1"/>
  <c r="S24" i="1" l="1"/>
  <c r="U24" i="1" s="1"/>
  <c r="S25" i="1"/>
  <c r="U25" i="1" s="1"/>
  <c r="S26" i="1"/>
  <c r="U26" i="1" s="1"/>
  <c r="S27" i="1"/>
  <c r="U27" i="1" s="1"/>
  <c r="S28" i="1"/>
  <c r="U28" i="1" s="1"/>
  <c r="S29" i="1"/>
  <c r="U29" i="1" s="1"/>
  <c r="S30" i="1"/>
  <c r="U30" i="1" s="1"/>
  <c r="S31" i="1"/>
  <c r="U31" i="1" s="1"/>
  <c r="S32" i="1"/>
  <c r="U32" i="1" s="1"/>
  <c r="S33" i="1"/>
  <c r="U33" i="1" s="1"/>
  <c r="S23" i="1"/>
  <c r="U23" i="1" s="1"/>
  <c r="S18" i="1"/>
  <c r="U18" i="1" s="1"/>
  <c r="S17" i="1"/>
  <c r="U17" i="1" s="1"/>
  <c r="S16" i="1"/>
  <c r="U16" i="1" s="1"/>
  <c r="S15" i="1"/>
  <c r="U15" i="1" s="1"/>
  <c r="S14" i="1"/>
  <c r="U14" i="1" s="1"/>
  <c r="S13" i="1"/>
  <c r="U13" i="1" s="1"/>
  <c r="S12" i="1"/>
  <c r="U12" i="1" s="1"/>
  <c r="S11" i="1"/>
  <c r="U11" i="1" s="1"/>
  <c r="S10" i="1"/>
  <c r="U10" i="1" s="1"/>
  <c r="S9" i="1"/>
  <c r="U9" i="1" s="1"/>
  <c r="F34" i="1"/>
  <c r="G34" i="1"/>
  <c r="H34" i="1"/>
  <c r="I34" i="1"/>
  <c r="J34" i="1"/>
  <c r="K34" i="1"/>
  <c r="L34" i="1"/>
  <c r="M34" i="1"/>
  <c r="N34" i="1"/>
  <c r="O34" i="1"/>
  <c r="P34" i="1"/>
  <c r="Q34" i="1"/>
  <c r="E34" i="1"/>
  <c r="S34" i="1" s="1"/>
  <c r="U34" i="1" s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S19" i="1" l="1"/>
  <c r="U19" i="1" s="1"/>
</calcChain>
</file>

<file path=xl/sharedStrings.xml><?xml version="1.0" encoding="utf-8"?>
<sst xmlns="http://schemas.openxmlformats.org/spreadsheetml/2006/main" count="35" uniqueCount="23">
  <si>
    <t>13 mo avg</t>
  </si>
  <si>
    <t>Gross Plant</t>
  </si>
  <si>
    <t>Accumulated Depreciation</t>
  </si>
  <si>
    <t>Adjustments</t>
  </si>
  <si>
    <t>Net of Adj.</t>
  </si>
  <si>
    <t>Duke Energy Kentucky</t>
  </si>
  <si>
    <t>Steam Production Plant</t>
  </si>
  <si>
    <t>East Bend 2</t>
  </si>
  <si>
    <t>Sch B-2.1</t>
  </si>
  <si>
    <t>Land and Land Rights</t>
  </si>
  <si>
    <t>Structures &amp; Improvements</t>
  </si>
  <si>
    <t>Boiler Plant Equipment</t>
  </si>
  <si>
    <t>Boiler Plant Equip - SCR Catalyst</t>
  </si>
  <si>
    <t>Turbogenerator Equipment</t>
  </si>
  <si>
    <t>Accessory Electric Equipment</t>
  </si>
  <si>
    <t>Miscellaneous Power Plant Equipment</t>
  </si>
  <si>
    <t>3170</t>
  </si>
  <si>
    <t>ARO - Steam Production</t>
  </si>
  <si>
    <t>Case 2015-120 Acq of DPL Share of East Bend</t>
  </si>
  <si>
    <t>Completed Construction Not Classified</t>
  </si>
  <si>
    <t>Miscellaneous Powerplant Equipment</t>
  </si>
  <si>
    <t>Retirement Work in Progress</t>
  </si>
  <si>
    <t>Sch B-3.1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</si>
</sst>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37" fontId="3" fillId="0" borderId="0" xfId="2" applyNumberFormat="1" applyFont="1"/>
    <xf numFmtId="37" fontId="3" fillId="0" borderId="1" xfId="2" applyNumberFormat="1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17" fontId="3" fillId="0" borderId="1" xfId="2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0" xfId="1" applyNumberFormat="1" applyFont="1"/>
    <xf numFmtId="164" fontId="4" fillId="0" borderId="0" xfId="0" applyNumberFormat="1" applyFont="1"/>
    <xf numFmtId="164" fontId="4" fillId="0" borderId="1" xfId="1" applyNumberFormat="1" applyFont="1" applyBorder="1"/>
    <xf numFmtId="164" fontId="4" fillId="0" borderId="1" xfId="0" applyNumberFormat="1" applyFont="1" applyBorder="1"/>
    <xf numFmtId="37" fontId="4" fillId="0" borderId="0" xfId="0" applyNumberFormat="1" applyFont="1"/>
    <xf numFmtId="0" fontId="6" fillId="0" borderId="0" xfId="0" applyFont="1"/>
  </cellXfs>
  <cellStyles count="3">
    <cellStyle name="Comma" xfId="1" builtinId="3"/>
    <cellStyle name="Normal" xfId="0" builtinId="0"/>
    <cellStyle name="Normal 2" xfId="2" xr:uid="{1CF58114-E8FA-453B-9E26-5EEBC565E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D57DA-304F-4AFA-82C4-73A2C70690E9}">
  <sheetPr>
    <pageSetUpPr fitToPage="1"/>
  </sheetPr>
  <dimension ref="A2:U34"/>
  <sheetViews>
    <sheetView tabSelected="1" view="pageLayout" topLeftCell="I1" zoomScaleNormal="90" workbookViewId="0">
      <selection activeCell="Q6" sqref="Q6"/>
    </sheetView>
  </sheetViews>
  <sheetFormatPr defaultRowHeight="15" x14ac:dyDescent="0.25"/>
  <cols>
    <col min="1" max="1" width="6.5703125" customWidth="1"/>
    <col min="2" max="2" width="8.28515625" customWidth="1"/>
    <col min="3" max="3" width="8.85546875" customWidth="1"/>
    <col min="4" max="4" width="49.140625" customWidth="1"/>
    <col min="5" max="17" width="17" customWidth="1"/>
    <col min="18" max="18" width="2.7109375" customWidth="1"/>
    <col min="19" max="21" width="18.140625" customWidth="1"/>
  </cols>
  <sheetData>
    <row r="2" spans="1:21" ht="15.75" x14ac:dyDescent="0.25">
      <c r="A2" s="16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5.75" x14ac:dyDescent="0.25">
      <c r="A3" s="16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5.75" x14ac:dyDescent="0.25">
      <c r="A4" s="16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5.75" x14ac:dyDescent="0.25">
      <c r="A7" s="6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7"/>
      <c r="S7" s="5"/>
      <c r="T7" s="7" t="s">
        <v>8</v>
      </c>
      <c r="U7" s="5"/>
    </row>
    <row r="8" spans="1:21" ht="15.75" x14ac:dyDescent="0.25">
      <c r="A8" s="5"/>
      <c r="B8" s="5"/>
      <c r="C8" s="5"/>
      <c r="D8" s="5"/>
      <c r="E8" s="8">
        <v>45809</v>
      </c>
      <c r="F8" s="8">
        <v>45839</v>
      </c>
      <c r="G8" s="8">
        <v>45870</v>
      </c>
      <c r="H8" s="8">
        <v>45901</v>
      </c>
      <c r="I8" s="8">
        <v>45931</v>
      </c>
      <c r="J8" s="8">
        <v>45962</v>
      </c>
      <c r="K8" s="8">
        <v>45992</v>
      </c>
      <c r="L8" s="8">
        <v>46023</v>
      </c>
      <c r="M8" s="8">
        <v>46054</v>
      </c>
      <c r="N8" s="8">
        <v>46082</v>
      </c>
      <c r="O8" s="8">
        <v>46113</v>
      </c>
      <c r="P8" s="8">
        <v>46143</v>
      </c>
      <c r="Q8" s="8">
        <v>46174</v>
      </c>
      <c r="R8" s="9"/>
      <c r="S8" s="10" t="s">
        <v>0</v>
      </c>
      <c r="T8" s="10" t="s">
        <v>3</v>
      </c>
      <c r="U8" s="10" t="s">
        <v>4</v>
      </c>
    </row>
    <row r="9" spans="1:21" ht="15.75" x14ac:dyDescent="0.25">
      <c r="A9" s="1">
        <v>1</v>
      </c>
      <c r="B9" s="1">
        <v>310</v>
      </c>
      <c r="C9" s="1">
        <v>3100</v>
      </c>
      <c r="D9" s="2" t="s">
        <v>9</v>
      </c>
      <c r="E9" s="3">
        <v>7157273.361450268</v>
      </c>
      <c r="F9" s="3">
        <v>7157273.361450268</v>
      </c>
      <c r="G9" s="3">
        <v>7157273.361450268</v>
      </c>
      <c r="H9" s="3">
        <v>7157505.127900348</v>
      </c>
      <c r="I9" s="3">
        <v>7167296.8316218667</v>
      </c>
      <c r="J9" s="3">
        <v>7335790.8451366257</v>
      </c>
      <c r="K9" s="3">
        <v>7339463.6220723148</v>
      </c>
      <c r="L9" s="3">
        <v>7339466.0365129039</v>
      </c>
      <c r="M9" s="3">
        <v>7339468.4509534929</v>
      </c>
      <c r="N9" s="3">
        <v>7340333.2176660234</v>
      </c>
      <c r="O9" s="3">
        <v>7340335.6321066124</v>
      </c>
      <c r="P9" s="3">
        <v>7340338.0465472015</v>
      </c>
      <c r="Q9" s="3">
        <v>7341215.5387150962</v>
      </c>
      <c r="R9" s="5"/>
      <c r="S9" s="11">
        <f t="shared" ref="S9:S19" si="0">AVERAGE(E9:Q9)</f>
        <v>7270233.3410448683</v>
      </c>
      <c r="T9" s="11"/>
      <c r="U9" s="12">
        <f>S9+T9</f>
        <v>7270233.3410448683</v>
      </c>
    </row>
    <row r="10" spans="1:21" ht="15.75" x14ac:dyDescent="0.25">
      <c r="A10" s="1">
        <v>2</v>
      </c>
      <c r="B10" s="1">
        <v>311</v>
      </c>
      <c r="C10" s="1">
        <v>3110</v>
      </c>
      <c r="D10" s="2" t="s">
        <v>10</v>
      </c>
      <c r="E10" s="3">
        <v>194313734.15161642</v>
      </c>
      <c r="F10" s="3">
        <v>194384254.15161642</v>
      </c>
      <c r="G10" s="3">
        <v>194454774.15161642</v>
      </c>
      <c r="H10" s="3">
        <v>194531563.57300073</v>
      </c>
      <c r="I10" s="3">
        <v>194866955.02734268</v>
      </c>
      <c r="J10" s="3">
        <v>199495339.08010048</v>
      </c>
      <c r="K10" s="3">
        <v>199665209.89749619</v>
      </c>
      <c r="L10" s="3">
        <v>199735795.20956123</v>
      </c>
      <c r="M10" s="3">
        <v>199806380.52162626</v>
      </c>
      <c r="N10" s="3">
        <v>199900292.97949967</v>
      </c>
      <c r="O10" s="3">
        <v>199970878.2915647</v>
      </c>
      <c r="P10" s="3">
        <v>200041463.60362974</v>
      </c>
      <c r="Q10" s="3">
        <v>200135720.29269776</v>
      </c>
      <c r="R10" s="5"/>
      <c r="S10" s="11">
        <f t="shared" si="0"/>
        <v>197792489.30241296</v>
      </c>
      <c r="T10" s="11">
        <v>-67432275</v>
      </c>
      <c r="U10" s="12">
        <f t="shared" ref="U10:U19" si="1">S10+T10</f>
        <v>130360214.30241296</v>
      </c>
    </row>
    <row r="11" spans="1:21" ht="15.75" x14ac:dyDescent="0.25">
      <c r="A11" s="1">
        <v>3</v>
      </c>
      <c r="B11" s="1">
        <v>312</v>
      </c>
      <c r="C11" s="1">
        <v>3120</v>
      </c>
      <c r="D11" s="2" t="s">
        <v>11</v>
      </c>
      <c r="E11" s="3">
        <v>573243016.35843277</v>
      </c>
      <c r="F11" s="3">
        <v>572890286.35843277</v>
      </c>
      <c r="G11" s="3">
        <v>572537556.35843277</v>
      </c>
      <c r="H11" s="3">
        <v>572203503.3045243</v>
      </c>
      <c r="I11" s="3">
        <v>572639839.72241008</v>
      </c>
      <c r="J11" s="3">
        <v>585865233.76093614</v>
      </c>
      <c r="K11" s="3">
        <v>585808475.23053539</v>
      </c>
      <c r="L11" s="3">
        <v>585455939.7987169</v>
      </c>
      <c r="M11" s="3">
        <v>585103404.36689842</v>
      </c>
      <c r="N11" s="3">
        <v>584820361.76671863</v>
      </c>
      <c r="O11" s="3">
        <v>584467826.33490014</v>
      </c>
      <c r="P11" s="3">
        <v>584115290.90308166</v>
      </c>
      <c r="Q11" s="3">
        <v>583833273.78628719</v>
      </c>
      <c r="R11" s="5"/>
      <c r="S11" s="11">
        <f t="shared" si="0"/>
        <v>580229539.0807929</v>
      </c>
      <c r="T11" s="11"/>
      <c r="U11" s="12">
        <f t="shared" si="1"/>
        <v>580229539.0807929</v>
      </c>
    </row>
    <row r="12" spans="1:21" ht="15.75" x14ac:dyDescent="0.25">
      <c r="A12" s="1">
        <v>4</v>
      </c>
      <c r="B12" s="1">
        <v>312</v>
      </c>
      <c r="C12" s="1">
        <v>3123</v>
      </c>
      <c r="D12" s="2" t="s">
        <v>12</v>
      </c>
      <c r="E12" s="3">
        <v>8213904.8283410631</v>
      </c>
      <c r="F12" s="3">
        <v>8164344.8283410631</v>
      </c>
      <c r="G12" s="3">
        <v>8114784.8283410631</v>
      </c>
      <c r="H12" s="3">
        <v>8065506.8590689786</v>
      </c>
      <c r="I12" s="3">
        <v>8027862.1355343973</v>
      </c>
      <c r="J12" s="3">
        <v>8183338.2365945363</v>
      </c>
      <c r="K12" s="3">
        <v>8138247.5459026173</v>
      </c>
      <c r="L12" s="3">
        <v>8088690.4839742687</v>
      </c>
      <c r="M12" s="3">
        <v>8039133.42204592</v>
      </c>
      <c r="N12" s="3">
        <v>7990625.7347742189</v>
      </c>
      <c r="O12" s="3">
        <v>7941068.6728458703</v>
      </c>
      <c r="P12" s="3">
        <v>7891511.6109175216</v>
      </c>
      <c r="Q12" s="3">
        <v>7843019.4089304172</v>
      </c>
      <c r="R12" s="5"/>
      <c r="S12" s="11">
        <f t="shared" si="0"/>
        <v>8054002.9688932262</v>
      </c>
      <c r="T12" s="11"/>
      <c r="U12" s="12">
        <f t="shared" si="1"/>
        <v>8054002.9688932262</v>
      </c>
    </row>
    <row r="13" spans="1:21" ht="15.75" x14ac:dyDescent="0.25">
      <c r="A13" s="1">
        <v>5</v>
      </c>
      <c r="B13" s="1">
        <v>314</v>
      </c>
      <c r="C13" s="1">
        <v>3140</v>
      </c>
      <c r="D13" s="2" t="s">
        <v>13</v>
      </c>
      <c r="E13" s="3">
        <v>122422239.66835335</v>
      </c>
      <c r="F13" s="3">
        <v>122109219.66835335</v>
      </c>
      <c r="G13" s="3">
        <v>121796199.66835335</v>
      </c>
      <c r="H13" s="3">
        <v>121487245.30086049</v>
      </c>
      <c r="I13" s="3">
        <v>121345990.75240353</v>
      </c>
      <c r="J13" s="3">
        <v>123988682.15225482</v>
      </c>
      <c r="K13" s="3">
        <v>123740089.77452745</v>
      </c>
      <c r="L13" s="3">
        <v>123427112.12849256</v>
      </c>
      <c r="M13" s="3">
        <v>123114134.48245768</v>
      </c>
      <c r="N13" s="3">
        <v>122816284.16580203</v>
      </c>
      <c r="O13" s="3">
        <v>122503306.51976715</v>
      </c>
      <c r="P13" s="3">
        <v>122190328.87373227</v>
      </c>
      <c r="Q13" s="3">
        <v>121892701.78621517</v>
      </c>
      <c r="R13" s="5"/>
      <c r="S13" s="11">
        <f t="shared" si="0"/>
        <v>122525656.53396717</v>
      </c>
      <c r="T13" s="11"/>
      <c r="U13" s="12">
        <f t="shared" si="1"/>
        <v>122525656.53396717</v>
      </c>
    </row>
    <row r="14" spans="1:21" ht="15.75" x14ac:dyDescent="0.25">
      <c r="A14" s="1">
        <v>6</v>
      </c>
      <c r="B14" s="1">
        <v>315</v>
      </c>
      <c r="C14" s="1">
        <v>3150</v>
      </c>
      <c r="D14" s="2" t="s">
        <v>14</v>
      </c>
      <c r="E14" s="3">
        <v>49592791.735167727</v>
      </c>
      <c r="F14" s="3">
        <v>49484221.735167727</v>
      </c>
      <c r="G14" s="3">
        <v>49375651.735167727</v>
      </c>
      <c r="H14" s="3">
        <v>49268722.803425387</v>
      </c>
      <c r="I14" s="3">
        <v>49229484.901148096</v>
      </c>
      <c r="J14" s="3">
        <v>50313970.138820715</v>
      </c>
      <c r="K14" s="3">
        <v>50231405.963410705</v>
      </c>
      <c r="L14" s="3">
        <v>50122853.059335545</v>
      </c>
      <c r="M14" s="3">
        <v>50014300.155260384</v>
      </c>
      <c r="N14" s="3">
        <v>49911853.307259835</v>
      </c>
      <c r="O14" s="3">
        <v>49803300.403184675</v>
      </c>
      <c r="P14" s="3">
        <v>49694747.499109514</v>
      </c>
      <c r="Q14" s="3">
        <v>49592390.75621631</v>
      </c>
      <c r="R14" s="5"/>
      <c r="S14" s="11">
        <f t="shared" si="0"/>
        <v>49741207.245590329</v>
      </c>
      <c r="T14" s="11"/>
      <c r="U14" s="12">
        <f t="shared" si="1"/>
        <v>49741207.245590329</v>
      </c>
    </row>
    <row r="15" spans="1:21" ht="15.75" x14ac:dyDescent="0.25">
      <c r="A15" s="1">
        <v>7</v>
      </c>
      <c r="B15" s="1">
        <v>316</v>
      </c>
      <c r="C15" s="1">
        <v>3160</v>
      </c>
      <c r="D15" s="2" t="s">
        <v>15</v>
      </c>
      <c r="E15" s="3">
        <v>25577351.625448022</v>
      </c>
      <c r="F15" s="3">
        <v>25570711.625448022</v>
      </c>
      <c r="G15" s="3">
        <v>25564071.625448022</v>
      </c>
      <c r="H15" s="3">
        <v>25558262.02006631</v>
      </c>
      <c r="I15" s="3">
        <v>25586704.656364236</v>
      </c>
      <c r="J15" s="3">
        <v>26183760.8427108</v>
      </c>
      <c r="K15" s="3">
        <v>26190280.013076123</v>
      </c>
      <c r="L15" s="3">
        <v>26183648.66376077</v>
      </c>
      <c r="M15" s="3">
        <v>26177017.314445417</v>
      </c>
      <c r="N15" s="3">
        <v>26173475.681892093</v>
      </c>
      <c r="O15" s="3">
        <v>26166844.332576741</v>
      </c>
      <c r="P15" s="3">
        <v>26160212.983261388</v>
      </c>
      <c r="Q15" s="3">
        <v>26156716.944665454</v>
      </c>
      <c r="R15" s="5"/>
      <c r="S15" s="11">
        <f t="shared" si="0"/>
        <v>25942235.25608949</v>
      </c>
      <c r="T15" s="11"/>
      <c r="U15" s="12">
        <f t="shared" si="1"/>
        <v>25942235.25608949</v>
      </c>
    </row>
    <row r="16" spans="1:21" ht="15.75" x14ac:dyDescent="0.25">
      <c r="A16" s="1">
        <v>8</v>
      </c>
      <c r="B16" s="1">
        <v>317</v>
      </c>
      <c r="C16" s="1" t="s">
        <v>16</v>
      </c>
      <c r="D16" s="2" t="s">
        <v>17</v>
      </c>
      <c r="E16" s="3">
        <v>89027760.890000001</v>
      </c>
      <c r="F16" s="3">
        <v>89027760.890000001</v>
      </c>
      <c r="G16" s="3">
        <v>89027760.890000001</v>
      </c>
      <c r="H16" s="3">
        <v>89027760.890000001</v>
      </c>
      <c r="I16" s="3">
        <v>89027760.890000001</v>
      </c>
      <c r="J16" s="3">
        <v>89027760.890000001</v>
      </c>
      <c r="K16" s="3">
        <v>89027760.890000001</v>
      </c>
      <c r="L16" s="3">
        <v>89027760.890000001</v>
      </c>
      <c r="M16" s="3">
        <v>89027760.890000001</v>
      </c>
      <c r="N16" s="3">
        <v>89027760.890000001</v>
      </c>
      <c r="O16" s="3">
        <v>89027760.890000001</v>
      </c>
      <c r="P16" s="3">
        <v>89027760.890000001</v>
      </c>
      <c r="Q16" s="3">
        <v>89027760.890000001</v>
      </c>
      <c r="R16" s="5"/>
      <c r="S16" s="11">
        <f t="shared" si="0"/>
        <v>89027760.890000001</v>
      </c>
      <c r="T16" s="11">
        <v>-89027761</v>
      </c>
      <c r="U16" s="12">
        <f t="shared" si="1"/>
        <v>-0.10999999940395355</v>
      </c>
    </row>
    <row r="17" spans="1:21" ht="15.75" x14ac:dyDescent="0.25">
      <c r="A17" s="1">
        <v>9</v>
      </c>
      <c r="B17" s="1"/>
      <c r="C17" s="1"/>
      <c r="D17" s="2" t="s">
        <v>18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5"/>
      <c r="S17" s="11">
        <f t="shared" si="0"/>
        <v>0</v>
      </c>
      <c r="T17" s="11">
        <v>7695137</v>
      </c>
      <c r="U17" s="12">
        <f t="shared" si="1"/>
        <v>7695137</v>
      </c>
    </row>
    <row r="18" spans="1:21" ht="15.75" x14ac:dyDescent="0.25">
      <c r="A18" s="1">
        <v>10</v>
      </c>
      <c r="B18" s="1"/>
      <c r="C18" s="1"/>
      <c r="D18" s="2" t="s">
        <v>19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9"/>
      <c r="S18" s="13">
        <f t="shared" si="0"/>
        <v>0</v>
      </c>
      <c r="T18" s="13"/>
      <c r="U18" s="14">
        <f t="shared" si="1"/>
        <v>0</v>
      </c>
    </row>
    <row r="19" spans="1:21" ht="15.75" x14ac:dyDescent="0.25">
      <c r="A19" s="5"/>
      <c r="B19" s="5"/>
      <c r="C19" s="5"/>
      <c r="D19" s="5"/>
      <c r="E19" s="15">
        <f t="shared" ref="E19:P19" si="2">SUM(E9:E18)</f>
        <v>1069548072.6188095</v>
      </c>
      <c r="F19" s="15">
        <f t="shared" si="2"/>
        <v>1068788072.6188095</v>
      </c>
      <c r="G19" s="15">
        <f t="shared" si="2"/>
        <v>1068028072.6188095</v>
      </c>
      <c r="H19" s="15">
        <f t="shared" si="2"/>
        <v>1067300069.8788466</v>
      </c>
      <c r="I19" s="15">
        <f t="shared" si="2"/>
        <v>1067891894.9168248</v>
      </c>
      <c r="J19" s="15">
        <f t="shared" si="2"/>
        <v>1090393875.9465542</v>
      </c>
      <c r="K19" s="15">
        <f t="shared" si="2"/>
        <v>1090140932.9370208</v>
      </c>
      <c r="L19" s="15">
        <f t="shared" si="2"/>
        <v>1089381266.2703543</v>
      </c>
      <c r="M19" s="15">
        <f t="shared" si="2"/>
        <v>1088621599.6036875</v>
      </c>
      <c r="N19" s="15">
        <f t="shared" si="2"/>
        <v>1087980987.7436125</v>
      </c>
      <c r="O19" s="15">
        <f t="shared" si="2"/>
        <v>1087221321.0769458</v>
      </c>
      <c r="P19" s="15">
        <f t="shared" si="2"/>
        <v>1086461654.4102795</v>
      </c>
      <c r="Q19" s="15">
        <f>SUM(Q9:Q18)</f>
        <v>1085822799.4037275</v>
      </c>
      <c r="R19" s="5"/>
      <c r="S19" s="11">
        <f t="shared" si="0"/>
        <v>1080583124.6187911</v>
      </c>
      <c r="T19" s="11">
        <f>SUM(T9:T18)</f>
        <v>-148764899</v>
      </c>
      <c r="U19" s="12">
        <f t="shared" si="1"/>
        <v>931818225.6187911</v>
      </c>
    </row>
    <row r="20" spans="1:21" ht="15.75" x14ac:dyDescent="0.25">
      <c r="A20" s="5"/>
      <c r="B20" s="5"/>
      <c r="C20" s="5"/>
      <c r="D20" s="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5"/>
      <c r="S20" s="5"/>
      <c r="T20" s="5"/>
      <c r="U20" s="5"/>
    </row>
    <row r="21" spans="1:21" ht="15.75" x14ac:dyDescent="0.25">
      <c r="A21" s="6" t="s">
        <v>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7"/>
      <c r="S21" s="7"/>
      <c r="T21" s="7" t="s">
        <v>22</v>
      </c>
      <c r="U21" s="5"/>
    </row>
    <row r="22" spans="1:21" ht="15.75" x14ac:dyDescent="0.25">
      <c r="A22" s="5"/>
      <c r="B22" s="5"/>
      <c r="C22" s="5"/>
      <c r="D22" s="5"/>
      <c r="E22" s="8">
        <v>45809</v>
      </c>
      <c r="F22" s="8">
        <v>45839</v>
      </c>
      <c r="G22" s="8">
        <v>45870</v>
      </c>
      <c r="H22" s="8">
        <v>45901</v>
      </c>
      <c r="I22" s="8">
        <v>45931</v>
      </c>
      <c r="J22" s="8">
        <v>45962</v>
      </c>
      <c r="K22" s="8">
        <v>45992</v>
      </c>
      <c r="L22" s="8">
        <v>46023</v>
      </c>
      <c r="M22" s="8">
        <v>46054</v>
      </c>
      <c r="N22" s="8">
        <v>46082</v>
      </c>
      <c r="O22" s="8">
        <v>46113</v>
      </c>
      <c r="P22" s="8">
        <v>46143</v>
      </c>
      <c r="Q22" s="8">
        <v>46174</v>
      </c>
      <c r="R22" s="9"/>
      <c r="S22" s="10" t="s">
        <v>0</v>
      </c>
      <c r="T22" s="10" t="s">
        <v>3</v>
      </c>
      <c r="U22" s="10" t="s">
        <v>4</v>
      </c>
    </row>
    <row r="23" spans="1:21" ht="15.75" x14ac:dyDescent="0.25">
      <c r="A23" s="7">
        <v>1</v>
      </c>
      <c r="B23" s="7">
        <v>310</v>
      </c>
      <c r="C23" s="7">
        <v>3100</v>
      </c>
      <c r="D23" s="5" t="s">
        <v>9</v>
      </c>
      <c r="E23" s="11">
        <v>103421.12474767692</v>
      </c>
      <c r="F23" s="11">
        <v>103673.43592113254</v>
      </c>
      <c r="G23" s="11">
        <v>103925.74709458815</v>
      </c>
      <c r="H23" s="11">
        <v>104178.05826804378</v>
      </c>
      <c r="I23" s="11">
        <v>104430.82698709959</v>
      </c>
      <c r="J23" s="11">
        <v>104701.18745207573</v>
      </c>
      <c r="K23" s="11">
        <v>105286.96420945294</v>
      </c>
      <c r="L23" s="11">
        <v>105879.69737445703</v>
      </c>
      <c r="M23" s="11">
        <v>106472.43530596925</v>
      </c>
      <c r="N23" s="11">
        <v>107065.1780039896</v>
      </c>
      <c r="O23" s="11">
        <v>107659.62789562826</v>
      </c>
      <c r="P23" s="11">
        <v>108254.08255377505</v>
      </c>
      <c r="Q23" s="11">
        <v>108848.54197842997</v>
      </c>
      <c r="R23" s="5"/>
      <c r="S23" s="11">
        <f t="shared" ref="S23:S34" si="3">AVERAGE(E23:Q23)</f>
        <v>105676.68521479376</v>
      </c>
      <c r="T23" s="11"/>
      <c r="U23" s="12">
        <f>S23+T23</f>
        <v>105676.68521479376</v>
      </c>
    </row>
    <row r="24" spans="1:21" ht="15.75" x14ac:dyDescent="0.25">
      <c r="A24" s="7">
        <v>2</v>
      </c>
      <c r="B24" s="7">
        <v>311</v>
      </c>
      <c r="C24" s="7">
        <v>3110</v>
      </c>
      <c r="D24" s="5" t="s">
        <v>10</v>
      </c>
      <c r="E24" s="11">
        <v>71238388.136291951</v>
      </c>
      <c r="F24" s="11">
        <v>71931505.6590904</v>
      </c>
      <c r="G24" s="11">
        <v>72624850.021222189</v>
      </c>
      <c r="H24" s="11">
        <v>73318421.222687319</v>
      </c>
      <c r="I24" s="11">
        <v>74012231.640368491</v>
      </c>
      <c r="J24" s="11">
        <v>74706744.764653787</v>
      </c>
      <c r="K24" s="11">
        <v>75410016.928027168</v>
      </c>
      <c r="L24" s="11">
        <v>76113704.105729535</v>
      </c>
      <c r="M24" s="11">
        <v>76817618.25170213</v>
      </c>
      <c r="N24" s="11">
        <v>77521759.365944967</v>
      </c>
      <c r="O24" s="11">
        <v>78226173.500131726</v>
      </c>
      <c r="P24" s="11">
        <v>78930814.602588698</v>
      </c>
      <c r="Q24" s="11">
        <v>79635682.673315912</v>
      </c>
      <c r="R24" s="5"/>
      <c r="S24" s="11">
        <f t="shared" si="3"/>
        <v>75422146.99013494</v>
      </c>
      <c r="T24" s="11">
        <v>-12555504</v>
      </c>
      <c r="U24" s="12">
        <f t="shared" ref="U24:U34" si="4">S24+T24</f>
        <v>62866642.99013494</v>
      </c>
    </row>
    <row r="25" spans="1:21" ht="15.75" x14ac:dyDescent="0.25">
      <c r="A25" s="7">
        <v>3</v>
      </c>
      <c r="B25" s="7">
        <v>312</v>
      </c>
      <c r="C25" s="7">
        <v>3120</v>
      </c>
      <c r="D25" s="5" t="s">
        <v>11</v>
      </c>
      <c r="E25" s="11">
        <v>329499098.07140434</v>
      </c>
      <c r="F25" s="11">
        <v>330270716.60483646</v>
      </c>
      <c r="G25" s="11">
        <v>331041570.8899352</v>
      </c>
      <c r="H25" s="11">
        <v>331811660.92670071</v>
      </c>
      <c r="I25" s="11">
        <v>332581023.58653724</v>
      </c>
      <c r="J25" s="11">
        <v>333351039.63243103</v>
      </c>
      <c r="K25" s="11">
        <v>334145709.31548572</v>
      </c>
      <c r="L25" s="11">
        <v>334940175.33371776</v>
      </c>
      <c r="M25" s="11">
        <v>335733877.48772651</v>
      </c>
      <c r="N25" s="11">
        <v>336526815.77751195</v>
      </c>
      <c r="O25" s="11">
        <v>337319127.39350581</v>
      </c>
      <c r="P25" s="11">
        <v>338110675.14527637</v>
      </c>
      <c r="Q25" s="11">
        <v>338901459.03282368</v>
      </c>
      <c r="R25" s="5"/>
      <c r="S25" s="11">
        <f t="shared" si="3"/>
        <v>334171765.32291484</v>
      </c>
      <c r="T25" s="11"/>
      <c r="U25" s="12">
        <f t="shared" si="4"/>
        <v>334171765.32291484</v>
      </c>
    </row>
    <row r="26" spans="1:21" ht="15.75" x14ac:dyDescent="0.25">
      <c r="A26" s="7">
        <v>4</v>
      </c>
      <c r="B26" s="7">
        <v>312</v>
      </c>
      <c r="C26" s="7">
        <v>3123</v>
      </c>
      <c r="D26" s="5" t="s">
        <v>12</v>
      </c>
      <c r="E26" s="11">
        <v>6329877.3690398708</v>
      </c>
      <c r="F26" s="11">
        <v>6436668.6076217517</v>
      </c>
      <c r="G26" s="11">
        <v>6543265.5787036289</v>
      </c>
      <c r="H26" s="11">
        <v>6649668.2822855078</v>
      </c>
      <c r="I26" s="11">
        <v>6755877.2751430515</v>
      </c>
      <c r="J26" s="11">
        <v>6861913.4074510168</v>
      </c>
      <c r="K26" s="11">
        <v>6968139.0943631399</v>
      </c>
      <c r="L26" s="11">
        <v>7074178.9788516639</v>
      </c>
      <c r="M26" s="11">
        <v>7180024.6016404275</v>
      </c>
      <c r="N26" s="11">
        <v>7285675.9627294363</v>
      </c>
      <c r="O26" s="11">
        <v>7391135.1337591521</v>
      </c>
      <c r="P26" s="11">
        <v>7496400.0430891132</v>
      </c>
      <c r="Q26" s="11">
        <v>7601470.6907193204</v>
      </c>
      <c r="R26" s="5"/>
      <c r="S26" s="11">
        <f t="shared" si="3"/>
        <v>6967253.4634920824</v>
      </c>
      <c r="T26" s="11"/>
      <c r="U26" s="12">
        <f t="shared" si="4"/>
        <v>6967253.4634920824</v>
      </c>
    </row>
    <row r="27" spans="1:21" ht="15.75" x14ac:dyDescent="0.25">
      <c r="A27" s="7">
        <v>5</v>
      </c>
      <c r="B27" s="7">
        <v>314</v>
      </c>
      <c r="C27" s="7">
        <v>3140</v>
      </c>
      <c r="D27" s="5" t="s">
        <v>13</v>
      </c>
      <c r="E27" s="11">
        <v>50852246.235592961</v>
      </c>
      <c r="F27" s="11">
        <v>50819065.912513554</v>
      </c>
      <c r="G27" s="11">
        <v>50785160.426434152</v>
      </c>
      <c r="H27" s="11">
        <v>50750529.777354755</v>
      </c>
      <c r="I27" s="11">
        <v>50715181.991511516</v>
      </c>
      <c r="J27" s="11">
        <v>50679417.635970071</v>
      </c>
      <c r="K27" s="11">
        <v>50648461.130214654</v>
      </c>
      <c r="L27" s="11">
        <v>50616901.49032481</v>
      </c>
      <c r="M27" s="11">
        <v>50584616.771048762</v>
      </c>
      <c r="N27" s="11">
        <v>50551606.972386494</v>
      </c>
      <c r="O27" s="11">
        <v>50517901.958207436</v>
      </c>
      <c r="P27" s="11">
        <v>50483471.864642158</v>
      </c>
      <c r="Q27" s="11">
        <v>50448316.691690661</v>
      </c>
      <c r="R27" s="5"/>
      <c r="S27" s="11">
        <f t="shared" si="3"/>
        <v>50650221.450607076</v>
      </c>
      <c r="T27" s="11"/>
      <c r="U27" s="12">
        <f t="shared" si="4"/>
        <v>50650221.450607076</v>
      </c>
    </row>
    <row r="28" spans="1:21" ht="15.75" x14ac:dyDescent="0.25">
      <c r="A28" s="7">
        <v>6</v>
      </c>
      <c r="B28" s="7">
        <v>315</v>
      </c>
      <c r="C28" s="7">
        <v>3150</v>
      </c>
      <c r="D28" s="5" t="s">
        <v>14</v>
      </c>
      <c r="E28" s="11">
        <v>32353897.65887918</v>
      </c>
      <c r="F28" s="11">
        <v>32314741.126453497</v>
      </c>
      <c r="G28" s="11">
        <v>32275433.500777811</v>
      </c>
      <c r="H28" s="11">
        <v>32235974.781852122</v>
      </c>
      <c r="I28" s="11">
        <v>32196368.209418688</v>
      </c>
      <c r="J28" s="11">
        <v>32156735.105576783</v>
      </c>
      <c r="K28" s="11">
        <v>32119184.276020303</v>
      </c>
      <c r="L28" s="11">
        <v>32081531.609435931</v>
      </c>
      <c r="M28" s="11">
        <v>32043727.883351766</v>
      </c>
      <c r="N28" s="11">
        <v>32005773.097767808</v>
      </c>
      <c r="O28" s="11">
        <v>31967679.30705642</v>
      </c>
      <c r="P28" s="11">
        <v>31929434.456845235</v>
      </c>
      <c r="Q28" s="11">
        <v>31891038.547134258</v>
      </c>
      <c r="R28" s="5"/>
      <c r="S28" s="11">
        <f t="shared" si="3"/>
        <v>32120886.120043833</v>
      </c>
      <c r="T28" s="11"/>
      <c r="U28" s="12">
        <f t="shared" si="4"/>
        <v>32120886.120043833</v>
      </c>
    </row>
    <row r="29" spans="1:21" ht="15.75" x14ac:dyDescent="0.25">
      <c r="A29" s="7">
        <v>7</v>
      </c>
      <c r="B29" s="7">
        <v>316</v>
      </c>
      <c r="C29" s="7">
        <v>3160</v>
      </c>
      <c r="D29" s="5" t="s">
        <v>20</v>
      </c>
      <c r="E29" s="11">
        <v>13742991.358081471</v>
      </c>
      <c r="F29" s="11">
        <v>13800109.871515423</v>
      </c>
      <c r="G29" s="11">
        <v>13857211.840282707</v>
      </c>
      <c r="H29" s="11">
        <v>13914297.264383323</v>
      </c>
      <c r="I29" s="11">
        <v>13971367.783154648</v>
      </c>
      <c r="J29" s="11">
        <v>14028484.786619827</v>
      </c>
      <c r="K29" s="11">
        <v>14086715.348552939</v>
      </c>
      <c r="L29" s="11">
        <v>14144954.289890377</v>
      </c>
      <c r="M29" s="11">
        <v>14203176.703639043</v>
      </c>
      <c r="N29" s="11">
        <v>14261382.589798935</v>
      </c>
      <c r="O29" s="11">
        <v>14319578.047985896</v>
      </c>
      <c r="P29" s="11">
        <v>14377756.978584081</v>
      </c>
      <c r="Q29" s="11">
        <v>14435919.381593492</v>
      </c>
      <c r="R29" s="5"/>
      <c r="S29" s="11">
        <f t="shared" si="3"/>
        <v>14087995.864929397</v>
      </c>
      <c r="T29" s="11"/>
      <c r="U29" s="12">
        <f t="shared" si="4"/>
        <v>14087995.864929397</v>
      </c>
    </row>
    <row r="30" spans="1:21" ht="15.75" x14ac:dyDescent="0.25">
      <c r="A30" s="7">
        <v>8</v>
      </c>
      <c r="B30" s="7">
        <v>317</v>
      </c>
      <c r="C30" s="7">
        <v>3170</v>
      </c>
      <c r="D30" s="5" t="s">
        <v>17</v>
      </c>
      <c r="E30" s="11">
        <v>27306651.123470593</v>
      </c>
      <c r="F30" s="11">
        <v>27628115.241117653</v>
      </c>
      <c r="G30" s="11">
        <v>27949579.358764712</v>
      </c>
      <c r="H30" s="11">
        <v>28271043.476411771</v>
      </c>
      <c r="I30" s="11">
        <v>28592507.59405883</v>
      </c>
      <c r="J30" s="11">
        <v>28913971.71170589</v>
      </c>
      <c r="K30" s="11">
        <v>29235435.829352949</v>
      </c>
      <c r="L30" s="11">
        <v>29556899.947000008</v>
      </c>
      <c r="M30" s="11">
        <v>29878364.064647067</v>
      </c>
      <c r="N30" s="11">
        <v>30199828.182294127</v>
      </c>
      <c r="O30" s="11">
        <v>30521292.299941186</v>
      </c>
      <c r="P30" s="11">
        <v>30842756.417588245</v>
      </c>
      <c r="Q30" s="11">
        <v>31164220.535235304</v>
      </c>
      <c r="R30" s="5"/>
      <c r="S30" s="11">
        <f t="shared" si="3"/>
        <v>29235435.829352949</v>
      </c>
      <c r="T30" s="11">
        <v>-29235436</v>
      </c>
      <c r="U30" s="12">
        <f t="shared" si="4"/>
        <v>-0.17064705118536949</v>
      </c>
    </row>
    <row r="31" spans="1:21" ht="15.75" x14ac:dyDescent="0.25">
      <c r="A31" s="7">
        <v>9</v>
      </c>
      <c r="B31" s="7"/>
      <c r="C31" s="7"/>
      <c r="D31" s="5" t="s">
        <v>18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5"/>
      <c r="S31" s="11">
        <f t="shared" si="3"/>
        <v>0</v>
      </c>
      <c r="T31" s="11"/>
      <c r="U31" s="12">
        <f t="shared" si="4"/>
        <v>0</v>
      </c>
    </row>
    <row r="32" spans="1:21" ht="15.75" x14ac:dyDescent="0.25">
      <c r="A32" s="7">
        <v>10</v>
      </c>
      <c r="B32" s="7"/>
      <c r="C32" s="7"/>
      <c r="D32" s="5" t="s">
        <v>19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5"/>
      <c r="S32" s="11">
        <f t="shared" si="3"/>
        <v>0</v>
      </c>
      <c r="T32" s="11"/>
      <c r="U32" s="12">
        <f t="shared" si="4"/>
        <v>0</v>
      </c>
    </row>
    <row r="33" spans="1:21" ht="15.75" x14ac:dyDescent="0.25">
      <c r="A33" s="7">
        <v>11</v>
      </c>
      <c r="B33" s="7"/>
      <c r="C33" s="7">
        <v>108</v>
      </c>
      <c r="D33" s="5" t="s">
        <v>21</v>
      </c>
      <c r="E33" s="13">
        <v>-27569894.170000006</v>
      </c>
      <c r="F33" s="13">
        <v>-27669894.170000006</v>
      </c>
      <c r="G33" s="13">
        <v>-27775894.170000006</v>
      </c>
      <c r="H33" s="13">
        <v>-28601894.170000006</v>
      </c>
      <c r="I33" s="13">
        <v>-28790894.170000006</v>
      </c>
      <c r="J33" s="13">
        <v>-28932894.170000006</v>
      </c>
      <c r="K33" s="13">
        <v>-29041894.170000006</v>
      </c>
      <c r="L33" s="13">
        <v>-29263310.870000005</v>
      </c>
      <c r="M33" s="13">
        <v>-29484727.570000004</v>
      </c>
      <c r="N33" s="13">
        <v>-29706144.270000003</v>
      </c>
      <c r="O33" s="13">
        <v>-29927560.970000003</v>
      </c>
      <c r="P33" s="13">
        <v>-30148977.670000002</v>
      </c>
      <c r="Q33" s="13">
        <v>-30370394.370000001</v>
      </c>
      <c r="R33" s="9"/>
      <c r="S33" s="13">
        <f t="shared" si="3"/>
        <v>-29021874.993076928</v>
      </c>
      <c r="T33" s="13"/>
      <c r="U33" s="14">
        <f t="shared" si="4"/>
        <v>-29021874.993076928</v>
      </c>
    </row>
    <row r="34" spans="1:21" ht="15.75" x14ac:dyDescent="0.25">
      <c r="A34" s="5"/>
      <c r="B34" s="5"/>
      <c r="C34" s="5"/>
      <c r="D34" s="5"/>
      <c r="E34" s="12">
        <f>SUM(E23:E33)</f>
        <v>503856676.90750802</v>
      </c>
      <c r="F34" s="12">
        <f t="shared" ref="F34:Q34" si="5">SUM(F23:F33)</f>
        <v>505634702.28906989</v>
      </c>
      <c r="G34" s="12">
        <f t="shared" si="5"/>
        <v>507405103.19321501</v>
      </c>
      <c r="H34" s="12">
        <f t="shared" si="5"/>
        <v>508453879.61994356</v>
      </c>
      <c r="I34" s="12">
        <f t="shared" si="5"/>
        <v>510138094.73717958</v>
      </c>
      <c r="J34" s="12">
        <f t="shared" si="5"/>
        <v>511870114.0618605</v>
      </c>
      <c r="K34" s="12">
        <f t="shared" si="5"/>
        <v>513677054.71622628</v>
      </c>
      <c r="L34" s="12">
        <f t="shared" si="5"/>
        <v>515370914.5823245</v>
      </c>
      <c r="M34" s="12">
        <f t="shared" si="5"/>
        <v>517063150.62906164</v>
      </c>
      <c r="N34" s="12">
        <f t="shared" si="5"/>
        <v>518753762.85643768</v>
      </c>
      <c r="O34" s="12">
        <f t="shared" si="5"/>
        <v>520442986.29848325</v>
      </c>
      <c r="P34" s="12">
        <f t="shared" si="5"/>
        <v>522130585.92116755</v>
      </c>
      <c r="Q34" s="12">
        <f t="shared" si="5"/>
        <v>523816561.72449112</v>
      </c>
      <c r="R34" s="5"/>
      <c r="S34" s="11">
        <f t="shared" si="3"/>
        <v>513739506.73361295</v>
      </c>
      <c r="T34" s="11">
        <f>SUM(T23:T33)</f>
        <v>-41790940</v>
      </c>
      <c r="U34" s="12">
        <f t="shared" si="4"/>
        <v>471948566.73361295</v>
      </c>
    </row>
  </sheetData>
  <pageMargins left="0.7" right="0.7" top="0.75" bottom="0.75" header="0.3" footer="0.3"/>
  <pageSetup scale="34" orientation="landscape" r:id="rId1"/>
  <headerFooter>
    <oddHeader>&amp;R&amp;"Times New Roman,Bold"&amp;10KyPSC Case No. 2024-00354
AG-DR-02-021 Attachment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1EEB4C15-A62C-43DA-AB64-008EEE9F9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E82912-9AC1-48B5-B506-67D0A07B1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946F52-B79F-41CD-A060-866C1342B122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9d26d66c-7442-4f2f-84b5-fd9d62aa5613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Carpenter, Tripp</dc:creator>
  <cp:lastModifiedBy>Sunderman, Minna</cp:lastModifiedBy>
  <cp:lastPrinted>2025-02-23T19:42:05Z</cp:lastPrinted>
  <dcterms:created xsi:type="dcterms:W3CDTF">2025-02-14T21:27:04Z</dcterms:created>
  <dcterms:modified xsi:type="dcterms:W3CDTF">2025-02-26T15:41:22Z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