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1st Set of Data Requests (137)/a. Support from Spanos/"/>
    </mc:Choice>
  </mc:AlternateContent>
  <xr:revisionPtr revIDLastSave="0" documentId="13_ncr:1_{E266A98C-75F9-4781-9A95-626F901F3553}" xr6:coauthVersionLast="47" xr6:coauthVersionMax="47" xr10:uidLastSave="{00000000-0000-0000-0000-000000000000}"/>
  <bookViews>
    <workbookView xWindow="-25320" yWindow="-120" windowWidth="25440" windowHeight="15990" xr2:uid="{00000000-000D-0000-FFFF-FFFF00000000}"/>
  </bookViews>
  <sheets>
    <sheet name="DEK 2023" sheetId="4" r:id="rId1"/>
  </sheets>
  <definedNames>
    <definedName name="_xlnm.Print_Area" localSheetId="0">'DEK 2023'!$A$1:$V$199</definedName>
    <definedName name="_xlnm.Print_Titles" localSheetId="0">'DEK 2023'!$1:$10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5" i="4" l="1"/>
  <c r="M155" i="4"/>
  <c r="Q44" i="4" l="1"/>
  <c r="O44" i="4"/>
  <c r="M44" i="4"/>
  <c r="K44" i="4" l="1"/>
  <c r="K166" i="4" l="1"/>
  <c r="M166" i="4"/>
  <c r="O53" i="4" l="1"/>
  <c r="K53" i="4"/>
  <c r="K60" i="4"/>
  <c r="M53" i="4"/>
  <c r="O60" i="4"/>
  <c r="M60" i="4"/>
  <c r="Q60" i="4"/>
  <c r="Q53" i="4"/>
  <c r="Q133" i="4" l="1"/>
  <c r="Q37" i="4" l="1"/>
  <c r="O37" i="4"/>
  <c r="M37" i="4"/>
  <c r="K37" i="4"/>
  <c r="Q123" i="4" l="1"/>
  <c r="M137" i="4"/>
  <c r="Q132" i="4"/>
  <c r="Q135" i="4"/>
  <c r="Q127" i="4"/>
  <c r="Q134" i="4"/>
  <c r="Q116" i="4"/>
  <c r="O116" i="4"/>
  <c r="M116" i="4"/>
  <c r="K116" i="4"/>
  <c r="Q103" i="4"/>
  <c r="O103" i="4"/>
  <c r="M103" i="4"/>
  <c r="K103" i="4"/>
  <c r="Q77" i="4"/>
  <c r="O77" i="4"/>
  <c r="M77" i="4"/>
  <c r="K77" i="4"/>
  <c r="Q64" i="4"/>
  <c r="Q118" i="4" s="1"/>
  <c r="O64" i="4"/>
  <c r="O118" i="4" s="1"/>
  <c r="U118" i="4" s="1"/>
  <c r="M64" i="4"/>
  <c r="M118" i="4" s="1"/>
  <c r="K64" i="4"/>
  <c r="K118" i="4" s="1"/>
  <c r="Q16" i="4"/>
  <c r="Q24" i="4" s="1"/>
  <c r="O16" i="4"/>
  <c r="M16" i="4"/>
  <c r="K16" i="4"/>
  <c r="S118" i="4" l="1"/>
  <c r="Q125" i="4"/>
  <c r="Q126" i="4"/>
  <c r="Q124" i="4"/>
  <c r="M129" i="4"/>
  <c r="M139" i="4" s="1"/>
  <c r="Q137" i="4"/>
  <c r="O24" i="4"/>
  <c r="O142" i="4" s="1"/>
  <c r="M24" i="4"/>
  <c r="K24" i="4"/>
  <c r="K142" i="4" s="1"/>
  <c r="S16" i="4"/>
  <c r="S116" i="4"/>
  <c r="S103" i="4"/>
  <c r="S77" i="4"/>
  <c r="S64" i="4"/>
  <c r="U116" i="4"/>
  <c r="U103" i="4"/>
  <c r="U77" i="4"/>
  <c r="U64" i="4"/>
  <c r="Q129" i="4" l="1"/>
  <c r="Q139" i="4" s="1"/>
  <c r="Q142" i="4" s="1"/>
  <c r="M142" i="4"/>
  <c r="M169" i="4" s="1"/>
  <c r="K169" i="4"/>
  <c r="S24" i="4"/>
  <c r="O169" i="4"/>
  <c r="S37" i="4"/>
  <c r="U16" i="4"/>
  <c r="S142" i="4" l="1"/>
  <c r="Q169" i="4"/>
  <c r="U37" i="4"/>
  <c r="U24" i="4"/>
</calcChain>
</file>

<file path=xl/sharedStrings.xml><?xml version="1.0" encoding="utf-8"?>
<sst xmlns="http://schemas.openxmlformats.org/spreadsheetml/2006/main" count="276" uniqueCount="183">
  <si>
    <t>NET</t>
  </si>
  <si>
    <t>CALCULATED</t>
  </si>
  <si>
    <t>COMPOSITE</t>
  </si>
  <si>
    <t>SURVIVOR</t>
  </si>
  <si>
    <t>SALVAGE</t>
  </si>
  <si>
    <t xml:space="preserve">   </t>
  </si>
  <si>
    <t>BOOK</t>
  </si>
  <si>
    <t>FUTURE</t>
  </si>
  <si>
    <t>ANNUAL ACCRUAL</t>
  </si>
  <si>
    <t>REMAINING</t>
  </si>
  <si>
    <t>ACCOUNT</t>
  </si>
  <si>
    <t>CURVE</t>
  </si>
  <si>
    <t>PERCENT</t>
  </si>
  <si>
    <t>RESERVE</t>
  </si>
  <si>
    <t>ACCRUALS</t>
  </si>
  <si>
    <t>RATE</t>
  </si>
  <si>
    <t>AMOUNT</t>
  </si>
  <si>
    <t>LIFE</t>
  </si>
  <si>
    <t>(1)</t>
  </si>
  <si>
    <t>(2)</t>
  </si>
  <si>
    <t>(3)</t>
  </si>
  <si>
    <t>(4)</t>
  </si>
  <si>
    <t>(5)</t>
  </si>
  <si>
    <t>(6)</t>
  </si>
  <si>
    <t xml:space="preserve">    </t>
  </si>
  <si>
    <t>*</t>
  </si>
  <si>
    <t>(7)</t>
  </si>
  <si>
    <t>STEAM PRODUCTION PLANT</t>
  </si>
  <si>
    <t>TOTAL STEAM PRODUCTION PLANT</t>
  </si>
  <si>
    <t>TOTAL DEPRECIABLE PLANT</t>
  </si>
  <si>
    <t>FUEL HOLDERS, PRODUCERS AND ACCESSORIES</t>
  </si>
  <si>
    <t>TRANSMISSION PLANT</t>
  </si>
  <si>
    <t>TOTAL TRANSMISSION PLANT</t>
  </si>
  <si>
    <t>DISTRIBUTION PLANT</t>
  </si>
  <si>
    <t>TOTAL DISTRIBUTION PLANT</t>
  </si>
  <si>
    <t>GENERAL PLANT</t>
  </si>
  <si>
    <t>TOTAL GENERAL PLANT</t>
  </si>
  <si>
    <t xml:space="preserve"> </t>
  </si>
  <si>
    <t>OTHER PRODUCTION PLANT</t>
  </si>
  <si>
    <t>TOTAL OTHER PRODUCTION PLANT</t>
  </si>
  <si>
    <t>COMMUNICATION EQUIPMENT</t>
  </si>
  <si>
    <t>MISCELLANEOUS INTANGIBLE PLANT</t>
  </si>
  <si>
    <t>CURVE SHOWN IS INTERIM SURVIVOR CURVE.  EACH FACILITY IN THE ACCOUNT IS ASSIGNED AN INDIVIDUAL PROBABLE RETIREMENT YEAR.</t>
  </si>
  <si>
    <t>LAND</t>
  </si>
  <si>
    <t>COMMON PLANT</t>
  </si>
  <si>
    <t>DUKE ENERGY KENTUCKY</t>
  </si>
  <si>
    <t xml:space="preserve">       </t>
  </si>
  <si>
    <t>TOTAL STRUCTURES AND IMPROVEMENTS</t>
  </si>
  <si>
    <t>OFFICE FURNITURE AND EQUIPMENT</t>
  </si>
  <si>
    <t>ELECTRONIC DATA PROCESSING</t>
  </si>
  <si>
    <t>TOOLS, SHOP AND GARAGE EQUIPMENT</t>
  </si>
  <si>
    <t>MISCELLANEOUS EQUIPMENT</t>
  </si>
  <si>
    <t>TOTAL COMMON PLANT</t>
  </si>
  <si>
    <t>TURBOGENERATOR UNITS</t>
  </si>
  <si>
    <t>ACCESSORY ELECTRIC EQUIPMENT</t>
  </si>
  <si>
    <t>MISCELLANEOUS POWER PLANT EQUIPMENT</t>
  </si>
  <si>
    <t>RIGHTS OF WAY</t>
  </si>
  <si>
    <t>STRUCTURES AND IMPROVEMENTS</t>
  </si>
  <si>
    <t>GENERATORS</t>
  </si>
  <si>
    <t>STATION EQUIPMENT - STEP UP</t>
  </si>
  <si>
    <t>STATION EQUIPMENT - STEP UP EQUIPMENT</t>
  </si>
  <si>
    <t xml:space="preserve">OFFICE FURNITURE AND EQUIPMENT                   </t>
  </si>
  <si>
    <t xml:space="preserve">TOOLS, SHOP AND GARAGE EQUIPMENT </t>
  </si>
  <si>
    <t xml:space="preserve">COMMUNICATION EQUIPMENT          </t>
  </si>
  <si>
    <t>NONDEPRECIABLE PLANT</t>
  </si>
  <si>
    <t>TOTAL NONDEPRECIABLE PLANT</t>
  </si>
  <si>
    <t>ACCOUNTS NOT STUDIED</t>
  </si>
  <si>
    <t>TOTAL ACCOUNTS NOT STUDIED</t>
  </si>
  <si>
    <t>TOTAL COMMON AND ELECTRIC PLANT</t>
  </si>
  <si>
    <t>ERLANGER OPERATIONS CENTER</t>
  </si>
  <si>
    <t>KENTUCKY SERVICE BUILDING - 19TH AND AUGUSTINE</t>
  </si>
  <si>
    <t>MINOR STRUCTURES</t>
  </si>
  <si>
    <t>BOILER PLANT EQUIPMENT</t>
  </si>
  <si>
    <t>BOILER PLANT EQUIPMENT - SCR CATALYST</t>
  </si>
  <si>
    <t>UoF METERS</t>
  </si>
  <si>
    <t>ARO</t>
  </si>
  <si>
    <t>COMPANY-OWNED OUTDOOR LIGHTING</t>
  </si>
  <si>
    <t>UNRECOVERED RESERVE FOR AMORTIZATION</t>
  </si>
  <si>
    <t>TOTAL UNRECOVERED RESERVE FOR AMORTIZATION</t>
  </si>
  <si>
    <t>TOTAL ELECTRIC PLANT</t>
  </si>
  <si>
    <t>ELECTRIC PLANT</t>
  </si>
  <si>
    <t>TRANSPORTATION EQUIPMENT</t>
  </si>
  <si>
    <t>TRANSPORTATION EQUIPMENT - TRAILERS</t>
  </si>
  <si>
    <t>POWER OPERATED EQUIPMENT</t>
  </si>
  <si>
    <t>STREET LIGHTING - CUSTOMER POLES</t>
  </si>
  <si>
    <t>STREET LIGHTING - BOULEVARD</t>
  </si>
  <si>
    <t>STREET LIGHTING - OVERHEAD</t>
  </si>
  <si>
    <t>SERVICES - OVERHEAD</t>
  </si>
  <si>
    <t>SERVICES - UNDERGROUND</t>
  </si>
  <si>
    <t>LINE TRANSFORMERS - CUSTOMER</t>
  </si>
  <si>
    <t>LINE TRANSFORMERS</t>
  </si>
  <si>
    <t>UNDERGROUND CONDUCTORS AND DEVICES</t>
  </si>
  <si>
    <t>UNDERGROUND CONDUIT</t>
  </si>
  <si>
    <t>OVERHEAD CONDUCTORS AND DEVICES</t>
  </si>
  <si>
    <t>POLES, TOWERS AND FIXTURES</t>
  </si>
  <si>
    <t>STATION EQUIPMENT - MAJOR</t>
  </si>
  <si>
    <t>STATION EQUIPMENT</t>
  </si>
  <si>
    <t>POLES AND FIXTURES</t>
  </si>
  <si>
    <t>GENERATORS - SOLAR</t>
  </si>
  <si>
    <t>ACCESSORY ELECTRIC EQUIPMENT - SOLAR</t>
  </si>
  <si>
    <t>CRITTENDEN</t>
  </si>
  <si>
    <t>WALTON</t>
  </si>
  <si>
    <t>TOTAL GENERATORS - SOLAR</t>
  </si>
  <si>
    <t>TOTAL ACCESSORY ELECTRIC EQUIPMENT - SOLAR</t>
  </si>
  <si>
    <t>METERS AND METERING EQUIPMENT</t>
  </si>
  <si>
    <t>LEASED PROPERTY ON CUSTOMERS' PREMISES</t>
  </si>
  <si>
    <t>OVERHEAD CONDUCTORS AND DEVICES - CLEARING AND RIGHT OF WAY</t>
  </si>
  <si>
    <t>PRIME MOVERS</t>
  </si>
  <si>
    <t>MISCELLANEOUS INTANGIBLE PLANT - 10 YR</t>
  </si>
  <si>
    <t>MISCELLANEOUS INTANGIBLE PLANT - 3 YR</t>
  </si>
  <si>
    <t>ORIGINAL COST</t>
  </si>
  <si>
    <t>AS OF</t>
  </si>
  <si>
    <t xml:space="preserve">TABLE 1.  SUMMARY OF ESTIMATED SURVIVOR CURVE, NET SALVAGE PERCENT, ORIGINAL COST,  BOOK DEPRECIATION RESERVE AND CALCULATED </t>
  </si>
  <si>
    <t>(8)</t>
  </si>
  <si>
    <t>(9)=(8)/(5)</t>
  </si>
  <si>
    <t>(10)=(7)/(8)</t>
  </si>
  <si>
    <t>PROBABLE</t>
  </si>
  <si>
    <t>RETIREMENT</t>
  </si>
  <si>
    <t>DATE</t>
  </si>
  <si>
    <t>DEPRECIATION</t>
  </si>
  <si>
    <t>DECEMBER 31, 2023</t>
  </si>
  <si>
    <t>ANNUAL DEPRECIATION ACCRUALS RELATED TO ELECTRIC PLANT AS OF DECEMBER 31, 2023</t>
  </si>
  <si>
    <t>AERO</t>
  </si>
  <si>
    <t>STRUCTURES AND IMPROVEMENTS - SOLAR</t>
  </si>
  <si>
    <t>TOTAL STRUCTURES AND IMPROVEMENTS  - SOLAR</t>
  </si>
  <si>
    <t>MISCELLANEOUS INTANGIBLE PLANT - 15 YR</t>
  </si>
  <si>
    <t xml:space="preserve">NOTE:  </t>
  </si>
  <si>
    <t>ACCRUAL RATE</t>
  </si>
  <si>
    <t>75-R0.5</t>
  </si>
  <si>
    <t>45-R1.5</t>
  </si>
  <si>
    <t>20-SQ</t>
  </si>
  <si>
    <t>5-SQ</t>
  </si>
  <si>
    <t>25-SQ</t>
  </si>
  <si>
    <t>15-SQ</t>
  </si>
  <si>
    <t>65-S1</t>
  </si>
  <si>
    <t>50-S0</t>
  </si>
  <si>
    <t>15-R3</t>
  </si>
  <si>
    <t>35-S0.5</t>
  </si>
  <si>
    <t>60-R2</t>
  </si>
  <si>
    <t>55-S0</t>
  </si>
  <si>
    <t>60-R4</t>
  </si>
  <si>
    <t>35-R3</t>
  </si>
  <si>
    <t>40-S1.5</t>
  </si>
  <si>
    <t>25-S1</t>
  </si>
  <si>
    <t>38-S0.5</t>
  </si>
  <si>
    <t>25-S2.5</t>
  </si>
  <si>
    <t>45-S1</t>
  </si>
  <si>
    <t>30-S2.5</t>
  </si>
  <si>
    <t>75-R4</t>
  </si>
  <si>
    <t>70-R2.5</t>
  </si>
  <si>
    <t>50-R1</t>
  </si>
  <si>
    <t>50-R3</t>
  </si>
  <si>
    <t>60-R2.5</t>
  </si>
  <si>
    <t>40-R2.5</t>
  </si>
  <si>
    <t>55-R1</t>
  </si>
  <si>
    <t>65-R3</t>
  </si>
  <si>
    <t>32-R0.5</t>
  </si>
  <si>
    <t>55-R0.5</t>
  </si>
  <si>
    <t>53-O1</t>
  </si>
  <si>
    <t>75-R3</t>
  </si>
  <si>
    <t>56-R2</t>
  </si>
  <si>
    <t>48-R0.5</t>
  </si>
  <si>
    <t>55-R1.5</t>
  </si>
  <si>
    <t>60-R1</t>
  </si>
  <si>
    <t>24-L1</t>
  </si>
  <si>
    <t>15-S2.5</t>
  </si>
  <si>
    <t>20-S0.5</t>
  </si>
  <si>
    <t>11-R2</t>
  </si>
  <si>
    <t>30-L3</t>
  </si>
  <si>
    <t>34-L0.5</t>
  </si>
  <si>
    <t>25-L0</t>
  </si>
  <si>
    <t>40-S1</t>
  </si>
  <si>
    <t>12-S3</t>
  </si>
  <si>
    <t>20-R2.5</t>
  </si>
  <si>
    <t>15-L2</t>
  </si>
  <si>
    <t>NEW ADDITIONS TO LIMESTONE CONVERSION PROJECT WILL HAVE THE FOLLOWING RATES:</t>
  </si>
  <si>
    <t>INSTALLATIONS ON CUSTOMERS' PREMISES - AREA LIGHTING</t>
  </si>
  <si>
    <t xml:space="preserve">ACCRUAL RATES FOR NEW BATTERY STORAGE ASSETS BASED ON A 15-L3 </t>
  </si>
  <si>
    <t>SURVIVOR CURVE AND 0% NET SALVAGE WILL BE AS FOLLOWS:</t>
  </si>
  <si>
    <t xml:space="preserve">ACCRUAL RATES FOR NEW EV CHARGING ASSETS BASED ON A 10-S3 </t>
  </si>
  <si>
    <t>SURVIVOR CURVE AND NEGATIVE 2% NET SALVAGE WILL BE AS FOLLOWS:</t>
  </si>
  <si>
    <t xml:space="preserve">ACCRUAL RATES FOR NEW EV CHARGING LEVEL 2 ASSETS BASED ON A 10-S4 </t>
  </si>
  <si>
    <t>SURVIVOR CURVE AND NEGATIVE 1% NET SALVAGE WILL BE AS FOLLOWS: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</si>
</sst>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_);\(0.0\)"/>
    <numFmt numFmtId="165" formatCode="[$-409]mmmm\ d\,\ yyyy;@"/>
    <numFmt numFmtId="166" formatCode="_(* #,##0.0_);_(* \(#,##0.0\);_(* &quot;-&quot;?_);_(@_)"/>
    <numFmt numFmtId="167" formatCode="0_);\(0\)"/>
    <numFmt numFmtId="168" formatCode="mm\-yyyy"/>
    <numFmt numFmtId="169" formatCode="#,##0.0_);\(#,##0.0\)"/>
  </numFmts>
  <fonts count="9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165" fontId="0" fillId="0" borderId="0"/>
    <xf numFmtId="0" fontId="4" fillId="0" borderId="0"/>
    <xf numFmtId="0" fontId="2" fillId="0" borderId="0"/>
    <xf numFmtId="0" fontId="2" fillId="0" borderId="0"/>
    <xf numFmtId="0" fontId="5" fillId="0" borderId="0"/>
    <xf numFmtId="0" fontId="6" fillId="0" borderId="0"/>
    <xf numFmtId="9" fontId="8" fillId="0" borderId="0" applyFont="0" applyFill="0" applyBorder="0" applyAlignment="0" applyProtection="0"/>
    <xf numFmtId="3" fontId="1" fillId="0" borderId="0"/>
  </cellStyleXfs>
  <cellXfs count="91">
    <xf numFmtId="165" fontId="0" fillId="0" borderId="0" xfId="0"/>
    <xf numFmtId="0" fontId="1" fillId="0" borderId="0" xfId="1" applyFont="1" applyAlignment="1">
      <alignment horizontal="centerContinuous"/>
    </xf>
    <xf numFmtId="0" fontId="1" fillId="0" borderId="0" xfId="1" applyFont="1" applyAlignment="1">
      <alignment horizontal="center"/>
    </xf>
    <xf numFmtId="37" fontId="1" fillId="0" borderId="0" xfId="1" applyNumberFormat="1" applyFont="1" applyAlignment="1">
      <alignment horizontal="centerContinuous"/>
    </xf>
    <xf numFmtId="37" fontId="1" fillId="0" borderId="0" xfId="1" applyNumberFormat="1" applyFont="1"/>
    <xf numFmtId="37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37" fontId="3" fillId="0" borderId="1" xfId="1" applyNumberFormat="1" applyFont="1" applyBorder="1" applyAlignment="1">
      <alignment horizontal="center"/>
    </xf>
    <xf numFmtId="37" fontId="1" fillId="0" borderId="0" xfId="1" applyNumberFormat="1" applyFont="1" applyAlignment="1">
      <alignment horizontal="center"/>
    </xf>
    <xf numFmtId="0" fontId="1" fillId="0" borderId="0" xfId="1" applyFont="1"/>
    <xf numFmtId="37" fontId="1" fillId="0" borderId="2" xfId="1" applyNumberFormat="1" applyFont="1" applyBorder="1"/>
    <xf numFmtId="37" fontId="3" fillId="0" borderId="0" xfId="1" applyNumberFormat="1" applyFont="1"/>
    <xf numFmtId="0" fontId="1" fillId="0" borderId="0" xfId="1" applyFont="1" applyAlignment="1">
      <alignment horizontal="left"/>
    </xf>
    <xf numFmtId="39" fontId="1" fillId="0" borderId="0" xfId="1" applyNumberFormat="1" applyFont="1"/>
    <xf numFmtId="3" fontId="1" fillId="0" borderId="0" xfId="3" applyNumberFormat="1" applyFont="1"/>
    <xf numFmtId="2" fontId="1" fillId="0" borderId="0" xfId="1" applyNumberFormat="1" applyFont="1"/>
    <xf numFmtId="39" fontId="1" fillId="0" borderId="2" xfId="1" applyNumberFormat="1" applyFont="1" applyBorder="1"/>
    <xf numFmtId="39" fontId="3" fillId="0" borderId="0" xfId="1" applyNumberFormat="1" applyFont="1"/>
    <xf numFmtId="2" fontId="3" fillId="0" borderId="0" xfId="1" applyNumberFormat="1" applyFont="1"/>
    <xf numFmtId="164" fontId="3" fillId="0" borderId="0" xfId="1" applyNumberFormat="1" applyFont="1"/>
    <xf numFmtId="3" fontId="1" fillId="0" borderId="0" xfId="1" applyNumberFormat="1" applyFont="1"/>
    <xf numFmtId="0" fontId="1" fillId="0" borderId="0" xfId="1" applyFont="1" applyAlignment="1">
      <alignment horizontal="left" indent="2"/>
    </xf>
    <xf numFmtId="1" fontId="1" fillId="0" borderId="0" xfId="1" applyNumberFormat="1" applyFont="1" applyAlignment="1">
      <alignment horizontal="center"/>
    </xf>
    <xf numFmtId="37" fontId="1" fillId="0" borderId="0" xfId="2" applyNumberFormat="1" applyFont="1"/>
    <xf numFmtId="37" fontId="1" fillId="0" borderId="2" xfId="2" applyNumberFormat="1" applyFont="1" applyBorder="1"/>
    <xf numFmtId="0" fontId="3" fillId="0" borderId="0" xfId="1" applyFont="1" applyAlignment="1">
      <alignment horizontal="left"/>
    </xf>
    <xf numFmtId="0" fontId="3" fillId="0" borderId="0" xfId="1" applyFont="1"/>
    <xf numFmtId="43" fontId="1" fillId="0" borderId="0" xfId="1" applyNumberFormat="1" applyFont="1"/>
    <xf numFmtId="43" fontId="3" fillId="0" borderId="0" xfId="1" applyNumberFormat="1" applyFont="1"/>
    <xf numFmtId="166" fontId="1" fillId="0" borderId="0" xfId="1" applyNumberFormat="1" applyFont="1"/>
    <xf numFmtId="39" fontId="1" fillId="0" borderId="0" xfId="3" applyNumberFormat="1" applyFont="1"/>
    <xf numFmtId="39" fontId="1" fillId="0" borderId="2" xfId="3" applyNumberFormat="1" applyFont="1" applyBorder="1"/>
    <xf numFmtId="39" fontId="3" fillId="0" borderId="0" xfId="3" applyNumberFormat="1" applyFont="1"/>
    <xf numFmtId="169" fontId="3" fillId="0" borderId="0" xfId="1" applyNumberFormat="1" applyFont="1" applyAlignment="1">
      <alignment horizontal="center"/>
    </xf>
    <xf numFmtId="39" fontId="1" fillId="0" borderId="4" xfId="1" applyNumberFormat="1" applyFont="1" applyBorder="1"/>
    <xf numFmtId="37" fontId="1" fillId="0" borderId="4" xfId="1" applyNumberFormat="1" applyFont="1" applyBorder="1"/>
    <xf numFmtId="2" fontId="3" fillId="0" borderId="0" xfId="1" applyNumberFormat="1" applyFont="1" applyAlignment="1">
      <alignment horizontal="centerContinuous"/>
    </xf>
    <xf numFmtId="2" fontId="3" fillId="0" borderId="0" xfId="1" applyNumberFormat="1" applyFont="1" applyAlignment="1">
      <alignment horizontal="center"/>
    </xf>
    <xf numFmtId="1" fontId="3" fillId="0" borderId="0" xfId="1" applyNumberFormat="1" applyFont="1" applyAlignment="1">
      <alignment horizontal="centerContinuous"/>
    </xf>
    <xf numFmtId="39" fontId="1" fillId="0" borderId="0" xfId="1" applyNumberFormat="1" applyFont="1" applyAlignment="1">
      <alignment horizontal="centerContinuous"/>
    </xf>
    <xf numFmtId="164" fontId="1" fillId="0" borderId="0" xfId="1" applyNumberFormat="1" applyFont="1" applyAlignment="1">
      <alignment horizontal="centerContinuous"/>
    </xf>
    <xf numFmtId="3" fontId="1" fillId="0" borderId="0" xfId="1" applyNumberFormat="1" applyFont="1" applyAlignment="1">
      <alignment horizontal="centerContinuous"/>
    </xf>
    <xf numFmtId="1" fontId="1" fillId="0" borderId="0" xfId="1" applyNumberFormat="1" applyFont="1"/>
    <xf numFmtId="164" fontId="1" fillId="0" borderId="0" xfId="1" applyNumberFormat="1" applyFont="1"/>
    <xf numFmtId="39" fontId="3" fillId="0" borderId="0" xfId="1" applyNumberFormat="1" applyFont="1" applyAlignment="1">
      <alignment horizontal="centerContinuous"/>
    </xf>
    <xf numFmtId="0" fontId="3" fillId="0" borderId="0" xfId="1" applyFont="1" applyAlignment="1">
      <alignment horizontal="centerContinuous"/>
    </xf>
    <xf numFmtId="164" fontId="3" fillId="0" borderId="0" xfId="1" applyNumberFormat="1" applyFont="1" applyAlignment="1">
      <alignment horizontal="centerContinuous"/>
    </xf>
    <xf numFmtId="3" fontId="3" fillId="0" borderId="0" xfId="1" applyNumberFormat="1" applyFont="1" applyAlignment="1">
      <alignment horizontal="centerContinuous"/>
    </xf>
    <xf numFmtId="0" fontId="3" fillId="0" borderId="2" xfId="1" applyFont="1" applyBorder="1" applyAlignment="1">
      <alignment horizontal="centerContinuous"/>
    </xf>
    <xf numFmtId="39" fontId="3" fillId="0" borderId="0" xfId="1" quotePrefix="1" applyNumberFormat="1" applyFont="1" applyAlignment="1">
      <alignment horizontal="centerContinuous"/>
    </xf>
    <xf numFmtId="1" fontId="3" fillId="0" borderId="0" xfId="1" applyNumberFormat="1" applyFont="1"/>
    <xf numFmtId="39" fontId="3" fillId="0" borderId="1" xfId="1" applyNumberFormat="1" applyFont="1" applyBorder="1" applyAlignment="1">
      <alignment horizontal="centerContinuous"/>
    </xf>
    <xf numFmtId="37" fontId="3" fillId="0" borderId="1" xfId="1" quotePrefix="1" applyNumberFormat="1" applyFont="1" applyBorder="1" applyAlignment="1">
      <alignment horizontal="center"/>
    </xf>
    <xf numFmtId="0" fontId="3" fillId="0" borderId="1" xfId="1" quotePrefix="1" applyFont="1" applyBorder="1" applyAlignment="1">
      <alignment horizontal="center"/>
    </xf>
    <xf numFmtId="0" fontId="3" fillId="0" borderId="0" xfId="1" quotePrefix="1" applyFont="1" applyAlignment="1">
      <alignment horizontal="center"/>
    </xf>
    <xf numFmtId="164" fontId="3" fillId="0" borderId="1" xfId="1" applyNumberFormat="1" applyFont="1" applyBorder="1" applyAlignment="1">
      <alignment horizontal="centerContinuous"/>
    </xf>
    <xf numFmtId="3" fontId="3" fillId="0" borderId="1" xfId="1" applyNumberFormat="1" applyFont="1" applyBorder="1" applyAlignment="1">
      <alignment horizontal="centerContinuous"/>
    </xf>
    <xf numFmtId="168" fontId="7" fillId="0" borderId="0" xfId="5" applyNumberFormat="1" applyFont="1" applyAlignment="1">
      <alignment horizontal="center" wrapText="1"/>
    </xf>
    <xf numFmtId="166" fontId="3" fillId="0" borderId="0" xfId="1" applyNumberFormat="1" applyFont="1"/>
    <xf numFmtId="3" fontId="3" fillId="0" borderId="0" xfId="1" applyNumberFormat="1" applyFont="1"/>
    <xf numFmtId="4" fontId="1" fillId="0" borderId="0" xfId="3" applyNumberFormat="1" applyFont="1"/>
    <xf numFmtId="4" fontId="3" fillId="0" borderId="0" xfId="3" applyNumberFormat="1" applyFont="1"/>
    <xf numFmtId="37" fontId="3" fillId="0" borderId="0" xfId="2" applyNumberFormat="1" applyFont="1"/>
    <xf numFmtId="0" fontId="1" fillId="0" borderId="0" xfId="1" applyFont="1" applyAlignment="1">
      <alignment horizontal="left" indent="1"/>
    </xf>
    <xf numFmtId="3" fontId="3" fillId="0" borderId="0" xfId="3" applyNumberFormat="1" applyFont="1"/>
    <xf numFmtId="43" fontId="1" fillId="0" borderId="0" xfId="1" quotePrefix="1" applyNumberFormat="1" applyFont="1" applyAlignment="1">
      <alignment horizontal="right"/>
    </xf>
    <xf numFmtId="2" fontId="1" fillId="0" borderId="0" xfId="1" applyNumberFormat="1" applyFont="1" applyAlignment="1">
      <alignment horizontal="right"/>
    </xf>
    <xf numFmtId="166" fontId="1" fillId="0" borderId="0" xfId="1" quotePrefix="1" applyNumberFormat="1" applyFont="1" applyAlignment="1">
      <alignment horizontal="right"/>
    </xf>
    <xf numFmtId="37" fontId="3" fillId="0" borderId="2" xfId="1" applyNumberFormat="1" applyFont="1" applyBorder="1"/>
    <xf numFmtId="39" fontId="3" fillId="0" borderId="2" xfId="1" applyNumberFormat="1" applyFont="1" applyBorder="1"/>
    <xf numFmtId="37" fontId="3" fillId="0" borderId="2" xfId="2" applyNumberFormat="1" applyFont="1" applyBorder="1"/>
    <xf numFmtId="39" fontId="3" fillId="0" borderId="3" xfId="1" applyNumberFormat="1" applyFont="1" applyBorder="1"/>
    <xf numFmtId="37" fontId="3" fillId="0" borderId="3" xfId="1" applyNumberFormat="1" applyFont="1" applyBorder="1"/>
    <xf numFmtId="0" fontId="1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39" fontId="3" fillId="0" borderId="4" xfId="1" applyNumberFormat="1" applyFont="1" applyBorder="1"/>
    <xf numFmtId="1" fontId="1" fillId="0" borderId="0" xfId="3" applyNumberFormat="1" applyFont="1" applyAlignment="1">
      <alignment horizontal="center"/>
    </xf>
    <xf numFmtId="0" fontId="1" fillId="0" borderId="0" xfId="3" applyFont="1" applyAlignment="1">
      <alignment horizontal="left"/>
    </xf>
    <xf numFmtId="165" fontId="3" fillId="0" borderId="0" xfId="0" applyFont="1"/>
    <xf numFmtId="167" fontId="3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3" fontId="1" fillId="0" borderId="0" xfId="7"/>
    <xf numFmtId="3" fontId="3" fillId="0" borderId="0" xfId="7" applyFont="1"/>
    <xf numFmtId="3" fontId="3" fillId="0" borderId="2" xfId="7" applyFont="1" applyBorder="1" applyAlignment="1">
      <alignment horizontal="center"/>
    </xf>
    <xf numFmtId="10" fontId="3" fillId="0" borderId="2" xfId="6" applyNumberFormat="1" applyFont="1" applyFill="1" applyBorder="1" applyAlignment="1">
      <alignment horizontal="center" vertical="center" wrapText="1"/>
    </xf>
    <xf numFmtId="10" fontId="1" fillId="0" borderId="0" xfId="1" applyNumberFormat="1" applyFont="1" applyAlignment="1">
      <alignment horizontal="center"/>
    </xf>
    <xf numFmtId="0" fontId="1" fillId="0" borderId="2" xfId="1" applyFont="1" applyBorder="1" applyAlignment="1">
      <alignment horizontal="center"/>
    </xf>
    <xf numFmtId="2" fontId="1" fillId="0" borderId="0" xfId="1" applyNumberFormat="1" applyFont="1" applyAlignment="1">
      <alignment horizontal="center"/>
    </xf>
    <xf numFmtId="165" fontId="1" fillId="0" borderId="0" xfId="0" applyFont="1"/>
  </cellXfs>
  <cellStyles count="8">
    <cellStyle name="Normal" xfId="0" builtinId="0"/>
    <cellStyle name="Normal 2" xfId="1" xr:uid="{00000000-0005-0000-0000-000001000000}"/>
    <cellStyle name="Normal 3" xfId="4" xr:uid="{929969D0-0592-4B96-A504-2CFB18D0867E}"/>
    <cellStyle name="Normal 3 2" xfId="7" xr:uid="{04795349-C283-418F-8B54-C6A6D81C6126}"/>
    <cellStyle name="Normal_CALC 2" xfId="3" xr:uid="{00000000-0005-0000-0000-000002000000}"/>
    <cellStyle name="Normal_Sheet2" xfId="5" xr:uid="{326AFF2A-A320-473F-9DB0-6B09CC7C25B1}"/>
    <cellStyle name="Normal_ULP-04-ASL" xfId="2" xr:uid="{00000000-0005-0000-0000-000003000000}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autoPageBreaks="0" fitToPage="1"/>
  </sheetPr>
  <dimension ref="A1:AA220"/>
  <sheetViews>
    <sheetView tabSelected="1" view="pageLayout" topLeftCell="E1" zoomScaleNormal="70" workbookViewId="0">
      <selection activeCell="M9" sqref="M9"/>
    </sheetView>
  </sheetViews>
  <sheetFormatPr defaultColWidth="8.81640625" defaultRowHeight="15" x14ac:dyDescent="0.25"/>
  <cols>
    <col min="1" max="1" width="8.6328125" style="43" bestFit="1" customWidth="1"/>
    <col min="2" max="2" width="2.453125" style="10" customWidth="1"/>
    <col min="3" max="3" width="65.08984375" style="10" customWidth="1"/>
    <col min="4" max="4" width="2.81640625" style="10" customWidth="1"/>
    <col min="5" max="5" width="12.81640625" style="2" customWidth="1"/>
    <col min="6" max="6" width="2.81640625" style="10" customWidth="1"/>
    <col min="7" max="7" width="12.81640625" style="2" customWidth="1"/>
    <col min="8" max="8" width="2.81640625" style="2" customWidth="1"/>
    <col min="9" max="9" width="12.81640625" style="4" customWidth="1"/>
    <col min="10" max="10" width="2.81640625" style="10" customWidth="1"/>
    <col min="11" max="11" width="19" style="14" bestFit="1" customWidth="1"/>
    <col min="12" max="12" width="2.81640625" style="14" customWidth="1"/>
    <col min="13" max="13" width="17.36328125" style="4" bestFit="1" customWidth="1"/>
    <col min="14" max="14" width="2.81640625" style="4" customWidth="1"/>
    <col min="15" max="15" width="16.54296875" style="4" bestFit="1" customWidth="1"/>
    <col min="16" max="16" width="2.81640625" style="4" customWidth="1"/>
    <col min="17" max="17" width="13.81640625" style="4" bestFit="1" customWidth="1"/>
    <col min="18" max="18" width="2.81640625" style="10" customWidth="1"/>
    <col min="19" max="19" width="10.81640625" style="4" customWidth="1"/>
    <col min="20" max="20" width="2.81640625" style="4" customWidth="1"/>
    <col min="21" max="21" width="10.81640625" style="44" customWidth="1"/>
    <col min="22" max="22" width="2.81640625" style="10" customWidth="1"/>
    <col min="23" max="23" width="10.36328125" style="10" bestFit="1" customWidth="1"/>
    <col min="24" max="24" width="8.81640625" style="10"/>
    <col min="25" max="25" width="9.453125" style="10" bestFit="1" customWidth="1"/>
    <col min="26" max="26" width="11.453125" style="10" bestFit="1" customWidth="1"/>
    <col min="27" max="252" width="8.81640625" style="10"/>
    <col min="253" max="253" width="5" style="10" customWidth="1"/>
    <col min="254" max="254" width="3.36328125" style="10" customWidth="1"/>
    <col min="255" max="255" width="50.08984375" style="10" customWidth="1"/>
    <col min="256" max="256" width="1.81640625" style="10" customWidth="1"/>
    <col min="257" max="257" width="11" style="10" customWidth="1"/>
    <col min="258" max="258" width="2.54296875" style="10" customWidth="1"/>
    <col min="259" max="259" width="9.81640625" style="10" customWidth="1"/>
    <col min="260" max="260" width="2.1796875" style="10" customWidth="1"/>
    <col min="261" max="261" width="16.08984375" style="10" customWidth="1"/>
    <col min="262" max="262" width="1.90625" style="10" customWidth="1"/>
    <col min="263" max="263" width="12.453125" style="10" customWidth="1"/>
    <col min="264" max="264" width="2.453125" style="10" customWidth="1"/>
    <col min="265" max="265" width="12.54296875" style="10" customWidth="1"/>
    <col min="266" max="266" width="2.1796875" style="10" customWidth="1"/>
    <col min="267" max="267" width="11.90625" style="10" customWidth="1"/>
    <col min="268" max="268" width="2.81640625" style="10" customWidth="1"/>
    <col min="269" max="269" width="10.81640625" style="10" bestFit="1" customWidth="1"/>
    <col min="270" max="270" width="2.1796875" style="10" customWidth="1"/>
    <col min="271" max="271" width="10.81640625" style="10" customWidth="1"/>
    <col min="272" max="272" width="3" style="10" customWidth="1"/>
    <col min="273" max="273" width="9.81640625" style="10" customWidth="1"/>
    <col min="274" max="508" width="8.81640625" style="10"/>
    <col min="509" max="509" width="5" style="10" customWidth="1"/>
    <col min="510" max="510" width="3.36328125" style="10" customWidth="1"/>
    <col min="511" max="511" width="50.08984375" style="10" customWidth="1"/>
    <col min="512" max="512" width="1.81640625" style="10" customWidth="1"/>
    <col min="513" max="513" width="11" style="10" customWidth="1"/>
    <col min="514" max="514" width="2.54296875" style="10" customWidth="1"/>
    <col min="515" max="515" width="9.81640625" style="10" customWidth="1"/>
    <col min="516" max="516" width="2.1796875" style="10" customWidth="1"/>
    <col min="517" max="517" width="16.08984375" style="10" customWidth="1"/>
    <col min="518" max="518" width="1.90625" style="10" customWidth="1"/>
    <col min="519" max="519" width="12.453125" style="10" customWidth="1"/>
    <col min="520" max="520" width="2.453125" style="10" customWidth="1"/>
    <col min="521" max="521" width="12.54296875" style="10" customWidth="1"/>
    <col min="522" max="522" width="2.1796875" style="10" customWidth="1"/>
    <col min="523" max="523" width="11.90625" style="10" customWidth="1"/>
    <col min="524" max="524" width="2.81640625" style="10" customWidth="1"/>
    <col min="525" max="525" width="10.81640625" style="10" bestFit="1" customWidth="1"/>
    <col min="526" max="526" width="2.1796875" style="10" customWidth="1"/>
    <col min="527" max="527" width="10.81640625" style="10" customWidth="1"/>
    <col min="528" max="528" width="3" style="10" customWidth="1"/>
    <col min="529" max="529" width="9.81640625" style="10" customWidth="1"/>
    <col min="530" max="764" width="8.81640625" style="10"/>
    <col min="765" max="765" width="5" style="10" customWidth="1"/>
    <col min="766" max="766" width="3.36328125" style="10" customWidth="1"/>
    <col min="767" max="767" width="50.08984375" style="10" customWidth="1"/>
    <col min="768" max="768" width="1.81640625" style="10" customWidth="1"/>
    <col min="769" max="769" width="11" style="10" customWidth="1"/>
    <col min="770" max="770" width="2.54296875" style="10" customWidth="1"/>
    <col min="771" max="771" width="9.81640625" style="10" customWidth="1"/>
    <col min="772" max="772" width="2.1796875" style="10" customWidth="1"/>
    <col min="773" max="773" width="16.08984375" style="10" customWidth="1"/>
    <col min="774" max="774" width="1.90625" style="10" customWidth="1"/>
    <col min="775" max="775" width="12.453125" style="10" customWidth="1"/>
    <col min="776" max="776" width="2.453125" style="10" customWidth="1"/>
    <col min="777" max="777" width="12.54296875" style="10" customWidth="1"/>
    <col min="778" max="778" width="2.1796875" style="10" customWidth="1"/>
    <col min="779" max="779" width="11.90625" style="10" customWidth="1"/>
    <col min="780" max="780" width="2.81640625" style="10" customWidth="1"/>
    <col min="781" max="781" width="10.81640625" style="10" bestFit="1" customWidth="1"/>
    <col min="782" max="782" width="2.1796875" style="10" customWidth="1"/>
    <col min="783" max="783" width="10.81640625" style="10" customWidth="1"/>
    <col min="784" max="784" width="3" style="10" customWidth="1"/>
    <col min="785" max="785" width="9.81640625" style="10" customWidth="1"/>
    <col min="786" max="1020" width="8.81640625" style="10"/>
    <col min="1021" max="1021" width="5" style="10" customWidth="1"/>
    <col min="1022" max="1022" width="3.36328125" style="10" customWidth="1"/>
    <col min="1023" max="1023" width="50.08984375" style="10" customWidth="1"/>
    <col min="1024" max="1024" width="1.81640625" style="10" customWidth="1"/>
    <col min="1025" max="1025" width="11" style="10" customWidth="1"/>
    <col min="1026" max="1026" width="2.54296875" style="10" customWidth="1"/>
    <col min="1027" max="1027" width="9.81640625" style="10" customWidth="1"/>
    <col min="1028" max="1028" width="2.1796875" style="10" customWidth="1"/>
    <col min="1029" max="1029" width="16.08984375" style="10" customWidth="1"/>
    <col min="1030" max="1030" width="1.90625" style="10" customWidth="1"/>
    <col min="1031" max="1031" width="12.453125" style="10" customWidth="1"/>
    <col min="1032" max="1032" width="2.453125" style="10" customWidth="1"/>
    <col min="1033" max="1033" width="12.54296875" style="10" customWidth="1"/>
    <col min="1034" max="1034" width="2.1796875" style="10" customWidth="1"/>
    <col min="1035" max="1035" width="11.90625" style="10" customWidth="1"/>
    <col min="1036" max="1036" width="2.81640625" style="10" customWidth="1"/>
    <col min="1037" max="1037" width="10.81640625" style="10" bestFit="1" customWidth="1"/>
    <col min="1038" max="1038" width="2.1796875" style="10" customWidth="1"/>
    <col min="1039" max="1039" width="10.81640625" style="10" customWidth="1"/>
    <col min="1040" max="1040" width="3" style="10" customWidth="1"/>
    <col min="1041" max="1041" width="9.81640625" style="10" customWidth="1"/>
    <col min="1042" max="1276" width="8.81640625" style="10"/>
    <col min="1277" max="1277" width="5" style="10" customWidth="1"/>
    <col min="1278" max="1278" width="3.36328125" style="10" customWidth="1"/>
    <col min="1279" max="1279" width="50.08984375" style="10" customWidth="1"/>
    <col min="1280" max="1280" width="1.81640625" style="10" customWidth="1"/>
    <col min="1281" max="1281" width="11" style="10" customWidth="1"/>
    <col min="1282" max="1282" width="2.54296875" style="10" customWidth="1"/>
    <col min="1283" max="1283" width="9.81640625" style="10" customWidth="1"/>
    <col min="1284" max="1284" width="2.1796875" style="10" customWidth="1"/>
    <col min="1285" max="1285" width="16.08984375" style="10" customWidth="1"/>
    <col min="1286" max="1286" width="1.90625" style="10" customWidth="1"/>
    <col min="1287" max="1287" width="12.453125" style="10" customWidth="1"/>
    <col min="1288" max="1288" width="2.453125" style="10" customWidth="1"/>
    <col min="1289" max="1289" width="12.54296875" style="10" customWidth="1"/>
    <col min="1290" max="1290" width="2.1796875" style="10" customWidth="1"/>
    <col min="1291" max="1291" width="11.90625" style="10" customWidth="1"/>
    <col min="1292" max="1292" width="2.81640625" style="10" customWidth="1"/>
    <col min="1293" max="1293" width="10.81640625" style="10" bestFit="1" customWidth="1"/>
    <col min="1294" max="1294" width="2.1796875" style="10" customWidth="1"/>
    <col min="1295" max="1295" width="10.81640625" style="10" customWidth="1"/>
    <col min="1296" max="1296" width="3" style="10" customWidth="1"/>
    <col min="1297" max="1297" width="9.81640625" style="10" customWidth="1"/>
    <col min="1298" max="1532" width="8.81640625" style="10"/>
    <col min="1533" max="1533" width="5" style="10" customWidth="1"/>
    <col min="1534" max="1534" width="3.36328125" style="10" customWidth="1"/>
    <col min="1535" max="1535" width="50.08984375" style="10" customWidth="1"/>
    <col min="1536" max="1536" width="1.81640625" style="10" customWidth="1"/>
    <col min="1537" max="1537" width="11" style="10" customWidth="1"/>
    <col min="1538" max="1538" width="2.54296875" style="10" customWidth="1"/>
    <col min="1539" max="1539" width="9.81640625" style="10" customWidth="1"/>
    <col min="1540" max="1540" width="2.1796875" style="10" customWidth="1"/>
    <col min="1541" max="1541" width="16.08984375" style="10" customWidth="1"/>
    <col min="1542" max="1542" width="1.90625" style="10" customWidth="1"/>
    <col min="1543" max="1543" width="12.453125" style="10" customWidth="1"/>
    <col min="1544" max="1544" width="2.453125" style="10" customWidth="1"/>
    <col min="1545" max="1545" width="12.54296875" style="10" customWidth="1"/>
    <col min="1546" max="1546" width="2.1796875" style="10" customWidth="1"/>
    <col min="1547" max="1547" width="11.90625" style="10" customWidth="1"/>
    <col min="1548" max="1548" width="2.81640625" style="10" customWidth="1"/>
    <col min="1549" max="1549" width="10.81640625" style="10" bestFit="1" customWidth="1"/>
    <col min="1550" max="1550" width="2.1796875" style="10" customWidth="1"/>
    <col min="1551" max="1551" width="10.81640625" style="10" customWidth="1"/>
    <col min="1552" max="1552" width="3" style="10" customWidth="1"/>
    <col min="1553" max="1553" width="9.81640625" style="10" customWidth="1"/>
    <col min="1554" max="1788" width="8.81640625" style="10"/>
    <col min="1789" max="1789" width="5" style="10" customWidth="1"/>
    <col min="1790" max="1790" width="3.36328125" style="10" customWidth="1"/>
    <col min="1791" max="1791" width="50.08984375" style="10" customWidth="1"/>
    <col min="1792" max="1792" width="1.81640625" style="10" customWidth="1"/>
    <col min="1793" max="1793" width="11" style="10" customWidth="1"/>
    <col min="1794" max="1794" width="2.54296875" style="10" customWidth="1"/>
    <col min="1795" max="1795" width="9.81640625" style="10" customWidth="1"/>
    <col min="1796" max="1796" width="2.1796875" style="10" customWidth="1"/>
    <col min="1797" max="1797" width="16.08984375" style="10" customWidth="1"/>
    <col min="1798" max="1798" width="1.90625" style="10" customWidth="1"/>
    <col min="1799" max="1799" width="12.453125" style="10" customWidth="1"/>
    <col min="1800" max="1800" width="2.453125" style="10" customWidth="1"/>
    <col min="1801" max="1801" width="12.54296875" style="10" customWidth="1"/>
    <col min="1802" max="1802" width="2.1796875" style="10" customWidth="1"/>
    <col min="1803" max="1803" width="11.90625" style="10" customWidth="1"/>
    <col min="1804" max="1804" width="2.81640625" style="10" customWidth="1"/>
    <col min="1805" max="1805" width="10.81640625" style="10" bestFit="1" customWidth="1"/>
    <col min="1806" max="1806" width="2.1796875" style="10" customWidth="1"/>
    <col min="1807" max="1807" width="10.81640625" style="10" customWidth="1"/>
    <col min="1808" max="1808" width="3" style="10" customWidth="1"/>
    <col min="1809" max="1809" width="9.81640625" style="10" customWidth="1"/>
    <col min="1810" max="2044" width="8.81640625" style="10"/>
    <col min="2045" max="2045" width="5" style="10" customWidth="1"/>
    <col min="2046" max="2046" width="3.36328125" style="10" customWidth="1"/>
    <col min="2047" max="2047" width="50.08984375" style="10" customWidth="1"/>
    <col min="2048" max="2048" width="1.81640625" style="10" customWidth="1"/>
    <col min="2049" max="2049" width="11" style="10" customWidth="1"/>
    <col min="2050" max="2050" width="2.54296875" style="10" customWidth="1"/>
    <col min="2051" max="2051" width="9.81640625" style="10" customWidth="1"/>
    <col min="2052" max="2052" width="2.1796875" style="10" customWidth="1"/>
    <col min="2053" max="2053" width="16.08984375" style="10" customWidth="1"/>
    <col min="2054" max="2054" width="1.90625" style="10" customWidth="1"/>
    <col min="2055" max="2055" width="12.453125" style="10" customWidth="1"/>
    <col min="2056" max="2056" width="2.453125" style="10" customWidth="1"/>
    <col min="2057" max="2057" width="12.54296875" style="10" customWidth="1"/>
    <col min="2058" max="2058" width="2.1796875" style="10" customWidth="1"/>
    <col min="2059" max="2059" width="11.90625" style="10" customWidth="1"/>
    <col min="2060" max="2060" width="2.81640625" style="10" customWidth="1"/>
    <col min="2061" max="2061" width="10.81640625" style="10" bestFit="1" customWidth="1"/>
    <col min="2062" max="2062" width="2.1796875" style="10" customWidth="1"/>
    <col min="2063" max="2063" width="10.81640625" style="10" customWidth="1"/>
    <col min="2064" max="2064" width="3" style="10" customWidth="1"/>
    <col min="2065" max="2065" width="9.81640625" style="10" customWidth="1"/>
    <col min="2066" max="2300" width="8.81640625" style="10"/>
    <col min="2301" max="2301" width="5" style="10" customWidth="1"/>
    <col min="2302" max="2302" width="3.36328125" style="10" customWidth="1"/>
    <col min="2303" max="2303" width="50.08984375" style="10" customWidth="1"/>
    <col min="2304" max="2304" width="1.81640625" style="10" customWidth="1"/>
    <col min="2305" max="2305" width="11" style="10" customWidth="1"/>
    <col min="2306" max="2306" width="2.54296875" style="10" customWidth="1"/>
    <col min="2307" max="2307" width="9.81640625" style="10" customWidth="1"/>
    <col min="2308" max="2308" width="2.1796875" style="10" customWidth="1"/>
    <col min="2309" max="2309" width="16.08984375" style="10" customWidth="1"/>
    <col min="2310" max="2310" width="1.90625" style="10" customWidth="1"/>
    <col min="2311" max="2311" width="12.453125" style="10" customWidth="1"/>
    <col min="2312" max="2312" width="2.453125" style="10" customWidth="1"/>
    <col min="2313" max="2313" width="12.54296875" style="10" customWidth="1"/>
    <col min="2314" max="2314" width="2.1796875" style="10" customWidth="1"/>
    <col min="2315" max="2315" width="11.90625" style="10" customWidth="1"/>
    <col min="2316" max="2316" width="2.81640625" style="10" customWidth="1"/>
    <col min="2317" max="2317" width="10.81640625" style="10" bestFit="1" customWidth="1"/>
    <col min="2318" max="2318" width="2.1796875" style="10" customWidth="1"/>
    <col min="2319" max="2319" width="10.81640625" style="10" customWidth="1"/>
    <col min="2320" max="2320" width="3" style="10" customWidth="1"/>
    <col min="2321" max="2321" width="9.81640625" style="10" customWidth="1"/>
    <col min="2322" max="2556" width="8.81640625" style="10"/>
    <col min="2557" max="2557" width="5" style="10" customWidth="1"/>
    <col min="2558" max="2558" width="3.36328125" style="10" customWidth="1"/>
    <col min="2559" max="2559" width="50.08984375" style="10" customWidth="1"/>
    <col min="2560" max="2560" width="1.81640625" style="10" customWidth="1"/>
    <col min="2561" max="2561" width="11" style="10" customWidth="1"/>
    <col min="2562" max="2562" width="2.54296875" style="10" customWidth="1"/>
    <col min="2563" max="2563" width="9.81640625" style="10" customWidth="1"/>
    <col min="2564" max="2564" width="2.1796875" style="10" customWidth="1"/>
    <col min="2565" max="2565" width="16.08984375" style="10" customWidth="1"/>
    <col min="2566" max="2566" width="1.90625" style="10" customWidth="1"/>
    <col min="2567" max="2567" width="12.453125" style="10" customWidth="1"/>
    <col min="2568" max="2568" width="2.453125" style="10" customWidth="1"/>
    <col min="2569" max="2569" width="12.54296875" style="10" customWidth="1"/>
    <col min="2570" max="2570" width="2.1796875" style="10" customWidth="1"/>
    <col min="2571" max="2571" width="11.90625" style="10" customWidth="1"/>
    <col min="2572" max="2572" width="2.81640625" style="10" customWidth="1"/>
    <col min="2573" max="2573" width="10.81640625" style="10" bestFit="1" customWidth="1"/>
    <col min="2574" max="2574" width="2.1796875" style="10" customWidth="1"/>
    <col min="2575" max="2575" width="10.81640625" style="10" customWidth="1"/>
    <col min="2576" max="2576" width="3" style="10" customWidth="1"/>
    <col min="2577" max="2577" width="9.81640625" style="10" customWidth="1"/>
    <col min="2578" max="2812" width="8.81640625" style="10"/>
    <col min="2813" max="2813" width="5" style="10" customWidth="1"/>
    <col min="2814" max="2814" width="3.36328125" style="10" customWidth="1"/>
    <col min="2815" max="2815" width="50.08984375" style="10" customWidth="1"/>
    <col min="2816" max="2816" width="1.81640625" style="10" customWidth="1"/>
    <col min="2817" max="2817" width="11" style="10" customWidth="1"/>
    <col min="2818" max="2818" width="2.54296875" style="10" customWidth="1"/>
    <col min="2819" max="2819" width="9.81640625" style="10" customWidth="1"/>
    <col min="2820" max="2820" width="2.1796875" style="10" customWidth="1"/>
    <col min="2821" max="2821" width="16.08984375" style="10" customWidth="1"/>
    <col min="2822" max="2822" width="1.90625" style="10" customWidth="1"/>
    <col min="2823" max="2823" width="12.453125" style="10" customWidth="1"/>
    <col min="2824" max="2824" width="2.453125" style="10" customWidth="1"/>
    <col min="2825" max="2825" width="12.54296875" style="10" customWidth="1"/>
    <col min="2826" max="2826" width="2.1796875" style="10" customWidth="1"/>
    <col min="2827" max="2827" width="11.90625" style="10" customWidth="1"/>
    <col min="2828" max="2828" width="2.81640625" style="10" customWidth="1"/>
    <col min="2829" max="2829" width="10.81640625" style="10" bestFit="1" customWidth="1"/>
    <col min="2830" max="2830" width="2.1796875" style="10" customWidth="1"/>
    <col min="2831" max="2831" width="10.81640625" style="10" customWidth="1"/>
    <col min="2832" max="2832" width="3" style="10" customWidth="1"/>
    <col min="2833" max="2833" width="9.81640625" style="10" customWidth="1"/>
    <col min="2834" max="3068" width="8.81640625" style="10"/>
    <col min="3069" max="3069" width="5" style="10" customWidth="1"/>
    <col min="3070" max="3070" width="3.36328125" style="10" customWidth="1"/>
    <col min="3071" max="3071" width="50.08984375" style="10" customWidth="1"/>
    <col min="3072" max="3072" width="1.81640625" style="10" customWidth="1"/>
    <col min="3073" max="3073" width="11" style="10" customWidth="1"/>
    <col min="3074" max="3074" width="2.54296875" style="10" customWidth="1"/>
    <col min="3075" max="3075" width="9.81640625" style="10" customWidth="1"/>
    <col min="3076" max="3076" width="2.1796875" style="10" customWidth="1"/>
    <col min="3077" max="3077" width="16.08984375" style="10" customWidth="1"/>
    <col min="3078" max="3078" width="1.90625" style="10" customWidth="1"/>
    <col min="3079" max="3079" width="12.453125" style="10" customWidth="1"/>
    <col min="3080" max="3080" width="2.453125" style="10" customWidth="1"/>
    <col min="3081" max="3081" width="12.54296875" style="10" customWidth="1"/>
    <col min="3082" max="3082" width="2.1796875" style="10" customWidth="1"/>
    <col min="3083" max="3083" width="11.90625" style="10" customWidth="1"/>
    <col min="3084" max="3084" width="2.81640625" style="10" customWidth="1"/>
    <col min="3085" max="3085" width="10.81640625" style="10" bestFit="1" customWidth="1"/>
    <col min="3086" max="3086" width="2.1796875" style="10" customWidth="1"/>
    <col min="3087" max="3087" width="10.81640625" style="10" customWidth="1"/>
    <col min="3088" max="3088" width="3" style="10" customWidth="1"/>
    <col min="3089" max="3089" width="9.81640625" style="10" customWidth="1"/>
    <col min="3090" max="3324" width="8.81640625" style="10"/>
    <col min="3325" max="3325" width="5" style="10" customWidth="1"/>
    <col min="3326" max="3326" width="3.36328125" style="10" customWidth="1"/>
    <col min="3327" max="3327" width="50.08984375" style="10" customWidth="1"/>
    <col min="3328" max="3328" width="1.81640625" style="10" customWidth="1"/>
    <col min="3329" max="3329" width="11" style="10" customWidth="1"/>
    <col min="3330" max="3330" width="2.54296875" style="10" customWidth="1"/>
    <col min="3331" max="3331" width="9.81640625" style="10" customWidth="1"/>
    <col min="3332" max="3332" width="2.1796875" style="10" customWidth="1"/>
    <col min="3333" max="3333" width="16.08984375" style="10" customWidth="1"/>
    <col min="3334" max="3334" width="1.90625" style="10" customWidth="1"/>
    <col min="3335" max="3335" width="12.453125" style="10" customWidth="1"/>
    <col min="3336" max="3336" width="2.453125" style="10" customWidth="1"/>
    <col min="3337" max="3337" width="12.54296875" style="10" customWidth="1"/>
    <col min="3338" max="3338" width="2.1796875" style="10" customWidth="1"/>
    <col min="3339" max="3339" width="11.90625" style="10" customWidth="1"/>
    <col min="3340" max="3340" width="2.81640625" style="10" customWidth="1"/>
    <col min="3341" max="3341" width="10.81640625" style="10" bestFit="1" customWidth="1"/>
    <col min="3342" max="3342" width="2.1796875" style="10" customWidth="1"/>
    <col min="3343" max="3343" width="10.81640625" style="10" customWidth="1"/>
    <col min="3344" max="3344" width="3" style="10" customWidth="1"/>
    <col min="3345" max="3345" width="9.81640625" style="10" customWidth="1"/>
    <col min="3346" max="3580" width="8.81640625" style="10"/>
    <col min="3581" max="3581" width="5" style="10" customWidth="1"/>
    <col min="3582" max="3582" width="3.36328125" style="10" customWidth="1"/>
    <col min="3583" max="3583" width="50.08984375" style="10" customWidth="1"/>
    <col min="3584" max="3584" width="1.81640625" style="10" customWidth="1"/>
    <col min="3585" max="3585" width="11" style="10" customWidth="1"/>
    <col min="3586" max="3586" width="2.54296875" style="10" customWidth="1"/>
    <col min="3587" max="3587" width="9.81640625" style="10" customWidth="1"/>
    <col min="3588" max="3588" width="2.1796875" style="10" customWidth="1"/>
    <col min="3589" max="3589" width="16.08984375" style="10" customWidth="1"/>
    <col min="3590" max="3590" width="1.90625" style="10" customWidth="1"/>
    <col min="3591" max="3591" width="12.453125" style="10" customWidth="1"/>
    <col min="3592" max="3592" width="2.453125" style="10" customWidth="1"/>
    <col min="3593" max="3593" width="12.54296875" style="10" customWidth="1"/>
    <col min="3594" max="3594" width="2.1796875" style="10" customWidth="1"/>
    <col min="3595" max="3595" width="11.90625" style="10" customWidth="1"/>
    <col min="3596" max="3596" width="2.81640625" style="10" customWidth="1"/>
    <col min="3597" max="3597" width="10.81640625" style="10" bestFit="1" customWidth="1"/>
    <col min="3598" max="3598" width="2.1796875" style="10" customWidth="1"/>
    <col min="3599" max="3599" width="10.81640625" style="10" customWidth="1"/>
    <col min="3600" max="3600" width="3" style="10" customWidth="1"/>
    <col min="3601" max="3601" width="9.81640625" style="10" customWidth="1"/>
    <col min="3602" max="3836" width="8.81640625" style="10"/>
    <col min="3837" max="3837" width="5" style="10" customWidth="1"/>
    <col min="3838" max="3838" width="3.36328125" style="10" customWidth="1"/>
    <col min="3839" max="3839" width="50.08984375" style="10" customWidth="1"/>
    <col min="3840" max="3840" width="1.81640625" style="10" customWidth="1"/>
    <col min="3841" max="3841" width="11" style="10" customWidth="1"/>
    <col min="3842" max="3842" width="2.54296875" style="10" customWidth="1"/>
    <col min="3843" max="3843" width="9.81640625" style="10" customWidth="1"/>
    <col min="3844" max="3844" width="2.1796875" style="10" customWidth="1"/>
    <col min="3845" max="3845" width="16.08984375" style="10" customWidth="1"/>
    <col min="3846" max="3846" width="1.90625" style="10" customWidth="1"/>
    <col min="3847" max="3847" width="12.453125" style="10" customWidth="1"/>
    <col min="3848" max="3848" width="2.453125" style="10" customWidth="1"/>
    <col min="3849" max="3849" width="12.54296875" style="10" customWidth="1"/>
    <col min="3850" max="3850" width="2.1796875" style="10" customWidth="1"/>
    <col min="3851" max="3851" width="11.90625" style="10" customWidth="1"/>
    <col min="3852" max="3852" width="2.81640625" style="10" customWidth="1"/>
    <col min="3853" max="3853" width="10.81640625" style="10" bestFit="1" customWidth="1"/>
    <col min="3854" max="3854" width="2.1796875" style="10" customWidth="1"/>
    <col min="3855" max="3855" width="10.81640625" style="10" customWidth="1"/>
    <col min="3856" max="3856" width="3" style="10" customWidth="1"/>
    <col min="3857" max="3857" width="9.81640625" style="10" customWidth="1"/>
    <col min="3858" max="4092" width="8.81640625" style="10"/>
    <col min="4093" max="4093" width="5" style="10" customWidth="1"/>
    <col min="4094" max="4094" width="3.36328125" style="10" customWidth="1"/>
    <col min="4095" max="4095" width="50.08984375" style="10" customWidth="1"/>
    <col min="4096" max="4096" width="1.81640625" style="10" customWidth="1"/>
    <col min="4097" max="4097" width="11" style="10" customWidth="1"/>
    <col min="4098" max="4098" width="2.54296875" style="10" customWidth="1"/>
    <col min="4099" max="4099" width="9.81640625" style="10" customWidth="1"/>
    <col min="4100" max="4100" width="2.1796875" style="10" customWidth="1"/>
    <col min="4101" max="4101" width="16.08984375" style="10" customWidth="1"/>
    <col min="4102" max="4102" width="1.90625" style="10" customWidth="1"/>
    <col min="4103" max="4103" width="12.453125" style="10" customWidth="1"/>
    <col min="4104" max="4104" width="2.453125" style="10" customWidth="1"/>
    <col min="4105" max="4105" width="12.54296875" style="10" customWidth="1"/>
    <col min="4106" max="4106" width="2.1796875" style="10" customWidth="1"/>
    <col min="4107" max="4107" width="11.90625" style="10" customWidth="1"/>
    <col min="4108" max="4108" width="2.81640625" style="10" customWidth="1"/>
    <col min="4109" max="4109" width="10.81640625" style="10" bestFit="1" customWidth="1"/>
    <col min="4110" max="4110" width="2.1796875" style="10" customWidth="1"/>
    <col min="4111" max="4111" width="10.81640625" style="10" customWidth="1"/>
    <col min="4112" max="4112" width="3" style="10" customWidth="1"/>
    <col min="4113" max="4113" width="9.81640625" style="10" customWidth="1"/>
    <col min="4114" max="4348" width="8.81640625" style="10"/>
    <col min="4349" max="4349" width="5" style="10" customWidth="1"/>
    <col min="4350" max="4350" width="3.36328125" style="10" customWidth="1"/>
    <col min="4351" max="4351" width="50.08984375" style="10" customWidth="1"/>
    <col min="4352" max="4352" width="1.81640625" style="10" customWidth="1"/>
    <col min="4353" max="4353" width="11" style="10" customWidth="1"/>
    <col min="4354" max="4354" width="2.54296875" style="10" customWidth="1"/>
    <col min="4355" max="4355" width="9.81640625" style="10" customWidth="1"/>
    <col min="4356" max="4356" width="2.1796875" style="10" customWidth="1"/>
    <col min="4357" max="4357" width="16.08984375" style="10" customWidth="1"/>
    <col min="4358" max="4358" width="1.90625" style="10" customWidth="1"/>
    <col min="4359" max="4359" width="12.453125" style="10" customWidth="1"/>
    <col min="4360" max="4360" width="2.453125" style="10" customWidth="1"/>
    <col min="4361" max="4361" width="12.54296875" style="10" customWidth="1"/>
    <col min="4362" max="4362" width="2.1796875" style="10" customWidth="1"/>
    <col min="4363" max="4363" width="11.90625" style="10" customWidth="1"/>
    <col min="4364" max="4364" width="2.81640625" style="10" customWidth="1"/>
    <col min="4365" max="4365" width="10.81640625" style="10" bestFit="1" customWidth="1"/>
    <col min="4366" max="4366" width="2.1796875" style="10" customWidth="1"/>
    <col min="4367" max="4367" width="10.81640625" style="10" customWidth="1"/>
    <col min="4368" max="4368" width="3" style="10" customWidth="1"/>
    <col min="4369" max="4369" width="9.81640625" style="10" customWidth="1"/>
    <col min="4370" max="4604" width="8.81640625" style="10"/>
    <col min="4605" max="4605" width="5" style="10" customWidth="1"/>
    <col min="4606" max="4606" width="3.36328125" style="10" customWidth="1"/>
    <col min="4607" max="4607" width="50.08984375" style="10" customWidth="1"/>
    <col min="4608" max="4608" width="1.81640625" style="10" customWidth="1"/>
    <col min="4609" max="4609" width="11" style="10" customWidth="1"/>
    <col min="4610" max="4610" width="2.54296875" style="10" customWidth="1"/>
    <col min="4611" max="4611" width="9.81640625" style="10" customWidth="1"/>
    <col min="4612" max="4612" width="2.1796875" style="10" customWidth="1"/>
    <col min="4613" max="4613" width="16.08984375" style="10" customWidth="1"/>
    <col min="4614" max="4614" width="1.90625" style="10" customWidth="1"/>
    <col min="4615" max="4615" width="12.453125" style="10" customWidth="1"/>
    <col min="4616" max="4616" width="2.453125" style="10" customWidth="1"/>
    <col min="4617" max="4617" width="12.54296875" style="10" customWidth="1"/>
    <col min="4618" max="4618" width="2.1796875" style="10" customWidth="1"/>
    <col min="4619" max="4619" width="11.90625" style="10" customWidth="1"/>
    <col min="4620" max="4620" width="2.81640625" style="10" customWidth="1"/>
    <col min="4621" max="4621" width="10.81640625" style="10" bestFit="1" customWidth="1"/>
    <col min="4622" max="4622" width="2.1796875" style="10" customWidth="1"/>
    <col min="4623" max="4623" width="10.81640625" style="10" customWidth="1"/>
    <col min="4624" max="4624" width="3" style="10" customWidth="1"/>
    <col min="4625" max="4625" width="9.81640625" style="10" customWidth="1"/>
    <col min="4626" max="4860" width="8.81640625" style="10"/>
    <col min="4861" max="4861" width="5" style="10" customWidth="1"/>
    <col min="4862" max="4862" width="3.36328125" style="10" customWidth="1"/>
    <col min="4863" max="4863" width="50.08984375" style="10" customWidth="1"/>
    <col min="4864" max="4864" width="1.81640625" style="10" customWidth="1"/>
    <col min="4865" max="4865" width="11" style="10" customWidth="1"/>
    <col min="4866" max="4866" width="2.54296875" style="10" customWidth="1"/>
    <col min="4867" max="4867" width="9.81640625" style="10" customWidth="1"/>
    <col min="4868" max="4868" width="2.1796875" style="10" customWidth="1"/>
    <col min="4869" max="4869" width="16.08984375" style="10" customWidth="1"/>
    <col min="4870" max="4870" width="1.90625" style="10" customWidth="1"/>
    <col min="4871" max="4871" width="12.453125" style="10" customWidth="1"/>
    <col min="4872" max="4872" width="2.453125" style="10" customWidth="1"/>
    <col min="4873" max="4873" width="12.54296875" style="10" customWidth="1"/>
    <col min="4874" max="4874" width="2.1796875" style="10" customWidth="1"/>
    <col min="4875" max="4875" width="11.90625" style="10" customWidth="1"/>
    <col min="4876" max="4876" width="2.81640625" style="10" customWidth="1"/>
    <col min="4877" max="4877" width="10.81640625" style="10" bestFit="1" customWidth="1"/>
    <col min="4878" max="4878" width="2.1796875" style="10" customWidth="1"/>
    <col min="4879" max="4879" width="10.81640625" style="10" customWidth="1"/>
    <col min="4880" max="4880" width="3" style="10" customWidth="1"/>
    <col min="4881" max="4881" width="9.81640625" style="10" customWidth="1"/>
    <col min="4882" max="5116" width="8.81640625" style="10"/>
    <col min="5117" max="5117" width="5" style="10" customWidth="1"/>
    <col min="5118" max="5118" width="3.36328125" style="10" customWidth="1"/>
    <col min="5119" max="5119" width="50.08984375" style="10" customWidth="1"/>
    <col min="5120" max="5120" width="1.81640625" style="10" customWidth="1"/>
    <col min="5121" max="5121" width="11" style="10" customWidth="1"/>
    <col min="5122" max="5122" width="2.54296875" style="10" customWidth="1"/>
    <col min="5123" max="5123" width="9.81640625" style="10" customWidth="1"/>
    <col min="5124" max="5124" width="2.1796875" style="10" customWidth="1"/>
    <col min="5125" max="5125" width="16.08984375" style="10" customWidth="1"/>
    <col min="5126" max="5126" width="1.90625" style="10" customWidth="1"/>
    <col min="5127" max="5127" width="12.453125" style="10" customWidth="1"/>
    <col min="5128" max="5128" width="2.453125" style="10" customWidth="1"/>
    <col min="5129" max="5129" width="12.54296875" style="10" customWidth="1"/>
    <col min="5130" max="5130" width="2.1796875" style="10" customWidth="1"/>
    <col min="5131" max="5131" width="11.90625" style="10" customWidth="1"/>
    <col min="5132" max="5132" width="2.81640625" style="10" customWidth="1"/>
    <col min="5133" max="5133" width="10.81640625" style="10" bestFit="1" customWidth="1"/>
    <col min="5134" max="5134" width="2.1796875" style="10" customWidth="1"/>
    <col min="5135" max="5135" width="10.81640625" style="10" customWidth="1"/>
    <col min="5136" max="5136" width="3" style="10" customWidth="1"/>
    <col min="5137" max="5137" width="9.81640625" style="10" customWidth="1"/>
    <col min="5138" max="5372" width="8.81640625" style="10"/>
    <col min="5373" max="5373" width="5" style="10" customWidth="1"/>
    <col min="5374" max="5374" width="3.36328125" style="10" customWidth="1"/>
    <col min="5375" max="5375" width="50.08984375" style="10" customWidth="1"/>
    <col min="5376" max="5376" width="1.81640625" style="10" customWidth="1"/>
    <col min="5377" max="5377" width="11" style="10" customWidth="1"/>
    <col min="5378" max="5378" width="2.54296875" style="10" customWidth="1"/>
    <col min="5379" max="5379" width="9.81640625" style="10" customWidth="1"/>
    <col min="5380" max="5380" width="2.1796875" style="10" customWidth="1"/>
    <col min="5381" max="5381" width="16.08984375" style="10" customWidth="1"/>
    <col min="5382" max="5382" width="1.90625" style="10" customWidth="1"/>
    <col min="5383" max="5383" width="12.453125" style="10" customWidth="1"/>
    <col min="5384" max="5384" width="2.453125" style="10" customWidth="1"/>
    <col min="5385" max="5385" width="12.54296875" style="10" customWidth="1"/>
    <col min="5386" max="5386" width="2.1796875" style="10" customWidth="1"/>
    <col min="5387" max="5387" width="11.90625" style="10" customWidth="1"/>
    <col min="5388" max="5388" width="2.81640625" style="10" customWidth="1"/>
    <col min="5389" max="5389" width="10.81640625" style="10" bestFit="1" customWidth="1"/>
    <col min="5390" max="5390" width="2.1796875" style="10" customWidth="1"/>
    <col min="5391" max="5391" width="10.81640625" style="10" customWidth="1"/>
    <col min="5392" max="5392" width="3" style="10" customWidth="1"/>
    <col min="5393" max="5393" width="9.81640625" style="10" customWidth="1"/>
    <col min="5394" max="5628" width="8.81640625" style="10"/>
    <col min="5629" max="5629" width="5" style="10" customWidth="1"/>
    <col min="5630" max="5630" width="3.36328125" style="10" customWidth="1"/>
    <col min="5631" max="5631" width="50.08984375" style="10" customWidth="1"/>
    <col min="5632" max="5632" width="1.81640625" style="10" customWidth="1"/>
    <col min="5633" max="5633" width="11" style="10" customWidth="1"/>
    <col min="5634" max="5634" width="2.54296875" style="10" customWidth="1"/>
    <col min="5635" max="5635" width="9.81640625" style="10" customWidth="1"/>
    <col min="5636" max="5636" width="2.1796875" style="10" customWidth="1"/>
    <col min="5637" max="5637" width="16.08984375" style="10" customWidth="1"/>
    <col min="5638" max="5638" width="1.90625" style="10" customWidth="1"/>
    <col min="5639" max="5639" width="12.453125" style="10" customWidth="1"/>
    <col min="5640" max="5640" width="2.453125" style="10" customWidth="1"/>
    <col min="5641" max="5641" width="12.54296875" style="10" customWidth="1"/>
    <col min="5642" max="5642" width="2.1796875" style="10" customWidth="1"/>
    <col min="5643" max="5643" width="11.90625" style="10" customWidth="1"/>
    <col min="5644" max="5644" width="2.81640625" style="10" customWidth="1"/>
    <col min="5645" max="5645" width="10.81640625" style="10" bestFit="1" customWidth="1"/>
    <col min="5646" max="5646" width="2.1796875" style="10" customWidth="1"/>
    <col min="5647" max="5647" width="10.81640625" style="10" customWidth="1"/>
    <col min="5648" max="5648" width="3" style="10" customWidth="1"/>
    <col min="5649" max="5649" width="9.81640625" style="10" customWidth="1"/>
    <col min="5650" max="5884" width="8.81640625" style="10"/>
    <col min="5885" max="5885" width="5" style="10" customWidth="1"/>
    <col min="5886" max="5886" width="3.36328125" style="10" customWidth="1"/>
    <col min="5887" max="5887" width="50.08984375" style="10" customWidth="1"/>
    <col min="5888" max="5888" width="1.81640625" style="10" customWidth="1"/>
    <col min="5889" max="5889" width="11" style="10" customWidth="1"/>
    <col min="5890" max="5890" width="2.54296875" style="10" customWidth="1"/>
    <col min="5891" max="5891" width="9.81640625" style="10" customWidth="1"/>
    <col min="5892" max="5892" width="2.1796875" style="10" customWidth="1"/>
    <col min="5893" max="5893" width="16.08984375" style="10" customWidth="1"/>
    <col min="5894" max="5894" width="1.90625" style="10" customWidth="1"/>
    <col min="5895" max="5895" width="12.453125" style="10" customWidth="1"/>
    <col min="5896" max="5896" width="2.453125" style="10" customWidth="1"/>
    <col min="5897" max="5897" width="12.54296875" style="10" customWidth="1"/>
    <col min="5898" max="5898" width="2.1796875" style="10" customWidth="1"/>
    <col min="5899" max="5899" width="11.90625" style="10" customWidth="1"/>
    <col min="5900" max="5900" width="2.81640625" style="10" customWidth="1"/>
    <col min="5901" max="5901" width="10.81640625" style="10" bestFit="1" customWidth="1"/>
    <col min="5902" max="5902" width="2.1796875" style="10" customWidth="1"/>
    <col min="5903" max="5903" width="10.81640625" style="10" customWidth="1"/>
    <col min="5904" max="5904" width="3" style="10" customWidth="1"/>
    <col min="5905" max="5905" width="9.81640625" style="10" customWidth="1"/>
    <col min="5906" max="6140" width="8.81640625" style="10"/>
    <col min="6141" max="6141" width="5" style="10" customWidth="1"/>
    <col min="6142" max="6142" width="3.36328125" style="10" customWidth="1"/>
    <col min="6143" max="6143" width="50.08984375" style="10" customWidth="1"/>
    <col min="6144" max="6144" width="1.81640625" style="10" customWidth="1"/>
    <col min="6145" max="6145" width="11" style="10" customWidth="1"/>
    <col min="6146" max="6146" width="2.54296875" style="10" customWidth="1"/>
    <col min="6147" max="6147" width="9.81640625" style="10" customWidth="1"/>
    <col min="6148" max="6148" width="2.1796875" style="10" customWidth="1"/>
    <col min="6149" max="6149" width="16.08984375" style="10" customWidth="1"/>
    <col min="6150" max="6150" width="1.90625" style="10" customWidth="1"/>
    <col min="6151" max="6151" width="12.453125" style="10" customWidth="1"/>
    <col min="6152" max="6152" width="2.453125" style="10" customWidth="1"/>
    <col min="6153" max="6153" width="12.54296875" style="10" customWidth="1"/>
    <col min="6154" max="6154" width="2.1796875" style="10" customWidth="1"/>
    <col min="6155" max="6155" width="11.90625" style="10" customWidth="1"/>
    <col min="6156" max="6156" width="2.81640625" style="10" customWidth="1"/>
    <col min="6157" max="6157" width="10.81640625" style="10" bestFit="1" customWidth="1"/>
    <col min="6158" max="6158" width="2.1796875" style="10" customWidth="1"/>
    <col min="6159" max="6159" width="10.81640625" style="10" customWidth="1"/>
    <col min="6160" max="6160" width="3" style="10" customWidth="1"/>
    <col min="6161" max="6161" width="9.81640625" style="10" customWidth="1"/>
    <col min="6162" max="6396" width="8.81640625" style="10"/>
    <col min="6397" max="6397" width="5" style="10" customWidth="1"/>
    <col min="6398" max="6398" width="3.36328125" style="10" customWidth="1"/>
    <col min="6399" max="6399" width="50.08984375" style="10" customWidth="1"/>
    <col min="6400" max="6400" width="1.81640625" style="10" customWidth="1"/>
    <col min="6401" max="6401" width="11" style="10" customWidth="1"/>
    <col min="6402" max="6402" width="2.54296875" style="10" customWidth="1"/>
    <col min="6403" max="6403" width="9.81640625" style="10" customWidth="1"/>
    <col min="6404" max="6404" width="2.1796875" style="10" customWidth="1"/>
    <col min="6405" max="6405" width="16.08984375" style="10" customWidth="1"/>
    <col min="6406" max="6406" width="1.90625" style="10" customWidth="1"/>
    <col min="6407" max="6407" width="12.453125" style="10" customWidth="1"/>
    <col min="6408" max="6408" width="2.453125" style="10" customWidth="1"/>
    <col min="6409" max="6409" width="12.54296875" style="10" customWidth="1"/>
    <col min="6410" max="6410" width="2.1796875" style="10" customWidth="1"/>
    <col min="6411" max="6411" width="11.90625" style="10" customWidth="1"/>
    <col min="6412" max="6412" width="2.81640625" style="10" customWidth="1"/>
    <col min="6413" max="6413" width="10.81640625" style="10" bestFit="1" customWidth="1"/>
    <col min="6414" max="6414" width="2.1796875" style="10" customWidth="1"/>
    <col min="6415" max="6415" width="10.81640625" style="10" customWidth="1"/>
    <col min="6416" max="6416" width="3" style="10" customWidth="1"/>
    <col min="6417" max="6417" width="9.81640625" style="10" customWidth="1"/>
    <col min="6418" max="6652" width="8.81640625" style="10"/>
    <col min="6653" max="6653" width="5" style="10" customWidth="1"/>
    <col min="6654" max="6654" width="3.36328125" style="10" customWidth="1"/>
    <col min="6655" max="6655" width="50.08984375" style="10" customWidth="1"/>
    <col min="6656" max="6656" width="1.81640625" style="10" customWidth="1"/>
    <col min="6657" max="6657" width="11" style="10" customWidth="1"/>
    <col min="6658" max="6658" width="2.54296875" style="10" customWidth="1"/>
    <col min="6659" max="6659" width="9.81640625" style="10" customWidth="1"/>
    <col min="6660" max="6660" width="2.1796875" style="10" customWidth="1"/>
    <col min="6661" max="6661" width="16.08984375" style="10" customWidth="1"/>
    <col min="6662" max="6662" width="1.90625" style="10" customWidth="1"/>
    <col min="6663" max="6663" width="12.453125" style="10" customWidth="1"/>
    <col min="6664" max="6664" width="2.453125" style="10" customWidth="1"/>
    <col min="6665" max="6665" width="12.54296875" style="10" customWidth="1"/>
    <col min="6666" max="6666" width="2.1796875" style="10" customWidth="1"/>
    <col min="6667" max="6667" width="11.90625" style="10" customWidth="1"/>
    <col min="6668" max="6668" width="2.81640625" style="10" customWidth="1"/>
    <col min="6669" max="6669" width="10.81640625" style="10" bestFit="1" customWidth="1"/>
    <col min="6670" max="6670" width="2.1796875" style="10" customWidth="1"/>
    <col min="6671" max="6671" width="10.81640625" style="10" customWidth="1"/>
    <col min="6672" max="6672" width="3" style="10" customWidth="1"/>
    <col min="6673" max="6673" width="9.81640625" style="10" customWidth="1"/>
    <col min="6674" max="6908" width="8.81640625" style="10"/>
    <col min="6909" max="6909" width="5" style="10" customWidth="1"/>
    <col min="6910" max="6910" width="3.36328125" style="10" customWidth="1"/>
    <col min="6911" max="6911" width="50.08984375" style="10" customWidth="1"/>
    <col min="6912" max="6912" width="1.81640625" style="10" customWidth="1"/>
    <col min="6913" max="6913" width="11" style="10" customWidth="1"/>
    <col min="6914" max="6914" width="2.54296875" style="10" customWidth="1"/>
    <col min="6915" max="6915" width="9.81640625" style="10" customWidth="1"/>
    <col min="6916" max="6916" width="2.1796875" style="10" customWidth="1"/>
    <col min="6917" max="6917" width="16.08984375" style="10" customWidth="1"/>
    <col min="6918" max="6918" width="1.90625" style="10" customWidth="1"/>
    <col min="6919" max="6919" width="12.453125" style="10" customWidth="1"/>
    <col min="6920" max="6920" width="2.453125" style="10" customWidth="1"/>
    <col min="6921" max="6921" width="12.54296875" style="10" customWidth="1"/>
    <col min="6922" max="6922" width="2.1796875" style="10" customWidth="1"/>
    <col min="6923" max="6923" width="11.90625" style="10" customWidth="1"/>
    <col min="6924" max="6924" width="2.81640625" style="10" customWidth="1"/>
    <col min="6925" max="6925" width="10.81640625" style="10" bestFit="1" customWidth="1"/>
    <col min="6926" max="6926" width="2.1796875" style="10" customWidth="1"/>
    <col min="6927" max="6927" width="10.81640625" style="10" customWidth="1"/>
    <col min="6928" max="6928" width="3" style="10" customWidth="1"/>
    <col min="6929" max="6929" width="9.81640625" style="10" customWidth="1"/>
    <col min="6930" max="7164" width="8.81640625" style="10"/>
    <col min="7165" max="7165" width="5" style="10" customWidth="1"/>
    <col min="7166" max="7166" width="3.36328125" style="10" customWidth="1"/>
    <col min="7167" max="7167" width="50.08984375" style="10" customWidth="1"/>
    <col min="7168" max="7168" width="1.81640625" style="10" customWidth="1"/>
    <col min="7169" max="7169" width="11" style="10" customWidth="1"/>
    <col min="7170" max="7170" width="2.54296875" style="10" customWidth="1"/>
    <col min="7171" max="7171" width="9.81640625" style="10" customWidth="1"/>
    <col min="7172" max="7172" width="2.1796875" style="10" customWidth="1"/>
    <col min="7173" max="7173" width="16.08984375" style="10" customWidth="1"/>
    <col min="7174" max="7174" width="1.90625" style="10" customWidth="1"/>
    <col min="7175" max="7175" width="12.453125" style="10" customWidth="1"/>
    <col min="7176" max="7176" width="2.453125" style="10" customWidth="1"/>
    <col min="7177" max="7177" width="12.54296875" style="10" customWidth="1"/>
    <col min="7178" max="7178" width="2.1796875" style="10" customWidth="1"/>
    <col min="7179" max="7179" width="11.90625" style="10" customWidth="1"/>
    <col min="7180" max="7180" width="2.81640625" style="10" customWidth="1"/>
    <col min="7181" max="7181" width="10.81640625" style="10" bestFit="1" customWidth="1"/>
    <col min="7182" max="7182" width="2.1796875" style="10" customWidth="1"/>
    <col min="7183" max="7183" width="10.81640625" style="10" customWidth="1"/>
    <col min="7184" max="7184" width="3" style="10" customWidth="1"/>
    <col min="7185" max="7185" width="9.81640625" style="10" customWidth="1"/>
    <col min="7186" max="7420" width="8.81640625" style="10"/>
    <col min="7421" max="7421" width="5" style="10" customWidth="1"/>
    <col min="7422" max="7422" width="3.36328125" style="10" customWidth="1"/>
    <col min="7423" max="7423" width="50.08984375" style="10" customWidth="1"/>
    <col min="7424" max="7424" width="1.81640625" style="10" customWidth="1"/>
    <col min="7425" max="7425" width="11" style="10" customWidth="1"/>
    <col min="7426" max="7426" width="2.54296875" style="10" customWidth="1"/>
    <col min="7427" max="7427" width="9.81640625" style="10" customWidth="1"/>
    <col min="7428" max="7428" width="2.1796875" style="10" customWidth="1"/>
    <col min="7429" max="7429" width="16.08984375" style="10" customWidth="1"/>
    <col min="7430" max="7430" width="1.90625" style="10" customWidth="1"/>
    <col min="7431" max="7431" width="12.453125" style="10" customWidth="1"/>
    <col min="7432" max="7432" width="2.453125" style="10" customWidth="1"/>
    <col min="7433" max="7433" width="12.54296875" style="10" customWidth="1"/>
    <col min="7434" max="7434" width="2.1796875" style="10" customWidth="1"/>
    <col min="7435" max="7435" width="11.90625" style="10" customWidth="1"/>
    <col min="7436" max="7436" width="2.81640625" style="10" customWidth="1"/>
    <col min="7437" max="7437" width="10.81640625" style="10" bestFit="1" customWidth="1"/>
    <col min="7438" max="7438" width="2.1796875" style="10" customWidth="1"/>
    <col min="7439" max="7439" width="10.81640625" style="10" customWidth="1"/>
    <col min="7440" max="7440" width="3" style="10" customWidth="1"/>
    <col min="7441" max="7441" width="9.81640625" style="10" customWidth="1"/>
    <col min="7442" max="7676" width="8.81640625" style="10"/>
    <col min="7677" max="7677" width="5" style="10" customWidth="1"/>
    <col min="7678" max="7678" width="3.36328125" style="10" customWidth="1"/>
    <col min="7679" max="7679" width="50.08984375" style="10" customWidth="1"/>
    <col min="7680" max="7680" width="1.81640625" style="10" customWidth="1"/>
    <col min="7681" max="7681" width="11" style="10" customWidth="1"/>
    <col min="7682" max="7682" width="2.54296875" style="10" customWidth="1"/>
    <col min="7683" max="7683" width="9.81640625" style="10" customWidth="1"/>
    <col min="7684" max="7684" width="2.1796875" style="10" customWidth="1"/>
    <col min="7685" max="7685" width="16.08984375" style="10" customWidth="1"/>
    <col min="7686" max="7686" width="1.90625" style="10" customWidth="1"/>
    <col min="7687" max="7687" width="12.453125" style="10" customWidth="1"/>
    <col min="7688" max="7688" width="2.453125" style="10" customWidth="1"/>
    <col min="7689" max="7689" width="12.54296875" style="10" customWidth="1"/>
    <col min="7690" max="7690" width="2.1796875" style="10" customWidth="1"/>
    <col min="7691" max="7691" width="11.90625" style="10" customWidth="1"/>
    <col min="7692" max="7692" width="2.81640625" style="10" customWidth="1"/>
    <col min="7693" max="7693" width="10.81640625" style="10" bestFit="1" customWidth="1"/>
    <col min="7694" max="7694" width="2.1796875" style="10" customWidth="1"/>
    <col min="7695" max="7695" width="10.81640625" style="10" customWidth="1"/>
    <col min="7696" max="7696" width="3" style="10" customWidth="1"/>
    <col min="7697" max="7697" width="9.81640625" style="10" customWidth="1"/>
    <col min="7698" max="7932" width="8.81640625" style="10"/>
    <col min="7933" max="7933" width="5" style="10" customWidth="1"/>
    <col min="7934" max="7934" width="3.36328125" style="10" customWidth="1"/>
    <col min="7935" max="7935" width="50.08984375" style="10" customWidth="1"/>
    <col min="7936" max="7936" width="1.81640625" style="10" customWidth="1"/>
    <col min="7937" max="7937" width="11" style="10" customWidth="1"/>
    <col min="7938" max="7938" width="2.54296875" style="10" customWidth="1"/>
    <col min="7939" max="7939" width="9.81640625" style="10" customWidth="1"/>
    <col min="7940" max="7940" width="2.1796875" style="10" customWidth="1"/>
    <col min="7941" max="7941" width="16.08984375" style="10" customWidth="1"/>
    <col min="7942" max="7942" width="1.90625" style="10" customWidth="1"/>
    <col min="7943" max="7943" width="12.453125" style="10" customWidth="1"/>
    <col min="7944" max="7944" width="2.453125" style="10" customWidth="1"/>
    <col min="7945" max="7945" width="12.54296875" style="10" customWidth="1"/>
    <col min="7946" max="7946" width="2.1796875" style="10" customWidth="1"/>
    <col min="7947" max="7947" width="11.90625" style="10" customWidth="1"/>
    <col min="7948" max="7948" width="2.81640625" style="10" customWidth="1"/>
    <col min="7949" max="7949" width="10.81640625" style="10" bestFit="1" customWidth="1"/>
    <col min="7950" max="7950" width="2.1796875" style="10" customWidth="1"/>
    <col min="7951" max="7951" width="10.81640625" style="10" customWidth="1"/>
    <col min="7952" max="7952" width="3" style="10" customWidth="1"/>
    <col min="7953" max="7953" width="9.81640625" style="10" customWidth="1"/>
    <col min="7954" max="8188" width="8.81640625" style="10"/>
    <col min="8189" max="8189" width="5" style="10" customWidth="1"/>
    <col min="8190" max="8190" width="3.36328125" style="10" customWidth="1"/>
    <col min="8191" max="8191" width="50.08984375" style="10" customWidth="1"/>
    <col min="8192" max="8192" width="1.81640625" style="10" customWidth="1"/>
    <col min="8193" max="8193" width="11" style="10" customWidth="1"/>
    <col min="8194" max="8194" width="2.54296875" style="10" customWidth="1"/>
    <col min="8195" max="8195" width="9.81640625" style="10" customWidth="1"/>
    <col min="8196" max="8196" width="2.1796875" style="10" customWidth="1"/>
    <col min="8197" max="8197" width="16.08984375" style="10" customWidth="1"/>
    <col min="8198" max="8198" width="1.90625" style="10" customWidth="1"/>
    <col min="8199" max="8199" width="12.453125" style="10" customWidth="1"/>
    <col min="8200" max="8200" width="2.453125" style="10" customWidth="1"/>
    <col min="8201" max="8201" width="12.54296875" style="10" customWidth="1"/>
    <col min="8202" max="8202" width="2.1796875" style="10" customWidth="1"/>
    <col min="8203" max="8203" width="11.90625" style="10" customWidth="1"/>
    <col min="8204" max="8204" width="2.81640625" style="10" customWidth="1"/>
    <col min="8205" max="8205" width="10.81640625" style="10" bestFit="1" customWidth="1"/>
    <col min="8206" max="8206" width="2.1796875" style="10" customWidth="1"/>
    <col min="8207" max="8207" width="10.81640625" style="10" customWidth="1"/>
    <col min="8208" max="8208" width="3" style="10" customWidth="1"/>
    <col min="8209" max="8209" width="9.81640625" style="10" customWidth="1"/>
    <col min="8210" max="8444" width="8.81640625" style="10"/>
    <col min="8445" max="8445" width="5" style="10" customWidth="1"/>
    <col min="8446" max="8446" width="3.36328125" style="10" customWidth="1"/>
    <col min="8447" max="8447" width="50.08984375" style="10" customWidth="1"/>
    <col min="8448" max="8448" width="1.81640625" style="10" customWidth="1"/>
    <col min="8449" max="8449" width="11" style="10" customWidth="1"/>
    <col min="8450" max="8450" width="2.54296875" style="10" customWidth="1"/>
    <col min="8451" max="8451" width="9.81640625" style="10" customWidth="1"/>
    <col min="8452" max="8452" width="2.1796875" style="10" customWidth="1"/>
    <col min="8453" max="8453" width="16.08984375" style="10" customWidth="1"/>
    <col min="8454" max="8454" width="1.90625" style="10" customWidth="1"/>
    <col min="8455" max="8455" width="12.453125" style="10" customWidth="1"/>
    <col min="8456" max="8456" width="2.453125" style="10" customWidth="1"/>
    <col min="8457" max="8457" width="12.54296875" style="10" customWidth="1"/>
    <col min="8458" max="8458" width="2.1796875" style="10" customWidth="1"/>
    <col min="8459" max="8459" width="11.90625" style="10" customWidth="1"/>
    <col min="8460" max="8460" width="2.81640625" style="10" customWidth="1"/>
    <col min="8461" max="8461" width="10.81640625" style="10" bestFit="1" customWidth="1"/>
    <col min="8462" max="8462" width="2.1796875" style="10" customWidth="1"/>
    <col min="8463" max="8463" width="10.81640625" style="10" customWidth="1"/>
    <col min="8464" max="8464" width="3" style="10" customWidth="1"/>
    <col min="8465" max="8465" width="9.81640625" style="10" customWidth="1"/>
    <col min="8466" max="8700" width="8.81640625" style="10"/>
    <col min="8701" max="8701" width="5" style="10" customWidth="1"/>
    <col min="8702" max="8702" width="3.36328125" style="10" customWidth="1"/>
    <col min="8703" max="8703" width="50.08984375" style="10" customWidth="1"/>
    <col min="8704" max="8704" width="1.81640625" style="10" customWidth="1"/>
    <col min="8705" max="8705" width="11" style="10" customWidth="1"/>
    <col min="8706" max="8706" width="2.54296875" style="10" customWidth="1"/>
    <col min="8707" max="8707" width="9.81640625" style="10" customWidth="1"/>
    <col min="8708" max="8708" width="2.1796875" style="10" customWidth="1"/>
    <col min="8709" max="8709" width="16.08984375" style="10" customWidth="1"/>
    <col min="8710" max="8710" width="1.90625" style="10" customWidth="1"/>
    <col min="8711" max="8711" width="12.453125" style="10" customWidth="1"/>
    <col min="8712" max="8712" width="2.453125" style="10" customWidth="1"/>
    <col min="8713" max="8713" width="12.54296875" style="10" customWidth="1"/>
    <col min="8714" max="8714" width="2.1796875" style="10" customWidth="1"/>
    <col min="8715" max="8715" width="11.90625" style="10" customWidth="1"/>
    <col min="8716" max="8716" width="2.81640625" style="10" customWidth="1"/>
    <col min="8717" max="8717" width="10.81640625" style="10" bestFit="1" customWidth="1"/>
    <col min="8718" max="8718" width="2.1796875" style="10" customWidth="1"/>
    <col min="8719" max="8719" width="10.81640625" style="10" customWidth="1"/>
    <col min="8720" max="8720" width="3" style="10" customWidth="1"/>
    <col min="8721" max="8721" width="9.81640625" style="10" customWidth="1"/>
    <col min="8722" max="8956" width="8.81640625" style="10"/>
    <col min="8957" max="8957" width="5" style="10" customWidth="1"/>
    <col min="8958" max="8958" width="3.36328125" style="10" customWidth="1"/>
    <col min="8959" max="8959" width="50.08984375" style="10" customWidth="1"/>
    <col min="8960" max="8960" width="1.81640625" style="10" customWidth="1"/>
    <col min="8961" max="8961" width="11" style="10" customWidth="1"/>
    <col min="8962" max="8962" width="2.54296875" style="10" customWidth="1"/>
    <col min="8963" max="8963" width="9.81640625" style="10" customWidth="1"/>
    <col min="8964" max="8964" width="2.1796875" style="10" customWidth="1"/>
    <col min="8965" max="8965" width="16.08984375" style="10" customWidth="1"/>
    <col min="8966" max="8966" width="1.90625" style="10" customWidth="1"/>
    <col min="8967" max="8967" width="12.453125" style="10" customWidth="1"/>
    <col min="8968" max="8968" width="2.453125" style="10" customWidth="1"/>
    <col min="8969" max="8969" width="12.54296875" style="10" customWidth="1"/>
    <col min="8970" max="8970" width="2.1796875" style="10" customWidth="1"/>
    <col min="8971" max="8971" width="11.90625" style="10" customWidth="1"/>
    <col min="8972" max="8972" width="2.81640625" style="10" customWidth="1"/>
    <col min="8973" max="8973" width="10.81640625" style="10" bestFit="1" customWidth="1"/>
    <col min="8974" max="8974" width="2.1796875" style="10" customWidth="1"/>
    <col min="8975" max="8975" width="10.81640625" style="10" customWidth="1"/>
    <col min="8976" max="8976" width="3" style="10" customWidth="1"/>
    <col min="8977" max="8977" width="9.81640625" style="10" customWidth="1"/>
    <col min="8978" max="9212" width="8.81640625" style="10"/>
    <col min="9213" max="9213" width="5" style="10" customWidth="1"/>
    <col min="9214" max="9214" width="3.36328125" style="10" customWidth="1"/>
    <col min="9215" max="9215" width="50.08984375" style="10" customWidth="1"/>
    <col min="9216" max="9216" width="1.81640625" style="10" customWidth="1"/>
    <col min="9217" max="9217" width="11" style="10" customWidth="1"/>
    <col min="9218" max="9218" width="2.54296875" style="10" customWidth="1"/>
    <col min="9219" max="9219" width="9.81640625" style="10" customWidth="1"/>
    <col min="9220" max="9220" width="2.1796875" style="10" customWidth="1"/>
    <col min="9221" max="9221" width="16.08984375" style="10" customWidth="1"/>
    <col min="9222" max="9222" width="1.90625" style="10" customWidth="1"/>
    <col min="9223" max="9223" width="12.453125" style="10" customWidth="1"/>
    <col min="9224" max="9224" width="2.453125" style="10" customWidth="1"/>
    <col min="9225" max="9225" width="12.54296875" style="10" customWidth="1"/>
    <col min="9226" max="9226" width="2.1796875" style="10" customWidth="1"/>
    <col min="9227" max="9227" width="11.90625" style="10" customWidth="1"/>
    <col min="9228" max="9228" width="2.81640625" style="10" customWidth="1"/>
    <col min="9229" max="9229" width="10.81640625" style="10" bestFit="1" customWidth="1"/>
    <col min="9230" max="9230" width="2.1796875" style="10" customWidth="1"/>
    <col min="9231" max="9231" width="10.81640625" style="10" customWidth="1"/>
    <col min="9232" max="9232" width="3" style="10" customWidth="1"/>
    <col min="9233" max="9233" width="9.81640625" style="10" customWidth="1"/>
    <col min="9234" max="9468" width="8.81640625" style="10"/>
    <col min="9469" max="9469" width="5" style="10" customWidth="1"/>
    <col min="9470" max="9470" width="3.36328125" style="10" customWidth="1"/>
    <col min="9471" max="9471" width="50.08984375" style="10" customWidth="1"/>
    <col min="9472" max="9472" width="1.81640625" style="10" customWidth="1"/>
    <col min="9473" max="9473" width="11" style="10" customWidth="1"/>
    <col min="9474" max="9474" width="2.54296875" style="10" customWidth="1"/>
    <col min="9475" max="9475" width="9.81640625" style="10" customWidth="1"/>
    <col min="9476" max="9476" width="2.1796875" style="10" customWidth="1"/>
    <col min="9477" max="9477" width="16.08984375" style="10" customWidth="1"/>
    <col min="9478" max="9478" width="1.90625" style="10" customWidth="1"/>
    <col min="9479" max="9479" width="12.453125" style="10" customWidth="1"/>
    <col min="9480" max="9480" width="2.453125" style="10" customWidth="1"/>
    <col min="9481" max="9481" width="12.54296875" style="10" customWidth="1"/>
    <col min="9482" max="9482" width="2.1796875" style="10" customWidth="1"/>
    <col min="9483" max="9483" width="11.90625" style="10" customWidth="1"/>
    <col min="9484" max="9484" width="2.81640625" style="10" customWidth="1"/>
    <col min="9485" max="9485" width="10.81640625" style="10" bestFit="1" customWidth="1"/>
    <col min="9486" max="9486" width="2.1796875" style="10" customWidth="1"/>
    <col min="9487" max="9487" width="10.81640625" style="10" customWidth="1"/>
    <col min="9488" max="9488" width="3" style="10" customWidth="1"/>
    <col min="9489" max="9489" width="9.81640625" style="10" customWidth="1"/>
    <col min="9490" max="9724" width="8.81640625" style="10"/>
    <col min="9725" max="9725" width="5" style="10" customWidth="1"/>
    <col min="9726" max="9726" width="3.36328125" style="10" customWidth="1"/>
    <col min="9727" max="9727" width="50.08984375" style="10" customWidth="1"/>
    <col min="9728" max="9728" width="1.81640625" style="10" customWidth="1"/>
    <col min="9729" max="9729" width="11" style="10" customWidth="1"/>
    <col min="9730" max="9730" width="2.54296875" style="10" customWidth="1"/>
    <col min="9731" max="9731" width="9.81640625" style="10" customWidth="1"/>
    <col min="9732" max="9732" width="2.1796875" style="10" customWidth="1"/>
    <col min="9733" max="9733" width="16.08984375" style="10" customWidth="1"/>
    <col min="9734" max="9734" width="1.90625" style="10" customWidth="1"/>
    <col min="9735" max="9735" width="12.453125" style="10" customWidth="1"/>
    <col min="9736" max="9736" width="2.453125" style="10" customWidth="1"/>
    <col min="9737" max="9737" width="12.54296875" style="10" customWidth="1"/>
    <col min="9738" max="9738" width="2.1796875" style="10" customWidth="1"/>
    <col min="9739" max="9739" width="11.90625" style="10" customWidth="1"/>
    <col min="9740" max="9740" width="2.81640625" style="10" customWidth="1"/>
    <col min="9741" max="9741" width="10.81640625" style="10" bestFit="1" customWidth="1"/>
    <col min="9742" max="9742" width="2.1796875" style="10" customWidth="1"/>
    <col min="9743" max="9743" width="10.81640625" style="10" customWidth="1"/>
    <col min="9744" max="9744" width="3" style="10" customWidth="1"/>
    <col min="9745" max="9745" width="9.81640625" style="10" customWidth="1"/>
    <col min="9746" max="9980" width="8.81640625" style="10"/>
    <col min="9981" max="9981" width="5" style="10" customWidth="1"/>
    <col min="9982" max="9982" width="3.36328125" style="10" customWidth="1"/>
    <col min="9983" max="9983" width="50.08984375" style="10" customWidth="1"/>
    <col min="9984" max="9984" width="1.81640625" style="10" customWidth="1"/>
    <col min="9985" max="9985" width="11" style="10" customWidth="1"/>
    <col min="9986" max="9986" width="2.54296875" style="10" customWidth="1"/>
    <col min="9987" max="9987" width="9.81640625" style="10" customWidth="1"/>
    <col min="9988" max="9988" width="2.1796875" style="10" customWidth="1"/>
    <col min="9989" max="9989" width="16.08984375" style="10" customWidth="1"/>
    <col min="9990" max="9990" width="1.90625" style="10" customWidth="1"/>
    <col min="9991" max="9991" width="12.453125" style="10" customWidth="1"/>
    <col min="9992" max="9992" width="2.453125" style="10" customWidth="1"/>
    <col min="9993" max="9993" width="12.54296875" style="10" customWidth="1"/>
    <col min="9994" max="9994" width="2.1796875" style="10" customWidth="1"/>
    <col min="9995" max="9995" width="11.90625" style="10" customWidth="1"/>
    <col min="9996" max="9996" width="2.81640625" style="10" customWidth="1"/>
    <col min="9997" max="9997" width="10.81640625" style="10" bestFit="1" customWidth="1"/>
    <col min="9998" max="9998" width="2.1796875" style="10" customWidth="1"/>
    <col min="9999" max="9999" width="10.81640625" style="10" customWidth="1"/>
    <col min="10000" max="10000" width="3" style="10" customWidth="1"/>
    <col min="10001" max="10001" width="9.81640625" style="10" customWidth="1"/>
    <col min="10002" max="10236" width="8.81640625" style="10"/>
    <col min="10237" max="10237" width="5" style="10" customWidth="1"/>
    <col min="10238" max="10238" width="3.36328125" style="10" customWidth="1"/>
    <col min="10239" max="10239" width="50.08984375" style="10" customWidth="1"/>
    <col min="10240" max="10240" width="1.81640625" style="10" customWidth="1"/>
    <col min="10241" max="10241" width="11" style="10" customWidth="1"/>
    <col min="10242" max="10242" width="2.54296875" style="10" customWidth="1"/>
    <col min="10243" max="10243" width="9.81640625" style="10" customWidth="1"/>
    <col min="10244" max="10244" width="2.1796875" style="10" customWidth="1"/>
    <col min="10245" max="10245" width="16.08984375" style="10" customWidth="1"/>
    <col min="10246" max="10246" width="1.90625" style="10" customWidth="1"/>
    <col min="10247" max="10247" width="12.453125" style="10" customWidth="1"/>
    <col min="10248" max="10248" width="2.453125" style="10" customWidth="1"/>
    <col min="10249" max="10249" width="12.54296875" style="10" customWidth="1"/>
    <col min="10250" max="10250" width="2.1796875" style="10" customWidth="1"/>
    <col min="10251" max="10251" width="11.90625" style="10" customWidth="1"/>
    <col min="10252" max="10252" width="2.81640625" style="10" customWidth="1"/>
    <col min="10253" max="10253" width="10.81640625" style="10" bestFit="1" customWidth="1"/>
    <col min="10254" max="10254" width="2.1796875" style="10" customWidth="1"/>
    <col min="10255" max="10255" width="10.81640625" style="10" customWidth="1"/>
    <col min="10256" max="10256" width="3" style="10" customWidth="1"/>
    <col min="10257" max="10257" width="9.81640625" style="10" customWidth="1"/>
    <col min="10258" max="10492" width="8.81640625" style="10"/>
    <col min="10493" max="10493" width="5" style="10" customWidth="1"/>
    <col min="10494" max="10494" width="3.36328125" style="10" customWidth="1"/>
    <col min="10495" max="10495" width="50.08984375" style="10" customWidth="1"/>
    <col min="10496" max="10496" width="1.81640625" style="10" customWidth="1"/>
    <col min="10497" max="10497" width="11" style="10" customWidth="1"/>
    <col min="10498" max="10498" width="2.54296875" style="10" customWidth="1"/>
    <col min="10499" max="10499" width="9.81640625" style="10" customWidth="1"/>
    <col min="10500" max="10500" width="2.1796875" style="10" customWidth="1"/>
    <col min="10501" max="10501" width="16.08984375" style="10" customWidth="1"/>
    <col min="10502" max="10502" width="1.90625" style="10" customWidth="1"/>
    <col min="10503" max="10503" width="12.453125" style="10" customWidth="1"/>
    <col min="10504" max="10504" width="2.453125" style="10" customWidth="1"/>
    <col min="10505" max="10505" width="12.54296875" style="10" customWidth="1"/>
    <col min="10506" max="10506" width="2.1796875" style="10" customWidth="1"/>
    <col min="10507" max="10507" width="11.90625" style="10" customWidth="1"/>
    <col min="10508" max="10508" width="2.81640625" style="10" customWidth="1"/>
    <col min="10509" max="10509" width="10.81640625" style="10" bestFit="1" customWidth="1"/>
    <col min="10510" max="10510" width="2.1796875" style="10" customWidth="1"/>
    <col min="10511" max="10511" width="10.81640625" style="10" customWidth="1"/>
    <col min="10512" max="10512" width="3" style="10" customWidth="1"/>
    <col min="10513" max="10513" width="9.81640625" style="10" customWidth="1"/>
    <col min="10514" max="10748" width="8.81640625" style="10"/>
    <col min="10749" max="10749" width="5" style="10" customWidth="1"/>
    <col min="10750" max="10750" width="3.36328125" style="10" customWidth="1"/>
    <col min="10751" max="10751" width="50.08984375" style="10" customWidth="1"/>
    <col min="10752" max="10752" width="1.81640625" style="10" customWidth="1"/>
    <col min="10753" max="10753" width="11" style="10" customWidth="1"/>
    <col min="10754" max="10754" width="2.54296875" style="10" customWidth="1"/>
    <col min="10755" max="10755" width="9.81640625" style="10" customWidth="1"/>
    <col min="10756" max="10756" width="2.1796875" style="10" customWidth="1"/>
    <col min="10757" max="10757" width="16.08984375" style="10" customWidth="1"/>
    <col min="10758" max="10758" width="1.90625" style="10" customWidth="1"/>
    <col min="10759" max="10759" width="12.453125" style="10" customWidth="1"/>
    <col min="10760" max="10760" width="2.453125" style="10" customWidth="1"/>
    <col min="10761" max="10761" width="12.54296875" style="10" customWidth="1"/>
    <col min="10762" max="10762" width="2.1796875" style="10" customWidth="1"/>
    <col min="10763" max="10763" width="11.90625" style="10" customWidth="1"/>
    <col min="10764" max="10764" width="2.81640625" style="10" customWidth="1"/>
    <col min="10765" max="10765" width="10.81640625" style="10" bestFit="1" customWidth="1"/>
    <col min="10766" max="10766" width="2.1796875" style="10" customWidth="1"/>
    <col min="10767" max="10767" width="10.81640625" style="10" customWidth="1"/>
    <col min="10768" max="10768" width="3" style="10" customWidth="1"/>
    <col min="10769" max="10769" width="9.81640625" style="10" customWidth="1"/>
    <col min="10770" max="11004" width="8.81640625" style="10"/>
    <col min="11005" max="11005" width="5" style="10" customWidth="1"/>
    <col min="11006" max="11006" width="3.36328125" style="10" customWidth="1"/>
    <col min="11007" max="11007" width="50.08984375" style="10" customWidth="1"/>
    <col min="11008" max="11008" width="1.81640625" style="10" customWidth="1"/>
    <col min="11009" max="11009" width="11" style="10" customWidth="1"/>
    <col min="11010" max="11010" width="2.54296875" style="10" customWidth="1"/>
    <col min="11011" max="11011" width="9.81640625" style="10" customWidth="1"/>
    <col min="11012" max="11012" width="2.1796875" style="10" customWidth="1"/>
    <col min="11013" max="11013" width="16.08984375" style="10" customWidth="1"/>
    <col min="11014" max="11014" width="1.90625" style="10" customWidth="1"/>
    <col min="11015" max="11015" width="12.453125" style="10" customWidth="1"/>
    <col min="11016" max="11016" width="2.453125" style="10" customWidth="1"/>
    <col min="11017" max="11017" width="12.54296875" style="10" customWidth="1"/>
    <col min="11018" max="11018" width="2.1796875" style="10" customWidth="1"/>
    <col min="11019" max="11019" width="11.90625" style="10" customWidth="1"/>
    <col min="11020" max="11020" width="2.81640625" style="10" customWidth="1"/>
    <col min="11021" max="11021" width="10.81640625" style="10" bestFit="1" customWidth="1"/>
    <col min="11022" max="11022" width="2.1796875" style="10" customWidth="1"/>
    <col min="11023" max="11023" width="10.81640625" style="10" customWidth="1"/>
    <col min="11024" max="11024" width="3" style="10" customWidth="1"/>
    <col min="11025" max="11025" width="9.81640625" style="10" customWidth="1"/>
    <col min="11026" max="11260" width="8.81640625" style="10"/>
    <col min="11261" max="11261" width="5" style="10" customWidth="1"/>
    <col min="11262" max="11262" width="3.36328125" style="10" customWidth="1"/>
    <col min="11263" max="11263" width="50.08984375" style="10" customWidth="1"/>
    <col min="11264" max="11264" width="1.81640625" style="10" customWidth="1"/>
    <col min="11265" max="11265" width="11" style="10" customWidth="1"/>
    <col min="11266" max="11266" width="2.54296875" style="10" customWidth="1"/>
    <col min="11267" max="11267" width="9.81640625" style="10" customWidth="1"/>
    <col min="11268" max="11268" width="2.1796875" style="10" customWidth="1"/>
    <col min="11269" max="11269" width="16.08984375" style="10" customWidth="1"/>
    <col min="11270" max="11270" width="1.90625" style="10" customWidth="1"/>
    <col min="11271" max="11271" width="12.453125" style="10" customWidth="1"/>
    <col min="11272" max="11272" width="2.453125" style="10" customWidth="1"/>
    <col min="11273" max="11273" width="12.54296875" style="10" customWidth="1"/>
    <col min="11274" max="11274" width="2.1796875" style="10" customWidth="1"/>
    <col min="11275" max="11275" width="11.90625" style="10" customWidth="1"/>
    <col min="11276" max="11276" width="2.81640625" style="10" customWidth="1"/>
    <col min="11277" max="11277" width="10.81640625" style="10" bestFit="1" customWidth="1"/>
    <col min="11278" max="11278" width="2.1796875" style="10" customWidth="1"/>
    <col min="11279" max="11279" width="10.81640625" style="10" customWidth="1"/>
    <col min="11280" max="11280" width="3" style="10" customWidth="1"/>
    <col min="11281" max="11281" width="9.81640625" style="10" customWidth="1"/>
    <col min="11282" max="11516" width="8.81640625" style="10"/>
    <col min="11517" max="11517" width="5" style="10" customWidth="1"/>
    <col min="11518" max="11518" width="3.36328125" style="10" customWidth="1"/>
    <col min="11519" max="11519" width="50.08984375" style="10" customWidth="1"/>
    <col min="11520" max="11520" width="1.81640625" style="10" customWidth="1"/>
    <col min="11521" max="11521" width="11" style="10" customWidth="1"/>
    <col min="11522" max="11522" width="2.54296875" style="10" customWidth="1"/>
    <col min="11523" max="11523" width="9.81640625" style="10" customWidth="1"/>
    <col min="11524" max="11524" width="2.1796875" style="10" customWidth="1"/>
    <col min="11525" max="11525" width="16.08984375" style="10" customWidth="1"/>
    <col min="11526" max="11526" width="1.90625" style="10" customWidth="1"/>
    <col min="11527" max="11527" width="12.453125" style="10" customWidth="1"/>
    <col min="11528" max="11528" width="2.453125" style="10" customWidth="1"/>
    <col min="11529" max="11529" width="12.54296875" style="10" customWidth="1"/>
    <col min="11530" max="11530" width="2.1796875" style="10" customWidth="1"/>
    <col min="11531" max="11531" width="11.90625" style="10" customWidth="1"/>
    <col min="11532" max="11532" width="2.81640625" style="10" customWidth="1"/>
    <col min="11533" max="11533" width="10.81640625" style="10" bestFit="1" customWidth="1"/>
    <col min="11534" max="11534" width="2.1796875" style="10" customWidth="1"/>
    <col min="11535" max="11535" width="10.81640625" style="10" customWidth="1"/>
    <col min="11536" max="11536" width="3" style="10" customWidth="1"/>
    <col min="11537" max="11537" width="9.81640625" style="10" customWidth="1"/>
    <col min="11538" max="11772" width="8.81640625" style="10"/>
    <col min="11773" max="11773" width="5" style="10" customWidth="1"/>
    <col min="11774" max="11774" width="3.36328125" style="10" customWidth="1"/>
    <col min="11775" max="11775" width="50.08984375" style="10" customWidth="1"/>
    <col min="11776" max="11776" width="1.81640625" style="10" customWidth="1"/>
    <col min="11777" max="11777" width="11" style="10" customWidth="1"/>
    <col min="11778" max="11778" width="2.54296875" style="10" customWidth="1"/>
    <col min="11779" max="11779" width="9.81640625" style="10" customWidth="1"/>
    <col min="11780" max="11780" width="2.1796875" style="10" customWidth="1"/>
    <col min="11781" max="11781" width="16.08984375" style="10" customWidth="1"/>
    <col min="11782" max="11782" width="1.90625" style="10" customWidth="1"/>
    <col min="11783" max="11783" width="12.453125" style="10" customWidth="1"/>
    <col min="11784" max="11784" width="2.453125" style="10" customWidth="1"/>
    <col min="11785" max="11785" width="12.54296875" style="10" customWidth="1"/>
    <col min="11786" max="11786" width="2.1796875" style="10" customWidth="1"/>
    <col min="11787" max="11787" width="11.90625" style="10" customWidth="1"/>
    <col min="11788" max="11788" width="2.81640625" style="10" customWidth="1"/>
    <col min="11789" max="11789" width="10.81640625" style="10" bestFit="1" customWidth="1"/>
    <col min="11790" max="11790" width="2.1796875" style="10" customWidth="1"/>
    <col min="11791" max="11791" width="10.81640625" style="10" customWidth="1"/>
    <col min="11792" max="11792" width="3" style="10" customWidth="1"/>
    <col min="11793" max="11793" width="9.81640625" style="10" customWidth="1"/>
    <col min="11794" max="12028" width="8.81640625" style="10"/>
    <col min="12029" max="12029" width="5" style="10" customWidth="1"/>
    <col min="12030" max="12030" width="3.36328125" style="10" customWidth="1"/>
    <col min="12031" max="12031" width="50.08984375" style="10" customWidth="1"/>
    <col min="12032" max="12032" width="1.81640625" style="10" customWidth="1"/>
    <col min="12033" max="12033" width="11" style="10" customWidth="1"/>
    <col min="12034" max="12034" width="2.54296875" style="10" customWidth="1"/>
    <col min="12035" max="12035" width="9.81640625" style="10" customWidth="1"/>
    <col min="12036" max="12036" width="2.1796875" style="10" customWidth="1"/>
    <col min="12037" max="12037" width="16.08984375" style="10" customWidth="1"/>
    <col min="12038" max="12038" width="1.90625" style="10" customWidth="1"/>
    <col min="12039" max="12039" width="12.453125" style="10" customWidth="1"/>
    <col min="12040" max="12040" width="2.453125" style="10" customWidth="1"/>
    <col min="12041" max="12041" width="12.54296875" style="10" customWidth="1"/>
    <col min="12042" max="12042" width="2.1796875" style="10" customWidth="1"/>
    <col min="12043" max="12043" width="11.90625" style="10" customWidth="1"/>
    <col min="12044" max="12044" width="2.81640625" style="10" customWidth="1"/>
    <col min="12045" max="12045" width="10.81640625" style="10" bestFit="1" customWidth="1"/>
    <col min="12046" max="12046" width="2.1796875" style="10" customWidth="1"/>
    <col min="12047" max="12047" width="10.81640625" style="10" customWidth="1"/>
    <col min="12048" max="12048" width="3" style="10" customWidth="1"/>
    <col min="12049" max="12049" width="9.81640625" style="10" customWidth="1"/>
    <col min="12050" max="12284" width="8.81640625" style="10"/>
    <col min="12285" max="12285" width="5" style="10" customWidth="1"/>
    <col min="12286" max="12286" width="3.36328125" style="10" customWidth="1"/>
    <col min="12287" max="12287" width="50.08984375" style="10" customWidth="1"/>
    <col min="12288" max="12288" width="1.81640625" style="10" customWidth="1"/>
    <col min="12289" max="12289" width="11" style="10" customWidth="1"/>
    <col min="12290" max="12290" width="2.54296875" style="10" customWidth="1"/>
    <col min="12291" max="12291" width="9.81640625" style="10" customWidth="1"/>
    <col min="12292" max="12292" width="2.1796875" style="10" customWidth="1"/>
    <col min="12293" max="12293" width="16.08984375" style="10" customWidth="1"/>
    <col min="12294" max="12294" width="1.90625" style="10" customWidth="1"/>
    <col min="12295" max="12295" width="12.453125" style="10" customWidth="1"/>
    <col min="12296" max="12296" width="2.453125" style="10" customWidth="1"/>
    <col min="12297" max="12297" width="12.54296875" style="10" customWidth="1"/>
    <col min="12298" max="12298" width="2.1796875" style="10" customWidth="1"/>
    <col min="12299" max="12299" width="11.90625" style="10" customWidth="1"/>
    <col min="12300" max="12300" width="2.81640625" style="10" customWidth="1"/>
    <col min="12301" max="12301" width="10.81640625" style="10" bestFit="1" customWidth="1"/>
    <col min="12302" max="12302" width="2.1796875" style="10" customWidth="1"/>
    <col min="12303" max="12303" width="10.81640625" style="10" customWidth="1"/>
    <col min="12304" max="12304" width="3" style="10" customWidth="1"/>
    <col min="12305" max="12305" width="9.81640625" style="10" customWidth="1"/>
    <col min="12306" max="12540" width="8.81640625" style="10"/>
    <col min="12541" max="12541" width="5" style="10" customWidth="1"/>
    <col min="12542" max="12542" width="3.36328125" style="10" customWidth="1"/>
    <col min="12543" max="12543" width="50.08984375" style="10" customWidth="1"/>
    <col min="12544" max="12544" width="1.81640625" style="10" customWidth="1"/>
    <col min="12545" max="12545" width="11" style="10" customWidth="1"/>
    <col min="12546" max="12546" width="2.54296875" style="10" customWidth="1"/>
    <col min="12547" max="12547" width="9.81640625" style="10" customWidth="1"/>
    <col min="12548" max="12548" width="2.1796875" style="10" customWidth="1"/>
    <col min="12549" max="12549" width="16.08984375" style="10" customWidth="1"/>
    <col min="12550" max="12550" width="1.90625" style="10" customWidth="1"/>
    <col min="12551" max="12551" width="12.453125" style="10" customWidth="1"/>
    <col min="12552" max="12552" width="2.453125" style="10" customWidth="1"/>
    <col min="12553" max="12553" width="12.54296875" style="10" customWidth="1"/>
    <col min="12554" max="12554" width="2.1796875" style="10" customWidth="1"/>
    <col min="12555" max="12555" width="11.90625" style="10" customWidth="1"/>
    <col min="12556" max="12556" width="2.81640625" style="10" customWidth="1"/>
    <col min="12557" max="12557" width="10.81640625" style="10" bestFit="1" customWidth="1"/>
    <col min="12558" max="12558" width="2.1796875" style="10" customWidth="1"/>
    <col min="12559" max="12559" width="10.81640625" style="10" customWidth="1"/>
    <col min="12560" max="12560" width="3" style="10" customWidth="1"/>
    <col min="12561" max="12561" width="9.81640625" style="10" customWidth="1"/>
    <col min="12562" max="12796" width="8.81640625" style="10"/>
    <col min="12797" max="12797" width="5" style="10" customWidth="1"/>
    <col min="12798" max="12798" width="3.36328125" style="10" customWidth="1"/>
    <col min="12799" max="12799" width="50.08984375" style="10" customWidth="1"/>
    <col min="12800" max="12800" width="1.81640625" style="10" customWidth="1"/>
    <col min="12801" max="12801" width="11" style="10" customWidth="1"/>
    <col min="12802" max="12802" width="2.54296875" style="10" customWidth="1"/>
    <col min="12803" max="12803" width="9.81640625" style="10" customWidth="1"/>
    <col min="12804" max="12804" width="2.1796875" style="10" customWidth="1"/>
    <col min="12805" max="12805" width="16.08984375" style="10" customWidth="1"/>
    <col min="12806" max="12806" width="1.90625" style="10" customWidth="1"/>
    <col min="12807" max="12807" width="12.453125" style="10" customWidth="1"/>
    <col min="12808" max="12808" width="2.453125" style="10" customWidth="1"/>
    <col min="12809" max="12809" width="12.54296875" style="10" customWidth="1"/>
    <col min="12810" max="12810" width="2.1796875" style="10" customWidth="1"/>
    <col min="12811" max="12811" width="11.90625" style="10" customWidth="1"/>
    <col min="12812" max="12812" width="2.81640625" style="10" customWidth="1"/>
    <col min="12813" max="12813" width="10.81640625" style="10" bestFit="1" customWidth="1"/>
    <col min="12814" max="12814" width="2.1796875" style="10" customWidth="1"/>
    <col min="12815" max="12815" width="10.81640625" style="10" customWidth="1"/>
    <col min="12816" max="12816" width="3" style="10" customWidth="1"/>
    <col min="12817" max="12817" width="9.81640625" style="10" customWidth="1"/>
    <col min="12818" max="13052" width="8.81640625" style="10"/>
    <col min="13053" max="13053" width="5" style="10" customWidth="1"/>
    <col min="13054" max="13054" width="3.36328125" style="10" customWidth="1"/>
    <col min="13055" max="13055" width="50.08984375" style="10" customWidth="1"/>
    <col min="13056" max="13056" width="1.81640625" style="10" customWidth="1"/>
    <col min="13057" max="13057" width="11" style="10" customWidth="1"/>
    <col min="13058" max="13058" width="2.54296875" style="10" customWidth="1"/>
    <col min="13059" max="13059" width="9.81640625" style="10" customWidth="1"/>
    <col min="13060" max="13060" width="2.1796875" style="10" customWidth="1"/>
    <col min="13061" max="13061" width="16.08984375" style="10" customWidth="1"/>
    <col min="13062" max="13062" width="1.90625" style="10" customWidth="1"/>
    <col min="13063" max="13063" width="12.453125" style="10" customWidth="1"/>
    <col min="13064" max="13064" width="2.453125" style="10" customWidth="1"/>
    <col min="13065" max="13065" width="12.54296875" style="10" customWidth="1"/>
    <col min="13066" max="13066" width="2.1796875" style="10" customWidth="1"/>
    <col min="13067" max="13067" width="11.90625" style="10" customWidth="1"/>
    <col min="13068" max="13068" width="2.81640625" style="10" customWidth="1"/>
    <col min="13069" max="13069" width="10.81640625" style="10" bestFit="1" customWidth="1"/>
    <col min="13070" max="13070" width="2.1796875" style="10" customWidth="1"/>
    <col min="13071" max="13071" width="10.81640625" style="10" customWidth="1"/>
    <col min="13072" max="13072" width="3" style="10" customWidth="1"/>
    <col min="13073" max="13073" width="9.81640625" style="10" customWidth="1"/>
    <col min="13074" max="13308" width="8.81640625" style="10"/>
    <col min="13309" max="13309" width="5" style="10" customWidth="1"/>
    <col min="13310" max="13310" width="3.36328125" style="10" customWidth="1"/>
    <col min="13311" max="13311" width="50.08984375" style="10" customWidth="1"/>
    <col min="13312" max="13312" width="1.81640625" style="10" customWidth="1"/>
    <col min="13313" max="13313" width="11" style="10" customWidth="1"/>
    <col min="13314" max="13314" width="2.54296875" style="10" customWidth="1"/>
    <col min="13315" max="13315" width="9.81640625" style="10" customWidth="1"/>
    <col min="13316" max="13316" width="2.1796875" style="10" customWidth="1"/>
    <col min="13317" max="13317" width="16.08984375" style="10" customWidth="1"/>
    <col min="13318" max="13318" width="1.90625" style="10" customWidth="1"/>
    <col min="13319" max="13319" width="12.453125" style="10" customWidth="1"/>
    <col min="13320" max="13320" width="2.453125" style="10" customWidth="1"/>
    <col min="13321" max="13321" width="12.54296875" style="10" customWidth="1"/>
    <col min="13322" max="13322" width="2.1796875" style="10" customWidth="1"/>
    <col min="13323" max="13323" width="11.90625" style="10" customWidth="1"/>
    <col min="13324" max="13324" width="2.81640625" style="10" customWidth="1"/>
    <col min="13325" max="13325" width="10.81640625" style="10" bestFit="1" customWidth="1"/>
    <col min="13326" max="13326" width="2.1796875" style="10" customWidth="1"/>
    <col min="13327" max="13327" width="10.81640625" style="10" customWidth="1"/>
    <col min="13328" max="13328" width="3" style="10" customWidth="1"/>
    <col min="13329" max="13329" width="9.81640625" style="10" customWidth="1"/>
    <col min="13330" max="13564" width="8.81640625" style="10"/>
    <col min="13565" max="13565" width="5" style="10" customWidth="1"/>
    <col min="13566" max="13566" width="3.36328125" style="10" customWidth="1"/>
    <col min="13567" max="13567" width="50.08984375" style="10" customWidth="1"/>
    <col min="13568" max="13568" width="1.81640625" style="10" customWidth="1"/>
    <col min="13569" max="13569" width="11" style="10" customWidth="1"/>
    <col min="13570" max="13570" width="2.54296875" style="10" customWidth="1"/>
    <col min="13571" max="13571" width="9.81640625" style="10" customWidth="1"/>
    <col min="13572" max="13572" width="2.1796875" style="10" customWidth="1"/>
    <col min="13573" max="13573" width="16.08984375" style="10" customWidth="1"/>
    <col min="13574" max="13574" width="1.90625" style="10" customWidth="1"/>
    <col min="13575" max="13575" width="12.453125" style="10" customWidth="1"/>
    <col min="13576" max="13576" width="2.453125" style="10" customWidth="1"/>
    <col min="13577" max="13577" width="12.54296875" style="10" customWidth="1"/>
    <col min="13578" max="13578" width="2.1796875" style="10" customWidth="1"/>
    <col min="13579" max="13579" width="11.90625" style="10" customWidth="1"/>
    <col min="13580" max="13580" width="2.81640625" style="10" customWidth="1"/>
    <col min="13581" max="13581" width="10.81640625" style="10" bestFit="1" customWidth="1"/>
    <col min="13582" max="13582" width="2.1796875" style="10" customWidth="1"/>
    <col min="13583" max="13583" width="10.81640625" style="10" customWidth="1"/>
    <col min="13584" max="13584" width="3" style="10" customWidth="1"/>
    <col min="13585" max="13585" width="9.81640625" style="10" customWidth="1"/>
    <col min="13586" max="13820" width="8.81640625" style="10"/>
    <col min="13821" max="13821" width="5" style="10" customWidth="1"/>
    <col min="13822" max="13822" width="3.36328125" style="10" customWidth="1"/>
    <col min="13823" max="13823" width="50.08984375" style="10" customWidth="1"/>
    <col min="13824" max="13824" width="1.81640625" style="10" customWidth="1"/>
    <col min="13825" max="13825" width="11" style="10" customWidth="1"/>
    <col min="13826" max="13826" width="2.54296875" style="10" customWidth="1"/>
    <col min="13827" max="13827" width="9.81640625" style="10" customWidth="1"/>
    <col min="13828" max="13828" width="2.1796875" style="10" customWidth="1"/>
    <col min="13829" max="13829" width="16.08984375" style="10" customWidth="1"/>
    <col min="13830" max="13830" width="1.90625" style="10" customWidth="1"/>
    <col min="13831" max="13831" width="12.453125" style="10" customWidth="1"/>
    <col min="13832" max="13832" width="2.453125" style="10" customWidth="1"/>
    <col min="13833" max="13833" width="12.54296875" style="10" customWidth="1"/>
    <col min="13834" max="13834" width="2.1796875" style="10" customWidth="1"/>
    <col min="13835" max="13835" width="11.90625" style="10" customWidth="1"/>
    <col min="13836" max="13836" width="2.81640625" style="10" customWidth="1"/>
    <col min="13837" max="13837" width="10.81640625" style="10" bestFit="1" customWidth="1"/>
    <col min="13838" max="13838" width="2.1796875" style="10" customWidth="1"/>
    <col min="13839" max="13839" width="10.81640625" style="10" customWidth="1"/>
    <col min="13840" max="13840" width="3" style="10" customWidth="1"/>
    <col min="13841" max="13841" width="9.81640625" style="10" customWidth="1"/>
    <col min="13842" max="14076" width="8.81640625" style="10"/>
    <col min="14077" max="14077" width="5" style="10" customWidth="1"/>
    <col min="14078" max="14078" width="3.36328125" style="10" customWidth="1"/>
    <col min="14079" max="14079" width="50.08984375" style="10" customWidth="1"/>
    <col min="14080" max="14080" width="1.81640625" style="10" customWidth="1"/>
    <col min="14081" max="14081" width="11" style="10" customWidth="1"/>
    <col min="14082" max="14082" width="2.54296875" style="10" customWidth="1"/>
    <col min="14083" max="14083" width="9.81640625" style="10" customWidth="1"/>
    <col min="14084" max="14084" width="2.1796875" style="10" customWidth="1"/>
    <col min="14085" max="14085" width="16.08984375" style="10" customWidth="1"/>
    <col min="14086" max="14086" width="1.90625" style="10" customWidth="1"/>
    <col min="14087" max="14087" width="12.453125" style="10" customWidth="1"/>
    <col min="14088" max="14088" width="2.453125" style="10" customWidth="1"/>
    <col min="14089" max="14089" width="12.54296875" style="10" customWidth="1"/>
    <col min="14090" max="14090" width="2.1796875" style="10" customWidth="1"/>
    <col min="14091" max="14091" width="11.90625" style="10" customWidth="1"/>
    <col min="14092" max="14092" width="2.81640625" style="10" customWidth="1"/>
    <col min="14093" max="14093" width="10.81640625" style="10" bestFit="1" customWidth="1"/>
    <col min="14094" max="14094" width="2.1796875" style="10" customWidth="1"/>
    <col min="14095" max="14095" width="10.81640625" style="10" customWidth="1"/>
    <col min="14096" max="14096" width="3" style="10" customWidth="1"/>
    <col min="14097" max="14097" width="9.81640625" style="10" customWidth="1"/>
    <col min="14098" max="14332" width="8.81640625" style="10"/>
    <col min="14333" max="14333" width="5" style="10" customWidth="1"/>
    <col min="14334" max="14334" width="3.36328125" style="10" customWidth="1"/>
    <col min="14335" max="14335" width="50.08984375" style="10" customWidth="1"/>
    <col min="14336" max="14336" width="1.81640625" style="10" customWidth="1"/>
    <col min="14337" max="14337" width="11" style="10" customWidth="1"/>
    <col min="14338" max="14338" width="2.54296875" style="10" customWidth="1"/>
    <col min="14339" max="14339" width="9.81640625" style="10" customWidth="1"/>
    <col min="14340" max="14340" width="2.1796875" style="10" customWidth="1"/>
    <col min="14341" max="14341" width="16.08984375" style="10" customWidth="1"/>
    <col min="14342" max="14342" width="1.90625" style="10" customWidth="1"/>
    <col min="14343" max="14343" width="12.453125" style="10" customWidth="1"/>
    <col min="14344" max="14344" width="2.453125" style="10" customWidth="1"/>
    <col min="14345" max="14345" width="12.54296875" style="10" customWidth="1"/>
    <col min="14346" max="14346" width="2.1796875" style="10" customWidth="1"/>
    <col min="14347" max="14347" width="11.90625" style="10" customWidth="1"/>
    <col min="14348" max="14348" width="2.81640625" style="10" customWidth="1"/>
    <col min="14349" max="14349" width="10.81640625" style="10" bestFit="1" customWidth="1"/>
    <col min="14350" max="14350" width="2.1796875" style="10" customWidth="1"/>
    <col min="14351" max="14351" width="10.81640625" style="10" customWidth="1"/>
    <col min="14352" max="14352" width="3" style="10" customWidth="1"/>
    <col min="14353" max="14353" width="9.81640625" style="10" customWidth="1"/>
    <col min="14354" max="14588" width="8.81640625" style="10"/>
    <col min="14589" max="14589" width="5" style="10" customWidth="1"/>
    <col min="14590" max="14590" width="3.36328125" style="10" customWidth="1"/>
    <col min="14591" max="14591" width="50.08984375" style="10" customWidth="1"/>
    <col min="14592" max="14592" width="1.81640625" style="10" customWidth="1"/>
    <col min="14593" max="14593" width="11" style="10" customWidth="1"/>
    <col min="14594" max="14594" width="2.54296875" style="10" customWidth="1"/>
    <col min="14595" max="14595" width="9.81640625" style="10" customWidth="1"/>
    <col min="14596" max="14596" width="2.1796875" style="10" customWidth="1"/>
    <col min="14597" max="14597" width="16.08984375" style="10" customWidth="1"/>
    <col min="14598" max="14598" width="1.90625" style="10" customWidth="1"/>
    <col min="14599" max="14599" width="12.453125" style="10" customWidth="1"/>
    <col min="14600" max="14600" width="2.453125" style="10" customWidth="1"/>
    <col min="14601" max="14601" width="12.54296875" style="10" customWidth="1"/>
    <col min="14602" max="14602" width="2.1796875" style="10" customWidth="1"/>
    <col min="14603" max="14603" width="11.90625" style="10" customWidth="1"/>
    <col min="14604" max="14604" width="2.81640625" style="10" customWidth="1"/>
    <col min="14605" max="14605" width="10.81640625" style="10" bestFit="1" customWidth="1"/>
    <col min="14606" max="14606" width="2.1796875" style="10" customWidth="1"/>
    <col min="14607" max="14607" width="10.81640625" style="10" customWidth="1"/>
    <col min="14608" max="14608" width="3" style="10" customWidth="1"/>
    <col min="14609" max="14609" width="9.81640625" style="10" customWidth="1"/>
    <col min="14610" max="14844" width="8.81640625" style="10"/>
    <col min="14845" max="14845" width="5" style="10" customWidth="1"/>
    <col min="14846" max="14846" width="3.36328125" style="10" customWidth="1"/>
    <col min="14847" max="14847" width="50.08984375" style="10" customWidth="1"/>
    <col min="14848" max="14848" width="1.81640625" style="10" customWidth="1"/>
    <col min="14849" max="14849" width="11" style="10" customWidth="1"/>
    <col min="14850" max="14850" width="2.54296875" style="10" customWidth="1"/>
    <col min="14851" max="14851" width="9.81640625" style="10" customWidth="1"/>
    <col min="14852" max="14852" width="2.1796875" style="10" customWidth="1"/>
    <col min="14853" max="14853" width="16.08984375" style="10" customWidth="1"/>
    <col min="14854" max="14854" width="1.90625" style="10" customWidth="1"/>
    <col min="14855" max="14855" width="12.453125" style="10" customWidth="1"/>
    <col min="14856" max="14856" width="2.453125" style="10" customWidth="1"/>
    <col min="14857" max="14857" width="12.54296875" style="10" customWidth="1"/>
    <col min="14858" max="14858" width="2.1796875" style="10" customWidth="1"/>
    <col min="14859" max="14859" width="11.90625" style="10" customWidth="1"/>
    <col min="14860" max="14860" width="2.81640625" style="10" customWidth="1"/>
    <col min="14861" max="14861" width="10.81640625" style="10" bestFit="1" customWidth="1"/>
    <col min="14862" max="14862" width="2.1796875" style="10" customWidth="1"/>
    <col min="14863" max="14863" width="10.81640625" style="10" customWidth="1"/>
    <col min="14864" max="14864" width="3" style="10" customWidth="1"/>
    <col min="14865" max="14865" width="9.81640625" style="10" customWidth="1"/>
    <col min="14866" max="15100" width="8.81640625" style="10"/>
    <col min="15101" max="15101" width="5" style="10" customWidth="1"/>
    <col min="15102" max="15102" width="3.36328125" style="10" customWidth="1"/>
    <col min="15103" max="15103" width="50.08984375" style="10" customWidth="1"/>
    <col min="15104" max="15104" width="1.81640625" style="10" customWidth="1"/>
    <col min="15105" max="15105" width="11" style="10" customWidth="1"/>
    <col min="15106" max="15106" width="2.54296875" style="10" customWidth="1"/>
    <col min="15107" max="15107" width="9.81640625" style="10" customWidth="1"/>
    <col min="15108" max="15108" width="2.1796875" style="10" customWidth="1"/>
    <col min="15109" max="15109" width="16.08984375" style="10" customWidth="1"/>
    <col min="15110" max="15110" width="1.90625" style="10" customWidth="1"/>
    <col min="15111" max="15111" width="12.453125" style="10" customWidth="1"/>
    <col min="15112" max="15112" width="2.453125" style="10" customWidth="1"/>
    <col min="15113" max="15113" width="12.54296875" style="10" customWidth="1"/>
    <col min="15114" max="15114" width="2.1796875" style="10" customWidth="1"/>
    <col min="15115" max="15115" width="11.90625" style="10" customWidth="1"/>
    <col min="15116" max="15116" width="2.81640625" style="10" customWidth="1"/>
    <col min="15117" max="15117" width="10.81640625" style="10" bestFit="1" customWidth="1"/>
    <col min="15118" max="15118" width="2.1796875" style="10" customWidth="1"/>
    <col min="15119" max="15119" width="10.81640625" style="10" customWidth="1"/>
    <col min="15120" max="15120" width="3" style="10" customWidth="1"/>
    <col min="15121" max="15121" width="9.81640625" style="10" customWidth="1"/>
    <col min="15122" max="15356" width="8.81640625" style="10"/>
    <col min="15357" max="15357" width="5" style="10" customWidth="1"/>
    <col min="15358" max="15358" width="3.36328125" style="10" customWidth="1"/>
    <col min="15359" max="15359" width="50.08984375" style="10" customWidth="1"/>
    <col min="15360" max="15360" width="1.81640625" style="10" customWidth="1"/>
    <col min="15361" max="15361" width="11" style="10" customWidth="1"/>
    <col min="15362" max="15362" width="2.54296875" style="10" customWidth="1"/>
    <col min="15363" max="15363" width="9.81640625" style="10" customWidth="1"/>
    <col min="15364" max="15364" width="2.1796875" style="10" customWidth="1"/>
    <col min="15365" max="15365" width="16.08984375" style="10" customWidth="1"/>
    <col min="15366" max="15366" width="1.90625" style="10" customWidth="1"/>
    <col min="15367" max="15367" width="12.453125" style="10" customWidth="1"/>
    <col min="15368" max="15368" width="2.453125" style="10" customWidth="1"/>
    <col min="15369" max="15369" width="12.54296875" style="10" customWidth="1"/>
    <col min="15370" max="15370" width="2.1796875" style="10" customWidth="1"/>
    <col min="15371" max="15371" width="11.90625" style="10" customWidth="1"/>
    <col min="15372" max="15372" width="2.81640625" style="10" customWidth="1"/>
    <col min="15373" max="15373" width="10.81640625" style="10" bestFit="1" customWidth="1"/>
    <col min="15374" max="15374" width="2.1796875" style="10" customWidth="1"/>
    <col min="15375" max="15375" width="10.81640625" style="10" customWidth="1"/>
    <col min="15376" max="15376" width="3" style="10" customWidth="1"/>
    <col min="15377" max="15377" width="9.81640625" style="10" customWidth="1"/>
    <col min="15378" max="15612" width="8.81640625" style="10"/>
    <col min="15613" max="15613" width="5" style="10" customWidth="1"/>
    <col min="15614" max="15614" width="3.36328125" style="10" customWidth="1"/>
    <col min="15615" max="15615" width="50.08984375" style="10" customWidth="1"/>
    <col min="15616" max="15616" width="1.81640625" style="10" customWidth="1"/>
    <col min="15617" max="15617" width="11" style="10" customWidth="1"/>
    <col min="15618" max="15618" width="2.54296875" style="10" customWidth="1"/>
    <col min="15619" max="15619" width="9.81640625" style="10" customWidth="1"/>
    <col min="15620" max="15620" width="2.1796875" style="10" customWidth="1"/>
    <col min="15621" max="15621" width="16.08984375" style="10" customWidth="1"/>
    <col min="15622" max="15622" width="1.90625" style="10" customWidth="1"/>
    <col min="15623" max="15623" width="12.453125" style="10" customWidth="1"/>
    <col min="15624" max="15624" width="2.453125" style="10" customWidth="1"/>
    <col min="15625" max="15625" width="12.54296875" style="10" customWidth="1"/>
    <col min="15626" max="15626" width="2.1796875" style="10" customWidth="1"/>
    <col min="15627" max="15627" width="11.90625" style="10" customWidth="1"/>
    <col min="15628" max="15628" width="2.81640625" style="10" customWidth="1"/>
    <col min="15629" max="15629" width="10.81640625" style="10" bestFit="1" customWidth="1"/>
    <col min="15630" max="15630" width="2.1796875" style="10" customWidth="1"/>
    <col min="15631" max="15631" width="10.81640625" style="10" customWidth="1"/>
    <col min="15632" max="15632" width="3" style="10" customWidth="1"/>
    <col min="15633" max="15633" width="9.81640625" style="10" customWidth="1"/>
    <col min="15634" max="15868" width="8.81640625" style="10"/>
    <col min="15869" max="15869" width="5" style="10" customWidth="1"/>
    <col min="15870" max="15870" width="3.36328125" style="10" customWidth="1"/>
    <col min="15871" max="15871" width="50.08984375" style="10" customWidth="1"/>
    <col min="15872" max="15872" width="1.81640625" style="10" customWidth="1"/>
    <col min="15873" max="15873" width="11" style="10" customWidth="1"/>
    <col min="15874" max="15874" width="2.54296875" style="10" customWidth="1"/>
    <col min="15875" max="15875" width="9.81640625" style="10" customWidth="1"/>
    <col min="15876" max="15876" width="2.1796875" style="10" customWidth="1"/>
    <col min="15877" max="15877" width="16.08984375" style="10" customWidth="1"/>
    <col min="15878" max="15878" width="1.90625" style="10" customWidth="1"/>
    <col min="15879" max="15879" width="12.453125" style="10" customWidth="1"/>
    <col min="15880" max="15880" width="2.453125" style="10" customWidth="1"/>
    <col min="15881" max="15881" width="12.54296875" style="10" customWidth="1"/>
    <col min="15882" max="15882" width="2.1796875" style="10" customWidth="1"/>
    <col min="15883" max="15883" width="11.90625" style="10" customWidth="1"/>
    <col min="15884" max="15884" width="2.81640625" style="10" customWidth="1"/>
    <col min="15885" max="15885" width="10.81640625" style="10" bestFit="1" customWidth="1"/>
    <col min="15886" max="15886" width="2.1796875" style="10" customWidth="1"/>
    <col min="15887" max="15887" width="10.81640625" style="10" customWidth="1"/>
    <col min="15888" max="15888" width="3" style="10" customWidth="1"/>
    <col min="15889" max="15889" width="9.81640625" style="10" customWidth="1"/>
    <col min="15890" max="16124" width="8.81640625" style="10"/>
    <col min="16125" max="16125" width="5" style="10" customWidth="1"/>
    <col min="16126" max="16126" width="3.36328125" style="10" customWidth="1"/>
    <col min="16127" max="16127" width="50.08984375" style="10" customWidth="1"/>
    <col min="16128" max="16128" width="1.81640625" style="10" customWidth="1"/>
    <col min="16129" max="16129" width="11" style="10" customWidth="1"/>
    <col min="16130" max="16130" width="2.54296875" style="10" customWidth="1"/>
    <col min="16131" max="16131" width="9.81640625" style="10" customWidth="1"/>
    <col min="16132" max="16132" width="2.1796875" style="10" customWidth="1"/>
    <col min="16133" max="16133" width="16.08984375" style="10" customWidth="1"/>
    <col min="16134" max="16134" width="1.90625" style="10" customWidth="1"/>
    <col min="16135" max="16135" width="12.453125" style="10" customWidth="1"/>
    <col min="16136" max="16136" width="2.453125" style="10" customWidth="1"/>
    <col min="16137" max="16137" width="12.54296875" style="10" customWidth="1"/>
    <col min="16138" max="16138" width="2.1796875" style="10" customWidth="1"/>
    <col min="16139" max="16139" width="11.90625" style="10" customWidth="1"/>
    <col min="16140" max="16140" width="2.81640625" style="10" customWidth="1"/>
    <col min="16141" max="16141" width="10.81640625" style="10" bestFit="1" customWidth="1"/>
    <col min="16142" max="16142" width="2.1796875" style="10" customWidth="1"/>
    <col min="16143" max="16143" width="10.81640625" style="10" customWidth="1"/>
    <col min="16144" max="16144" width="3" style="10" customWidth="1"/>
    <col min="16145" max="16145" width="9.81640625" style="10" customWidth="1"/>
    <col min="16146" max="16384" width="8.81640625" style="10"/>
  </cols>
  <sheetData>
    <row r="1" spans="1:23" ht="15" customHeight="1" x14ac:dyDescent="0.3">
      <c r="A1" s="37" t="s">
        <v>45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8"/>
    </row>
    <row r="2" spans="1:23" ht="15" customHeight="1" x14ac:dyDescent="0.3">
      <c r="A2" s="37" t="s">
        <v>112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3" ht="15" customHeight="1" x14ac:dyDescent="0.3">
      <c r="A3" s="37" t="s">
        <v>121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1:23" ht="15" customHeight="1" x14ac:dyDescent="0.3">
      <c r="A4" s="39"/>
      <c r="B4" s="1"/>
      <c r="C4" s="1"/>
      <c r="D4" s="1"/>
      <c r="F4" s="1"/>
      <c r="I4" s="3"/>
      <c r="J4" s="1"/>
      <c r="K4" s="40"/>
      <c r="L4" s="40"/>
      <c r="M4" s="3"/>
      <c r="N4" s="3"/>
      <c r="O4" s="3"/>
      <c r="P4" s="3"/>
      <c r="Q4" s="3"/>
      <c r="R4" s="1"/>
      <c r="S4" s="3"/>
      <c r="T4" s="3"/>
      <c r="U4" s="41"/>
      <c r="V4" s="42"/>
    </row>
    <row r="5" spans="1:23" ht="15" customHeight="1" x14ac:dyDescent="0.25">
      <c r="C5" s="2"/>
      <c r="V5" s="21"/>
    </row>
    <row r="6" spans="1:23" ht="15" customHeight="1" x14ac:dyDescent="0.3">
      <c r="E6" s="5" t="s">
        <v>116</v>
      </c>
      <c r="I6" s="5" t="s">
        <v>0</v>
      </c>
      <c r="K6" s="45" t="s">
        <v>110</v>
      </c>
      <c r="M6" s="5" t="s">
        <v>6</v>
      </c>
      <c r="Q6" s="46" t="s">
        <v>1</v>
      </c>
      <c r="R6" s="46"/>
      <c r="S6" s="46"/>
      <c r="T6" s="10"/>
      <c r="U6" s="47" t="s">
        <v>2</v>
      </c>
      <c r="V6" s="48"/>
    </row>
    <row r="7" spans="1:23" ht="15" customHeight="1" x14ac:dyDescent="0.3">
      <c r="E7" s="5" t="s">
        <v>117</v>
      </c>
      <c r="G7" s="6" t="s">
        <v>3</v>
      </c>
      <c r="H7" s="6"/>
      <c r="I7" s="5" t="s">
        <v>4</v>
      </c>
      <c r="J7" s="10" t="s">
        <v>5</v>
      </c>
      <c r="K7" s="45" t="s">
        <v>111</v>
      </c>
      <c r="L7" s="45" t="s">
        <v>37</v>
      </c>
      <c r="M7" s="5" t="s">
        <v>119</v>
      </c>
      <c r="O7" s="5" t="s">
        <v>7</v>
      </c>
      <c r="Q7" s="49" t="s">
        <v>8</v>
      </c>
      <c r="R7" s="49"/>
      <c r="S7" s="49"/>
      <c r="T7" s="10"/>
      <c r="U7" s="47" t="s">
        <v>9</v>
      </c>
      <c r="V7" s="48"/>
    </row>
    <row r="8" spans="1:23" ht="15" customHeight="1" x14ac:dyDescent="0.3">
      <c r="C8" s="6" t="s">
        <v>10</v>
      </c>
      <c r="E8" s="5" t="s">
        <v>118</v>
      </c>
      <c r="G8" s="6" t="s">
        <v>11</v>
      </c>
      <c r="H8" s="6"/>
      <c r="I8" s="5" t="s">
        <v>12</v>
      </c>
      <c r="K8" s="50" t="s">
        <v>120</v>
      </c>
      <c r="L8" s="45" t="s">
        <v>37</v>
      </c>
      <c r="M8" s="5" t="s">
        <v>13</v>
      </c>
      <c r="O8" s="5" t="s">
        <v>14</v>
      </c>
      <c r="Q8" s="5" t="s">
        <v>16</v>
      </c>
      <c r="S8" s="6" t="s">
        <v>15</v>
      </c>
      <c r="T8" s="6"/>
      <c r="U8" s="47" t="s">
        <v>17</v>
      </c>
      <c r="V8" s="48"/>
    </row>
    <row r="9" spans="1:23" s="27" customFormat="1" ht="15" customHeight="1" x14ac:dyDescent="0.3">
      <c r="A9" s="51"/>
      <c r="C9" s="7" t="s">
        <v>18</v>
      </c>
      <c r="E9" s="7" t="s">
        <v>19</v>
      </c>
      <c r="G9" s="7" t="s">
        <v>20</v>
      </c>
      <c r="H9" s="6"/>
      <c r="I9" s="8" t="s">
        <v>21</v>
      </c>
      <c r="J9" s="27" t="s">
        <v>37</v>
      </c>
      <c r="K9" s="52" t="s">
        <v>22</v>
      </c>
      <c r="L9" s="45" t="s">
        <v>5</v>
      </c>
      <c r="M9" s="8" t="s">
        <v>23</v>
      </c>
      <c r="N9" s="12"/>
      <c r="O9" s="8" t="s">
        <v>26</v>
      </c>
      <c r="P9" s="12"/>
      <c r="Q9" s="53" t="s">
        <v>113</v>
      </c>
      <c r="S9" s="54" t="s">
        <v>114</v>
      </c>
      <c r="T9" s="55"/>
      <c r="U9" s="56" t="s">
        <v>115</v>
      </c>
      <c r="V9" s="57"/>
    </row>
    <row r="10" spans="1:23" ht="15" customHeight="1" x14ac:dyDescent="0.25">
      <c r="L10" s="14" t="s">
        <v>37</v>
      </c>
      <c r="S10" s="10"/>
      <c r="T10" s="10"/>
      <c r="V10" s="21"/>
      <c r="W10" s="10" t="s">
        <v>24</v>
      </c>
    </row>
    <row r="11" spans="1:23" ht="15" customHeight="1" x14ac:dyDescent="0.3">
      <c r="B11" s="26" t="s">
        <v>44</v>
      </c>
      <c r="S11" s="10"/>
      <c r="T11" s="10"/>
      <c r="V11" s="21"/>
    </row>
    <row r="12" spans="1:23" ht="15" customHeight="1" x14ac:dyDescent="0.25">
      <c r="A12" s="16">
        <v>190</v>
      </c>
      <c r="C12" s="10" t="s">
        <v>57</v>
      </c>
      <c r="I12" s="9"/>
      <c r="O12" s="4" t="s">
        <v>46</v>
      </c>
      <c r="Q12" s="10"/>
      <c r="S12" s="28"/>
      <c r="T12" s="10"/>
      <c r="U12" s="30"/>
      <c r="V12" s="21"/>
    </row>
    <row r="13" spans="1:23" ht="15" customHeight="1" x14ac:dyDescent="0.25">
      <c r="A13" s="16"/>
      <c r="C13" s="22" t="s">
        <v>69</v>
      </c>
      <c r="E13" s="58">
        <v>60448</v>
      </c>
      <c r="G13" s="2" t="s">
        <v>128</v>
      </c>
      <c r="H13" s="13" t="s">
        <v>25</v>
      </c>
      <c r="I13" s="9">
        <v>-10</v>
      </c>
      <c r="K13" s="14">
        <v>11568999.57</v>
      </c>
      <c r="M13" s="4">
        <v>217951.43</v>
      </c>
      <c r="O13" s="4">
        <v>12507948</v>
      </c>
      <c r="Q13" s="4">
        <v>341764</v>
      </c>
      <c r="S13" s="28">
        <v>2.95</v>
      </c>
      <c r="T13" s="16"/>
      <c r="U13" s="30">
        <v>36.6</v>
      </c>
      <c r="V13" s="21"/>
    </row>
    <row r="14" spans="1:23" ht="15" customHeight="1" x14ac:dyDescent="0.25">
      <c r="A14" s="16"/>
      <c r="C14" s="22" t="s">
        <v>70</v>
      </c>
      <c r="E14" s="58">
        <v>52047</v>
      </c>
      <c r="G14" s="2" t="s">
        <v>128</v>
      </c>
      <c r="H14" s="13" t="s">
        <v>25</v>
      </c>
      <c r="I14" s="9">
        <v>-10</v>
      </c>
      <c r="K14" s="14">
        <v>9390969.5099999998</v>
      </c>
      <c r="M14" s="4">
        <v>1006857</v>
      </c>
      <c r="O14" s="4">
        <v>9323209</v>
      </c>
      <c r="Q14" s="4">
        <v>534624</v>
      </c>
      <c r="S14" s="28">
        <v>5.69</v>
      </c>
      <c r="T14" s="16"/>
      <c r="U14" s="30">
        <v>17.399999999999999</v>
      </c>
      <c r="V14" s="21"/>
    </row>
    <row r="15" spans="1:23" ht="15" customHeight="1" x14ac:dyDescent="0.25">
      <c r="A15" s="16"/>
      <c r="C15" s="22" t="s">
        <v>71</v>
      </c>
      <c r="G15" s="2" t="s">
        <v>129</v>
      </c>
      <c r="H15" s="13"/>
      <c r="I15" s="9">
        <v>-10</v>
      </c>
      <c r="K15" s="17">
        <v>123818</v>
      </c>
      <c r="M15" s="11">
        <v>4050</v>
      </c>
      <c r="O15" s="11">
        <v>132150</v>
      </c>
      <c r="Q15" s="11">
        <v>3260</v>
      </c>
      <c r="S15" s="28">
        <v>2.63</v>
      </c>
      <c r="T15" s="16"/>
      <c r="U15" s="30">
        <v>40.5</v>
      </c>
      <c r="V15" s="21"/>
    </row>
    <row r="16" spans="1:23" ht="15" customHeight="1" x14ac:dyDescent="0.25">
      <c r="A16" s="16"/>
      <c r="C16" s="10" t="s">
        <v>47</v>
      </c>
      <c r="H16" s="13"/>
      <c r="I16" s="9"/>
      <c r="K16" s="14">
        <f>SUBTOTAL(9,K13:K15)</f>
        <v>21083787.079999998</v>
      </c>
      <c r="M16" s="4">
        <f>SUBTOTAL(9,M13:M15)</f>
        <v>1228858.43</v>
      </c>
      <c r="N16" s="24"/>
      <c r="O16" s="4">
        <f>SUBTOTAL(9,O13:O15)</f>
        <v>21963307</v>
      </c>
      <c r="P16" s="24"/>
      <c r="Q16" s="4">
        <f>SUBTOTAL(9,Q13:Q15)</f>
        <v>879648</v>
      </c>
      <c r="S16" s="28">
        <f>ROUND(Q16/K16*100,2)</f>
        <v>4.17</v>
      </c>
      <c r="T16" s="16"/>
      <c r="U16" s="30">
        <f>ROUND(O16/Q16,1)</f>
        <v>25</v>
      </c>
      <c r="V16" s="21"/>
    </row>
    <row r="17" spans="1:23" ht="15" customHeight="1" x14ac:dyDescent="0.25">
      <c r="A17" s="16"/>
      <c r="H17" s="13"/>
      <c r="I17" s="9"/>
      <c r="Q17" s="10"/>
      <c r="S17" s="28"/>
      <c r="T17" s="10"/>
      <c r="U17" s="30"/>
      <c r="V17" s="21"/>
    </row>
    <row r="18" spans="1:23" ht="15" customHeight="1" x14ac:dyDescent="0.25">
      <c r="A18" s="16">
        <v>191</v>
      </c>
      <c r="C18" s="10" t="s">
        <v>48</v>
      </c>
      <c r="G18" s="2" t="s">
        <v>130</v>
      </c>
      <c r="H18" s="13"/>
      <c r="I18" s="23">
        <v>0</v>
      </c>
      <c r="K18" s="14">
        <v>1560367.88</v>
      </c>
      <c r="M18" s="4">
        <v>283644</v>
      </c>
      <c r="O18" s="4">
        <v>1276724</v>
      </c>
      <c r="Q18" s="4">
        <v>78018</v>
      </c>
      <c r="S18" s="28">
        <v>5</v>
      </c>
      <c r="T18" s="16"/>
      <c r="U18" s="30">
        <v>16.399999999999999</v>
      </c>
      <c r="V18" s="21"/>
      <c r="W18" s="16"/>
    </row>
    <row r="19" spans="1:23" ht="15" customHeight="1" x14ac:dyDescent="0.25">
      <c r="A19" s="16">
        <v>191.1</v>
      </c>
      <c r="C19" s="10" t="s">
        <v>49</v>
      </c>
      <c r="G19" s="2" t="s">
        <v>131</v>
      </c>
      <c r="H19" s="13"/>
      <c r="I19" s="23">
        <v>0</v>
      </c>
      <c r="K19" s="14">
        <v>9798.43</v>
      </c>
      <c r="M19" s="4">
        <v>2937</v>
      </c>
      <c r="O19" s="4">
        <v>6861</v>
      </c>
      <c r="Q19" s="4">
        <v>1960</v>
      </c>
      <c r="S19" s="28">
        <v>20</v>
      </c>
      <c r="T19" s="16"/>
      <c r="U19" s="30">
        <v>3.5</v>
      </c>
      <c r="V19" s="21"/>
      <c r="W19" s="16"/>
    </row>
    <row r="20" spans="1:23" ht="15" customHeight="1" x14ac:dyDescent="0.25">
      <c r="A20" s="16">
        <v>194</v>
      </c>
      <c r="C20" s="10" t="s">
        <v>50</v>
      </c>
      <c r="G20" s="2" t="s">
        <v>132</v>
      </c>
      <c r="H20" s="13"/>
      <c r="I20" s="23">
        <v>0</v>
      </c>
      <c r="K20" s="14">
        <v>113849.9</v>
      </c>
      <c r="M20" s="4">
        <v>66236</v>
      </c>
      <c r="O20" s="4">
        <v>47614</v>
      </c>
      <c r="Q20" s="4">
        <v>4557</v>
      </c>
      <c r="S20" s="28">
        <v>4</v>
      </c>
      <c r="T20" s="16"/>
      <c r="U20" s="30">
        <v>10.4</v>
      </c>
      <c r="V20" s="21"/>
      <c r="W20" s="16"/>
    </row>
    <row r="21" spans="1:23" ht="15" customHeight="1" x14ac:dyDescent="0.25">
      <c r="A21" s="16">
        <v>197</v>
      </c>
      <c r="C21" s="10" t="s">
        <v>40</v>
      </c>
      <c r="G21" s="2" t="s">
        <v>133</v>
      </c>
      <c r="H21" s="13"/>
      <c r="I21" s="23">
        <v>0</v>
      </c>
      <c r="K21" s="14">
        <v>6476478.0199999996</v>
      </c>
      <c r="M21" s="4">
        <v>2255652</v>
      </c>
      <c r="O21" s="4">
        <v>4220826</v>
      </c>
      <c r="Q21" s="4">
        <v>431807</v>
      </c>
      <c r="S21" s="28">
        <v>6.67</v>
      </c>
      <c r="T21" s="16"/>
      <c r="U21" s="30">
        <v>9.8000000000000007</v>
      </c>
      <c r="V21" s="21"/>
      <c r="W21" s="16"/>
    </row>
    <row r="22" spans="1:23" ht="15" customHeight="1" x14ac:dyDescent="0.25">
      <c r="A22" s="16">
        <v>198</v>
      </c>
      <c r="C22" s="10" t="s">
        <v>51</v>
      </c>
      <c r="G22" s="2" t="s">
        <v>133</v>
      </c>
      <c r="H22" s="13"/>
      <c r="I22" s="23">
        <v>0</v>
      </c>
      <c r="K22" s="17">
        <v>95300.800000000003</v>
      </c>
      <c r="M22" s="11">
        <v>47896</v>
      </c>
      <c r="O22" s="11">
        <v>47405</v>
      </c>
      <c r="Q22" s="11">
        <v>6354</v>
      </c>
      <c r="S22" s="28">
        <v>6.67</v>
      </c>
      <c r="T22" s="16"/>
      <c r="U22" s="30">
        <v>7.5</v>
      </c>
      <c r="V22" s="21"/>
      <c r="W22" s="16"/>
    </row>
    <row r="23" spans="1:23" ht="15" customHeight="1" x14ac:dyDescent="0.25">
      <c r="A23" s="16"/>
      <c r="H23" s="13"/>
      <c r="S23" s="28"/>
      <c r="T23" s="10"/>
      <c r="U23" s="30"/>
      <c r="V23" s="21"/>
    </row>
    <row r="24" spans="1:23" s="27" customFormat="1" ht="15" customHeight="1" x14ac:dyDescent="0.3">
      <c r="A24" s="16"/>
      <c r="B24" s="26" t="s">
        <v>52</v>
      </c>
      <c r="E24" s="6"/>
      <c r="G24" s="6"/>
      <c r="H24" s="26"/>
      <c r="I24" s="12"/>
      <c r="K24" s="18">
        <f>SUBTOTAL(9,K13:K22)</f>
        <v>29339582.109999996</v>
      </c>
      <c r="L24" s="18"/>
      <c r="M24" s="12">
        <f>SUBTOTAL(9,M13:M22)</f>
        <v>3885223.4299999997</v>
      </c>
      <c r="N24" s="12"/>
      <c r="O24" s="12">
        <f>SUBTOTAL(9,O13:O22)</f>
        <v>27562737</v>
      </c>
      <c r="P24" s="12"/>
      <c r="Q24" s="12">
        <f>SUBTOTAL(9,Q13:Q22)</f>
        <v>1402344</v>
      </c>
      <c r="S24" s="29">
        <f>ROUND(Q24/K24*100,2)</f>
        <v>4.78</v>
      </c>
      <c r="T24" s="19"/>
      <c r="U24" s="59">
        <f>ROUND(O24/Q24,1)</f>
        <v>19.7</v>
      </c>
      <c r="V24" s="60"/>
    </row>
    <row r="25" spans="1:23" ht="15" customHeight="1" x14ac:dyDescent="0.25">
      <c r="A25" s="16"/>
      <c r="H25" s="13"/>
      <c r="S25" s="28"/>
      <c r="T25" s="10"/>
      <c r="U25" s="30"/>
      <c r="V25" s="21"/>
    </row>
    <row r="26" spans="1:23" ht="15" customHeight="1" x14ac:dyDescent="0.25">
      <c r="A26" s="16"/>
      <c r="H26" s="13"/>
      <c r="S26" s="28"/>
      <c r="T26" s="10"/>
      <c r="U26" s="30"/>
      <c r="V26" s="21"/>
    </row>
    <row r="27" spans="1:23" ht="15" customHeight="1" x14ac:dyDescent="0.3">
      <c r="A27" s="16"/>
      <c r="B27" s="27" t="s">
        <v>80</v>
      </c>
      <c r="H27" s="13"/>
      <c r="S27" s="28"/>
      <c r="T27" s="10"/>
      <c r="U27" s="30"/>
      <c r="V27" s="21"/>
    </row>
    <row r="28" spans="1:23" ht="15" customHeight="1" x14ac:dyDescent="0.25">
      <c r="A28" s="16"/>
      <c r="H28" s="13"/>
      <c r="S28" s="28"/>
      <c r="T28" s="10"/>
      <c r="U28" s="30"/>
      <c r="V28" s="21"/>
    </row>
    <row r="29" spans="1:23" s="27" customFormat="1" ht="15" customHeight="1" x14ac:dyDescent="0.3">
      <c r="A29" s="16"/>
      <c r="B29" s="26" t="s">
        <v>27</v>
      </c>
      <c r="E29" s="6"/>
      <c r="G29" s="6"/>
      <c r="H29" s="26"/>
      <c r="I29" s="9"/>
      <c r="J29" s="10"/>
      <c r="K29" s="18"/>
      <c r="L29" s="18"/>
      <c r="M29" s="12"/>
      <c r="N29" s="12"/>
      <c r="O29" s="12"/>
      <c r="P29" s="12"/>
      <c r="Q29" s="12"/>
      <c r="R29" s="15"/>
      <c r="S29" s="29"/>
      <c r="T29" s="19"/>
      <c r="U29" s="59"/>
    </row>
    <row r="30" spans="1:23" s="27" customFormat="1" ht="15" customHeight="1" x14ac:dyDescent="0.3">
      <c r="A30" s="16">
        <v>311</v>
      </c>
      <c r="B30" s="13"/>
      <c r="C30" s="10" t="s">
        <v>57</v>
      </c>
      <c r="D30" s="10"/>
      <c r="E30" s="58">
        <v>50770</v>
      </c>
      <c r="F30" s="10"/>
      <c r="G30" s="2" t="s">
        <v>134</v>
      </c>
      <c r="H30" s="13" t="s">
        <v>25</v>
      </c>
      <c r="I30" s="9">
        <v>-10</v>
      </c>
      <c r="J30" s="10"/>
      <c r="K30" s="31">
        <v>187522084.97999999</v>
      </c>
      <c r="L30" s="61"/>
      <c r="M30" s="24">
        <v>57208047.189999998</v>
      </c>
      <c r="N30" s="24"/>
      <c r="O30" s="24">
        <v>149066246</v>
      </c>
      <c r="P30" s="24"/>
      <c r="Q30" s="24">
        <v>10142401</v>
      </c>
      <c r="R30" s="15"/>
      <c r="S30" s="28">
        <v>5.41</v>
      </c>
      <c r="T30" s="16"/>
      <c r="U30" s="30">
        <v>14.7</v>
      </c>
    </row>
    <row r="31" spans="1:23" s="27" customFormat="1" ht="15" customHeight="1" x14ac:dyDescent="0.3">
      <c r="A31" s="16">
        <v>312</v>
      </c>
      <c r="B31" s="13"/>
      <c r="C31" s="10" t="s">
        <v>72</v>
      </c>
      <c r="D31" s="10"/>
      <c r="E31" s="58">
        <v>50770</v>
      </c>
      <c r="F31" s="10"/>
      <c r="G31" s="2" t="s">
        <v>135</v>
      </c>
      <c r="H31" s="13" t="s">
        <v>25</v>
      </c>
      <c r="I31" s="9">
        <v>-10</v>
      </c>
      <c r="J31" s="10"/>
      <c r="K31" s="31">
        <v>564246027.92999995</v>
      </c>
      <c r="L31" s="61"/>
      <c r="M31" s="24">
        <v>314969263.87</v>
      </c>
      <c r="N31" s="24"/>
      <c r="O31" s="24">
        <v>305701367</v>
      </c>
      <c r="P31" s="24"/>
      <c r="Q31" s="24">
        <v>21812639</v>
      </c>
      <c r="R31" s="15"/>
      <c r="S31" s="28">
        <v>3.87</v>
      </c>
      <c r="T31" s="16"/>
      <c r="U31" s="30">
        <v>14</v>
      </c>
    </row>
    <row r="32" spans="1:23" s="27" customFormat="1" ht="15" customHeight="1" x14ac:dyDescent="0.3">
      <c r="A32" s="16">
        <v>312.3</v>
      </c>
      <c r="B32" s="13"/>
      <c r="C32" s="10" t="s">
        <v>73</v>
      </c>
      <c r="D32" s="10"/>
      <c r="E32" s="58">
        <v>50770</v>
      </c>
      <c r="F32" s="10"/>
      <c r="G32" s="2" t="s">
        <v>136</v>
      </c>
      <c r="H32" s="13" t="s">
        <v>25</v>
      </c>
      <c r="I32" s="23">
        <v>0</v>
      </c>
      <c r="J32" s="10"/>
      <c r="K32" s="31">
        <v>8575295.9600000009</v>
      </c>
      <c r="L32" s="61"/>
      <c r="M32" s="24">
        <v>4914051.8899999997</v>
      </c>
      <c r="N32" s="24"/>
      <c r="O32" s="24">
        <v>3661244</v>
      </c>
      <c r="P32" s="24"/>
      <c r="Q32" s="24">
        <v>358322</v>
      </c>
      <c r="R32" s="15"/>
      <c r="S32" s="28">
        <v>4.18</v>
      </c>
      <c r="T32" s="16"/>
      <c r="U32" s="30">
        <v>10.199999999999999</v>
      </c>
    </row>
    <row r="33" spans="1:26" s="27" customFormat="1" ht="15" customHeight="1" x14ac:dyDescent="0.3">
      <c r="A33" s="16">
        <v>314</v>
      </c>
      <c r="B33" s="13"/>
      <c r="C33" s="10" t="s">
        <v>53</v>
      </c>
      <c r="D33" s="10"/>
      <c r="E33" s="58">
        <v>50770</v>
      </c>
      <c r="F33" s="10"/>
      <c r="G33" s="2" t="s">
        <v>137</v>
      </c>
      <c r="H33" s="13" t="s">
        <v>25</v>
      </c>
      <c r="I33" s="9">
        <v>-10</v>
      </c>
      <c r="J33" s="10"/>
      <c r="K33" s="31">
        <v>118642288.45999999</v>
      </c>
      <c r="L33" s="61"/>
      <c r="M33" s="24">
        <v>50324279.43</v>
      </c>
      <c r="N33" s="24"/>
      <c r="O33" s="24">
        <v>80182238</v>
      </c>
      <c r="P33" s="24"/>
      <c r="Q33" s="24">
        <v>6221832</v>
      </c>
      <c r="R33" s="15"/>
      <c r="S33" s="28">
        <v>5.24</v>
      </c>
      <c r="T33" s="16"/>
      <c r="U33" s="30">
        <v>12.9</v>
      </c>
    </row>
    <row r="34" spans="1:26" s="27" customFormat="1" ht="15" customHeight="1" x14ac:dyDescent="0.3">
      <c r="A34" s="16">
        <v>315</v>
      </c>
      <c r="B34" s="13"/>
      <c r="C34" s="10" t="s">
        <v>54</v>
      </c>
      <c r="D34" s="10"/>
      <c r="E34" s="58">
        <v>50770</v>
      </c>
      <c r="F34" s="10"/>
      <c r="G34" s="2" t="s">
        <v>138</v>
      </c>
      <c r="H34" s="13" t="s">
        <v>25</v>
      </c>
      <c r="I34" s="9">
        <v>-10</v>
      </c>
      <c r="J34" s="10"/>
      <c r="K34" s="31">
        <v>49973658.189999998</v>
      </c>
      <c r="L34" s="61"/>
      <c r="M34" s="24">
        <v>32168138.629999999</v>
      </c>
      <c r="N34" s="24"/>
      <c r="O34" s="24">
        <v>22802885</v>
      </c>
      <c r="P34" s="24"/>
      <c r="Q34" s="24">
        <v>1582869</v>
      </c>
      <c r="R34" s="15"/>
      <c r="S34" s="28">
        <v>3.17</v>
      </c>
      <c r="T34" s="16"/>
      <c r="U34" s="30">
        <v>14.4</v>
      </c>
    </row>
    <row r="35" spans="1:26" s="27" customFormat="1" ht="15" customHeight="1" x14ac:dyDescent="0.3">
      <c r="A35" s="16">
        <v>316</v>
      </c>
      <c r="B35" s="13"/>
      <c r="C35" s="10" t="s">
        <v>55</v>
      </c>
      <c r="D35" s="10"/>
      <c r="E35" s="58">
        <v>50770</v>
      </c>
      <c r="F35" s="10"/>
      <c r="G35" s="2" t="s">
        <v>139</v>
      </c>
      <c r="H35" s="13" t="s">
        <v>25</v>
      </c>
      <c r="I35" s="9">
        <v>-10</v>
      </c>
      <c r="J35" s="10"/>
      <c r="K35" s="32">
        <v>25098630.370000001</v>
      </c>
      <c r="L35" s="61"/>
      <c r="M35" s="25">
        <v>12694712.880000001</v>
      </c>
      <c r="N35" s="24"/>
      <c r="O35" s="25">
        <v>14913781</v>
      </c>
      <c r="P35" s="24"/>
      <c r="Q35" s="25">
        <v>1055865</v>
      </c>
      <c r="R35" s="15"/>
      <c r="S35" s="28">
        <v>4.21</v>
      </c>
      <c r="T35" s="16"/>
      <c r="U35" s="30">
        <v>14.1</v>
      </c>
    </row>
    <row r="36" spans="1:26" s="27" customFormat="1" ht="15" customHeight="1" x14ac:dyDescent="0.3">
      <c r="A36" s="16"/>
      <c r="B36" s="13"/>
      <c r="C36" s="10"/>
      <c r="D36" s="10"/>
      <c r="E36" s="2"/>
      <c r="F36" s="10"/>
      <c r="G36" s="2"/>
      <c r="H36" s="13"/>
      <c r="I36" s="9"/>
      <c r="J36" s="10"/>
      <c r="K36" s="31"/>
      <c r="L36" s="61"/>
      <c r="M36" s="24"/>
      <c r="N36" s="24"/>
      <c r="O36" s="24"/>
      <c r="P36" s="24"/>
      <c r="Q36" s="24"/>
      <c r="R36" s="15"/>
      <c r="S36" s="28"/>
      <c r="T36" s="16"/>
      <c r="U36" s="30"/>
    </row>
    <row r="37" spans="1:26" s="27" customFormat="1" ht="15" customHeight="1" x14ac:dyDescent="0.3">
      <c r="A37" s="16"/>
      <c r="B37" s="26" t="s">
        <v>28</v>
      </c>
      <c r="C37" s="10"/>
      <c r="D37" s="10"/>
      <c r="E37" s="2"/>
      <c r="F37" s="10"/>
      <c r="G37" s="2"/>
      <c r="H37" s="13"/>
      <c r="I37" s="9"/>
      <c r="J37" s="10"/>
      <c r="K37" s="33">
        <f>SUBTOTAL(9,K30:K36)</f>
        <v>954057985.88999999</v>
      </c>
      <c r="L37" s="62"/>
      <c r="M37" s="63">
        <f>SUBTOTAL(9,M30:M36)</f>
        <v>472278493.88999999</v>
      </c>
      <c r="N37" s="63"/>
      <c r="O37" s="63">
        <f>SUBTOTAL(9,O30:O36)</f>
        <v>576327761</v>
      </c>
      <c r="P37" s="63"/>
      <c r="Q37" s="63">
        <f>SUBTOTAL(9,Q30:Q36)</f>
        <v>41173928</v>
      </c>
      <c r="R37" s="15"/>
      <c r="S37" s="29">
        <f>ROUND(Q37/K37*100,2)</f>
        <v>4.32</v>
      </c>
      <c r="T37" s="19"/>
      <c r="U37" s="59">
        <f>ROUND(O37/Q37,1)</f>
        <v>14</v>
      </c>
    </row>
    <row r="38" spans="1:26" ht="15" customHeight="1" x14ac:dyDescent="0.25">
      <c r="A38" s="16"/>
      <c r="B38" s="13"/>
      <c r="H38" s="13"/>
      <c r="I38" s="9"/>
      <c r="K38" s="31"/>
      <c r="L38" s="61"/>
      <c r="M38" s="24"/>
      <c r="N38" s="24"/>
      <c r="O38" s="24"/>
      <c r="P38" s="24"/>
      <c r="Q38" s="24"/>
      <c r="R38" s="15"/>
      <c r="S38" s="28"/>
      <c r="T38" s="16"/>
      <c r="U38" s="30"/>
    </row>
    <row r="39" spans="1:26" ht="15" customHeight="1" x14ac:dyDescent="0.25">
      <c r="A39" s="16"/>
      <c r="B39" s="13"/>
      <c r="H39" s="13"/>
      <c r="I39" s="9"/>
      <c r="K39" s="31"/>
      <c r="L39" s="61"/>
      <c r="M39" s="24"/>
      <c r="N39" s="24"/>
      <c r="O39" s="24"/>
      <c r="P39" s="24"/>
      <c r="Q39" s="24"/>
      <c r="R39" s="15"/>
      <c r="S39" s="28"/>
      <c r="T39" s="16"/>
      <c r="U39" s="30"/>
    </row>
    <row r="40" spans="1:26" ht="15" customHeight="1" x14ac:dyDescent="0.3">
      <c r="A40" s="16"/>
      <c r="B40" s="26" t="s">
        <v>38</v>
      </c>
      <c r="H40" s="13"/>
      <c r="I40" s="9"/>
      <c r="K40" s="31"/>
      <c r="L40" s="61"/>
      <c r="M40" s="24"/>
      <c r="N40" s="24"/>
      <c r="O40" s="24"/>
      <c r="P40" s="24"/>
      <c r="Q40" s="24"/>
      <c r="R40" s="15"/>
      <c r="S40" s="28"/>
      <c r="T40" s="16"/>
      <c r="U40" s="30"/>
    </row>
    <row r="41" spans="1:26" ht="15" customHeight="1" x14ac:dyDescent="0.25">
      <c r="A41" s="16">
        <v>341</v>
      </c>
      <c r="B41" s="13"/>
      <c r="C41" s="10" t="s">
        <v>57</v>
      </c>
      <c r="E41" s="58">
        <v>51317</v>
      </c>
      <c r="G41" s="2" t="s">
        <v>140</v>
      </c>
      <c r="H41" s="13" t="s">
        <v>25</v>
      </c>
      <c r="I41" s="9">
        <v>-8</v>
      </c>
      <c r="K41" s="14">
        <v>36689533.130000003</v>
      </c>
      <c r="M41" s="4">
        <v>29538889.559999999</v>
      </c>
      <c r="O41" s="4">
        <v>10085806</v>
      </c>
      <c r="Q41" s="4">
        <v>638975</v>
      </c>
      <c r="R41" s="15"/>
      <c r="S41" s="28">
        <v>1.74</v>
      </c>
      <c r="T41" s="16"/>
      <c r="U41" s="30">
        <v>15.8</v>
      </c>
    </row>
    <row r="42" spans="1:26" ht="15" customHeight="1" collapsed="1" x14ac:dyDescent="0.25">
      <c r="A42" s="16">
        <v>341.6</v>
      </c>
      <c r="B42" s="13"/>
      <c r="C42" s="10" t="s">
        <v>123</v>
      </c>
      <c r="E42" s="58"/>
      <c r="H42" s="13"/>
      <c r="I42" s="9"/>
      <c r="R42" s="15"/>
      <c r="S42" s="28"/>
      <c r="T42" s="16"/>
      <c r="U42" s="30"/>
    </row>
    <row r="43" spans="1:26" ht="15" customHeight="1" x14ac:dyDescent="0.25">
      <c r="A43" s="16"/>
      <c r="B43" s="13"/>
      <c r="C43" s="64" t="s">
        <v>122</v>
      </c>
      <c r="E43" s="58">
        <v>56065</v>
      </c>
      <c r="G43" s="2" t="s">
        <v>141</v>
      </c>
      <c r="H43" s="13" t="s">
        <v>25</v>
      </c>
      <c r="I43" s="9">
        <v>-14</v>
      </c>
      <c r="K43" s="14">
        <v>1443536.06</v>
      </c>
      <c r="M43" s="4">
        <v>29703.45</v>
      </c>
      <c r="O43" s="4">
        <v>1615928</v>
      </c>
      <c r="Q43" s="4">
        <v>58911</v>
      </c>
      <c r="R43" s="15"/>
      <c r="S43" s="28">
        <v>4.08</v>
      </c>
      <c r="T43" s="16"/>
      <c r="U43" s="30">
        <v>27.4</v>
      </c>
    </row>
    <row r="44" spans="1:26" ht="15" customHeight="1" x14ac:dyDescent="0.25">
      <c r="A44" s="16"/>
      <c r="B44" s="13"/>
      <c r="C44" s="13" t="s">
        <v>124</v>
      </c>
      <c r="E44" s="58"/>
      <c r="H44" s="13"/>
      <c r="I44" s="9"/>
      <c r="K44" s="35">
        <f>SUBTOTAL(9,K43)</f>
        <v>1443536.06</v>
      </c>
      <c r="M44" s="36">
        <f>SUBTOTAL(9,M43)</f>
        <v>29703.45</v>
      </c>
      <c r="O44" s="36">
        <f>SUBTOTAL(9,O43)</f>
        <v>1615928</v>
      </c>
      <c r="Q44" s="36">
        <f>SUBTOTAL(9,Q43)</f>
        <v>58911</v>
      </c>
      <c r="R44" s="15"/>
      <c r="S44" s="28"/>
      <c r="T44" s="16"/>
      <c r="U44" s="30"/>
    </row>
    <row r="45" spans="1:26" ht="15" customHeight="1" x14ac:dyDescent="0.25">
      <c r="A45" s="16"/>
      <c r="B45" s="13"/>
      <c r="C45" s="64"/>
      <c r="E45" s="58"/>
      <c r="H45" s="13"/>
      <c r="I45" s="9"/>
      <c r="R45" s="15"/>
      <c r="S45" s="28"/>
      <c r="T45" s="16"/>
      <c r="U45" s="30"/>
    </row>
    <row r="46" spans="1:26" ht="15" customHeight="1" x14ac:dyDescent="0.25">
      <c r="A46" s="16">
        <v>342</v>
      </c>
      <c r="B46" s="13"/>
      <c r="C46" s="10" t="s">
        <v>30</v>
      </c>
      <c r="E46" s="58">
        <v>51317</v>
      </c>
      <c r="G46" s="2" t="s">
        <v>142</v>
      </c>
      <c r="H46" s="13" t="s">
        <v>25</v>
      </c>
      <c r="I46" s="9">
        <v>-8</v>
      </c>
      <c r="K46" s="14">
        <v>61464931.990000002</v>
      </c>
      <c r="M46" s="4">
        <v>9686255.1500000004</v>
      </c>
      <c r="O46" s="4">
        <v>56695871</v>
      </c>
      <c r="Q46" s="4">
        <v>3646496</v>
      </c>
      <c r="R46" s="15"/>
      <c r="S46" s="28">
        <v>5.93</v>
      </c>
      <c r="T46" s="16"/>
      <c r="U46" s="30">
        <v>15.5</v>
      </c>
    </row>
    <row r="47" spans="1:26" ht="15" customHeight="1" x14ac:dyDescent="0.25">
      <c r="A47" s="16">
        <v>343</v>
      </c>
      <c r="B47" s="13"/>
      <c r="C47" s="10" t="s">
        <v>107</v>
      </c>
      <c r="E47" s="58">
        <v>51317</v>
      </c>
      <c r="G47" s="2" t="s">
        <v>143</v>
      </c>
      <c r="H47" s="13" t="s">
        <v>25</v>
      </c>
      <c r="I47" s="9">
        <v>-8</v>
      </c>
      <c r="K47" s="14">
        <v>10506033.710000001</v>
      </c>
      <c r="M47" s="4">
        <v>1578034</v>
      </c>
      <c r="O47" s="4">
        <v>9768482</v>
      </c>
      <c r="Q47" s="4">
        <v>701211</v>
      </c>
      <c r="R47" s="15"/>
      <c r="S47" s="28">
        <v>6.67</v>
      </c>
      <c r="T47" s="16"/>
      <c r="U47" s="30">
        <v>13.9</v>
      </c>
      <c r="Y47" s="4"/>
      <c r="Z47" s="4"/>
    </row>
    <row r="48" spans="1:26" ht="15" customHeight="1" x14ac:dyDescent="0.25">
      <c r="A48" s="16">
        <v>344</v>
      </c>
      <c r="B48" s="13"/>
      <c r="C48" s="10" t="s">
        <v>58</v>
      </c>
      <c r="E48" s="58">
        <v>51317</v>
      </c>
      <c r="G48" s="2" t="s">
        <v>144</v>
      </c>
      <c r="H48" s="13" t="s">
        <v>25</v>
      </c>
      <c r="I48" s="9">
        <v>-8</v>
      </c>
      <c r="K48" s="14">
        <v>213664301.34</v>
      </c>
      <c r="M48" s="4">
        <v>151533994</v>
      </c>
      <c r="O48" s="4">
        <v>79223451</v>
      </c>
      <c r="Q48" s="4">
        <v>5900931</v>
      </c>
      <c r="R48" s="15"/>
      <c r="S48" s="28">
        <v>2.76</v>
      </c>
      <c r="T48" s="16"/>
      <c r="U48" s="30">
        <v>13.4</v>
      </c>
      <c r="Y48" s="4"/>
      <c r="Z48" s="4"/>
    </row>
    <row r="49" spans="1:21" ht="15" customHeight="1" x14ac:dyDescent="0.25">
      <c r="A49" s="16">
        <v>344.6</v>
      </c>
      <c r="B49" s="13"/>
      <c r="C49" s="10" t="s">
        <v>98</v>
      </c>
      <c r="H49" s="13"/>
      <c r="I49" s="9"/>
      <c r="R49" s="15"/>
      <c r="S49" s="28"/>
      <c r="T49" s="16"/>
      <c r="U49" s="30"/>
    </row>
    <row r="50" spans="1:21" ht="15" customHeight="1" x14ac:dyDescent="0.25">
      <c r="A50" s="16"/>
      <c r="B50" s="13"/>
      <c r="C50" s="64" t="s">
        <v>100</v>
      </c>
      <c r="E50" s="58">
        <v>53873</v>
      </c>
      <c r="G50" s="2" t="s">
        <v>145</v>
      </c>
      <c r="H50" s="13" t="s">
        <v>25</v>
      </c>
      <c r="I50" s="9">
        <v>-19</v>
      </c>
      <c r="K50" s="14">
        <v>4472284.8099999996</v>
      </c>
      <c r="M50" s="4">
        <v>1213704</v>
      </c>
      <c r="O50" s="4">
        <v>4108315</v>
      </c>
      <c r="Q50" s="4">
        <v>233959</v>
      </c>
      <c r="R50" s="15"/>
      <c r="S50" s="28">
        <v>5.23</v>
      </c>
      <c r="T50" s="16"/>
      <c r="U50" s="30">
        <v>17.600000000000001</v>
      </c>
    </row>
    <row r="51" spans="1:21" ht="15" customHeight="1" x14ac:dyDescent="0.25">
      <c r="A51" s="16"/>
      <c r="B51" s="13"/>
      <c r="C51" s="64" t="s">
        <v>101</v>
      </c>
      <c r="E51" s="58">
        <v>53873</v>
      </c>
      <c r="G51" s="2" t="s">
        <v>145</v>
      </c>
      <c r="H51" s="13" t="s">
        <v>25</v>
      </c>
      <c r="I51" s="9">
        <v>-20</v>
      </c>
      <c r="K51" s="14">
        <v>6005765.4500000002</v>
      </c>
      <c r="M51" s="4">
        <v>1629864.31</v>
      </c>
      <c r="O51" s="4">
        <v>5577054</v>
      </c>
      <c r="Q51" s="4">
        <v>317600</v>
      </c>
      <c r="R51" s="15"/>
      <c r="S51" s="28">
        <v>5.29</v>
      </c>
      <c r="T51" s="16"/>
      <c r="U51" s="30">
        <v>17.600000000000001</v>
      </c>
    </row>
    <row r="52" spans="1:21" ht="15" customHeight="1" x14ac:dyDescent="0.25">
      <c r="A52" s="16"/>
      <c r="B52" s="13"/>
      <c r="C52" s="64" t="s">
        <v>122</v>
      </c>
      <c r="E52" s="58">
        <v>56065</v>
      </c>
      <c r="G52" s="2" t="s">
        <v>145</v>
      </c>
      <c r="H52" s="13" t="s">
        <v>25</v>
      </c>
      <c r="I52" s="9">
        <v>-14</v>
      </c>
      <c r="K52" s="17">
        <v>808767.37</v>
      </c>
      <c r="M52" s="11">
        <v>16991</v>
      </c>
      <c r="O52" s="11">
        <v>905004</v>
      </c>
      <c r="Q52" s="11">
        <v>38478</v>
      </c>
      <c r="R52" s="15"/>
      <c r="S52" s="28">
        <v>4.76</v>
      </c>
      <c r="T52" s="16"/>
      <c r="U52" s="30">
        <v>23.5</v>
      </c>
    </row>
    <row r="53" spans="1:21" ht="15" customHeight="1" x14ac:dyDescent="0.25">
      <c r="A53" s="16"/>
      <c r="B53" s="13"/>
      <c r="C53" s="10" t="s">
        <v>102</v>
      </c>
      <c r="H53" s="13"/>
      <c r="I53" s="9"/>
      <c r="K53" s="14">
        <f>SUBTOTAL(9,K50:K52)</f>
        <v>11286817.629999999</v>
      </c>
      <c r="M53" s="4">
        <f>SUBTOTAL(9,M50:M52)</f>
        <v>2860559.31</v>
      </c>
      <c r="O53" s="4">
        <f>SUBTOTAL(9,O50:O52)</f>
        <v>10590373</v>
      </c>
      <c r="Q53" s="4">
        <f>SUBTOTAL(9,Q50:Q52)</f>
        <v>590037</v>
      </c>
      <c r="R53" s="15"/>
      <c r="S53" s="28"/>
      <c r="T53" s="16"/>
      <c r="U53" s="30"/>
    </row>
    <row r="54" spans="1:21" ht="15" customHeight="1" x14ac:dyDescent="0.25">
      <c r="A54" s="16"/>
      <c r="B54" s="13"/>
      <c r="H54" s="13"/>
      <c r="I54" s="9"/>
      <c r="R54" s="15"/>
      <c r="S54" s="28"/>
      <c r="T54" s="16"/>
      <c r="U54" s="30"/>
    </row>
    <row r="55" spans="1:21" ht="15" customHeight="1" x14ac:dyDescent="0.25">
      <c r="A55" s="16">
        <v>345</v>
      </c>
      <c r="B55" s="13"/>
      <c r="C55" s="10" t="s">
        <v>54</v>
      </c>
      <c r="E55" s="58">
        <v>51317</v>
      </c>
      <c r="G55" s="2" t="s">
        <v>146</v>
      </c>
      <c r="H55" s="13" t="s">
        <v>25</v>
      </c>
      <c r="I55" s="9">
        <v>-8</v>
      </c>
      <c r="K55" s="14">
        <v>19863026.640000001</v>
      </c>
      <c r="M55" s="4">
        <v>13775206.859999999</v>
      </c>
      <c r="O55" s="4">
        <v>7676862</v>
      </c>
      <c r="Q55" s="4">
        <v>529617</v>
      </c>
      <c r="R55" s="15"/>
      <c r="S55" s="28">
        <v>2.67</v>
      </c>
      <c r="T55" s="16"/>
      <c r="U55" s="30">
        <v>14.5</v>
      </c>
    </row>
    <row r="56" spans="1:21" ht="15" customHeight="1" x14ac:dyDescent="0.25">
      <c r="A56" s="16">
        <v>345.6</v>
      </c>
      <c r="B56" s="13"/>
      <c r="C56" s="10" t="s">
        <v>99</v>
      </c>
      <c r="H56" s="13"/>
      <c r="I56" s="9"/>
      <c r="R56" s="15"/>
      <c r="S56" s="28"/>
      <c r="T56" s="16"/>
      <c r="U56" s="30"/>
    </row>
    <row r="57" spans="1:21" ht="15" customHeight="1" x14ac:dyDescent="0.25">
      <c r="A57" s="16"/>
      <c r="B57" s="13"/>
      <c r="C57" s="64" t="s">
        <v>100</v>
      </c>
      <c r="E57" s="58">
        <v>53873</v>
      </c>
      <c r="G57" s="2" t="s">
        <v>147</v>
      </c>
      <c r="H57" s="13" t="s">
        <v>25</v>
      </c>
      <c r="I57" s="9">
        <v>-19</v>
      </c>
      <c r="K57" s="14">
        <v>687705.87</v>
      </c>
      <c r="M57" s="4">
        <v>153609</v>
      </c>
      <c r="O57" s="4">
        <v>664761</v>
      </c>
      <c r="Q57" s="4">
        <v>33007</v>
      </c>
      <c r="R57" s="15"/>
      <c r="S57" s="28">
        <v>4.8</v>
      </c>
      <c r="T57" s="16"/>
      <c r="U57" s="30">
        <v>20.100000000000001</v>
      </c>
    </row>
    <row r="58" spans="1:21" ht="15" customHeight="1" x14ac:dyDescent="0.25">
      <c r="A58" s="16"/>
      <c r="B58" s="13"/>
      <c r="C58" s="64" t="s">
        <v>101</v>
      </c>
      <c r="E58" s="58">
        <v>53873</v>
      </c>
      <c r="G58" s="2" t="s">
        <v>147</v>
      </c>
      <c r="H58" s="13" t="s">
        <v>25</v>
      </c>
      <c r="I58" s="9">
        <v>-20</v>
      </c>
      <c r="K58" s="14">
        <v>1037180.86</v>
      </c>
      <c r="M58" s="4">
        <v>231670</v>
      </c>
      <c r="O58" s="4">
        <v>1012947</v>
      </c>
      <c r="Q58" s="4">
        <v>50295</v>
      </c>
      <c r="R58" s="15"/>
      <c r="S58" s="28">
        <v>4.8499999999999996</v>
      </c>
      <c r="T58" s="16"/>
      <c r="U58" s="30">
        <v>20.100000000000001</v>
      </c>
    </row>
    <row r="59" spans="1:21" ht="15" customHeight="1" x14ac:dyDescent="0.25">
      <c r="A59" s="16"/>
      <c r="B59" s="13"/>
      <c r="C59" s="64" t="s">
        <v>122</v>
      </c>
      <c r="E59" s="58">
        <v>56065</v>
      </c>
      <c r="G59" s="2" t="s">
        <v>147</v>
      </c>
      <c r="H59" s="13" t="s">
        <v>25</v>
      </c>
      <c r="I59" s="9">
        <v>-14</v>
      </c>
      <c r="K59" s="17">
        <v>3827389.27</v>
      </c>
      <c r="M59" s="11">
        <v>66181.66</v>
      </c>
      <c r="O59" s="11">
        <v>4297042</v>
      </c>
      <c r="Q59" s="11">
        <v>164512</v>
      </c>
      <c r="R59" s="15"/>
      <c r="S59" s="28">
        <v>4.3</v>
      </c>
      <c r="T59" s="16"/>
      <c r="U59" s="30">
        <v>26.1</v>
      </c>
    </row>
    <row r="60" spans="1:21" ht="15" customHeight="1" x14ac:dyDescent="0.25">
      <c r="A60" s="16"/>
      <c r="B60" s="13"/>
      <c r="C60" s="10" t="s">
        <v>103</v>
      </c>
      <c r="H60" s="13"/>
      <c r="I60" s="9"/>
      <c r="K60" s="14">
        <f>SUBTOTAL(9,K57:K59)</f>
        <v>5552276</v>
      </c>
      <c r="M60" s="4">
        <f>SUBTOTAL(9,M57:M59)</f>
        <v>451460.66000000003</v>
      </c>
      <c r="O60" s="4">
        <f>SUBTOTAL(9,O57:O59)</f>
        <v>5974750</v>
      </c>
      <c r="Q60" s="4">
        <f>SUBTOTAL(9,Q57:Q59)</f>
        <v>247814</v>
      </c>
      <c r="R60" s="15"/>
      <c r="S60" s="28"/>
      <c r="T60" s="16"/>
      <c r="U60" s="30"/>
    </row>
    <row r="61" spans="1:21" ht="15" customHeight="1" x14ac:dyDescent="0.25">
      <c r="A61" s="16"/>
      <c r="B61" s="13"/>
      <c r="H61" s="13"/>
      <c r="I61" s="9"/>
      <c r="R61" s="15"/>
      <c r="S61" s="28"/>
      <c r="T61" s="16"/>
      <c r="U61" s="30"/>
    </row>
    <row r="62" spans="1:21" ht="15" customHeight="1" x14ac:dyDescent="0.25">
      <c r="A62" s="16">
        <v>346</v>
      </c>
      <c r="B62" s="13"/>
      <c r="C62" s="10" t="s">
        <v>55</v>
      </c>
      <c r="E62" s="58">
        <v>51317</v>
      </c>
      <c r="G62" s="2" t="s">
        <v>129</v>
      </c>
      <c r="H62" s="13" t="s">
        <v>25</v>
      </c>
      <c r="I62" s="9">
        <v>-8</v>
      </c>
      <c r="K62" s="17">
        <v>5613907.6900000004</v>
      </c>
      <c r="M62" s="11">
        <v>3699841.49</v>
      </c>
      <c r="O62" s="11">
        <v>2363179</v>
      </c>
      <c r="Q62" s="11">
        <v>157202</v>
      </c>
      <c r="R62" s="15"/>
      <c r="S62" s="28">
        <v>2.8</v>
      </c>
      <c r="T62" s="16"/>
      <c r="U62" s="30">
        <v>15</v>
      </c>
    </row>
    <row r="63" spans="1:21" ht="15" customHeight="1" x14ac:dyDescent="0.25">
      <c r="A63" s="16"/>
      <c r="B63" s="13"/>
      <c r="H63" s="13"/>
      <c r="I63" s="9"/>
      <c r="R63" s="15"/>
      <c r="S63" s="28"/>
      <c r="T63" s="16"/>
      <c r="U63" s="30"/>
    </row>
    <row r="64" spans="1:21" s="27" customFormat="1" ht="15" customHeight="1" x14ac:dyDescent="0.3">
      <c r="A64" s="16"/>
      <c r="B64" s="26" t="s">
        <v>39</v>
      </c>
      <c r="D64" s="10"/>
      <c r="E64" s="6"/>
      <c r="F64" s="10"/>
      <c r="G64" s="6"/>
      <c r="H64" s="26"/>
      <c r="I64" s="9"/>
      <c r="J64" s="10"/>
      <c r="K64" s="18">
        <f>SUBTOTAL(9,K41:K62)</f>
        <v>366084364.19</v>
      </c>
      <c r="L64" s="18"/>
      <c r="M64" s="12">
        <f>SUBTOTAL(9,M41:M62)</f>
        <v>213153944.47999999</v>
      </c>
      <c r="N64" s="12"/>
      <c r="O64" s="12">
        <f>SUBTOTAL(9,O41:O62)</f>
        <v>183994702</v>
      </c>
      <c r="P64" s="12"/>
      <c r="Q64" s="12">
        <f>SUBTOTAL(9,Q41:Q62)</f>
        <v>12471194</v>
      </c>
      <c r="R64" s="65"/>
      <c r="S64" s="29">
        <f>ROUND(Q64/K64*100,2)</f>
        <v>3.41</v>
      </c>
      <c r="T64" s="19"/>
      <c r="U64" s="59">
        <f>ROUND(O64/Q64,1)</f>
        <v>14.8</v>
      </c>
    </row>
    <row r="65" spans="1:21" s="27" customFormat="1" ht="15" customHeight="1" x14ac:dyDescent="0.3">
      <c r="A65" s="16"/>
      <c r="B65" s="26"/>
      <c r="D65" s="10"/>
      <c r="E65" s="6"/>
      <c r="F65" s="10"/>
      <c r="G65" s="6"/>
      <c r="H65" s="26"/>
      <c r="I65" s="9"/>
      <c r="J65" s="10"/>
      <c r="K65" s="18"/>
      <c r="L65" s="18"/>
      <c r="M65" s="12"/>
      <c r="N65" s="12"/>
      <c r="O65" s="12"/>
      <c r="P65" s="12"/>
      <c r="Q65" s="12"/>
      <c r="R65" s="15"/>
      <c r="S65" s="29"/>
      <c r="T65" s="19"/>
      <c r="U65" s="59"/>
    </row>
    <row r="66" spans="1:21" s="27" customFormat="1" ht="15" customHeight="1" x14ac:dyDescent="0.3">
      <c r="A66" s="16"/>
      <c r="B66" s="26" t="s">
        <v>31</v>
      </c>
      <c r="D66" s="10"/>
      <c r="E66" s="6"/>
      <c r="F66" s="10"/>
      <c r="G66" s="6"/>
      <c r="H66" s="26"/>
      <c r="I66" s="9"/>
      <c r="J66" s="10"/>
      <c r="K66" s="18"/>
      <c r="L66" s="18"/>
      <c r="M66" s="12"/>
      <c r="N66" s="12"/>
      <c r="O66" s="12"/>
      <c r="P66" s="12"/>
      <c r="Q66" s="12"/>
      <c r="R66" s="15"/>
      <c r="S66" s="29"/>
      <c r="T66" s="19"/>
      <c r="U66" s="59"/>
    </row>
    <row r="67" spans="1:21" s="27" customFormat="1" ht="15" customHeight="1" x14ac:dyDescent="0.3">
      <c r="A67" s="16">
        <v>350.1</v>
      </c>
      <c r="B67" s="26"/>
      <c r="C67" s="10" t="s">
        <v>56</v>
      </c>
      <c r="D67" s="10"/>
      <c r="E67" s="2"/>
      <c r="F67" s="10"/>
      <c r="G67" s="2" t="s">
        <v>148</v>
      </c>
      <c r="H67" s="13"/>
      <c r="I67" s="23">
        <v>0</v>
      </c>
      <c r="J67" s="10"/>
      <c r="K67" s="14">
        <v>9189963.9100000001</v>
      </c>
      <c r="L67" s="14"/>
      <c r="M67" s="4">
        <v>844505.89</v>
      </c>
      <c r="N67" s="4"/>
      <c r="O67" s="4">
        <v>8345458</v>
      </c>
      <c r="P67" s="4"/>
      <c r="Q67" s="4">
        <v>119625</v>
      </c>
      <c r="R67" s="15"/>
      <c r="S67" s="28">
        <v>1.3</v>
      </c>
      <c r="T67" s="16"/>
      <c r="U67" s="30">
        <v>69.8</v>
      </c>
    </row>
    <row r="68" spans="1:21" s="27" customFormat="1" ht="15" customHeight="1" x14ac:dyDescent="0.3">
      <c r="A68" s="16">
        <v>352</v>
      </c>
      <c r="B68" s="26"/>
      <c r="C68" s="10" t="s">
        <v>57</v>
      </c>
      <c r="D68" s="10"/>
      <c r="E68" s="2"/>
      <c r="F68" s="10"/>
      <c r="G68" s="2" t="s">
        <v>149</v>
      </c>
      <c r="H68" s="13"/>
      <c r="I68" s="9">
        <v>-15</v>
      </c>
      <c r="J68" s="10"/>
      <c r="K68" s="14">
        <v>6033045.5700000003</v>
      </c>
      <c r="L68" s="14"/>
      <c r="M68" s="4">
        <v>466883</v>
      </c>
      <c r="N68" s="4"/>
      <c r="O68" s="4">
        <v>6471119</v>
      </c>
      <c r="P68" s="4"/>
      <c r="Q68" s="4">
        <v>106127</v>
      </c>
      <c r="R68" s="15"/>
      <c r="S68" s="28">
        <v>1.76</v>
      </c>
      <c r="T68" s="16"/>
      <c r="U68" s="30">
        <v>61</v>
      </c>
    </row>
    <row r="69" spans="1:21" s="27" customFormat="1" ht="15" customHeight="1" x14ac:dyDescent="0.3">
      <c r="A69" s="16">
        <v>353</v>
      </c>
      <c r="B69" s="26"/>
      <c r="C69" s="10" t="s">
        <v>96</v>
      </c>
      <c r="D69" s="10"/>
      <c r="E69" s="2"/>
      <c r="F69" s="10"/>
      <c r="G69" s="2" t="s">
        <v>150</v>
      </c>
      <c r="H69" s="13"/>
      <c r="I69" s="9">
        <v>-10</v>
      </c>
      <c r="J69" s="10"/>
      <c r="K69" s="14">
        <v>30655651.07</v>
      </c>
      <c r="L69" s="14"/>
      <c r="M69" s="4">
        <v>4828973</v>
      </c>
      <c r="N69" s="4"/>
      <c r="O69" s="4">
        <v>28892243</v>
      </c>
      <c r="P69" s="4"/>
      <c r="Q69" s="4">
        <v>682875</v>
      </c>
      <c r="R69" s="15"/>
      <c r="S69" s="28">
        <v>2.23</v>
      </c>
      <c r="T69" s="16"/>
      <c r="U69" s="30">
        <v>42.3</v>
      </c>
    </row>
    <row r="70" spans="1:21" s="27" customFormat="1" ht="15" customHeight="1" x14ac:dyDescent="0.3">
      <c r="A70" s="16">
        <v>353.1</v>
      </c>
      <c r="B70" s="26"/>
      <c r="C70" s="10" t="s">
        <v>59</v>
      </c>
      <c r="D70" s="10"/>
      <c r="E70" s="2"/>
      <c r="F70" s="10"/>
      <c r="G70" s="2" t="s">
        <v>151</v>
      </c>
      <c r="H70" s="13"/>
      <c r="I70" s="9">
        <v>-10</v>
      </c>
      <c r="J70" s="10"/>
      <c r="K70" s="14">
        <v>9637831.6699999999</v>
      </c>
      <c r="L70" s="14"/>
      <c r="M70" s="4">
        <v>5127677</v>
      </c>
      <c r="N70" s="4"/>
      <c r="O70" s="4">
        <v>5473938</v>
      </c>
      <c r="P70" s="4"/>
      <c r="Q70" s="4">
        <v>241163</v>
      </c>
      <c r="R70" s="15"/>
      <c r="S70" s="28">
        <v>2.5</v>
      </c>
      <c r="T70" s="16"/>
      <c r="U70" s="30">
        <v>22.7</v>
      </c>
    </row>
    <row r="71" spans="1:21" s="27" customFormat="1" ht="15" customHeight="1" x14ac:dyDescent="0.3">
      <c r="A71" s="16">
        <v>353.2</v>
      </c>
      <c r="B71" s="26"/>
      <c r="C71" s="10" t="s">
        <v>95</v>
      </c>
      <c r="D71" s="10"/>
      <c r="E71" s="2"/>
      <c r="F71" s="10"/>
      <c r="G71" s="2" t="s">
        <v>152</v>
      </c>
      <c r="H71" s="13"/>
      <c r="I71" s="9">
        <v>-10</v>
      </c>
      <c r="J71" s="10"/>
      <c r="K71" s="14">
        <v>11448634.289999999</v>
      </c>
      <c r="L71" s="14"/>
      <c r="M71" s="4">
        <v>2702332.51</v>
      </c>
      <c r="N71" s="4"/>
      <c r="O71" s="4">
        <v>9891165</v>
      </c>
      <c r="P71" s="4"/>
      <c r="Q71" s="4">
        <v>203280</v>
      </c>
      <c r="R71" s="15"/>
      <c r="S71" s="28">
        <v>1.78</v>
      </c>
      <c r="T71" s="16"/>
      <c r="U71" s="30">
        <v>48.7</v>
      </c>
    </row>
    <row r="72" spans="1:21" s="27" customFormat="1" ht="15" customHeight="1" x14ac:dyDescent="0.3">
      <c r="A72" s="16">
        <v>353.4</v>
      </c>
      <c r="B72" s="26"/>
      <c r="C72" s="10" t="s">
        <v>60</v>
      </c>
      <c r="D72" s="10"/>
      <c r="E72" s="2"/>
      <c r="F72" s="10"/>
      <c r="G72" s="2" t="s">
        <v>153</v>
      </c>
      <c r="H72" s="13"/>
      <c r="I72" s="9">
        <v>-10</v>
      </c>
      <c r="J72" s="10"/>
      <c r="K72" s="14">
        <v>7669076.5</v>
      </c>
      <c r="L72" s="14"/>
      <c r="M72" s="4">
        <v>2642651.2200000002</v>
      </c>
      <c r="N72" s="4"/>
      <c r="O72" s="4">
        <v>5793333</v>
      </c>
      <c r="P72" s="4"/>
      <c r="Q72" s="4">
        <v>208469</v>
      </c>
      <c r="R72" s="15"/>
      <c r="S72" s="28">
        <v>2.72</v>
      </c>
      <c r="T72" s="16"/>
      <c r="U72" s="30">
        <v>27.8</v>
      </c>
    </row>
    <row r="73" spans="1:21" s="27" customFormat="1" ht="15" customHeight="1" x14ac:dyDescent="0.3">
      <c r="A73" s="16">
        <v>355</v>
      </c>
      <c r="B73" s="26"/>
      <c r="C73" s="10" t="s">
        <v>97</v>
      </c>
      <c r="D73" s="10"/>
      <c r="E73" s="2"/>
      <c r="F73" s="10"/>
      <c r="G73" s="2" t="s">
        <v>154</v>
      </c>
      <c r="H73" s="13"/>
      <c r="I73" s="9">
        <v>-30</v>
      </c>
      <c r="J73" s="10"/>
      <c r="K73" s="14">
        <v>41928438.789999999</v>
      </c>
      <c r="L73" s="14"/>
      <c r="M73" s="4">
        <v>1841615</v>
      </c>
      <c r="N73" s="4"/>
      <c r="O73" s="4">
        <v>52665355</v>
      </c>
      <c r="P73" s="4"/>
      <c r="Q73" s="4">
        <v>1028938</v>
      </c>
      <c r="R73" s="15"/>
      <c r="S73" s="28">
        <v>2.4500000000000002</v>
      </c>
      <c r="T73" s="16"/>
      <c r="U73" s="30">
        <v>51.2</v>
      </c>
    </row>
    <row r="74" spans="1:21" s="27" customFormat="1" ht="15" customHeight="1" x14ac:dyDescent="0.3">
      <c r="A74" s="16">
        <v>356</v>
      </c>
      <c r="B74" s="26"/>
      <c r="C74" s="10" t="s">
        <v>93</v>
      </c>
      <c r="D74" s="10"/>
      <c r="E74" s="2"/>
      <c r="F74" s="10"/>
      <c r="G74" s="2" t="s">
        <v>154</v>
      </c>
      <c r="H74" s="13"/>
      <c r="I74" s="9">
        <v>-25</v>
      </c>
      <c r="J74" s="10"/>
      <c r="K74" s="14">
        <v>14993923.439999999</v>
      </c>
      <c r="L74" s="14"/>
      <c r="M74" s="4">
        <v>3013685</v>
      </c>
      <c r="N74" s="4"/>
      <c r="O74" s="4">
        <v>15728719</v>
      </c>
      <c r="P74" s="4"/>
      <c r="Q74" s="4">
        <v>334737</v>
      </c>
      <c r="R74" s="15"/>
      <c r="S74" s="28">
        <v>2.23</v>
      </c>
      <c r="T74" s="16"/>
      <c r="U74" s="30">
        <v>47</v>
      </c>
    </row>
    <row r="75" spans="1:21" s="27" customFormat="1" ht="15" customHeight="1" x14ac:dyDescent="0.3">
      <c r="A75" s="16">
        <v>356.1</v>
      </c>
      <c r="B75" s="26"/>
      <c r="C75" s="10" t="s">
        <v>106</v>
      </c>
      <c r="D75" s="10"/>
      <c r="E75" s="2"/>
      <c r="F75" s="10"/>
      <c r="G75" s="2" t="s">
        <v>155</v>
      </c>
      <c r="H75" s="13"/>
      <c r="I75" s="23">
        <v>0</v>
      </c>
      <c r="J75" s="10"/>
      <c r="K75" s="17">
        <v>2711503.72</v>
      </c>
      <c r="L75" s="14"/>
      <c r="M75" s="11">
        <v>164394.69</v>
      </c>
      <c r="N75" s="4"/>
      <c r="O75" s="11">
        <v>2547109</v>
      </c>
      <c r="P75" s="4"/>
      <c r="Q75" s="11">
        <v>41574</v>
      </c>
      <c r="R75" s="15"/>
      <c r="S75" s="28">
        <v>1.53</v>
      </c>
      <c r="T75" s="16"/>
      <c r="U75" s="30">
        <v>61.3</v>
      </c>
    </row>
    <row r="76" spans="1:21" s="27" customFormat="1" ht="15" customHeight="1" x14ac:dyDescent="0.3">
      <c r="A76" s="16"/>
      <c r="B76" s="26"/>
      <c r="D76" s="10"/>
      <c r="E76" s="2"/>
      <c r="F76" s="10"/>
      <c r="G76" s="2"/>
      <c r="H76" s="13"/>
      <c r="I76" s="9"/>
      <c r="J76" s="10"/>
      <c r="K76" s="18"/>
      <c r="L76" s="18"/>
      <c r="M76" s="12"/>
      <c r="N76" s="12"/>
      <c r="O76" s="12"/>
      <c r="P76" s="12"/>
      <c r="Q76" s="12"/>
      <c r="R76" s="15"/>
      <c r="S76" s="28"/>
      <c r="T76" s="16"/>
      <c r="U76" s="30"/>
    </row>
    <row r="77" spans="1:21" s="27" customFormat="1" ht="15" customHeight="1" x14ac:dyDescent="0.3">
      <c r="A77" s="16"/>
      <c r="B77" s="26" t="s">
        <v>32</v>
      </c>
      <c r="D77" s="10"/>
      <c r="E77" s="6"/>
      <c r="F77" s="10"/>
      <c r="G77" s="6"/>
      <c r="H77" s="26"/>
      <c r="I77" s="9"/>
      <c r="J77" s="10"/>
      <c r="K77" s="18">
        <f>SUBTOTAL(9,K67:K75)</f>
        <v>134268068.95999998</v>
      </c>
      <c r="L77" s="18"/>
      <c r="M77" s="12">
        <f>SUBTOTAL(9,M67:M75)</f>
        <v>21632717.310000002</v>
      </c>
      <c r="N77" s="12"/>
      <c r="O77" s="12">
        <f>SUBTOTAL(9,O67:O75)</f>
        <v>135808439</v>
      </c>
      <c r="P77" s="12"/>
      <c r="Q77" s="12">
        <f>SUBTOTAL(9,Q67:Q75)</f>
        <v>2966788</v>
      </c>
      <c r="R77" s="65"/>
      <c r="S77" s="29">
        <f>ROUND(Q77/K77*100,2)</f>
        <v>2.21</v>
      </c>
      <c r="T77" s="19"/>
      <c r="U77" s="59">
        <f t="shared" ref="U77" si="0">ROUND(O77/Q77,1)</f>
        <v>45.8</v>
      </c>
    </row>
    <row r="78" spans="1:21" s="27" customFormat="1" ht="15" customHeight="1" x14ac:dyDescent="0.3">
      <c r="A78" s="16"/>
      <c r="B78" s="26"/>
      <c r="D78" s="10"/>
      <c r="E78" s="6"/>
      <c r="F78" s="10"/>
      <c r="G78" s="6"/>
      <c r="H78" s="26"/>
      <c r="I78" s="9"/>
      <c r="J78" s="10"/>
      <c r="K78" s="18"/>
      <c r="L78" s="18"/>
      <c r="M78" s="12"/>
      <c r="N78" s="12"/>
      <c r="O78" s="12"/>
      <c r="P78" s="12"/>
      <c r="Q78" s="12"/>
      <c r="R78" s="15"/>
      <c r="S78" s="29"/>
      <c r="T78" s="19"/>
      <c r="U78" s="59"/>
    </row>
    <row r="79" spans="1:21" s="27" customFormat="1" ht="15" customHeight="1" x14ac:dyDescent="0.3">
      <c r="A79" s="16"/>
      <c r="B79" s="26"/>
      <c r="D79" s="10"/>
      <c r="E79" s="6"/>
      <c r="F79" s="10"/>
      <c r="G79" s="6"/>
      <c r="H79" s="26"/>
      <c r="I79" s="9"/>
      <c r="J79" s="10"/>
      <c r="K79" s="18"/>
      <c r="L79" s="18"/>
      <c r="M79" s="12"/>
      <c r="N79" s="12"/>
      <c r="O79" s="12"/>
      <c r="P79" s="12"/>
      <c r="Q79" s="12"/>
      <c r="R79" s="15"/>
      <c r="S79" s="29"/>
      <c r="T79" s="19"/>
      <c r="U79" s="59"/>
    </row>
    <row r="80" spans="1:21" ht="15" customHeight="1" x14ac:dyDescent="0.3">
      <c r="A80" s="16"/>
      <c r="B80" s="26" t="s">
        <v>33</v>
      </c>
      <c r="H80" s="13"/>
      <c r="I80" s="9"/>
      <c r="R80" s="15"/>
      <c r="S80" s="28"/>
      <c r="T80" s="16"/>
      <c r="U80" s="30"/>
    </row>
    <row r="81" spans="1:25" ht="15" customHeight="1" x14ac:dyDescent="0.3">
      <c r="A81" s="16">
        <v>360.1</v>
      </c>
      <c r="B81" s="27"/>
      <c r="C81" s="10" t="s">
        <v>56</v>
      </c>
      <c r="G81" s="2" t="s">
        <v>148</v>
      </c>
      <c r="H81" s="26"/>
      <c r="I81" s="9">
        <v>0</v>
      </c>
      <c r="K81" s="14">
        <v>4782010.22</v>
      </c>
      <c r="M81" s="4">
        <v>3280744.05</v>
      </c>
      <c r="O81" s="4">
        <v>1501266</v>
      </c>
      <c r="Q81" s="4">
        <v>34112</v>
      </c>
      <c r="S81" s="28">
        <v>0.71</v>
      </c>
      <c r="T81" s="16"/>
      <c r="U81" s="30">
        <v>44</v>
      </c>
      <c r="V81" s="21"/>
    </row>
    <row r="82" spans="1:25" ht="15" customHeight="1" x14ac:dyDescent="0.25">
      <c r="A82" s="16">
        <v>361</v>
      </c>
      <c r="C82" s="10" t="s">
        <v>57</v>
      </c>
      <c r="G82" s="2" t="s">
        <v>149</v>
      </c>
      <c r="H82" s="13"/>
      <c r="I82" s="9">
        <v>-15</v>
      </c>
      <c r="K82" s="14">
        <v>3326794.36</v>
      </c>
      <c r="M82" s="4">
        <v>209141</v>
      </c>
      <c r="O82" s="4">
        <v>3616673</v>
      </c>
      <c r="Q82" s="4">
        <v>57387</v>
      </c>
      <c r="R82" s="15"/>
      <c r="S82" s="28">
        <v>1.72</v>
      </c>
      <c r="T82" s="16"/>
      <c r="U82" s="30">
        <v>63</v>
      </c>
    </row>
    <row r="83" spans="1:25" ht="15" customHeight="1" x14ac:dyDescent="0.25">
      <c r="A83" s="16">
        <v>362</v>
      </c>
      <c r="C83" s="10" t="s">
        <v>96</v>
      </c>
      <c r="G83" s="2" t="s">
        <v>156</v>
      </c>
      <c r="H83" s="13"/>
      <c r="I83" s="9">
        <v>-10</v>
      </c>
      <c r="K83" s="14">
        <v>87287630.019999996</v>
      </c>
      <c r="M83" s="4">
        <v>13125467.460000001</v>
      </c>
      <c r="O83" s="4">
        <v>82890926</v>
      </c>
      <c r="Q83" s="4">
        <v>3067901</v>
      </c>
      <c r="R83" s="15"/>
      <c r="S83" s="28">
        <v>3.51</v>
      </c>
      <c r="T83" s="16"/>
      <c r="U83" s="30">
        <v>27</v>
      </c>
    </row>
    <row r="84" spans="1:25" ht="15" customHeight="1" x14ac:dyDescent="0.25">
      <c r="A84" s="16">
        <v>362.2</v>
      </c>
      <c r="C84" s="10" t="s">
        <v>95</v>
      </c>
      <c r="G84" s="2" t="s">
        <v>152</v>
      </c>
      <c r="H84" s="13"/>
      <c r="I84" s="9">
        <v>-10</v>
      </c>
      <c r="K84" s="14">
        <v>46510469.829999998</v>
      </c>
      <c r="M84" s="4">
        <v>10979119.9</v>
      </c>
      <c r="O84" s="4">
        <v>40182397</v>
      </c>
      <c r="Q84" s="4">
        <v>824753</v>
      </c>
      <c r="R84" s="15"/>
      <c r="S84" s="28">
        <v>1.77</v>
      </c>
      <c r="T84" s="16"/>
      <c r="U84" s="30">
        <v>48.7</v>
      </c>
    </row>
    <row r="85" spans="1:25" ht="15" customHeight="1" x14ac:dyDescent="0.25">
      <c r="A85" s="16">
        <v>364</v>
      </c>
      <c r="C85" s="10" t="s">
        <v>94</v>
      </c>
      <c r="G85" s="2" t="s">
        <v>157</v>
      </c>
      <c r="H85" s="13"/>
      <c r="I85" s="9">
        <v>-50</v>
      </c>
      <c r="K85" s="14">
        <v>79008762.969999999</v>
      </c>
      <c r="M85" s="4">
        <v>30530754.620000001</v>
      </c>
      <c r="O85" s="4">
        <v>87982390</v>
      </c>
      <c r="Q85" s="4">
        <v>1939835</v>
      </c>
      <c r="R85" s="15"/>
      <c r="S85" s="28">
        <v>2.46</v>
      </c>
      <c r="T85" s="16"/>
      <c r="U85" s="30">
        <v>45.4</v>
      </c>
    </row>
    <row r="86" spans="1:25" ht="15" customHeight="1" x14ac:dyDescent="0.25">
      <c r="A86" s="16">
        <v>365</v>
      </c>
      <c r="C86" s="10" t="s">
        <v>93</v>
      </c>
      <c r="G86" s="2" t="s">
        <v>158</v>
      </c>
      <c r="H86" s="13"/>
      <c r="I86" s="9">
        <v>-40</v>
      </c>
      <c r="K86" s="14">
        <v>153322870.91999999</v>
      </c>
      <c r="M86" s="4">
        <v>37116816.420000002</v>
      </c>
      <c r="O86" s="4">
        <v>177535203</v>
      </c>
      <c r="Q86" s="4">
        <v>3932780</v>
      </c>
      <c r="R86" s="15"/>
      <c r="S86" s="28">
        <v>2.57</v>
      </c>
      <c r="T86" s="16"/>
      <c r="U86" s="30">
        <v>45.1</v>
      </c>
    </row>
    <row r="87" spans="1:25" ht="15" customHeight="1" x14ac:dyDescent="0.25">
      <c r="A87" s="16">
        <v>365.1</v>
      </c>
      <c r="C87" s="10" t="s">
        <v>106</v>
      </c>
      <c r="G87" s="2" t="s">
        <v>155</v>
      </c>
      <c r="H87" s="13"/>
      <c r="I87" s="9">
        <v>0</v>
      </c>
      <c r="K87" s="14">
        <v>8136183.2300000004</v>
      </c>
      <c r="M87" s="4">
        <v>776158.71</v>
      </c>
      <c r="O87" s="4">
        <v>7360025</v>
      </c>
      <c r="Q87" s="4">
        <v>121783</v>
      </c>
      <c r="R87" s="15"/>
      <c r="S87" s="28">
        <v>1.5</v>
      </c>
      <c r="T87" s="16"/>
      <c r="U87" s="30">
        <v>60.4</v>
      </c>
    </row>
    <row r="88" spans="1:25" ht="15" customHeight="1" x14ac:dyDescent="0.25">
      <c r="A88" s="16">
        <v>366</v>
      </c>
      <c r="C88" s="10" t="s">
        <v>92</v>
      </c>
      <c r="G88" s="2" t="s">
        <v>159</v>
      </c>
      <c r="H88" s="13"/>
      <c r="I88" s="9">
        <v>-25</v>
      </c>
      <c r="K88" s="14">
        <v>48115496.649999999</v>
      </c>
      <c r="M88" s="4">
        <v>10252568.67</v>
      </c>
      <c r="O88" s="4">
        <v>49891802</v>
      </c>
      <c r="Q88" s="4">
        <v>770620</v>
      </c>
      <c r="R88" s="15"/>
      <c r="S88" s="28">
        <v>1.6</v>
      </c>
      <c r="T88" s="16"/>
      <c r="U88" s="30">
        <v>64.7</v>
      </c>
    </row>
    <row r="89" spans="1:25" ht="15" customHeight="1" x14ac:dyDescent="0.25">
      <c r="A89" s="16">
        <v>367</v>
      </c>
      <c r="C89" s="10" t="s">
        <v>91</v>
      </c>
      <c r="G89" s="2" t="s">
        <v>160</v>
      </c>
      <c r="H89" s="13"/>
      <c r="I89" s="9">
        <v>-35</v>
      </c>
      <c r="K89" s="14">
        <v>95355409.010000005</v>
      </c>
      <c r="M89" s="4">
        <v>23735119.469999999</v>
      </c>
      <c r="O89" s="4">
        <v>104994683</v>
      </c>
      <c r="Q89" s="4">
        <v>2394656</v>
      </c>
      <c r="R89" s="15"/>
      <c r="S89" s="28">
        <v>2.5099999999999998</v>
      </c>
      <c r="T89" s="16"/>
      <c r="U89" s="30">
        <v>43.8</v>
      </c>
    </row>
    <row r="90" spans="1:25" ht="15" customHeight="1" x14ac:dyDescent="0.25">
      <c r="A90" s="16">
        <v>368</v>
      </c>
      <c r="C90" s="10" t="s">
        <v>90</v>
      </c>
      <c r="G90" s="2" t="s">
        <v>161</v>
      </c>
      <c r="H90" s="13"/>
      <c r="I90" s="9">
        <v>-15</v>
      </c>
      <c r="K90" s="14">
        <v>81048587.969999999</v>
      </c>
      <c r="M90" s="4">
        <v>28400730.559999999</v>
      </c>
      <c r="O90" s="4">
        <v>64805146</v>
      </c>
      <c r="Q90" s="4">
        <v>1689425</v>
      </c>
      <c r="R90" s="15"/>
      <c r="S90" s="28">
        <v>2.08</v>
      </c>
      <c r="T90" s="16"/>
      <c r="U90" s="30">
        <v>38.4</v>
      </c>
    </row>
    <row r="91" spans="1:25" ht="15" customHeight="1" x14ac:dyDescent="0.25">
      <c r="A91" s="16">
        <v>368.2</v>
      </c>
      <c r="C91" s="10" t="s">
        <v>89</v>
      </c>
      <c r="G91" s="2" t="s">
        <v>162</v>
      </c>
      <c r="H91" s="13"/>
      <c r="I91" s="9">
        <v>-15</v>
      </c>
      <c r="K91" s="14">
        <v>273660.52</v>
      </c>
      <c r="M91" s="4">
        <v>280044.26</v>
      </c>
      <c r="O91" s="4">
        <v>34665</v>
      </c>
      <c r="Q91" s="4">
        <v>1531</v>
      </c>
      <c r="R91" s="15"/>
      <c r="S91" s="28">
        <v>0.56000000000000005</v>
      </c>
      <c r="T91" s="16"/>
      <c r="U91" s="30">
        <v>22.6</v>
      </c>
    </row>
    <row r="92" spans="1:25" ht="15" customHeight="1" x14ac:dyDescent="0.25">
      <c r="A92" s="16">
        <v>369.1</v>
      </c>
      <c r="C92" s="10" t="s">
        <v>88</v>
      </c>
      <c r="G92" s="2" t="s">
        <v>155</v>
      </c>
      <c r="H92" s="13"/>
      <c r="I92" s="9">
        <v>-40</v>
      </c>
      <c r="K92" s="14">
        <v>3797611.96</v>
      </c>
      <c r="M92" s="4">
        <v>876285.47</v>
      </c>
      <c r="O92" s="4">
        <v>4440371</v>
      </c>
      <c r="Q92" s="4">
        <v>77119</v>
      </c>
      <c r="R92" s="15"/>
      <c r="S92" s="28">
        <v>2.0299999999999998</v>
      </c>
      <c r="T92" s="16"/>
      <c r="U92" s="30">
        <v>57.6</v>
      </c>
    </row>
    <row r="93" spans="1:25" ht="15" customHeight="1" x14ac:dyDescent="0.25">
      <c r="A93" s="16">
        <v>369.2</v>
      </c>
      <c r="C93" s="10" t="s">
        <v>87</v>
      </c>
      <c r="G93" s="2" t="s">
        <v>163</v>
      </c>
      <c r="H93" s="13"/>
      <c r="I93" s="9">
        <v>-40</v>
      </c>
      <c r="K93" s="14">
        <v>18603025.41</v>
      </c>
      <c r="M93" s="4">
        <v>11129510.66</v>
      </c>
      <c r="O93" s="4">
        <v>14914725</v>
      </c>
      <c r="Q93" s="4">
        <v>308411</v>
      </c>
      <c r="R93" s="15"/>
      <c r="S93" s="28">
        <v>1.66</v>
      </c>
      <c r="T93" s="16"/>
      <c r="U93" s="30">
        <v>48.4</v>
      </c>
    </row>
    <row r="94" spans="1:25" ht="15" customHeight="1" x14ac:dyDescent="0.25">
      <c r="A94" s="16">
        <v>370.11</v>
      </c>
      <c r="C94" s="10" t="s">
        <v>104</v>
      </c>
      <c r="G94" s="2" t="s">
        <v>164</v>
      </c>
      <c r="H94" s="13"/>
      <c r="I94" s="9">
        <v>-2</v>
      </c>
      <c r="K94" s="14">
        <v>3473158.73</v>
      </c>
      <c r="M94" s="4">
        <v>1258735.5900000001</v>
      </c>
      <c r="O94" s="4">
        <v>2283886</v>
      </c>
      <c r="Q94" s="4">
        <v>125324</v>
      </c>
      <c r="R94" s="15"/>
      <c r="S94" s="28">
        <v>3.61</v>
      </c>
      <c r="T94" s="16"/>
      <c r="U94" s="30">
        <v>18.2</v>
      </c>
      <c r="X94" s="4"/>
      <c r="Y94" s="4"/>
    </row>
    <row r="95" spans="1:25" ht="15" customHeight="1" x14ac:dyDescent="0.25">
      <c r="A95" s="16">
        <v>370.2</v>
      </c>
      <c r="C95" s="10" t="s">
        <v>74</v>
      </c>
      <c r="G95" s="2" t="s">
        <v>165</v>
      </c>
      <c r="H95" s="13"/>
      <c r="I95" s="9">
        <v>0</v>
      </c>
      <c r="K95" s="14">
        <v>28470183.300000001</v>
      </c>
      <c r="M95" s="4">
        <v>9515836.8000000007</v>
      </c>
      <c r="O95" s="4">
        <v>18954346</v>
      </c>
      <c r="Q95" s="4">
        <v>1736264</v>
      </c>
      <c r="R95" s="15"/>
      <c r="S95" s="28">
        <v>6.1</v>
      </c>
      <c r="T95" s="16"/>
      <c r="U95" s="30">
        <v>10.9</v>
      </c>
    </row>
    <row r="96" spans="1:25" ht="15" customHeight="1" x14ac:dyDescent="0.25">
      <c r="A96" s="16">
        <v>371.1</v>
      </c>
      <c r="C96" s="10" t="s">
        <v>176</v>
      </c>
      <c r="G96" s="2" t="s">
        <v>166</v>
      </c>
      <c r="H96" s="13"/>
      <c r="I96" s="9">
        <v>0</v>
      </c>
      <c r="K96" s="14">
        <v>1051.24</v>
      </c>
      <c r="M96" s="4">
        <v>253.59</v>
      </c>
      <c r="O96" s="4">
        <v>798</v>
      </c>
      <c r="Q96" s="4">
        <v>46</v>
      </c>
      <c r="R96" s="15"/>
      <c r="S96" s="28">
        <v>4.38</v>
      </c>
      <c r="T96" s="16"/>
      <c r="U96" s="30">
        <v>17.3</v>
      </c>
    </row>
    <row r="97" spans="1:27" ht="15" customHeight="1" x14ac:dyDescent="0.25">
      <c r="A97" s="16">
        <v>371.2</v>
      </c>
      <c r="C97" s="10" t="s">
        <v>76</v>
      </c>
      <c r="G97" s="2" t="s">
        <v>167</v>
      </c>
      <c r="H97" s="13"/>
      <c r="I97" s="9">
        <v>-5</v>
      </c>
      <c r="K97" s="14">
        <v>1371687.39</v>
      </c>
      <c r="M97" s="4">
        <v>18130.560000000001</v>
      </c>
      <c r="O97" s="4">
        <v>1422141</v>
      </c>
      <c r="Q97" s="4">
        <v>187268</v>
      </c>
      <c r="R97" s="15"/>
      <c r="S97" s="28">
        <v>13.65</v>
      </c>
      <c r="T97" s="16"/>
      <c r="U97" s="30">
        <v>7.6</v>
      </c>
      <c r="X97" s="4"/>
      <c r="Y97" s="4"/>
      <c r="Z97" s="4"/>
      <c r="AA97" s="4"/>
    </row>
    <row r="98" spans="1:27" ht="15" customHeight="1" x14ac:dyDescent="0.25">
      <c r="A98" s="16">
        <v>372</v>
      </c>
      <c r="C98" s="10" t="s">
        <v>105</v>
      </c>
      <c r="G98" s="2" t="s">
        <v>168</v>
      </c>
      <c r="H98" s="13"/>
      <c r="I98" s="9">
        <v>0</v>
      </c>
      <c r="K98" s="14">
        <v>9647.36</v>
      </c>
      <c r="M98" s="4">
        <v>9647.36</v>
      </c>
      <c r="O98" s="4">
        <v>0</v>
      </c>
      <c r="Q98" s="4">
        <v>0</v>
      </c>
      <c r="R98" s="15"/>
      <c r="S98" s="66">
        <v>0</v>
      </c>
      <c r="T98" s="67"/>
      <c r="U98" s="68">
        <v>0</v>
      </c>
    </row>
    <row r="99" spans="1:27" ht="15" customHeight="1" x14ac:dyDescent="0.25">
      <c r="A99" s="16">
        <v>373.1</v>
      </c>
      <c r="C99" s="10" t="s">
        <v>86</v>
      </c>
      <c r="G99" s="2" t="s">
        <v>169</v>
      </c>
      <c r="H99" s="13"/>
      <c r="I99" s="9">
        <v>-15</v>
      </c>
      <c r="K99" s="14">
        <v>2505619.1800000002</v>
      </c>
      <c r="M99" s="4">
        <v>2237106.5</v>
      </c>
      <c r="O99" s="4">
        <v>644356</v>
      </c>
      <c r="Q99" s="4">
        <v>26630</v>
      </c>
      <c r="R99" s="15"/>
      <c r="S99" s="28">
        <v>1.06</v>
      </c>
      <c r="T99" s="16"/>
      <c r="U99" s="30">
        <v>24.2</v>
      </c>
      <c r="X99" s="4"/>
      <c r="Y99" s="4"/>
    </row>
    <row r="100" spans="1:27" ht="15" customHeight="1" x14ac:dyDescent="0.25">
      <c r="A100" s="16">
        <v>373.2</v>
      </c>
      <c r="C100" s="10" t="s">
        <v>85</v>
      </c>
      <c r="G100" s="2" t="s">
        <v>162</v>
      </c>
      <c r="H100" s="13"/>
      <c r="I100" s="9">
        <v>-20</v>
      </c>
      <c r="K100" s="14">
        <v>3368422.54</v>
      </c>
      <c r="M100" s="4">
        <v>2748842.56</v>
      </c>
      <c r="O100" s="4">
        <v>1293264</v>
      </c>
      <c r="Q100" s="4">
        <v>34154</v>
      </c>
      <c r="R100" s="15"/>
      <c r="S100" s="28">
        <v>1.01</v>
      </c>
      <c r="T100" s="16"/>
      <c r="U100" s="30">
        <v>37.9</v>
      </c>
      <c r="X100" s="4"/>
      <c r="Y100" s="4"/>
    </row>
    <row r="101" spans="1:27" ht="15" customHeight="1" x14ac:dyDescent="0.25">
      <c r="A101" s="16">
        <v>373.3</v>
      </c>
      <c r="C101" s="10" t="s">
        <v>84</v>
      </c>
      <c r="G101" s="2" t="s">
        <v>170</v>
      </c>
      <c r="H101" s="13"/>
      <c r="I101" s="9">
        <v>-10</v>
      </c>
      <c r="K101" s="17">
        <v>5392425.7199999997</v>
      </c>
      <c r="M101" s="11">
        <v>561480</v>
      </c>
      <c r="O101" s="11">
        <v>5370188</v>
      </c>
      <c r="Q101" s="11">
        <v>257559</v>
      </c>
      <c r="R101" s="15"/>
      <c r="S101" s="28">
        <v>4.78</v>
      </c>
      <c r="T101" s="16"/>
      <c r="U101" s="30">
        <v>20.9</v>
      </c>
    </row>
    <row r="102" spans="1:27" ht="15" customHeight="1" x14ac:dyDescent="0.25">
      <c r="A102" s="16"/>
      <c r="E102" s="10"/>
      <c r="G102" s="10"/>
      <c r="H102" s="13"/>
      <c r="I102" s="10"/>
      <c r="R102" s="15"/>
      <c r="S102" s="28"/>
      <c r="T102" s="16"/>
      <c r="U102" s="30"/>
    </row>
    <row r="103" spans="1:27" s="27" customFormat="1" ht="15" customHeight="1" x14ac:dyDescent="0.3">
      <c r="A103" s="16"/>
      <c r="B103" s="26" t="s">
        <v>34</v>
      </c>
      <c r="D103" s="10"/>
      <c r="E103" s="6"/>
      <c r="F103" s="10"/>
      <c r="G103" s="6"/>
      <c r="H103" s="26"/>
      <c r="I103" s="9"/>
      <c r="J103" s="10"/>
      <c r="K103" s="18">
        <f>SUBTOTAL(9,K81:K101)</f>
        <v>674160708.52999985</v>
      </c>
      <c r="L103" s="18"/>
      <c r="M103" s="12">
        <f>SUBTOTAL(9,M81:M101)</f>
        <v>187042494.21000001</v>
      </c>
      <c r="N103" s="12"/>
      <c r="O103" s="12">
        <f>SUBTOTAL(9,O81:O101)</f>
        <v>670119251</v>
      </c>
      <c r="P103" s="12"/>
      <c r="Q103" s="12">
        <f>SUBTOTAL(9,Q81:Q101)</f>
        <v>17587558</v>
      </c>
      <c r="R103" s="65"/>
      <c r="S103" s="29">
        <f>ROUND(Q103/K103*100,2)</f>
        <v>2.61</v>
      </c>
      <c r="T103" s="19"/>
      <c r="U103" s="59">
        <f t="shared" ref="U103" si="1">ROUND(O103/Q103,1)</f>
        <v>38.1</v>
      </c>
    </row>
    <row r="104" spans="1:27" ht="15" customHeight="1" x14ac:dyDescent="0.25">
      <c r="A104" s="16"/>
      <c r="H104" s="13"/>
      <c r="I104" s="9"/>
      <c r="R104" s="15"/>
      <c r="S104" s="28"/>
      <c r="T104" s="16"/>
      <c r="U104" s="30"/>
    </row>
    <row r="105" spans="1:27" ht="15" customHeight="1" x14ac:dyDescent="0.25">
      <c r="A105" s="16"/>
      <c r="H105" s="13"/>
      <c r="I105" s="9"/>
      <c r="R105" s="15"/>
      <c r="S105" s="28"/>
      <c r="T105" s="16"/>
      <c r="U105" s="30"/>
    </row>
    <row r="106" spans="1:27" ht="15" customHeight="1" x14ac:dyDescent="0.3">
      <c r="A106" s="16"/>
      <c r="B106" s="26" t="s">
        <v>35</v>
      </c>
      <c r="H106" s="13"/>
      <c r="I106" s="9"/>
      <c r="R106" s="15"/>
      <c r="S106" s="28"/>
      <c r="T106" s="16"/>
      <c r="U106" s="30"/>
    </row>
    <row r="107" spans="1:27" ht="15" customHeight="1" x14ac:dyDescent="0.25">
      <c r="A107" s="16">
        <v>390</v>
      </c>
      <c r="C107" s="10" t="s">
        <v>57</v>
      </c>
      <c r="G107" s="2" t="s">
        <v>171</v>
      </c>
      <c r="H107" s="13"/>
      <c r="I107" s="9">
        <v>-10</v>
      </c>
      <c r="K107" s="14">
        <v>165341.66</v>
      </c>
      <c r="M107" s="4">
        <v>62861.75</v>
      </c>
      <c r="O107" s="4">
        <v>119014</v>
      </c>
      <c r="Q107" s="4">
        <v>4930</v>
      </c>
      <c r="R107" s="15"/>
      <c r="S107" s="28">
        <v>2.98</v>
      </c>
      <c r="T107" s="16"/>
      <c r="U107" s="30">
        <v>24.1</v>
      </c>
    </row>
    <row r="108" spans="1:27" ht="15" customHeight="1" x14ac:dyDescent="0.25">
      <c r="A108" s="16">
        <v>391</v>
      </c>
      <c r="C108" s="10" t="s">
        <v>48</v>
      </c>
      <c r="G108" s="2" t="s">
        <v>130</v>
      </c>
      <c r="H108" s="13"/>
      <c r="I108" s="23">
        <v>0</v>
      </c>
      <c r="K108" s="14">
        <v>371197.64</v>
      </c>
      <c r="M108" s="4">
        <v>57047</v>
      </c>
      <c r="O108" s="4">
        <v>314151</v>
      </c>
      <c r="Q108" s="4">
        <v>18559</v>
      </c>
      <c r="R108" s="15"/>
      <c r="S108" s="28">
        <v>5</v>
      </c>
      <c r="T108" s="16"/>
      <c r="U108" s="30">
        <v>16.899999999999999</v>
      </c>
      <c r="W108" s="16"/>
    </row>
    <row r="109" spans="1:27" ht="15" customHeight="1" x14ac:dyDescent="0.25">
      <c r="A109" s="16">
        <v>391.1</v>
      </c>
      <c r="C109" s="10" t="s">
        <v>49</v>
      </c>
      <c r="G109" s="2" t="s">
        <v>131</v>
      </c>
      <c r="H109" s="13"/>
      <c r="I109" s="23">
        <v>0</v>
      </c>
      <c r="K109" s="14">
        <v>5871173.79</v>
      </c>
      <c r="M109" s="4">
        <v>2140436</v>
      </c>
      <c r="O109" s="4">
        <v>3730738</v>
      </c>
      <c r="Q109" s="4">
        <v>1174338</v>
      </c>
      <c r="R109" s="15"/>
      <c r="S109" s="28">
        <v>20</v>
      </c>
      <c r="T109" s="16"/>
      <c r="U109" s="30">
        <v>3.2</v>
      </c>
      <c r="W109" s="16"/>
    </row>
    <row r="110" spans="1:27" ht="15" customHeight="1" x14ac:dyDescent="0.25">
      <c r="A110" s="16">
        <v>392</v>
      </c>
      <c r="C110" s="10" t="s">
        <v>81</v>
      </c>
      <c r="G110" s="2" t="s">
        <v>172</v>
      </c>
      <c r="H110" s="13"/>
      <c r="I110" s="23">
        <v>0</v>
      </c>
      <c r="K110" s="14">
        <v>924289.86</v>
      </c>
      <c r="M110" s="4">
        <v>443352.64</v>
      </c>
      <c r="O110" s="4">
        <v>480937</v>
      </c>
      <c r="Q110" s="4">
        <v>56507</v>
      </c>
      <c r="R110" s="15"/>
      <c r="S110" s="28">
        <v>6.11</v>
      </c>
      <c r="T110" s="16"/>
      <c r="U110" s="30">
        <v>8.5</v>
      </c>
      <c r="W110" s="16"/>
    </row>
    <row r="111" spans="1:27" ht="15" customHeight="1" x14ac:dyDescent="0.25">
      <c r="A111" s="16">
        <v>392.1</v>
      </c>
      <c r="C111" s="10" t="s">
        <v>82</v>
      </c>
      <c r="G111" s="2" t="s">
        <v>173</v>
      </c>
      <c r="H111" s="13"/>
      <c r="I111" s="23">
        <v>5</v>
      </c>
      <c r="K111" s="14">
        <v>272066.39</v>
      </c>
      <c r="M111" s="4">
        <v>210046.88</v>
      </c>
      <c r="O111" s="4">
        <v>48416</v>
      </c>
      <c r="Q111" s="4">
        <v>3730</v>
      </c>
      <c r="R111" s="15"/>
      <c r="S111" s="28">
        <v>1.37</v>
      </c>
      <c r="T111" s="16"/>
      <c r="U111" s="30">
        <v>13</v>
      </c>
      <c r="W111" s="16"/>
    </row>
    <row r="112" spans="1:27" ht="15" customHeight="1" x14ac:dyDescent="0.3">
      <c r="A112" s="16">
        <v>394</v>
      </c>
      <c r="C112" s="10" t="s">
        <v>50</v>
      </c>
      <c r="G112" s="2" t="s">
        <v>132</v>
      </c>
      <c r="H112" s="13"/>
      <c r="I112" s="23">
        <v>0</v>
      </c>
      <c r="K112" s="14">
        <v>3663074.89</v>
      </c>
      <c r="M112" s="4">
        <v>845502</v>
      </c>
      <c r="O112" s="4">
        <v>2817573</v>
      </c>
      <c r="Q112" s="4">
        <v>146523</v>
      </c>
      <c r="R112" s="27"/>
      <c r="S112" s="28">
        <v>4</v>
      </c>
      <c r="T112" s="16"/>
      <c r="U112" s="30">
        <v>19.2</v>
      </c>
      <c r="W112" s="16"/>
    </row>
    <row r="113" spans="1:23" ht="15" customHeight="1" x14ac:dyDescent="0.3">
      <c r="A113" s="16">
        <v>396</v>
      </c>
      <c r="C113" s="10" t="s">
        <v>83</v>
      </c>
      <c r="G113" s="2" t="s">
        <v>174</v>
      </c>
      <c r="H113" s="13"/>
      <c r="I113" s="23">
        <v>0</v>
      </c>
      <c r="K113" s="14">
        <v>11770</v>
      </c>
      <c r="M113" s="4">
        <v>10026.19</v>
      </c>
      <c r="O113" s="4">
        <v>1744</v>
      </c>
      <c r="Q113" s="4">
        <v>305</v>
      </c>
      <c r="R113" s="27"/>
      <c r="S113" s="28">
        <v>2.59</v>
      </c>
      <c r="T113" s="16"/>
      <c r="U113" s="30">
        <v>5.7</v>
      </c>
      <c r="W113" s="16"/>
    </row>
    <row r="114" spans="1:23" ht="15" customHeight="1" x14ac:dyDescent="0.25">
      <c r="A114" s="16">
        <v>397</v>
      </c>
      <c r="C114" s="10" t="s">
        <v>40</v>
      </c>
      <c r="G114" s="2" t="s">
        <v>133</v>
      </c>
      <c r="H114" s="13"/>
      <c r="I114" s="23">
        <v>0</v>
      </c>
      <c r="K114" s="17">
        <v>20705182.300000001</v>
      </c>
      <c r="M114" s="11">
        <v>4438822</v>
      </c>
      <c r="O114" s="11">
        <v>16266360</v>
      </c>
      <c r="Q114" s="11">
        <v>1381304</v>
      </c>
      <c r="S114" s="28">
        <v>6.67</v>
      </c>
      <c r="T114" s="16"/>
      <c r="U114" s="30">
        <v>11.8</v>
      </c>
      <c r="W114" s="16"/>
    </row>
    <row r="115" spans="1:23" ht="15" customHeight="1" x14ac:dyDescent="0.25">
      <c r="A115" s="16"/>
      <c r="I115" s="9"/>
      <c r="S115" s="28"/>
      <c r="T115" s="16"/>
      <c r="U115" s="30"/>
    </row>
    <row r="116" spans="1:23" s="27" customFormat="1" ht="15" customHeight="1" x14ac:dyDescent="0.3">
      <c r="A116" s="16"/>
      <c r="B116" s="26" t="s">
        <v>36</v>
      </c>
      <c r="D116" s="10"/>
      <c r="E116" s="6"/>
      <c r="F116" s="10"/>
      <c r="G116" s="6"/>
      <c r="H116" s="6"/>
      <c r="I116" s="5"/>
      <c r="J116" s="10"/>
      <c r="K116" s="18">
        <f>SUBTOTAL(9,K107:K114)</f>
        <v>31984096.530000001</v>
      </c>
      <c r="L116" s="18"/>
      <c r="M116" s="12">
        <f>SUBTOTAL(9,M107:M114)</f>
        <v>8208094.46</v>
      </c>
      <c r="N116" s="12"/>
      <c r="O116" s="12">
        <f>SUBTOTAL(9,O107:O114)</f>
        <v>23778933</v>
      </c>
      <c r="P116" s="12"/>
      <c r="Q116" s="12">
        <f>SUBTOTAL(9,Q107:Q114)</f>
        <v>2786196</v>
      </c>
      <c r="S116" s="29">
        <f>ROUND(Q116/K116*100,2)</f>
        <v>8.7100000000000009</v>
      </c>
      <c r="T116" s="19"/>
      <c r="U116" s="59">
        <f t="shared" ref="U116" si="2">ROUND(O116/Q116,1)</f>
        <v>8.5</v>
      </c>
    </row>
    <row r="117" spans="1:23" ht="15" customHeight="1" x14ac:dyDescent="0.25">
      <c r="A117" s="16"/>
      <c r="I117" s="9"/>
      <c r="K117" s="35"/>
      <c r="M117" s="36"/>
      <c r="O117" s="36"/>
      <c r="Q117" s="36"/>
      <c r="S117" s="28"/>
      <c r="T117" s="16"/>
      <c r="U117" s="30"/>
    </row>
    <row r="118" spans="1:23" ht="15" customHeight="1" x14ac:dyDescent="0.3">
      <c r="A118" s="16"/>
      <c r="B118" s="27" t="s">
        <v>79</v>
      </c>
      <c r="I118" s="9"/>
      <c r="K118" s="18">
        <f>SUBTOTAL(9,K30:K116)</f>
        <v>2160555224.1000004</v>
      </c>
      <c r="L118" s="18"/>
      <c r="M118" s="12">
        <f>SUBTOTAL(9,M30:M116)</f>
        <v>902315744.34999979</v>
      </c>
      <c r="N118" s="12"/>
      <c r="O118" s="12">
        <f>SUBTOTAL(9,O30:O116)</f>
        <v>1590029086</v>
      </c>
      <c r="P118" s="12"/>
      <c r="Q118" s="12">
        <f>SUBTOTAL(9,Q30:Q116)</f>
        <v>76985664</v>
      </c>
      <c r="R118" s="27"/>
      <c r="S118" s="29">
        <f>ROUND(Q118/K118*100,2)</f>
        <v>3.56</v>
      </c>
      <c r="T118" s="19"/>
      <c r="U118" s="59">
        <f t="shared" ref="U118" si="3">ROUND(O118/Q118,1)</f>
        <v>20.7</v>
      </c>
    </row>
    <row r="119" spans="1:23" ht="15" customHeight="1" x14ac:dyDescent="0.25">
      <c r="A119" s="16"/>
      <c r="I119" s="9"/>
      <c r="S119" s="28"/>
      <c r="T119" s="16"/>
      <c r="U119" s="30"/>
    </row>
    <row r="120" spans="1:23" ht="15" customHeight="1" x14ac:dyDescent="0.3">
      <c r="A120" s="16"/>
      <c r="B120" s="26" t="s">
        <v>77</v>
      </c>
      <c r="I120" s="9"/>
      <c r="S120" s="28"/>
      <c r="T120" s="16"/>
      <c r="U120" s="30"/>
    </row>
    <row r="121" spans="1:23" ht="15" customHeight="1" x14ac:dyDescent="0.25">
      <c r="A121" s="16"/>
      <c r="I121" s="9"/>
      <c r="S121" s="28"/>
      <c r="T121" s="16"/>
      <c r="U121" s="30"/>
    </row>
    <row r="122" spans="1:23" ht="15" customHeight="1" x14ac:dyDescent="0.3">
      <c r="A122" s="16"/>
      <c r="C122" s="27" t="s">
        <v>44</v>
      </c>
      <c r="I122" s="9"/>
      <c r="S122" s="28"/>
      <c r="T122" s="16"/>
      <c r="U122" s="30"/>
    </row>
    <row r="123" spans="1:23" ht="15" customHeight="1" x14ac:dyDescent="0.25">
      <c r="A123" s="16">
        <v>191</v>
      </c>
      <c r="C123" s="10" t="s">
        <v>48</v>
      </c>
      <c r="I123" s="9"/>
      <c r="M123" s="4">
        <v>50110.760000000009</v>
      </c>
      <c r="Q123" s="4">
        <f>-ROUND(M123/5,0)</f>
        <v>-10022</v>
      </c>
      <c r="S123" s="28"/>
      <c r="T123" s="16"/>
      <c r="U123" s="30"/>
    </row>
    <row r="124" spans="1:23" ht="15" customHeight="1" x14ac:dyDescent="0.25">
      <c r="A124" s="16">
        <v>191.1</v>
      </c>
      <c r="C124" s="10" t="s">
        <v>49</v>
      </c>
      <c r="I124" s="9"/>
      <c r="M124" s="4">
        <v>307.22000000000025</v>
      </c>
      <c r="Q124" s="4">
        <f t="shared" ref="Q124:Q126" si="4">-ROUND(M124/5,0)</f>
        <v>-61</v>
      </c>
      <c r="S124" s="28"/>
      <c r="T124" s="16"/>
      <c r="U124" s="30"/>
    </row>
    <row r="125" spans="1:23" ht="15" customHeight="1" x14ac:dyDescent="0.25">
      <c r="A125" s="16">
        <v>194</v>
      </c>
      <c r="C125" s="10" t="s">
        <v>50</v>
      </c>
      <c r="I125" s="9"/>
      <c r="M125" s="4">
        <v>7022.8399999999965</v>
      </c>
      <c r="Q125" s="4">
        <f t="shared" si="4"/>
        <v>-1405</v>
      </c>
      <c r="S125" s="28"/>
      <c r="T125" s="16"/>
      <c r="U125" s="30"/>
    </row>
    <row r="126" spans="1:23" ht="15" customHeight="1" x14ac:dyDescent="0.25">
      <c r="A126" s="16">
        <v>197</v>
      </c>
      <c r="C126" s="10" t="s">
        <v>40</v>
      </c>
      <c r="I126" s="9"/>
      <c r="M126" s="4">
        <v>35603.870000000003</v>
      </c>
      <c r="Q126" s="4">
        <f t="shared" si="4"/>
        <v>-7121</v>
      </c>
      <c r="S126" s="28"/>
      <c r="T126" s="16"/>
      <c r="U126" s="30"/>
    </row>
    <row r="127" spans="1:23" ht="15" customHeight="1" x14ac:dyDescent="0.25">
      <c r="A127" s="16">
        <v>198</v>
      </c>
      <c r="C127" s="10" t="s">
        <v>51</v>
      </c>
      <c r="I127" s="9"/>
      <c r="M127" s="4">
        <v>-2563.5600000000049</v>
      </c>
      <c r="Q127" s="11">
        <f t="shared" ref="Q127" si="5">-ROUND(M127/5,0)</f>
        <v>513</v>
      </c>
      <c r="S127" s="28"/>
      <c r="T127" s="16"/>
      <c r="U127" s="30"/>
    </row>
    <row r="128" spans="1:23" ht="15" customHeight="1" x14ac:dyDescent="0.25">
      <c r="A128" s="16"/>
      <c r="I128" s="9"/>
      <c r="M128" s="36"/>
      <c r="S128" s="28"/>
      <c r="T128" s="16"/>
      <c r="U128" s="30"/>
    </row>
    <row r="129" spans="1:21" ht="15" customHeight="1" x14ac:dyDescent="0.3">
      <c r="A129" s="16"/>
      <c r="B129" s="27"/>
      <c r="C129" s="27" t="s">
        <v>52</v>
      </c>
      <c r="I129" s="9"/>
      <c r="M129" s="12">
        <f>SUBTOTAL(9,M123:M127)</f>
        <v>90481.13</v>
      </c>
      <c r="Q129" s="12">
        <f>SUBTOTAL(9,Q123:Q127)</f>
        <v>-18096</v>
      </c>
      <c r="S129" s="28"/>
      <c r="T129" s="16"/>
      <c r="U129" s="30"/>
    </row>
    <row r="130" spans="1:21" ht="15" customHeight="1" x14ac:dyDescent="0.25">
      <c r="A130" s="16"/>
      <c r="I130" s="9"/>
      <c r="S130" s="28"/>
      <c r="T130" s="16"/>
      <c r="U130" s="30"/>
    </row>
    <row r="131" spans="1:21" ht="15" customHeight="1" x14ac:dyDescent="0.3">
      <c r="A131" s="16"/>
      <c r="C131" s="27" t="s">
        <v>80</v>
      </c>
      <c r="I131" s="9"/>
      <c r="S131" s="28"/>
      <c r="T131" s="16"/>
      <c r="U131" s="30"/>
    </row>
    <row r="132" spans="1:21" ht="15" customHeight="1" x14ac:dyDescent="0.25">
      <c r="A132" s="16">
        <v>391</v>
      </c>
      <c r="C132" s="10" t="s">
        <v>61</v>
      </c>
      <c r="I132" s="9"/>
      <c r="M132" s="4">
        <v>-38017.79</v>
      </c>
      <c r="Q132" s="4">
        <f t="shared" ref="Q132:Q135" si="6">-ROUND(M132/5,0)</f>
        <v>7604</v>
      </c>
      <c r="S132" s="28"/>
      <c r="T132" s="16"/>
      <c r="U132" s="30"/>
    </row>
    <row r="133" spans="1:21" ht="15" customHeight="1" x14ac:dyDescent="0.25">
      <c r="A133" s="16">
        <v>391.1</v>
      </c>
      <c r="C133" s="10" t="s">
        <v>49</v>
      </c>
      <c r="I133" s="9"/>
      <c r="M133" s="4">
        <v>-236584.16999999993</v>
      </c>
      <c r="Q133" s="4">
        <f t="shared" si="6"/>
        <v>47317</v>
      </c>
      <c r="S133" s="28"/>
      <c r="T133" s="16"/>
      <c r="U133" s="30"/>
    </row>
    <row r="134" spans="1:21" ht="15" customHeight="1" x14ac:dyDescent="0.25">
      <c r="A134" s="16">
        <v>394</v>
      </c>
      <c r="C134" s="10" t="s">
        <v>62</v>
      </c>
      <c r="I134" s="9"/>
      <c r="M134" s="4">
        <v>368364.23</v>
      </c>
      <c r="Q134" s="4">
        <f t="shared" si="6"/>
        <v>-73673</v>
      </c>
      <c r="S134" s="28"/>
      <c r="T134" s="16"/>
      <c r="U134" s="30"/>
    </row>
    <row r="135" spans="1:21" ht="15" customHeight="1" x14ac:dyDescent="0.25">
      <c r="A135" s="16">
        <v>397</v>
      </c>
      <c r="C135" s="10" t="s">
        <v>63</v>
      </c>
      <c r="I135" s="9"/>
      <c r="M135" s="11">
        <v>-130938.15000000037</v>
      </c>
      <c r="Q135" s="11">
        <f t="shared" si="6"/>
        <v>26188</v>
      </c>
      <c r="S135" s="28"/>
      <c r="T135" s="16"/>
      <c r="U135" s="30"/>
    </row>
    <row r="136" spans="1:21" ht="15" customHeight="1" x14ac:dyDescent="0.25">
      <c r="A136" s="16"/>
      <c r="I136" s="9"/>
      <c r="S136" s="28"/>
      <c r="T136" s="16"/>
    </row>
    <row r="137" spans="1:21" ht="15" customHeight="1" x14ac:dyDescent="0.3">
      <c r="A137" s="16"/>
      <c r="B137" s="27"/>
      <c r="C137" s="27" t="s">
        <v>79</v>
      </c>
      <c r="I137" s="9"/>
      <c r="M137" s="69">
        <f>SUBTOTAL(9,M132:M135)</f>
        <v>-37175.880000000296</v>
      </c>
      <c r="Q137" s="69">
        <f>SUBTOTAL(9,Q132:Q135)</f>
        <v>7436</v>
      </c>
      <c r="S137" s="28"/>
      <c r="T137" s="16"/>
    </row>
    <row r="138" spans="1:21" ht="15" customHeight="1" x14ac:dyDescent="0.25">
      <c r="A138" s="16"/>
      <c r="I138" s="9"/>
      <c r="S138" s="28"/>
      <c r="T138" s="16"/>
    </row>
    <row r="139" spans="1:21" ht="15" customHeight="1" x14ac:dyDescent="0.3">
      <c r="A139" s="16"/>
      <c r="B139" s="27" t="s">
        <v>78</v>
      </c>
      <c r="I139" s="9"/>
      <c r="M139" s="69">
        <f>SUBTOTAL(9,M123:M138)</f>
        <v>53305.24999999968</v>
      </c>
      <c r="Q139" s="69">
        <f>SUBTOTAL(9,Q123:Q138)</f>
        <v>-10660</v>
      </c>
      <c r="S139" s="28"/>
      <c r="T139" s="16"/>
    </row>
    <row r="140" spans="1:21" ht="15" customHeight="1" x14ac:dyDescent="0.25">
      <c r="A140" s="16"/>
      <c r="I140" s="9"/>
      <c r="M140" s="10"/>
      <c r="N140" s="10"/>
      <c r="O140" s="10"/>
      <c r="P140" s="10"/>
      <c r="Q140" s="10"/>
      <c r="S140" s="28"/>
      <c r="T140" s="16"/>
    </row>
    <row r="141" spans="1:21" ht="15" customHeight="1" x14ac:dyDescent="0.25">
      <c r="A141" s="16"/>
      <c r="I141" s="9"/>
      <c r="M141" s="10"/>
      <c r="N141" s="10"/>
      <c r="O141" s="10"/>
      <c r="P141" s="10"/>
      <c r="Q141" s="10"/>
      <c r="S141" s="28"/>
      <c r="T141" s="16"/>
    </row>
    <row r="142" spans="1:21" ht="15" customHeight="1" thickBot="1" x14ac:dyDescent="0.35">
      <c r="A142" s="16"/>
      <c r="B142" s="26" t="s">
        <v>29</v>
      </c>
      <c r="C142" s="27"/>
      <c r="E142" s="6"/>
      <c r="G142" s="6"/>
      <c r="H142" s="6"/>
      <c r="I142" s="5"/>
      <c r="K142" s="72">
        <f>SUBTOTAL(9,K13:K139)</f>
        <v>2189894806.2099996</v>
      </c>
      <c r="L142" s="12"/>
      <c r="M142" s="73">
        <f>SUBTOTAL(9,M13:M139)</f>
        <v>906254273.03000009</v>
      </c>
      <c r="N142" s="12"/>
      <c r="O142" s="73">
        <f>SUBTOTAL(9,O13:O139)</f>
        <v>1617591823</v>
      </c>
      <c r="P142" s="12"/>
      <c r="Q142" s="73">
        <f>SUBTOTAL(9,Q13:Q139)</f>
        <v>78377348</v>
      </c>
      <c r="R142" s="27"/>
      <c r="S142" s="29">
        <f>ROUND(Q142/K142*100,2)</f>
        <v>3.58</v>
      </c>
      <c r="T142" s="16"/>
    </row>
    <row r="143" spans="1:21" ht="15" customHeight="1" thickTop="1" x14ac:dyDescent="0.25">
      <c r="A143" s="16"/>
      <c r="I143" s="9"/>
      <c r="M143" s="10"/>
      <c r="N143" s="10"/>
      <c r="O143" s="10"/>
      <c r="P143" s="10"/>
      <c r="Q143" s="10"/>
      <c r="S143" s="28"/>
      <c r="T143" s="16"/>
    </row>
    <row r="144" spans="1:21" ht="15" customHeight="1" x14ac:dyDescent="0.25">
      <c r="A144" s="16"/>
      <c r="I144" s="9"/>
      <c r="S144" s="28"/>
      <c r="T144" s="16"/>
    </row>
    <row r="145" spans="1:22" ht="15" customHeight="1" x14ac:dyDescent="0.3">
      <c r="A145" s="16"/>
      <c r="B145" s="27" t="s">
        <v>64</v>
      </c>
      <c r="E145" s="6"/>
      <c r="G145" s="6"/>
      <c r="H145" s="6"/>
      <c r="I145" s="12"/>
      <c r="K145" s="18"/>
      <c r="L145" s="18"/>
      <c r="M145" s="12"/>
      <c r="N145" s="12"/>
      <c r="O145" s="12"/>
      <c r="P145" s="12"/>
      <c r="Q145" s="15"/>
      <c r="S145" s="29"/>
      <c r="T145" s="19"/>
      <c r="U145" s="20"/>
      <c r="V145" s="21"/>
    </row>
    <row r="146" spans="1:22" ht="15" customHeight="1" x14ac:dyDescent="0.3">
      <c r="A146" s="16">
        <v>189</v>
      </c>
      <c r="B146" s="27"/>
      <c r="C146" s="10" t="s">
        <v>43</v>
      </c>
      <c r="E146" s="6"/>
      <c r="G146" s="6"/>
      <c r="H146" s="6"/>
      <c r="I146" s="12"/>
      <c r="K146" s="14">
        <v>1041678.45</v>
      </c>
      <c r="L146" s="18"/>
      <c r="N146" s="12"/>
      <c r="O146" s="12"/>
      <c r="P146" s="12"/>
      <c r="Q146" s="15"/>
      <c r="S146" s="29"/>
      <c r="T146" s="19"/>
      <c r="U146" s="20"/>
      <c r="V146" s="21"/>
    </row>
    <row r="147" spans="1:22" ht="15" customHeight="1" x14ac:dyDescent="0.3">
      <c r="A147" s="16">
        <v>310</v>
      </c>
      <c r="B147" s="27"/>
      <c r="C147" s="10" t="s">
        <v>43</v>
      </c>
      <c r="E147" s="6"/>
      <c r="G147" s="6"/>
      <c r="H147" s="6"/>
      <c r="I147" s="12"/>
      <c r="K147" s="14">
        <v>7046983.5599999996</v>
      </c>
      <c r="M147" s="4">
        <v>101422.52</v>
      </c>
      <c r="Q147" s="15"/>
      <c r="S147" s="29"/>
      <c r="T147" s="19"/>
      <c r="U147" s="20"/>
      <c r="V147" s="21"/>
    </row>
    <row r="148" spans="1:22" ht="15" customHeight="1" x14ac:dyDescent="0.3">
      <c r="A148" s="16">
        <v>317</v>
      </c>
      <c r="B148" s="27"/>
      <c r="C148" s="10" t="s">
        <v>75</v>
      </c>
      <c r="E148" s="6"/>
      <c r="G148" s="6"/>
      <c r="H148" s="6"/>
      <c r="I148" s="12"/>
      <c r="K148" s="14">
        <v>89131026.099999994</v>
      </c>
      <c r="Q148" s="15"/>
      <c r="S148" s="29"/>
      <c r="T148" s="19"/>
      <c r="U148" s="20"/>
      <c r="V148" s="21"/>
    </row>
    <row r="149" spans="1:22" ht="15" customHeight="1" x14ac:dyDescent="0.3">
      <c r="A149" s="16">
        <v>340</v>
      </c>
      <c r="B149" s="27"/>
      <c r="C149" s="10" t="s">
        <v>43</v>
      </c>
      <c r="D149" s="27"/>
      <c r="E149" s="6"/>
      <c r="F149" s="27"/>
      <c r="G149" s="34"/>
      <c r="H149" s="6"/>
      <c r="I149" s="14"/>
      <c r="K149" s="14">
        <v>2258588.39</v>
      </c>
      <c r="Q149" s="15"/>
      <c r="S149" s="29"/>
      <c r="T149" s="19"/>
      <c r="U149" s="20"/>
      <c r="V149" s="21"/>
    </row>
    <row r="150" spans="1:22" ht="15" customHeight="1" x14ac:dyDescent="0.3">
      <c r="A150" s="16">
        <v>347.6</v>
      </c>
      <c r="B150" s="27"/>
      <c r="C150" s="10" t="s">
        <v>75</v>
      </c>
      <c r="D150" s="27"/>
      <c r="E150" s="6"/>
      <c r="F150" s="27"/>
      <c r="G150" s="34"/>
      <c r="H150" s="6"/>
      <c r="I150" s="14"/>
      <c r="K150" s="14">
        <v>442831.77</v>
      </c>
      <c r="Q150" s="15"/>
      <c r="S150" s="29"/>
      <c r="T150" s="19"/>
      <c r="U150" s="20"/>
      <c r="V150" s="21"/>
    </row>
    <row r="151" spans="1:22" ht="15" customHeight="1" x14ac:dyDescent="0.3">
      <c r="A151" s="16">
        <v>350</v>
      </c>
      <c r="B151" s="27"/>
      <c r="C151" s="10" t="s">
        <v>43</v>
      </c>
      <c r="E151" s="6"/>
      <c r="G151" s="6"/>
      <c r="H151" s="6"/>
      <c r="I151" s="12"/>
      <c r="K151" s="14">
        <v>308628.15000000002</v>
      </c>
      <c r="Q151" s="15"/>
      <c r="S151" s="29"/>
      <c r="T151" s="19"/>
      <c r="U151" s="20"/>
      <c r="V151" s="21"/>
    </row>
    <row r="152" spans="1:22" ht="15" customHeight="1" x14ac:dyDescent="0.3">
      <c r="A152" s="16">
        <v>360</v>
      </c>
      <c r="B152" s="27"/>
      <c r="C152" s="10" t="s">
        <v>43</v>
      </c>
      <c r="E152" s="6"/>
      <c r="G152" s="6"/>
      <c r="H152" s="6"/>
      <c r="I152" s="12"/>
      <c r="K152" s="14">
        <v>16800362.640000001</v>
      </c>
      <c r="Q152" s="15"/>
      <c r="S152" s="29"/>
      <c r="T152" s="19"/>
      <c r="U152" s="20"/>
      <c r="V152" s="21"/>
    </row>
    <row r="153" spans="1:22" ht="15" customHeight="1" x14ac:dyDescent="0.3">
      <c r="A153" s="16">
        <v>399.1</v>
      </c>
      <c r="B153" s="27"/>
      <c r="C153" s="10" t="s">
        <v>75</v>
      </c>
      <c r="E153" s="6"/>
      <c r="G153" s="6"/>
      <c r="H153" s="6"/>
      <c r="I153" s="12"/>
      <c r="K153" s="14">
        <v>1486981.6400000001</v>
      </c>
      <c r="M153" s="11"/>
      <c r="Q153" s="15"/>
      <c r="S153" s="29"/>
      <c r="T153" s="19"/>
      <c r="U153" s="20"/>
      <c r="V153" s="21"/>
    </row>
    <row r="154" spans="1:22" ht="15" customHeight="1" x14ac:dyDescent="0.3">
      <c r="A154" s="16"/>
      <c r="B154" s="77"/>
      <c r="C154" s="78"/>
      <c r="D154" s="27"/>
      <c r="E154" s="6"/>
      <c r="F154" s="27"/>
      <c r="G154" s="6"/>
      <c r="H154" s="6"/>
      <c r="I154" s="12"/>
      <c r="K154" s="76"/>
      <c r="L154" s="18"/>
      <c r="M154" s="18"/>
      <c r="N154" s="12"/>
      <c r="O154" s="12"/>
      <c r="P154" s="12"/>
      <c r="Q154" s="12"/>
      <c r="S154" s="29"/>
      <c r="T154" s="19"/>
      <c r="U154" s="20"/>
      <c r="V154" s="21"/>
    </row>
    <row r="155" spans="1:22" s="27" customFormat="1" ht="15" customHeight="1" x14ac:dyDescent="0.3">
      <c r="A155" s="16"/>
      <c r="B155" s="27" t="s">
        <v>65</v>
      </c>
      <c r="E155" s="6"/>
      <c r="G155" s="6"/>
      <c r="H155" s="6"/>
      <c r="I155" s="12"/>
      <c r="J155" s="10"/>
      <c r="K155" s="18">
        <f>SUBTOTAL(9,K146:K153)</f>
        <v>118517080.7</v>
      </c>
      <c r="L155" s="18"/>
      <c r="M155" s="12">
        <f>SUBTOTAL(9,M146:M153)</f>
        <v>101422.52</v>
      </c>
      <c r="N155" s="12"/>
      <c r="O155" s="12"/>
      <c r="P155" s="12"/>
      <c r="Q155" s="12"/>
      <c r="R155" s="10"/>
      <c r="S155" s="29"/>
      <c r="T155" s="19"/>
      <c r="U155" s="20"/>
      <c r="V155" s="60"/>
    </row>
    <row r="156" spans="1:22" s="27" customFormat="1" ht="15" customHeight="1" x14ac:dyDescent="0.3">
      <c r="A156" s="16"/>
      <c r="E156" s="6"/>
      <c r="G156" s="6"/>
      <c r="H156" s="6"/>
      <c r="I156" s="12"/>
      <c r="J156" s="10"/>
      <c r="K156" s="18"/>
      <c r="L156" s="18"/>
      <c r="M156" s="12"/>
      <c r="N156" s="12"/>
      <c r="O156" s="12"/>
      <c r="P156" s="12"/>
      <c r="Q156" s="12"/>
      <c r="R156" s="10"/>
      <c r="S156" s="29"/>
      <c r="T156" s="19"/>
      <c r="U156" s="20"/>
      <c r="V156" s="60"/>
    </row>
    <row r="157" spans="1:22" s="27" customFormat="1" ht="15" customHeight="1" x14ac:dyDescent="0.3">
      <c r="A157" s="16"/>
      <c r="E157" s="6"/>
      <c r="G157" s="6"/>
      <c r="H157" s="6"/>
      <c r="I157" s="12"/>
      <c r="J157" s="10"/>
      <c r="K157" s="18"/>
      <c r="L157" s="18"/>
      <c r="M157" s="12"/>
      <c r="N157" s="12"/>
      <c r="O157" s="12"/>
      <c r="P157" s="12"/>
      <c r="Q157" s="12"/>
      <c r="R157" s="10"/>
      <c r="S157" s="29"/>
      <c r="T157" s="19"/>
      <c r="U157" s="20"/>
      <c r="V157" s="60"/>
    </row>
    <row r="158" spans="1:22" s="27" customFormat="1" ht="15" customHeight="1" x14ac:dyDescent="0.3">
      <c r="A158" s="16"/>
      <c r="B158" s="27" t="s">
        <v>66</v>
      </c>
      <c r="E158" s="6"/>
      <c r="G158" s="6"/>
      <c r="H158" s="6"/>
      <c r="I158" s="12"/>
      <c r="J158" s="10"/>
      <c r="K158" s="18"/>
      <c r="L158" s="18"/>
      <c r="M158" s="12"/>
      <c r="N158" s="12"/>
      <c r="O158" s="12"/>
      <c r="P158" s="12"/>
      <c r="Q158" s="12"/>
      <c r="R158" s="10"/>
      <c r="S158" s="29"/>
      <c r="T158" s="19"/>
      <c r="U158" s="20"/>
      <c r="V158" s="60"/>
    </row>
    <row r="159" spans="1:22" s="27" customFormat="1" ht="15" customHeight="1" x14ac:dyDescent="0.3">
      <c r="A159" s="16">
        <v>103</v>
      </c>
      <c r="C159" s="10" t="s">
        <v>41</v>
      </c>
      <c r="D159" s="10"/>
      <c r="E159" s="6"/>
      <c r="F159" s="10"/>
      <c r="G159" s="6"/>
      <c r="H159" s="6"/>
      <c r="I159" s="12"/>
      <c r="J159" s="10"/>
      <c r="K159" s="14">
        <v>22425004.170000002</v>
      </c>
      <c r="L159" s="18"/>
      <c r="M159" s="4">
        <v>22383059.960000001</v>
      </c>
      <c r="N159" s="12"/>
      <c r="O159" s="12"/>
      <c r="P159" s="12"/>
      <c r="Q159" s="12"/>
      <c r="R159" s="10"/>
      <c r="S159" s="29"/>
      <c r="T159" s="19"/>
      <c r="U159" s="20"/>
      <c r="V159" s="60"/>
    </row>
    <row r="160" spans="1:22" s="27" customFormat="1" ht="15" customHeight="1" x14ac:dyDescent="0.3">
      <c r="A160" s="16">
        <v>303</v>
      </c>
      <c r="C160" s="10" t="s">
        <v>41</v>
      </c>
      <c r="D160" s="10"/>
      <c r="E160" s="6"/>
      <c r="F160" s="10"/>
      <c r="G160" s="6"/>
      <c r="H160" s="6"/>
      <c r="I160" s="12"/>
      <c r="J160" s="10"/>
      <c r="K160" s="14">
        <v>20017504.310000002</v>
      </c>
      <c r="L160" s="18"/>
      <c r="M160" s="4">
        <v>14180043.200000001</v>
      </c>
      <c r="N160" s="12"/>
      <c r="O160" s="12"/>
      <c r="P160" s="12"/>
      <c r="Q160" s="12"/>
      <c r="R160" s="10"/>
      <c r="S160" s="29"/>
      <c r="T160" s="19"/>
      <c r="U160" s="20"/>
      <c r="V160" s="60"/>
    </row>
    <row r="161" spans="1:22" s="27" customFormat="1" ht="15" customHeight="1" x14ac:dyDescent="0.3">
      <c r="A161" s="16">
        <v>303.02999999999997</v>
      </c>
      <c r="C161" s="10" t="s">
        <v>109</v>
      </c>
      <c r="D161" s="10"/>
      <c r="E161" s="6"/>
      <c r="F161" s="10"/>
      <c r="G161" s="6"/>
      <c r="H161" s="6"/>
      <c r="I161" s="12"/>
      <c r="J161" s="10"/>
      <c r="K161" s="14">
        <v>2016638.18</v>
      </c>
      <c r="L161" s="18"/>
      <c r="M161" s="4">
        <v>1512370.7</v>
      </c>
      <c r="N161" s="12"/>
      <c r="O161" s="12"/>
      <c r="P161" s="12"/>
      <c r="Q161" s="12"/>
      <c r="R161" s="10"/>
      <c r="S161" s="29"/>
      <c r="T161" s="19"/>
      <c r="U161" s="20"/>
      <c r="V161" s="60"/>
    </row>
    <row r="162" spans="1:22" s="27" customFormat="1" ht="15" customHeight="1" x14ac:dyDescent="0.3">
      <c r="A162" s="16">
        <v>303.10000000000002</v>
      </c>
      <c r="C162" s="10" t="s">
        <v>108</v>
      </c>
      <c r="D162" s="10"/>
      <c r="E162" s="6"/>
      <c r="F162" s="10"/>
      <c r="G162" s="6"/>
      <c r="H162" s="6"/>
      <c r="I162" s="12"/>
      <c r="J162" s="10"/>
      <c r="K162" s="14">
        <v>5322649.3600000003</v>
      </c>
      <c r="L162" s="18"/>
      <c r="M162" s="4">
        <v>3228090.0300000003</v>
      </c>
      <c r="N162" s="12"/>
      <c r="O162" s="12"/>
      <c r="P162" s="12"/>
      <c r="Q162" s="12"/>
      <c r="R162" s="10"/>
      <c r="S162" s="29"/>
      <c r="T162" s="19"/>
      <c r="U162" s="20"/>
      <c r="V162" s="60"/>
    </row>
    <row r="163" spans="1:22" s="27" customFormat="1" ht="15" customHeight="1" x14ac:dyDescent="0.3">
      <c r="A163" s="16">
        <v>303.14999999999998</v>
      </c>
      <c r="C163" s="10" t="s">
        <v>125</v>
      </c>
      <c r="D163" s="10"/>
      <c r="E163" s="6"/>
      <c r="F163" s="10"/>
      <c r="G163" s="6"/>
      <c r="H163" s="6"/>
      <c r="I163" s="12"/>
      <c r="J163" s="10"/>
      <c r="K163" s="14">
        <v>7124180.7400000002</v>
      </c>
      <c r="L163" s="18"/>
      <c r="M163" s="4">
        <v>791573.54</v>
      </c>
      <c r="N163" s="12"/>
      <c r="O163" s="12"/>
      <c r="P163" s="12"/>
      <c r="Q163" s="12"/>
      <c r="R163" s="10"/>
      <c r="S163" s="29"/>
      <c r="T163" s="19"/>
      <c r="U163" s="20"/>
      <c r="V163" s="60"/>
    </row>
    <row r="164" spans="1:22" s="27" customFormat="1" ht="15" customHeight="1" x14ac:dyDescent="0.3">
      <c r="A164" s="16">
        <v>340.1</v>
      </c>
      <c r="C164" s="10" t="s">
        <v>56</v>
      </c>
      <c r="D164" s="10"/>
      <c r="E164" s="6"/>
      <c r="F164" s="10"/>
      <c r="G164" s="6"/>
      <c r="H164" s="6"/>
      <c r="I164" s="12"/>
      <c r="J164" s="10"/>
      <c r="K164" s="17">
        <v>0</v>
      </c>
      <c r="L164" s="18"/>
      <c r="M164" s="11">
        <v>3676.5</v>
      </c>
      <c r="N164" s="12"/>
      <c r="O164" s="12"/>
      <c r="P164" s="12"/>
      <c r="Q164" s="12"/>
      <c r="R164" s="10"/>
      <c r="S164" s="29"/>
      <c r="T164" s="19"/>
      <c r="U164" s="20"/>
      <c r="V164" s="60"/>
    </row>
    <row r="165" spans="1:22" s="27" customFormat="1" ht="15" customHeight="1" x14ac:dyDescent="0.3">
      <c r="A165" s="16"/>
      <c r="B165" s="77"/>
      <c r="C165" s="78"/>
      <c r="E165" s="6"/>
      <c r="G165" s="6"/>
      <c r="H165" s="6"/>
      <c r="I165" s="12"/>
      <c r="J165" s="10"/>
      <c r="K165" s="18"/>
      <c r="L165" s="18"/>
      <c r="M165" s="18"/>
      <c r="N165" s="12"/>
      <c r="O165" s="12"/>
      <c r="P165" s="12"/>
      <c r="Q165" s="12"/>
      <c r="R165" s="10"/>
      <c r="S165" s="29"/>
      <c r="T165" s="19"/>
      <c r="U165" s="20"/>
      <c r="V165" s="60"/>
    </row>
    <row r="166" spans="1:22" s="27" customFormat="1" ht="15" customHeight="1" x14ac:dyDescent="0.3">
      <c r="A166" s="16"/>
      <c r="B166" s="27" t="s">
        <v>67</v>
      </c>
      <c r="E166" s="6"/>
      <c r="G166" s="6"/>
      <c r="H166" s="6"/>
      <c r="I166" s="12"/>
      <c r="J166" s="10"/>
      <c r="K166" s="70">
        <f>SUBTOTAL(9,K159:K164)</f>
        <v>56905976.760000005</v>
      </c>
      <c r="L166" s="62"/>
      <c r="M166" s="71">
        <f>SUBTOTAL(9,M159:M164)</f>
        <v>42098813.930000007</v>
      </c>
      <c r="N166" s="12"/>
      <c r="O166" s="12"/>
      <c r="P166" s="12"/>
      <c r="Q166" s="12"/>
      <c r="R166" s="10"/>
      <c r="S166" s="19"/>
      <c r="T166" s="19"/>
      <c r="U166" s="20"/>
      <c r="V166" s="60"/>
    </row>
    <row r="167" spans="1:22" s="27" customFormat="1" ht="15" customHeight="1" x14ac:dyDescent="0.3">
      <c r="A167" s="16"/>
      <c r="E167" s="6"/>
      <c r="G167" s="6"/>
      <c r="H167" s="6"/>
      <c r="I167" s="12"/>
      <c r="K167" s="18"/>
      <c r="L167" s="18"/>
      <c r="M167" s="12"/>
      <c r="N167" s="12"/>
      <c r="O167" s="12"/>
      <c r="P167" s="12"/>
      <c r="Q167" s="12"/>
      <c r="R167" s="10"/>
      <c r="S167" s="19"/>
      <c r="T167" s="19"/>
      <c r="U167" s="20"/>
      <c r="V167" s="60"/>
    </row>
    <row r="168" spans="1:22" s="27" customFormat="1" ht="15" customHeight="1" x14ac:dyDescent="0.3">
      <c r="A168" s="16"/>
      <c r="E168" s="6"/>
      <c r="G168" s="6"/>
      <c r="H168" s="6"/>
      <c r="I168" s="12"/>
      <c r="K168" s="18"/>
      <c r="L168" s="18"/>
      <c r="M168" s="12"/>
      <c r="N168" s="12"/>
      <c r="O168" s="12"/>
      <c r="P168" s="12"/>
      <c r="Q168" s="12"/>
      <c r="R168" s="10"/>
      <c r="S168" s="19"/>
      <c r="T168" s="19"/>
      <c r="U168" s="20"/>
      <c r="V168" s="60"/>
    </row>
    <row r="169" spans="1:22" s="27" customFormat="1" ht="15" customHeight="1" thickBot="1" x14ac:dyDescent="0.35">
      <c r="A169" s="16"/>
      <c r="B169" s="27" t="s">
        <v>68</v>
      </c>
      <c r="E169" s="6"/>
      <c r="G169" s="6"/>
      <c r="H169" s="6"/>
      <c r="I169" s="12"/>
      <c r="J169" s="10"/>
      <c r="K169" s="72">
        <f>SUBTOTAL(9,K13:K166)</f>
        <v>2365317863.6699986</v>
      </c>
      <c r="L169" s="18"/>
      <c r="M169" s="73">
        <f>SUBTOTAL(9,M13:M166)</f>
        <v>948454509.48000014</v>
      </c>
      <c r="N169" s="12"/>
      <c r="O169" s="73">
        <f>SUBTOTAL(9,O13:O166)</f>
        <v>1617591823</v>
      </c>
      <c r="P169" s="12"/>
      <c r="Q169" s="73">
        <f>SUBTOTAL(9,Q13:Q166)</f>
        <v>78377348</v>
      </c>
      <c r="R169" s="10"/>
      <c r="S169" s="19"/>
      <c r="T169" s="19"/>
      <c r="U169" s="20"/>
      <c r="V169" s="60"/>
    </row>
    <row r="170" spans="1:22" ht="15" customHeight="1" thickTop="1" x14ac:dyDescent="0.3">
      <c r="A170" s="16"/>
      <c r="B170" s="27"/>
      <c r="D170" s="27"/>
      <c r="E170" s="6"/>
      <c r="F170" s="27"/>
      <c r="G170" s="6"/>
      <c r="H170" s="6"/>
      <c r="I170" s="12"/>
      <c r="J170" s="27"/>
      <c r="K170" s="18"/>
      <c r="L170" s="18"/>
      <c r="M170" s="12"/>
      <c r="N170" s="12"/>
      <c r="O170" s="12"/>
      <c r="P170" s="12"/>
      <c r="Q170" s="12"/>
      <c r="S170" s="19"/>
      <c r="T170" s="19"/>
      <c r="U170" s="20"/>
      <c r="V170" s="21"/>
    </row>
    <row r="171" spans="1:22" ht="15" customHeight="1" x14ac:dyDescent="0.3">
      <c r="A171" s="16"/>
      <c r="B171" s="27"/>
      <c r="D171" s="27"/>
      <c r="E171" s="6"/>
      <c r="F171" s="27"/>
      <c r="G171" s="6"/>
      <c r="H171" s="6"/>
      <c r="I171" s="12"/>
      <c r="J171" s="27"/>
      <c r="K171" s="18"/>
      <c r="L171" s="18"/>
      <c r="M171" s="12"/>
      <c r="N171" s="12"/>
      <c r="O171" s="12"/>
      <c r="P171" s="12"/>
      <c r="Q171" s="12"/>
      <c r="S171" s="19"/>
      <c r="T171" s="19"/>
      <c r="U171" s="20"/>
      <c r="V171" s="21"/>
    </row>
    <row r="172" spans="1:22" ht="15" customHeight="1" x14ac:dyDescent="0.3">
      <c r="A172" s="16"/>
      <c r="B172" s="27"/>
      <c r="D172" s="27"/>
      <c r="E172" s="6"/>
      <c r="F172" s="27"/>
      <c r="G172" s="6"/>
      <c r="H172" s="6"/>
      <c r="I172" s="12"/>
      <c r="J172" s="27"/>
      <c r="K172" s="18"/>
      <c r="L172" s="18"/>
      <c r="M172" s="12"/>
      <c r="N172" s="12"/>
      <c r="O172" s="12"/>
      <c r="P172" s="12"/>
      <c r="Q172" s="12"/>
      <c r="S172" s="19"/>
      <c r="T172" s="19"/>
      <c r="U172" s="20"/>
      <c r="V172" s="21"/>
    </row>
    <row r="173" spans="1:22" ht="15" customHeight="1" x14ac:dyDescent="0.3">
      <c r="B173" s="74" t="s">
        <v>25</v>
      </c>
      <c r="C173" s="10" t="s">
        <v>42</v>
      </c>
      <c r="D173" s="27"/>
      <c r="F173" s="27"/>
      <c r="S173" s="16"/>
      <c r="T173" s="16"/>
      <c r="V173" s="21"/>
    </row>
    <row r="174" spans="1:22" ht="15" customHeight="1" x14ac:dyDescent="0.3">
      <c r="B174" s="74"/>
      <c r="D174" s="27"/>
      <c r="F174" s="27"/>
      <c r="J174" s="27"/>
      <c r="V174" s="21"/>
    </row>
    <row r="175" spans="1:22" ht="15" customHeight="1" x14ac:dyDescent="0.3">
      <c r="B175" s="75" t="s">
        <v>126</v>
      </c>
      <c r="C175" s="10" t="s">
        <v>175</v>
      </c>
      <c r="D175" s="27"/>
      <c r="F175" s="27"/>
      <c r="J175" s="27"/>
      <c r="L175" s="79"/>
      <c r="M175" s="80"/>
      <c r="V175" s="21"/>
    </row>
    <row r="176" spans="1:22" ht="15" customHeight="1" x14ac:dyDescent="0.3">
      <c r="B176" s="74"/>
      <c r="D176" s="27"/>
      <c r="F176" s="27"/>
      <c r="J176" s="27"/>
      <c r="K176" s="81"/>
      <c r="L176" s="79"/>
      <c r="M176" s="82"/>
      <c r="V176" s="21"/>
    </row>
    <row r="177" spans="1:22" ht="15" customHeight="1" x14ac:dyDescent="0.3">
      <c r="B177" s="74"/>
      <c r="C177" s="85" t="s">
        <v>10</v>
      </c>
      <c r="D177" s="83"/>
      <c r="E177" s="86" t="s">
        <v>127</v>
      </c>
      <c r="F177" s="27"/>
      <c r="J177" s="27"/>
      <c r="K177" s="81"/>
      <c r="L177" s="79"/>
      <c r="M177" s="82"/>
      <c r="V177" s="21"/>
    </row>
    <row r="178" spans="1:22" ht="15" customHeight="1" x14ac:dyDescent="0.3">
      <c r="A178" s="16">
        <v>311</v>
      </c>
      <c r="B178" s="84"/>
      <c r="C178" s="10" t="s">
        <v>57</v>
      </c>
      <c r="D178" s="27"/>
      <c r="E178" s="87">
        <v>7.0300000000000001E-2</v>
      </c>
      <c r="F178" s="27"/>
      <c r="J178" s="27"/>
      <c r="K178" s="81"/>
      <c r="L178" s="79"/>
      <c r="M178" s="82"/>
      <c r="V178" s="21"/>
    </row>
    <row r="179" spans="1:22" ht="15" customHeight="1" x14ac:dyDescent="0.3">
      <c r="A179" s="16">
        <v>312</v>
      </c>
      <c r="B179" s="74"/>
      <c r="C179" s="10" t="s">
        <v>72</v>
      </c>
      <c r="D179" s="27"/>
      <c r="E179" s="87">
        <v>7.22E-2</v>
      </c>
      <c r="F179" s="27"/>
      <c r="J179" s="27"/>
      <c r="K179" s="81"/>
      <c r="L179" s="79"/>
      <c r="M179" s="82"/>
      <c r="V179" s="21"/>
    </row>
    <row r="180" spans="1:22" ht="15" customHeight="1" x14ac:dyDescent="0.3">
      <c r="A180" s="16">
        <v>314</v>
      </c>
      <c r="B180" s="74"/>
      <c r="C180" s="10" t="s">
        <v>53</v>
      </c>
      <c r="D180" s="27"/>
      <c r="E180" s="87">
        <v>7.2900000000000006E-2</v>
      </c>
      <c r="F180" s="27"/>
      <c r="J180" s="27"/>
      <c r="K180" s="81"/>
      <c r="L180" s="79"/>
      <c r="M180" s="82"/>
      <c r="V180" s="21"/>
    </row>
    <row r="181" spans="1:22" ht="15" customHeight="1" x14ac:dyDescent="0.3">
      <c r="A181" s="16">
        <v>315</v>
      </c>
      <c r="B181" s="74"/>
      <c r="C181" s="10" t="s">
        <v>54</v>
      </c>
      <c r="D181" s="27"/>
      <c r="E181" s="87">
        <v>7.1099999999999997E-2</v>
      </c>
      <c r="F181" s="27"/>
      <c r="J181" s="27"/>
      <c r="K181" s="81"/>
      <c r="L181" s="79"/>
      <c r="M181" s="82"/>
      <c r="V181" s="21"/>
    </row>
    <row r="182" spans="1:22" ht="15" customHeight="1" x14ac:dyDescent="0.3">
      <c r="A182" s="16">
        <v>316</v>
      </c>
      <c r="B182" s="74"/>
      <c r="C182" s="10" t="s">
        <v>55</v>
      </c>
      <c r="D182" s="27"/>
      <c r="E182" s="87">
        <v>7.1900000000000006E-2</v>
      </c>
      <c r="F182" s="27"/>
      <c r="J182" s="27"/>
      <c r="K182" s="81"/>
      <c r="L182" s="79"/>
      <c r="M182" s="82"/>
      <c r="V182" s="21"/>
    </row>
    <row r="183" spans="1:22" ht="15" customHeight="1" x14ac:dyDescent="0.3">
      <c r="B183" s="74"/>
      <c r="F183" s="27"/>
      <c r="J183" s="27"/>
      <c r="K183" s="81"/>
      <c r="L183" s="79"/>
      <c r="M183" s="82"/>
      <c r="V183" s="21"/>
    </row>
    <row r="184" spans="1:22" ht="15" customHeight="1" x14ac:dyDescent="0.3">
      <c r="B184" s="74"/>
      <c r="D184" s="27"/>
      <c r="F184" s="27"/>
      <c r="J184" s="27"/>
      <c r="K184" s="81"/>
      <c r="L184" s="79"/>
      <c r="M184" s="82"/>
      <c r="V184" s="21"/>
    </row>
    <row r="185" spans="1:22" ht="15" customHeight="1" x14ac:dyDescent="0.3">
      <c r="B185" s="74"/>
      <c r="C185" s="10" t="s">
        <v>177</v>
      </c>
      <c r="D185" s="27"/>
      <c r="F185" s="27"/>
      <c r="J185" s="27"/>
      <c r="K185" s="81"/>
      <c r="L185" s="79"/>
      <c r="M185" s="82"/>
      <c r="V185" s="21"/>
    </row>
    <row r="186" spans="1:22" ht="15" customHeight="1" x14ac:dyDescent="0.3">
      <c r="B186" s="74"/>
      <c r="C186" s="10" t="s">
        <v>178</v>
      </c>
      <c r="E186" s="88" t="s">
        <v>10</v>
      </c>
      <c r="G186" s="88" t="s">
        <v>15</v>
      </c>
      <c r="J186" s="27"/>
      <c r="K186" s="81"/>
      <c r="L186" s="79"/>
      <c r="M186" s="82"/>
      <c r="V186" s="21"/>
    </row>
    <row r="187" spans="1:22" ht="15" customHeight="1" x14ac:dyDescent="0.3">
      <c r="B187" s="74"/>
      <c r="D187" s="27"/>
      <c r="E187" s="89">
        <v>348</v>
      </c>
      <c r="F187" s="27"/>
      <c r="G187" s="89">
        <v>6.9</v>
      </c>
      <c r="V187" s="21"/>
    </row>
    <row r="188" spans="1:22" ht="15" customHeight="1" x14ac:dyDescent="0.3">
      <c r="B188" s="74"/>
      <c r="D188" s="27"/>
      <c r="E188" s="89">
        <v>351</v>
      </c>
      <c r="F188" s="27"/>
      <c r="G188" s="89">
        <v>6.9</v>
      </c>
      <c r="J188" s="27"/>
      <c r="V188" s="21"/>
    </row>
    <row r="189" spans="1:22" ht="15" customHeight="1" x14ac:dyDescent="0.3">
      <c r="B189" s="74"/>
      <c r="E189" s="89">
        <v>363</v>
      </c>
      <c r="G189" s="89">
        <v>6.9</v>
      </c>
      <c r="J189" s="27"/>
      <c r="V189" s="21"/>
    </row>
    <row r="190" spans="1:22" ht="15" customHeight="1" x14ac:dyDescent="0.25"/>
    <row r="191" spans="1:22" ht="15" customHeight="1" x14ac:dyDescent="0.25">
      <c r="C191" s="90" t="s">
        <v>179</v>
      </c>
    </row>
    <row r="192" spans="1:22" ht="15" customHeight="1" x14ac:dyDescent="0.25">
      <c r="C192" s="90" t="s">
        <v>180</v>
      </c>
      <c r="E192" s="88" t="s">
        <v>10</v>
      </c>
      <c r="G192" s="88" t="s">
        <v>15</v>
      </c>
    </row>
    <row r="193" spans="1:23" ht="15" customHeight="1" x14ac:dyDescent="0.25">
      <c r="E193" s="89">
        <v>370.7</v>
      </c>
      <c r="G193" s="2">
        <v>10.74</v>
      </c>
    </row>
    <row r="194" spans="1:23" s="4" customFormat="1" ht="15" customHeight="1" x14ac:dyDescent="0.25">
      <c r="A194" s="43"/>
      <c r="B194" s="10"/>
      <c r="C194" s="10"/>
      <c r="D194" s="10"/>
      <c r="E194" s="89">
        <v>394.7</v>
      </c>
      <c r="F194" s="10"/>
      <c r="G194" s="2">
        <v>10.74</v>
      </c>
      <c r="H194" s="2"/>
      <c r="J194" s="10"/>
      <c r="K194" s="14"/>
      <c r="L194" s="14"/>
      <c r="R194" s="21"/>
      <c r="U194" s="44"/>
      <c r="V194" s="10"/>
      <c r="W194" s="10"/>
    </row>
    <row r="195" spans="1:23" s="4" customFormat="1" ht="15" customHeight="1" x14ac:dyDescent="0.25">
      <c r="A195" s="43"/>
      <c r="B195" s="10"/>
      <c r="C195" s="10"/>
      <c r="D195" s="10"/>
      <c r="E195" s="2"/>
      <c r="F195" s="10"/>
      <c r="G195" s="2"/>
      <c r="H195" s="2"/>
      <c r="J195" s="10"/>
      <c r="K195" s="14"/>
      <c r="L195" s="14"/>
      <c r="R195" s="21"/>
      <c r="U195" s="44"/>
      <c r="V195" s="10"/>
      <c r="W195" s="10"/>
    </row>
    <row r="196" spans="1:23" s="4" customFormat="1" ht="15" customHeight="1" x14ac:dyDescent="0.25">
      <c r="A196" s="43"/>
      <c r="B196" s="10"/>
      <c r="C196" s="90" t="s">
        <v>181</v>
      </c>
      <c r="D196" s="10"/>
      <c r="E196" s="2"/>
      <c r="F196" s="10"/>
      <c r="G196" s="2"/>
      <c r="H196" s="2"/>
      <c r="J196" s="10"/>
      <c r="K196" s="14"/>
      <c r="L196" s="14"/>
      <c r="R196" s="21"/>
      <c r="U196" s="44"/>
      <c r="V196" s="10"/>
      <c r="W196" s="10"/>
    </row>
    <row r="197" spans="1:23" s="4" customFormat="1" ht="15" customHeight="1" x14ac:dyDescent="0.25">
      <c r="A197" s="43"/>
      <c r="B197" s="10"/>
      <c r="C197" s="90" t="s">
        <v>182</v>
      </c>
      <c r="D197" s="10"/>
      <c r="E197" s="88" t="s">
        <v>10</v>
      </c>
      <c r="F197" s="10"/>
      <c r="G197" s="88" t="s">
        <v>15</v>
      </c>
      <c r="H197" s="2"/>
      <c r="J197" s="10"/>
      <c r="K197" s="14"/>
      <c r="L197" s="14"/>
      <c r="R197" s="21"/>
      <c r="U197" s="44"/>
      <c r="V197" s="10"/>
      <c r="W197" s="10"/>
    </row>
    <row r="198" spans="1:23" s="4" customFormat="1" ht="15" customHeight="1" x14ac:dyDescent="0.25">
      <c r="A198" s="43"/>
      <c r="B198" s="10"/>
      <c r="C198" s="10"/>
      <c r="D198" s="10"/>
      <c r="E198" s="89">
        <v>371.7</v>
      </c>
      <c r="F198" s="10"/>
      <c r="G198" s="2">
        <v>10.63</v>
      </c>
      <c r="H198" s="2"/>
      <c r="J198" s="10"/>
      <c r="K198" s="14"/>
      <c r="L198" s="14"/>
      <c r="M198" s="14"/>
      <c r="R198" s="21"/>
      <c r="U198" s="44"/>
      <c r="V198" s="10"/>
      <c r="W198" s="10"/>
    </row>
    <row r="199" spans="1:23" s="4" customFormat="1" ht="15" customHeight="1" x14ac:dyDescent="0.25">
      <c r="A199" s="43"/>
      <c r="B199" s="10"/>
      <c r="C199" s="10"/>
      <c r="D199" s="10"/>
      <c r="E199" s="2">
        <v>394.72</v>
      </c>
      <c r="F199" s="10"/>
      <c r="G199" s="2">
        <v>10.63</v>
      </c>
      <c r="H199" s="2"/>
      <c r="J199" s="10"/>
      <c r="K199" s="14"/>
      <c r="L199" s="14"/>
      <c r="R199" s="21"/>
      <c r="U199" s="44"/>
      <c r="V199" s="10"/>
      <c r="W199" s="10"/>
    </row>
    <row r="200" spans="1:23" s="4" customFormat="1" ht="15" customHeight="1" x14ac:dyDescent="0.25">
      <c r="A200" s="43"/>
      <c r="B200" s="10"/>
      <c r="C200" s="10"/>
      <c r="D200" s="10"/>
      <c r="E200" s="2"/>
      <c r="F200" s="10"/>
      <c r="G200" s="2"/>
      <c r="H200" s="2"/>
      <c r="J200" s="10"/>
      <c r="K200" s="14"/>
      <c r="L200" s="14"/>
      <c r="R200" s="21"/>
      <c r="U200" s="44"/>
      <c r="V200" s="10"/>
      <c r="W200" s="10"/>
    </row>
    <row r="201" spans="1:23" s="4" customFormat="1" ht="15" customHeight="1" x14ac:dyDescent="0.25">
      <c r="A201" s="43"/>
      <c r="B201" s="10"/>
      <c r="C201" s="10"/>
      <c r="D201" s="10"/>
      <c r="E201" s="2"/>
      <c r="F201" s="10"/>
      <c r="G201" s="2"/>
      <c r="H201" s="2"/>
      <c r="J201" s="10"/>
      <c r="K201" s="14"/>
      <c r="L201" s="14"/>
      <c r="R201" s="21"/>
      <c r="U201" s="44"/>
      <c r="V201" s="10"/>
      <c r="W201" s="10"/>
    </row>
    <row r="202" spans="1:23" s="4" customFormat="1" ht="15" customHeight="1" x14ac:dyDescent="0.25">
      <c r="A202" s="43"/>
      <c r="B202" s="10"/>
      <c r="C202" s="10"/>
      <c r="D202" s="10"/>
      <c r="E202" s="2"/>
      <c r="F202" s="10"/>
      <c r="G202" s="2"/>
      <c r="H202" s="2"/>
      <c r="J202" s="10"/>
      <c r="K202" s="14"/>
      <c r="L202" s="14"/>
      <c r="R202" s="21"/>
      <c r="U202" s="44"/>
      <c r="V202" s="10"/>
      <c r="W202" s="10"/>
    </row>
    <row r="203" spans="1:23" s="4" customFormat="1" ht="15" customHeight="1" x14ac:dyDescent="0.25">
      <c r="A203" s="43"/>
      <c r="B203" s="10"/>
      <c r="C203" s="10"/>
      <c r="D203" s="10"/>
      <c r="E203" s="2"/>
      <c r="F203" s="10"/>
      <c r="G203" s="2"/>
      <c r="H203" s="2"/>
      <c r="J203" s="10"/>
      <c r="K203" s="14"/>
      <c r="L203" s="14"/>
      <c r="R203" s="21"/>
      <c r="U203" s="44"/>
      <c r="V203" s="10"/>
      <c r="W203" s="10"/>
    </row>
    <row r="204" spans="1:23" s="4" customFormat="1" ht="15" customHeight="1" x14ac:dyDescent="0.25">
      <c r="A204" s="43"/>
      <c r="B204" s="10"/>
      <c r="C204" s="10"/>
      <c r="D204" s="10"/>
      <c r="E204" s="2"/>
      <c r="F204" s="10"/>
      <c r="G204" s="2"/>
      <c r="H204" s="2"/>
      <c r="J204" s="10"/>
      <c r="K204" s="14"/>
      <c r="L204" s="14"/>
      <c r="R204" s="21"/>
      <c r="U204" s="44"/>
      <c r="V204" s="10"/>
      <c r="W204" s="10"/>
    </row>
    <row r="205" spans="1:23" s="4" customFormat="1" ht="15" customHeight="1" x14ac:dyDescent="0.25">
      <c r="A205" s="43"/>
      <c r="B205" s="10"/>
      <c r="C205" s="10"/>
      <c r="D205" s="10"/>
      <c r="E205" s="2"/>
      <c r="F205" s="10"/>
      <c r="G205" s="2"/>
      <c r="H205" s="2"/>
      <c r="J205" s="10"/>
      <c r="K205" s="14"/>
      <c r="L205" s="14"/>
      <c r="R205" s="21"/>
      <c r="U205" s="44"/>
      <c r="V205" s="10"/>
      <c r="W205" s="10"/>
    </row>
    <row r="206" spans="1:23" s="4" customFormat="1" ht="15" customHeight="1" x14ac:dyDescent="0.3">
      <c r="A206" s="43"/>
      <c r="B206" s="10"/>
      <c r="C206" s="10"/>
      <c r="D206" s="10"/>
      <c r="E206" s="2"/>
      <c r="F206" s="10"/>
      <c r="G206" s="2"/>
      <c r="H206" s="2"/>
      <c r="J206" s="10"/>
      <c r="K206" s="14"/>
      <c r="L206" s="14"/>
      <c r="R206" s="60"/>
      <c r="U206" s="44"/>
      <c r="V206" s="10"/>
      <c r="W206" s="10"/>
    </row>
    <row r="207" spans="1:23" s="4" customFormat="1" ht="15" customHeight="1" x14ac:dyDescent="0.3">
      <c r="A207" s="43"/>
      <c r="B207" s="10"/>
      <c r="C207" s="10"/>
      <c r="D207" s="10"/>
      <c r="E207" s="2"/>
      <c r="F207" s="10"/>
      <c r="G207" s="2"/>
      <c r="H207" s="2"/>
      <c r="J207" s="10"/>
      <c r="K207" s="14"/>
      <c r="L207" s="14"/>
      <c r="R207" s="60"/>
      <c r="U207" s="44"/>
      <c r="V207" s="10"/>
      <c r="W207" s="10"/>
    </row>
    <row r="208" spans="1:23" s="4" customFormat="1" ht="15" customHeight="1" x14ac:dyDescent="0.25">
      <c r="A208" s="43"/>
      <c r="B208" s="10"/>
      <c r="C208" s="10"/>
      <c r="D208" s="10"/>
      <c r="E208" s="2"/>
      <c r="F208" s="10"/>
      <c r="G208" s="2"/>
      <c r="H208" s="2"/>
      <c r="J208" s="10"/>
      <c r="K208" s="14"/>
      <c r="L208" s="14"/>
      <c r="R208" s="21"/>
      <c r="U208" s="44"/>
      <c r="V208" s="10"/>
      <c r="W208" s="10"/>
    </row>
    <row r="209" spans="1:23" s="4" customFormat="1" ht="15" customHeight="1" x14ac:dyDescent="0.25">
      <c r="A209" s="43"/>
      <c r="B209" s="10"/>
      <c r="C209" s="10"/>
      <c r="D209" s="10"/>
      <c r="E209" s="2"/>
      <c r="F209" s="10"/>
      <c r="G209" s="2"/>
      <c r="H209" s="2"/>
      <c r="J209" s="10"/>
      <c r="K209" s="14"/>
      <c r="L209" s="14"/>
      <c r="R209" s="21"/>
      <c r="U209" s="44"/>
      <c r="V209" s="10"/>
      <c r="W209" s="10"/>
    </row>
    <row r="210" spans="1:23" s="4" customFormat="1" ht="15" customHeight="1" x14ac:dyDescent="0.25">
      <c r="A210" s="43"/>
      <c r="B210" s="10"/>
      <c r="C210" s="10"/>
      <c r="D210" s="10"/>
      <c r="E210" s="2"/>
      <c r="F210" s="10"/>
      <c r="G210" s="2"/>
      <c r="H210" s="2"/>
      <c r="J210" s="10"/>
      <c r="K210" s="14"/>
      <c r="L210" s="14"/>
      <c r="R210" s="10"/>
      <c r="U210" s="44"/>
      <c r="V210" s="10"/>
      <c r="W210" s="10"/>
    </row>
    <row r="211" spans="1:23" s="4" customFormat="1" ht="15" customHeight="1" x14ac:dyDescent="0.25">
      <c r="A211" s="43"/>
      <c r="B211" s="10"/>
      <c r="C211" s="10"/>
      <c r="D211" s="10"/>
      <c r="E211" s="2"/>
      <c r="F211" s="10"/>
      <c r="G211" s="2"/>
      <c r="H211" s="2"/>
      <c r="J211" s="10"/>
      <c r="K211" s="14"/>
      <c r="L211" s="14"/>
      <c r="R211" s="10"/>
      <c r="U211" s="44"/>
      <c r="V211" s="10"/>
      <c r="W211" s="10"/>
    </row>
    <row r="212" spans="1:23" s="4" customFormat="1" ht="15" customHeight="1" x14ac:dyDescent="0.25">
      <c r="A212" s="43"/>
      <c r="B212" s="10"/>
      <c r="C212" s="10"/>
      <c r="D212" s="10"/>
      <c r="E212" s="2"/>
      <c r="F212" s="10"/>
      <c r="G212" s="2"/>
      <c r="H212" s="2"/>
      <c r="J212" s="10"/>
      <c r="K212" s="14"/>
      <c r="L212" s="14"/>
      <c r="R212" s="10"/>
      <c r="U212" s="44"/>
      <c r="V212" s="10"/>
      <c r="W212" s="10"/>
    </row>
    <row r="213" spans="1:23" s="4" customFormat="1" ht="15" customHeight="1" x14ac:dyDescent="0.3">
      <c r="A213" s="43"/>
      <c r="B213" s="10"/>
      <c r="C213" s="10"/>
      <c r="D213" s="10"/>
      <c r="E213" s="2"/>
      <c r="F213" s="10"/>
      <c r="G213" s="2"/>
      <c r="H213" s="2"/>
      <c r="J213" s="10"/>
      <c r="K213" s="14"/>
      <c r="L213" s="14"/>
      <c r="R213" s="27"/>
      <c r="U213" s="44"/>
      <c r="V213" s="10"/>
      <c r="W213" s="10"/>
    </row>
    <row r="214" spans="1:23" s="4" customFormat="1" ht="15" customHeight="1" x14ac:dyDescent="0.25">
      <c r="A214" s="43"/>
      <c r="B214" s="10"/>
      <c r="C214" s="10"/>
      <c r="D214" s="10"/>
      <c r="E214" s="2"/>
      <c r="F214" s="10"/>
      <c r="G214" s="2"/>
      <c r="H214" s="2"/>
      <c r="J214" s="10"/>
      <c r="K214" s="14"/>
      <c r="L214" s="14"/>
      <c r="R214" s="10"/>
      <c r="U214" s="44"/>
      <c r="V214" s="10"/>
      <c r="W214" s="10"/>
    </row>
    <row r="215" spans="1:23" s="4" customFormat="1" ht="15" customHeight="1" x14ac:dyDescent="0.25">
      <c r="A215" s="43"/>
      <c r="B215" s="10"/>
      <c r="C215" s="10"/>
      <c r="D215" s="10"/>
      <c r="E215" s="2"/>
      <c r="F215" s="10"/>
      <c r="G215" s="2"/>
      <c r="H215" s="2"/>
      <c r="J215" s="10"/>
      <c r="K215" s="14"/>
      <c r="L215" s="14"/>
      <c r="R215" s="21"/>
      <c r="U215" s="44"/>
      <c r="V215" s="10"/>
      <c r="W215" s="10"/>
    </row>
    <row r="216" spans="1:23" s="4" customFormat="1" ht="15" customHeight="1" x14ac:dyDescent="0.25">
      <c r="A216" s="43"/>
      <c r="B216" s="10"/>
      <c r="C216" s="10"/>
      <c r="D216" s="10"/>
      <c r="E216" s="2"/>
      <c r="F216" s="10"/>
      <c r="G216" s="2"/>
      <c r="H216" s="2"/>
      <c r="J216" s="10"/>
      <c r="K216" s="14"/>
      <c r="L216" s="14"/>
      <c r="R216" s="21"/>
      <c r="U216" s="44"/>
      <c r="V216" s="10"/>
      <c r="W216" s="10"/>
    </row>
    <row r="217" spans="1:23" s="4" customFormat="1" ht="15" customHeight="1" x14ac:dyDescent="0.25">
      <c r="A217" s="43"/>
      <c r="B217" s="10"/>
      <c r="C217" s="10"/>
      <c r="D217" s="10"/>
      <c r="E217" s="2"/>
      <c r="F217" s="10"/>
      <c r="G217" s="2"/>
      <c r="H217" s="2"/>
      <c r="J217" s="10"/>
      <c r="K217" s="14"/>
      <c r="L217" s="14"/>
      <c r="R217" s="21"/>
      <c r="U217" s="44"/>
      <c r="V217" s="10"/>
      <c r="W217" s="10"/>
    </row>
    <row r="218" spans="1:23" s="4" customFormat="1" ht="15" customHeight="1" x14ac:dyDescent="0.25">
      <c r="A218" s="43"/>
      <c r="B218" s="10"/>
      <c r="C218" s="10"/>
      <c r="D218" s="10"/>
      <c r="E218" s="2"/>
      <c r="F218" s="10"/>
      <c r="G218" s="2"/>
      <c r="H218" s="2"/>
      <c r="J218" s="10"/>
      <c r="K218" s="14"/>
      <c r="L218" s="14"/>
      <c r="R218" s="21"/>
      <c r="U218" s="44"/>
      <c r="V218" s="10"/>
      <c r="W218" s="10"/>
    </row>
    <row r="219" spans="1:23" s="4" customFormat="1" ht="15" customHeight="1" x14ac:dyDescent="0.25">
      <c r="A219" s="43"/>
      <c r="B219" s="10"/>
      <c r="C219" s="10"/>
      <c r="D219" s="10"/>
      <c r="E219" s="2"/>
      <c r="F219" s="10"/>
      <c r="G219" s="2"/>
      <c r="H219" s="2"/>
      <c r="J219" s="10"/>
      <c r="K219" s="14"/>
      <c r="L219" s="14"/>
      <c r="R219" s="21"/>
      <c r="U219" s="44"/>
      <c r="V219" s="10"/>
      <c r="W219" s="10"/>
    </row>
    <row r="220" spans="1:23" s="4" customFormat="1" ht="15" customHeight="1" x14ac:dyDescent="0.25">
      <c r="A220" s="43"/>
      <c r="B220" s="10"/>
      <c r="C220" s="10"/>
      <c r="D220" s="10"/>
      <c r="E220" s="2"/>
      <c r="F220" s="10"/>
      <c r="G220" s="2"/>
      <c r="H220" s="2"/>
      <c r="J220" s="10"/>
      <c r="K220" s="14"/>
      <c r="L220" s="14"/>
      <c r="R220" s="21"/>
      <c r="U220" s="44"/>
      <c r="V220" s="10"/>
      <c r="W220" s="10"/>
    </row>
  </sheetData>
  <printOptions horizontalCentered="1"/>
  <pageMargins left="0.75" right="0.75" top="0.7" bottom="0.4" header="0.5" footer="0.5"/>
  <pageSetup scale="43" fitToHeight="0" orientation="landscape" r:id="rId1"/>
  <headerFooter alignWithMargins="0">
    <oddHeader>&amp;R&amp;"Arial,Bold"KyPSC Case No. 2024-00354
AG-DR-01-089 Attachment 1
Page &amp;P of &amp;N</oddHeader>
  </headerFooter>
  <rowBreaks count="2" manualBreakCount="2">
    <brk id="79" max="21" man="1"/>
    <brk id="144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/>
        <AccountId xsi:nil="true"/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9A7AA180-BC05-44C6-96B8-F847BE00D9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6F91E1-0CC4-4448-9A77-305DF166B9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CB5BEF-BB7C-451D-8A27-37EFDC019DCC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9d26d66c-7442-4f2f-84b5-fd9d62aa561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DEK 2023</vt:lpstr>
      <vt:lpstr>'DEK 2023'!Print_Area</vt:lpstr>
      <vt:lpstr>'DEK 2023'!Print_Titles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J. Spanos</dc:creator>
  <cp:lastModifiedBy>Meyer, Tammy M</cp:lastModifiedBy>
  <cp:lastPrinted>2024-10-23T17:24:21Z</cp:lastPrinted>
  <dcterms:created xsi:type="dcterms:W3CDTF">2002-11-15T14:48:58Z</dcterms:created>
  <dcterms:modified xsi:type="dcterms:W3CDTF">2025-01-16T17:56:19Z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