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W:\Rate Case 2024\PSC First Data Request\DR 10\"/>
    </mc:Choice>
  </mc:AlternateContent>
  <xr:revisionPtr revIDLastSave="0" documentId="13_ncr:1_{1019477C-6E6E-45D2-A8CD-724D852BC81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1" l="1"/>
  <c r="N21" i="1"/>
  <c r="M21" i="1"/>
  <c r="L21" i="1"/>
  <c r="K19" i="1"/>
  <c r="J19" i="1"/>
  <c r="I19" i="1"/>
  <c r="H19" i="1"/>
  <c r="G19" i="1"/>
  <c r="F19" i="1"/>
  <c r="E19" i="1"/>
  <c r="D19" i="1"/>
  <c r="K21" i="1" l="1"/>
  <c r="J21" i="1" l="1"/>
  <c r="G21" i="1"/>
  <c r="F21" i="1"/>
  <c r="I21" i="1" l="1"/>
  <c r="H21" i="1"/>
  <c r="E21" i="1"/>
  <c r="D21" i="1"/>
</calcChain>
</file>

<file path=xl/sharedStrings.xml><?xml version="1.0" encoding="utf-8"?>
<sst xmlns="http://schemas.openxmlformats.org/spreadsheetml/2006/main" count="27" uniqueCount="27">
  <si>
    <t>(a)</t>
  </si>
  <si>
    <t>(b)</t>
  </si>
  <si>
    <t>(c)</t>
  </si>
  <si>
    <t>(d)</t>
  </si>
  <si>
    <t>(e)</t>
  </si>
  <si>
    <t>(f)</t>
  </si>
  <si>
    <t>(g)</t>
  </si>
  <si>
    <t>(i)</t>
  </si>
  <si>
    <t>(j)</t>
  </si>
  <si>
    <t>(k)</t>
  </si>
  <si>
    <t>Account 101*</t>
  </si>
  <si>
    <t>Account 102</t>
  </si>
  <si>
    <t>Account 105</t>
  </si>
  <si>
    <t>Account 106</t>
  </si>
  <si>
    <t>Account 107</t>
  </si>
  <si>
    <t>Account 108</t>
  </si>
  <si>
    <t>AP - Plant Estimate</t>
  </si>
  <si>
    <t>AP - CWIP Estimate</t>
  </si>
  <si>
    <t>AP - Prepayment Estimate</t>
  </si>
  <si>
    <t>*Accounts 370 and 390 for Plant</t>
  </si>
  <si>
    <t>General Plant</t>
  </si>
  <si>
    <t>Distribution Plant</t>
  </si>
  <si>
    <t>Total Plant</t>
  </si>
  <si>
    <t>Materials &amp; Supplies</t>
  </si>
  <si>
    <t>Data Request 10 (a), (b), (c), (d), (e), (f), (g), (i), (j), (k)</t>
  </si>
  <si>
    <t>Case No. 2024-00351</t>
  </si>
  <si>
    <t>Shelby Energy Cooperative,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</si>
</sst>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NumberFormat="1" applyFont="1"/>
    <xf numFmtId="17" fontId="2" fillId="0" borderId="0" xfId="0" applyNumberFormat="1" applyFont="1" applyAlignment="1">
      <alignment horizontal="center"/>
    </xf>
    <xf numFmtId="164" fontId="0" fillId="2" borderId="0" xfId="1" applyNumberFormat="1" applyFont="1" applyFill="1"/>
    <xf numFmtId="164" fontId="0" fillId="0" borderId="1" xfId="1" applyNumberFormat="1" applyFont="1" applyBorder="1"/>
    <xf numFmtId="0" fontId="2" fillId="0" borderId="0" xfId="0" quotePrefix="1" applyFont="1" applyAlignment="1">
      <alignment horizontal="center"/>
    </xf>
    <xf numFmtId="164" fontId="0" fillId="0" borderId="0" xfId="1" applyNumberFormat="1" applyFont="1" applyFill="1"/>
    <xf numFmtId="164" fontId="0" fillId="0" borderId="1" xfId="1" applyNumberFormat="1" applyFont="1" applyFill="1" applyBorder="1"/>
    <xf numFmtId="164" fontId="3" fillId="0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workbookViewId="0">
      <selection activeCell="B5" sqref="B5"/>
    </sheetView>
  </sheetViews>
  <sheetFormatPr defaultRowHeight="14.5" x14ac:dyDescent="0.35"/>
  <cols>
    <col min="3" max="3" width="29.1796875" bestFit="1" customWidth="1"/>
    <col min="4" max="11" width="12.54296875" bestFit="1" customWidth="1"/>
    <col min="12" max="15" width="14.6328125" bestFit="1" customWidth="1"/>
  </cols>
  <sheetData>
    <row r="1" spans="1:15" x14ac:dyDescent="0.35">
      <c r="A1" s="1" t="s">
        <v>26</v>
      </c>
    </row>
    <row r="2" spans="1:15" x14ac:dyDescent="0.35">
      <c r="A2" s="1" t="s">
        <v>25</v>
      </c>
    </row>
    <row r="3" spans="1:15" x14ac:dyDescent="0.35">
      <c r="A3" s="1" t="s">
        <v>24</v>
      </c>
    </row>
    <row r="5" spans="1:15" s="2" customFormat="1" x14ac:dyDescent="0.35">
      <c r="D5" s="4">
        <v>44927</v>
      </c>
      <c r="E5" s="4">
        <v>44958</v>
      </c>
      <c r="F5" s="4">
        <v>44986</v>
      </c>
      <c r="G5" s="4">
        <v>45017</v>
      </c>
      <c r="H5" s="4">
        <v>45047</v>
      </c>
      <c r="I5" s="4">
        <v>45078</v>
      </c>
      <c r="J5" s="4">
        <v>45108</v>
      </c>
      <c r="K5" s="4">
        <v>45139</v>
      </c>
      <c r="L5" s="4">
        <v>45170</v>
      </c>
      <c r="M5" s="4">
        <v>45200</v>
      </c>
      <c r="N5" s="4">
        <v>45231</v>
      </c>
      <c r="O5" s="4">
        <v>45261</v>
      </c>
    </row>
    <row r="6" spans="1:15" x14ac:dyDescent="0.35">
      <c r="B6" s="2" t="s">
        <v>0</v>
      </c>
      <c r="C6" s="1" t="s">
        <v>10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5">
      <c r="B7" s="2" t="s">
        <v>1</v>
      </c>
      <c r="C7" s="1" t="s">
        <v>11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</row>
    <row r="8" spans="1:15" x14ac:dyDescent="0.35">
      <c r="B8" s="7" t="s">
        <v>2</v>
      </c>
      <c r="C8" s="1" t="s">
        <v>12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</row>
    <row r="9" spans="1:15" x14ac:dyDescent="0.35">
      <c r="B9" s="2" t="s">
        <v>3</v>
      </c>
      <c r="C9" s="1" t="s">
        <v>13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</row>
    <row r="10" spans="1:15" x14ac:dyDescent="0.35">
      <c r="B10" s="2" t="s">
        <v>4</v>
      </c>
      <c r="C10" s="1" t="s">
        <v>14</v>
      </c>
      <c r="D10" s="8">
        <v>2980769.8</v>
      </c>
      <c r="E10" s="8">
        <v>3227688.96</v>
      </c>
      <c r="F10" s="8">
        <v>3201258.97</v>
      </c>
      <c r="G10" s="8">
        <v>3513273.11</v>
      </c>
      <c r="H10" s="8">
        <v>3261329.78</v>
      </c>
      <c r="I10" s="8">
        <v>2851087.75</v>
      </c>
      <c r="J10" s="8">
        <v>2778292.68</v>
      </c>
      <c r="K10" s="10">
        <v>-2430501.5099999998</v>
      </c>
      <c r="L10" s="10">
        <v>-1611009.16</v>
      </c>
      <c r="M10" s="10">
        <v>-1594397.4</v>
      </c>
      <c r="N10" s="10">
        <v>-1390234.11</v>
      </c>
      <c r="O10" s="10">
        <v>265252.90999999997</v>
      </c>
    </row>
    <row r="11" spans="1:15" x14ac:dyDescent="0.35">
      <c r="B11" s="2" t="s">
        <v>5</v>
      </c>
      <c r="C11" s="1" t="s">
        <v>15</v>
      </c>
      <c r="D11" s="8">
        <v>-25890720.710000001</v>
      </c>
      <c r="E11" s="8">
        <v>-26171699.890000001</v>
      </c>
      <c r="F11" s="8">
        <v>-26390336.920000002</v>
      </c>
      <c r="G11" s="8">
        <v>-26594642.91</v>
      </c>
      <c r="H11" s="8">
        <v>-26719277.190000001</v>
      </c>
      <c r="I11" s="8">
        <v>-26859835.550000001</v>
      </c>
      <c r="J11" s="8">
        <v>-27140313.43</v>
      </c>
      <c r="K11" s="8">
        <v>-27287667.23</v>
      </c>
      <c r="L11" s="8">
        <v>-27359452</v>
      </c>
      <c r="M11" s="8">
        <v>-27264516</v>
      </c>
      <c r="N11" s="8">
        <v>-27438534</v>
      </c>
      <c r="O11" s="8">
        <v>-27683021</v>
      </c>
    </row>
    <row r="12" spans="1:15" x14ac:dyDescent="0.35">
      <c r="B12" s="7" t="s">
        <v>6</v>
      </c>
      <c r="C12" s="1" t="s">
        <v>23</v>
      </c>
      <c r="D12" s="3">
        <v>1226281.5</v>
      </c>
      <c r="E12" s="3">
        <v>1187646.44</v>
      </c>
      <c r="F12" s="3">
        <v>1250460.53</v>
      </c>
      <c r="G12" s="3">
        <v>1162833.6399999999</v>
      </c>
      <c r="H12" s="3">
        <v>1126928.5900000001</v>
      </c>
      <c r="I12" s="3">
        <v>1145050.56</v>
      </c>
      <c r="J12" s="3">
        <v>1154257.29</v>
      </c>
      <c r="K12" s="3">
        <v>1264423.3600000001</v>
      </c>
      <c r="L12" s="3">
        <v>1985369</v>
      </c>
      <c r="M12" s="3">
        <v>2062721</v>
      </c>
      <c r="N12" s="3">
        <v>1854161</v>
      </c>
      <c r="O12" s="3">
        <v>1941984</v>
      </c>
    </row>
    <row r="13" spans="1:15" x14ac:dyDescent="0.35">
      <c r="B13" s="2"/>
      <c r="C13" s="1"/>
    </row>
    <row r="14" spans="1:15" x14ac:dyDescent="0.35">
      <c r="B14" s="2" t="s">
        <v>7</v>
      </c>
      <c r="C14" s="1" t="s">
        <v>16</v>
      </c>
      <c r="D14" s="8">
        <v>12669.38</v>
      </c>
      <c r="E14" s="8">
        <v>6954</v>
      </c>
      <c r="F14" s="8">
        <v>3309.79</v>
      </c>
      <c r="G14" s="8">
        <v>0</v>
      </c>
      <c r="H14" s="8">
        <v>14129.8</v>
      </c>
      <c r="I14" s="8">
        <v>0</v>
      </c>
      <c r="J14" s="8">
        <v>0</v>
      </c>
      <c r="K14" s="8">
        <v>1288.1400000000001</v>
      </c>
      <c r="L14" s="3">
        <v>7420</v>
      </c>
      <c r="M14" s="3">
        <v>0</v>
      </c>
      <c r="N14" s="3">
        <v>587.38</v>
      </c>
      <c r="O14" s="3">
        <v>211542</v>
      </c>
    </row>
    <row r="15" spans="1:15" x14ac:dyDescent="0.35">
      <c r="B15" s="2" t="s">
        <v>8</v>
      </c>
      <c r="C15" s="1" t="s">
        <v>17</v>
      </c>
      <c r="D15" s="8">
        <v>368625.53</v>
      </c>
      <c r="E15" s="8">
        <v>341239.35</v>
      </c>
      <c r="F15" s="8">
        <v>295638.21000000002</v>
      </c>
      <c r="G15" s="8">
        <v>267195.59000000003</v>
      </c>
      <c r="H15" s="8">
        <v>275437.11</v>
      </c>
      <c r="I15" s="8">
        <v>229268.21</v>
      </c>
      <c r="J15" s="8">
        <v>423828.84</v>
      </c>
      <c r="K15" s="8">
        <v>209097.29</v>
      </c>
      <c r="L15" s="3">
        <v>923795.29</v>
      </c>
      <c r="M15" s="3">
        <v>514477.71</v>
      </c>
      <c r="N15" s="3">
        <v>537071.46</v>
      </c>
      <c r="O15" s="3">
        <v>116130.89</v>
      </c>
    </row>
    <row r="16" spans="1:15" x14ac:dyDescent="0.35">
      <c r="B16" s="2" t="s">
        <v>9</v>
      </c>
      <c r="C16" s="1" t="s">
        <v>18</v>
      </c>
      <c r="D16" s="8">
        <v>98884.53</v>
      </c>
      <c r="E16" s="8">
        <v>654.85</v>
      </c>
      <c r="F16" s="8">
        <v>10081.61</v>
      </c>
      <c r="G16" s="8">
        <v>23413.43</v>
      </c>
      <c r="H16" s="8">
        <v>-25926.45</v>
      </c>
      <c r="I16" s="8">
        <v>6063.26</v>
      </c>
      <c r="J16" s="8">
        <v>4900.75</v>
      </c>
      <c r="K16" s="8">
        <v>9197.7999999999993</v>
      </c>
      <c r="L16" s="3">
        <v>134650.6</v>
      </c>
      <c r="M16" s="3">
        <v>7800.65</v>
      </c>
      <c r="N16" s="3">
        <v>79795.42</v>
      </c>
      <c r="O16" s="3">
        <v>4345.3900000000003</v>
      </c>
    </row>
    <row r="17" spans="2:15" x14ac:dyDescent="0.35">
      <c r="B17" s="1"/>
      <c r="C17" s="1"/>
    </row>
    <row r="18" spans="2:15" x14ac:dyDescent="0.35">
      <c r="B18" s="1"/>
      <c r="C18" s="1" t="s">
        <v>19</v>
      </c>
    </row>
    <row r="19" spans="2:15" x14ac:dyDescent="0.35">
      <c r="B19" s="1"/>
      <c r="C19" s="1" t="s">
        <v>20</v>
      </c>
      <c r="D19" s="3">
        <f>20010.19+2075+4940868.48</f>
        <v>4962953.6700000009</v>
      </c>
      <c r="E19" s="3">
        <f>20010.19+2075+4939922.48</f>
        <v>4962007.6700000009</v>
      </c>
      <c r="F19" s="3">
        <f>20010.19+2075+4943232.27</f>
        <v>4965317.46</v>
      </c>
      <c r="G19" s="3">
        <f>20010.19+2075+4943232.27</f>
        <v>4965317.46</v>
      </c>
      <c r="H19" s="3">
        <f>20010.19+2075+4975161.66</f>
        <v>4997246.8500000006</v>
      </c>
      <c r="I19" s="3">
        <f>20010.19+2075+4975161.66</f>
        <v>4997246.8500000006</v>
      </c>
      <c r="J19" s="3">
        <f>20010.19+2075+4975161.66</f>
        <v>4997246.8500000006</v>
      </c>
      <c r="K19" s="3">
        <f>20010.19+2075+4976449.8</f>
        <v>4998534.99</v>
      </c>
      <c r="L19" s="3">
        <v>5005954.99</v>
      </c>
      <c r="M19" s="3">
        <v>5005954.99</v>
      </c>
      <c r="N19" s="3">
        <v>5014174.37</v>
      </c>
      <c r="O19" s="3">
        <v>5222366.09</v>
      </c>
    </row>
    <row r="20" spans="2:15" x14ac:dyDescent="0.35">
      <c r="B20" s="1"/>
      <c r="C20" s="1" t="s">
        <v>21</v>
      </c>
      <c r="D20" s="3">
        <v>109465150.77</v>
      </c>
      <c r="E20" s="3">
        <v>109937003.38</v>
      </c>
      <c r="F20" s="3">
        <v>110400332.69</v>
      </c>
      <c r="G20" s="3">
        <v>100688647.98</v>
      </c>
      <c r="H20" s="3">
        <v>111020102.98999999</v>
      </c>
      <c r="I20" s="3">
        <v>112036780.87</v>
      </c>
      <c r="J20" s="3">
        <v>112860021.20999999</v>
      </c>
      <c r="K20" s="3">
        <v>113869797.90000001</v>
      </c>
      <c r="L20" s="3">
        <v>114794283.56999999</v>
      </c>
      <c r="M20" s="3">
        <v>115412102.20999999</v>
      </c>
      <c r="N20" s="3">
        <v>115900528.54000001</v>
      </c>
      <c r="O20" s="3">
        <v>116332480.52</v>
      </c>
    </row>
    <row r="21" spans="2:15" ht="15" thickBot="1" x14ac:dyDescent="0.4">
      <c r="B21" s="1"/>
      <c r="C21" s="1" t="s">
        <v>22</v>
      </c>
      <c r="D21" s="9">
        <f t="shared" ref="D21:J21" si="0">+SUM(D19:D20)</f>
        <v>114428104.44</v>
      </c>
      <c r="E21" s="6">
        <f t="shared" si="0"/>
        <v>114899011.05</v>
      </c>
      <c r="F21" s="9">
        <f t="shared" si="0"/>
        <v>115365650.14999999</v>
      </c>
      <c r="G21" s="9">
        <f t="shared" si="0"/>
        <v>105653965.44</v>
      </c>
      <c r="H21" s="9">
        <f t="shared" si="0"/>
        <v>116017349.83999999</v>
      </c>
      <c r="I21" s="9">
        <f t="shared" si="0"/>
        <v>117034027.72</v>
      </c>
      <c r="J21" s="6">
        <f t="shared" si="0"/>
        <v>117857268.05999999</v>
      </c>
      <c r="K21" s="6">
        <f>+SUM(K19:K20)</f>
        <v>118868332.89</v>
      </c>
      <c r="L21" s="6">
        <f t="shared" ref="L21:O21" si="1">+SUM(L19:L20)</f>
        <v>119800238.55999999</v>
      </c>
      <c r="M21" s="6">
        <f t="shared" si="1"/>
        <v>120418057.19999999</v>
      </c>
      <c r="N21" s="6">
        <f t="shared" si="1"/>
        <v>120914702.91000001</v>
      </c>
      <c r="O21" s="6">
        <f t="shared" si="1"/>
        <v>121554846.61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D6205B-0C73-4263-9E81-5228E2FA39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507954-2315-4605-AFB1-4CB1C08B6A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3CD0AE-120A-46C6-AEAD-0F599D47D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Kendall</dc:creator>
  <cp:lastModifiedBy>Michael Moriarty</cp:lastModifiedBy>
  <dcterms:created xsi:type="dcterms:W3CDTF">2015-06-05T18:17:20Z</dcterms:created>
  <dcterms:modified xsi:type="dcterms:W3CDTF">2024-12-15T23:07:14Z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