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\PSC First Data Request\DR 43\"/>
    </mc:Choice>
  </mc:AlternateContent>
  <xr:revisionPtr revIDLastSave="0" documentId="13_ncr:1_{C007FC68-479F-4EAD-B4E1-3650DF580508}" xr6:coauthVersionLast="47" xr6:coauthVersionMax="47" xr10:uidLastSave="{00000000-0000-0000-0000-000000000000}"/>
  <bookViews>
    <workbookView xWindow="28680" yWindow="-120" windowWidth="29040" windowHeight="15720" xr2:uid="{7BC7AC82-DF0B-42B1-8E5A-15E2E67C243F}"/>
  </bookViews>
  <sheets>
    <sheet name="S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5" i="1"/>
  <c r="D14" i="1" l="1"/>
  <c r="E14" i="1"/>
  <c r="G14" i="1"/>
  <c r="G13" i="1"/>
  <c r="E13" i="1"/>
  <c r="F14" i="1"/>
  <c r="G17" i="1" l="1"/>
  <c r="G19" i="1" s="1"/>
  <c r="D17" i="1"/>
  <c r="D19" i="1" s="1"/>
  <c r="E17" i="1"/>
  <c r="E19" i="1" s="1"/>
  <c r="F15" i="1" l="1"/>
  <c r="F17" i="1" s="1"/>
  <c r="F19" i="1" s="1"/>
  <c r="C17" i="1"/>
  <c r="C19" i="1" s="1"/>
</calcChain>
</file>

<file path=xl/sharedStrings.xml><?xml version="1.0" encoding="utf-8"?>
<sst xmlns="http://schemas.openxmlformats.org/spreadsheetml/2006/main" count="37" uniqueCount="35">
  <si>
    <t>(a)</t>
  </si>
  <si>
    <t>(b)</t>
  </si>
  <si>
    <t>(d)</t>
  </si>
  <si>
    <t>(f)</t>
  </si>
  <si>
    <t>(c)</t>
  </si>
  <si>
    <t>(e)</t>
  </si>
  <si>
    <t>Line</t>
  </si>
  <si>
    <t>No.</t>
  </si>
  <si>
    <t xml:space="preserve">Amount </t>
  </si>
  <si>
    <t>Paid</t>
  </si>
  <si>
    <t>Amounts</t>
  </si>
  <si>
    <t>Accrued</t>
  </si>
  <si>
    <t>Charged</t>
  </si>
  <si>
    <t>to Other</t>
  </si>
  <si>
    <t>to</t>
  </si>
  <si>
    <t>Construction</t>
  </si>
  <si>
    <t>Expense</t>
  </si>
  <si>
    <t>Item</t>
  </si>
  <si>
    <t>Kentucky Retail</t>
  </si>
  <si>
    <t>(a) State Income</t>
  </si>
  <si>
    <t>(b) Franchise Fees</t>
  </si>
  <si>
    <t>(b) Ad Valorem</t>
  </si>
  <si>
    <t>(d) Payroll (employer's portion)</t>
  </si>
  <si>
    <t>(e) Other Taxes</t>
  </si>
  <si>
    <t>Total Retail L1(a) through L1(e)</t>
  </si>
  <si>
    <t>Other Jurisdictions</t>
  </si>
  <si>
    <t>Total Per Books (L2 and L3)</t>
  </si>
  <si>
    <t>Accounts*</t>
  </si>
  <si>
    <t>Schedule J</t>
  </si>
  <si>
    <t>Most Recent Calendar Year - 2023</t>
  </si>
  <si>
    <t>*Other Balance sheet accounts</t>
  </si>
  <si>
    <t>000's Omitted</t>
  </si>
  <si>
    <t>Case No. 2024-00351</t>
  </si>
  <si>
    <t>Item 43 - Other Operating Taxes</t>
  </si>
  <si>
    <t>Shelby Energy Cooperative,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</si>
</sst>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Fill="1" applyBorder="1" applyAlignment="1">
      <alignment horizontal="center"/>
    </xf>
    <xf numFmtId="44" fontId="0" fillId="0" borderId="3" xfId="1" applyFont="1" applyFill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H28"/>
  <sheetViews>
    <sheetView tabSelected="1" zoomScaleNormal="100" workbookViewId="0">
      <selection activeCell="D20" sqref="D20"/>
    </sheetView>
  </sheetViews>
  <sheetFormatPr defaultRowHeight="15" x14ac:dyDescent="0.25"/>
  <cols>
    <col min="2" max="2" width="34.140625" customWidth="1"/>
    <col min="3" max="7" width="21.5703125" customWidth="1"/>
    <col min="8" max="11" width="18.7109375" customWidth="1"/>
    <col min="12" max="12" width="20" customWidth="1"/>
  </cols>
  <sheetData>
    <row r="1" spans="1:8" x14ac:dyDescent="0.25">
      <c r="A1" s="1" t="s">
        <v>34</v>
      </c>
      <c r="B1" s="1"/>
      <c r="C1" s="1"/>
      <c r="D1" s="1"/>
      <c r="E1" s="1"/>
      <c r="F1" s="17" t="s">
        <v>28</v>
      </c>
      <c r="G1" s="17"/>
    </row>
    <row r="2" spans="1:8" x14ac:dyDescent="0.25">
      <c r="A2" s="1" t="s">
        <v>32</v>
      </c>
      <c r="B2" s="1"/>
      <c r="C2" s="1"/>
      <c r="D2" s="1"/>
      <c r="E2" s="1"/>
      <c r="F2" s="1"/>
      <c r="G2" s="1"/>
    </row>
    <row r="3" spans="1:8" x14ac:dyDescent="0.25">
      <c r="A3" s="1" t="s">
        <v>33</v>
      </c>
      <c r="B3" s="1"/>
      <c r="C3" s="1"/>
      <c r="D3" s="1"/>
      <c r="E3" s="1"/>
      <c r="F3" s="1"/>
      <c r="G3" s="1"/>
    </row>
    <row r="4" spans="1:8" x14ac:dyDescent="0.25">
      <c r="A4" s="1" t="s">
        <v>29</v>
      </c>
      <c r="B4" s="1"/>
      <c r="C4" s="1"/>
      <c r="D4" s="1"/>
      <c r="E4" s="1"/>
      <c r="F4" s="1"/>
      <c r="G4" s="1"/>
    </row>
    <row r="5" spans="1:8" x14ac:dyDescent="0.25">
      <c r="A5" s="1" t="s">
        <v>31</v>
      </c>
      <c r="B5" s="1"/>
      <c r="C5" s="1"/>
      <c r="D5" s="1"/>
      <c r="E5" s="1"/>
      <c r="F5" s="1"/>
      <c r="G5" s="1"/>
    </row>
    <row r="7" spans="1:8" x14ac:dyDescent="0.25">
      <c r="A7" s="8"/>
      <c r="B7" s="8"/>
      <c r="C7" s="4"/>
      <c r="D7" s="8" t="s">
        <v>12</v>
      </c>
      <c r="E7" s="4" t="s">
        <v>12</v>
      </c>
      <c r="F7" s="8"/>
      <c r="G7" s="5"/>
    </row>
    <row r="8" spans="1:8" x14ac:dyDescent="0.25">
      <c r="A8" s="9" t="s">
        <v>6</v>
      </c>
      <c r="B8" s="9"/>
      <c r="C8" s="3" t="s">
        <v>12</v>
      </c>
      <c r="D8" s="9" t="s">
        <v>14</v>
      </c>
      <c r="E8" s="3" t="s">
        <v>13</v>
      </c>
      <c r="F8" s="9" t="s">
        <v>10</v>
      </c>
      <c r="G8" s="6" t="s">
        <v>8</v>
      </c>
    </row>
    <row r="9" spans="1:8" x14ac:dyDescent="0.25">
      <c r="A9" s="9" t="s">
        <v>7</v>
      </c>
      <c r="B9" s="9" t="s">
        <v>17</v>
      </c>
      <c r="C9" s="3" t="s">
        <v>16</v>
      </c>
      <c r="D9" s="9" t="s">
        <v>15</v>
      </c>
      <c r="E9" s="3" t="s">
        <v>27</v>
      </c>
      <c r="F9" s="9" t="s">
        <v>11</v>
      </c>
      <c r="G9" s="6" t="s">
        <v>9</v>
      </c>
    </row>
    <row r="10" spans="1:8" x14ac:dyDescent="0.25">
      <c r="A10" s="10"/>
      <c r="B10" s="10" t="s">
        <v>0</v>
      </c>
      <c r="C10" s="11" t="s">
        <v>1</v>
      </c>
      <c r="D10" s="10" t="s">
        <v>4</v>
      </c>
      <c r="E10" s="11" t="s">
        <v>2</v>
      </c>
      <c r="F10" s="10" t="s">
        <v>5</v>
      </c>
      <c r="G10" s="7" t="s">
        <v>3</v>
      </c>
    </row>
    <row r="11" spans="1:8" x14ac:dyDescent="0.25">
      <c r="A11" s="2">
        <v>1</v>
      </c>
      <c r="B11" s="12" t="s">
        <v>18</v>
      </c>
      <c r="C11" s="13"/>
      <c r="D11" s="13"/>
      <c r="E11" s="13"/>
      <c r="F11" s="13"/>
      <c r="G11" s="13"/>
    </row>
    <row r="12" spans="1:8" x14ac:dyDescent="0.25">
      <c r="A12" s="2"/>
      <c r="B12" s="12" t="s">
        <v>19</v>
      </c>
      <c r="C12" s="13"/>
      <c r="D12" s="13"/>
      <c r="E12" s="13"/>
      <c r="F12" s="13"/>
      <c r="G12" s="13"/>
    </row>
    <row r="13" spans="1:8" x14ac:dyDescent="0.25">
      <c r="A13" s="2"/>
      <c r="B13" s="12" t="s">
        <v>20</v>
      </c>
      <c r="C13" s="13"/>
      <c r="D13" s="13"/>
      <c r="E13" s="13">
        <f>F13</f>
        <v>185.87653</v>
      </c>
      <c r="F13" s="13">
        <f>(185876.53)/1000</f>
        <v>185.87653</v>
      </c>
      <c r="G13" s="13">
        <f>(19072.68+106957.17+14230.57+48691.82)/1000</f>
        <v>188.95224000000002</v>
      </c>
    </row>
    <row r="14" spans="1:8" x14ac:dyDescent="0.25">
      <c r="A14" s="2"/>
      <c r="B14" s="12" t="s">
        <v>21</v>
      </c>
      <c r="C14" s="13">
        <v>1095.69</v>
      </c>
      <c r="D14" s="13">
        <f>(6607.08)/1000</f>
        <v>6.6070799999999998</v>
      </c>
      <c r="E14" s="13">
        <f>5699.28/1000</f>
        <v>5.6992799999999999</v>
      </c>
      <c r="F14" s="13">
        <f>+SUM(C14:E14)</f>
        <v>1107.9963600000001</v>
      </c>
      <c r="G14" s="13">
        <f>1108458.03/1000</f>
        <v>1108.45803</v>
      </c>
      <c r="H14" s="16"/>
    </row>
    <row r="15" spans="1:8" x14ac:dyDescent="0.25">
      <c r="A15" s="2"/>
      <c r="B15" s="12" t="s">
        <v>22</v>
      </c>
      <c r="C15" s="13">
        <v>146.22999999999999</v>
      </c>
      <c r="D15" s="13">
        <v>118.81</v>
      </c>
      <c r="E15" s="13">
        <v>9.2100000000000009</v>
      </c>
      <c r="F15" s="13">
        <f>+SUM(C15:E15)</f>
        <v>274.24999999999994</v>
      </c>
      <c r="G15" s="13">
        <f>(1757.48+220160.63+52268.46+1372.12)/1000</f>
        <v>275.55869000000001</v>
      </c>
      <c r="H15" s="16"/>
    </row>
    <row r="16" spans="1:8" x14ac:dyDescent="0.25">
      <c r="A16" s="2"/>
      <c r="B16" s="12" t="s">
        <v>23</v>
      </c>
      <c r="C16" s="14"/>
      <c r="D16" s="14"/>
      <c r="E16" s="14"/>
      <c r="F16" s="14"/>
      <c r="G16" s="14"/>
    </row>
    <row r="17" spans="1:7" x14ac:dyDescent="0.25">
      <c r="A17" s="2">
        <v>2</v>
      </c>
      <c r="B17" s="12" t="s">
        <v>24</v>
      </c>
      <c r="C17" s="13">
        <f>+SUM(C11:C16)</f>
        <v>1241.92</v>
      </c>
      <c r="D17" s="13">
        <f t="shared" ref="D17:G17" si="0">+SUM(D11:D16)</f>
        <v>125.41708</v>
      </c>
      <c r="E17" s="13">
        <f t="shared" si="0"/>
        <v>200.78581</v>
      </c>
      <c r="F17" s="13">
        <f t="shared" si="0"/>
        <v>1568.1228900000001</v>
      </c>
      <c r="G17" s="13">
        <f t="shared" si="0"/>
        <v>1572.9689600000002</v>
      </c>
    </row>
    <row r="18" spans="1:7" x14ac:dyDescent="0.25">
      <c r="A18" s="2">
        <v>3</v>
      </c>
      <c r="B18" s="2" t="s">
        <v>25</v>
      </c>
      <c r="C18" s="14"/>
      <c r="D18" s="14"/>
      <c r="E18" s="14"/>
      <c r="F18" s="14"/>
      <c r="G18" s="14"/>
    </row>
    <row r="19" spans="1:7" ht="15.75" thickBot="1" x14ac:dyDescent="0.3">
      <c r="A19" s="2"/>
      <c r="B19" s="2" t="s">
        <v>26</v>
      </c>
      <c r="C19" s="15">
        <f>+C17+C18</f>
        <v>1241.92</v>
      </c>
      <c r="D19" s="15">
        <f t="shared" ref="D19:G19" si="1">+D17+D18</f>
        <v>125.41708</v>
      </c>
      <c r="E19" s="15">
        <f t="shared" si="1"/>
        <v>200.78581</v>
      </c>
      <c r="F19" s="15">
        <f t="shared" si="1"/>
        <v>1568.1228900000001</v>
      </c>
      <c r="G19" s="15">
        <f t="shared" si="1"/>
        <v>1572.9689600000002</v>
      </c>
    </row>
    <row r="20" spans="1:7" ht="15.75" thickTop="1" x14ac:dyDescent="0.25">
      <c r="A20" s="2"/>
      <c r="B20" s="2"/>
      <c r="C20" s="13"/>
      <c r="D20" s="13"/>
      <c r="E20" s="13"/>
      <c r="F20" s="13"/>
      <c r="G20" s="13"/>
    </row>
    <row r="21" spans="1:7" x14ac:dyDescent="0.25">
      <c r="A21" s="2"/>
      <c r="B21" s="12" t="s">
        <v>30</v>
      </c>
      <c r="C21" s="13"/>
      <c r="D21" s="13"/>
      <c r="E21" s="13"/>
      <c r="F21" s="13"/>
      <c r="G21" s="13"/>
    </row>
    <row r="22" spans="1:7" x14ac:dyDescent="0.25">
      <c r="A22" s="2"/>
      <c r="B22" s="1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</sheetData>
  <mergeCells count="1">
    <mergeCell ref="F1:G1"/>
  </mergeCells>
  <pageMargins left="0.7" right="0.7" top="0.75" bottom="0.75" header="0.3" footer="0.3"/>
  <pageSetup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17A71C-40DC-43CB-A3AE-9C34ED348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D404E1-3622-4464-9949-54C8C06E6A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9E593B-BED4-4AC0-B4A7-C66849256D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Michael Moriarty</cp:lastModifiedBy>
  <cp:lastPrinted>2021-10-19T14:36:12Z</cp:lastPrinted>
  <dcterms:created xsi:type="dcterms:W3CDTF">2021-10-19T13:15:57Z</dcterms:created>
  <dcterms:modified xsi:type="dcterms:W3CDTF">2024-12-17T20:33:49Z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