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Excel\msimmons\Gas Supply\REGULATORY\Rate Case\2024 Rate Case\PSC Questions\Round 2\33.   AA GCR - Storage\"/>
    </mc:Choice>
  </mc:AlternateContent>
  <xr:revisionPtr revIDLastSave="0" documentId="13_ncr:1_{E8BE035C-AF99-41B8-BE4E-69C1D968754E}" xr6:coauthVersionLast="47" xr6:coauthVersionMax="47" xr10:uidLastSave="{00000000-0000-0000-0000-000000000000}"/>
  <bookViews>
    <workbookView xWindow="-120" yWindow="-120" windowWidth="29040" windowHeight="15840" xr2:uid="{AE054B14-A3E6-44B9-BB87-B376081FFCEF}"/>
  </bookViews>
  <sheets>
    <sheet name="IV" sheetId="2" r:id="rId1"/>
  </sheets>
  <externalReferences>
    <externalReference r:id="rId2"/>
  </externalReferences>
  <definedNames>
    <definedName name="\b">#REF!</definedName>
    <definedName name="\c">#REF!</definedName>
    <definedName name="\p">[1]II!#REF!</definedName>
    <definedName name="_xlnm.Print_Area" localSheetId="0">IV!$A$1:$F$45</definedName>
    <definedName name="sort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2" l="1"/>
  <c r="P12" i="2"/>
  <c r="P11" i="2"/>
  <c r="C31" i="2" l="1"/>
  <c r="A3" i="2"/>
  <c r="E7" i="2"/>
  <c r="D7" i="2" s="1"/>
  <c r="C7" i="2" s="1"/>
  <c r="C15" i="2"/>
  <c r="D15" i="2"/>
  <c r="E15" i="2"/>
  <c r="C23" i="2"/>
  <c r="C35" i="2" s="1"/>
  <c r="D23" i="2"/>
  <c r="D31" i="2" s="1"/>
  <c r="D35" i="2" s="1"/>
  <c r="E23" i="2"/>
  <c r="E31" i="2" s="1"/>
  <c r="E35" i="2" s="1"/>
  <c r="C28" i="2"/>
  <c r="D28" i="2"/>
  <c r="E28" i="2"/>
  <c r="C34" i="2"/>
  <c r="D34" i="2"/>
  <c r="E34" i="2"/>
  <c r="E42" i="2"/>
  <c r="E41" i="2" l="1"/>
  <c r="E43" i="2" s="1"/>
</calcChain>
</file>

<file path=xl/sharedStrings.xml><?xml version="1.0" encoding="utf-8"?>
<sst xmlns="http://schemas.openxmlformats.org/spreadsheetml/2006/main" count="63" uniqueCount="35">
  <si>
    <t xml:space="preserve"> </t>
  </si>
  <si>
    <t>$/MCF</t>
  </si>
  <si>
    <t xml:space="preserve"> CURRENT QUARTERLY ACTUAL ADJUSTMENT </t>
  </si>
  <si>
    <t>MCF</t>
  </si>
  <si>
    <t xml:space="preserve"> TWELVE MONTHS SALES FOR PERIOD ENDED  </t>
  </si>
  <si>
    <t>$</t>
  </si>
  <si>
    <t xml:space="preserve"> COST DIFFERENCE FOR THE THREE MONTHS </t>
  </si>
  <si>
    <t>Three Month Period</t>
  </si>
  <si>
    <t>Unit</t>
  </si>
  <si>
    <t>Particulars</t>
  </si>
  <si>
    <t>MONTHLY COST DIFFERENCE</t>
  </si>
  <si>
    <t>MONTHLY SALES</t>
  </si>
  <si>
    <t xml:space="preserve">EGC REVENUE </t>
  </si>
  <si>
    <t>SUPPLIER COST PER BOOKS</t>
  </si>
  <si>
    <t xml:space="preserve">  TOTAL</t>
  </si>
  <si>
    <t xml:space="preserve">  OTHER VOLUMES (SPECIFY)</t>
  </si>
  <si>
    <t xml:space="preserve">  JURISDICTIONAL</t>
  </si>
  <si>
    <t>SALES VOLUME</t>
  </si>
  <si>
    <t xml:space="preserve">  OTHER COST (SPECIFY)</t>
  </si>
  <si>
    <t xml:space="preserve">   UNCOLLECTIBLE GAS COSTS</t>
  </si>
  <si>
    <t xml:space="preserve">  INCLUDABLE PROPANE</t>
  </si>
  <si>
    <t xml:space="preserve">  UTILITY PRODUCTION</t>
  </si>
  <si>
    <t xml:space="preserve">  PRIMARY GAS SUPPLIERS</t>
  </si>
  <si>
    <t>SUPPLY COST PER BOOKS</t>
  </si>
  <si>
    <t>SUPPLY VOLUME PER BOOKS</t>
  </si>
  <si>
    <t>For the Month Ended</t>
  </si>
  <si>
    <t>Delta</t>
  </si>
  <si>
    <t xml:space="preserve">DETAIL FOR THE THREE MONTHS ENDED </t>
  </si>
  <si>
    <t>ACTUAL ADJUSTMENT</t>
  </si>
  <si>
    <t>storage</t>
  </si>
  <si>
    <t>mcf</t>
  </si>
  <si>
    <t>Aug 2024</t>
  </si>
  <si>
    <t>Sep 2024</t>
  </si>
  <si>
    <t>Oct 2024</t>
  </si>
  <si>
    <t>INJ / 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</si>
</sst>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* #,##0.0000_);_(* \(#,##0.0000\);_(* &quot;-&quot;_);_(@_)"/>
    <numFmt numFmtId="166" formatCode="_(&quot;$&quot;* #,##0.0000_);_(&quot;$&quot;* \(#,##0.0000\);_(&quot;$&quot;* &quot;-&quot;??_);_(@_)"/>
    <numFmt numFmtId="167" formatCode="_(* #,##0.0000_);_(* \(#,##0.0000\);_(* &quot;-&quot;??_);_(@_)"/>
    <numFmt numFmtId="168" formatCode="_(* #,##0_);_(* \(#,##0\);_(* &quot;-&quot;??_);_(@_)"/>
    <numFmt numFmtId="169" formatCode="0.00_)"/>
    <numFmt numFmtId="170" formatCode="mmm\-yy_)"/>
    <numFmt numFmtId="171" formatCode="mmmm\ 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Schoolbook"/>
      <family val="1"/>
    </font>
    <font>
      <sz val="10"/>
      <color indexed="23"/>
      <name val="Century Schoolbook"/>
      <family val="1"/>
    </font>
    <font>
      <u val="singleAccounting"/>
      <sz val="10"/>
      <color indexed="23"/>
      <name val="Century Schoolbook"/>
      <family val="1"/>
    </font>
    <font>
      <sz val="10"/>
      <color theme="0" tint="-0.499984740745262"/>
      <name val="Century Schoolbook"/>
      <family val="1"/>
    </font>
    <font>
      <u val="singleAccounting"/>
      <sz val="10"/>
      <name val="Century Schoolbook"/>
      <family val="1"/>
    </font>
    <font>
      <i/>
      <sz val="10"/>
      <color indexed="23"/>
      <name val="Century Schoolbook"/>
      <family val="1"/>
    </font>
    <font>
      <u val="doubleAccounting"/>
      <sz val="10"/>
      <name val="Century Schoolbook"/>
      <family val="1"/>
    </font>
    <font>
      <u val="singleAccounting"/>
      <sz val="10"/>
      <color indexed="17"/>
      <name val="Century Schoolbook"/>
      <family val="1"/>
    </font>
    <font>
      <u val="singleAccounting"/>
      <sz val="10"/>
      <color indexed="33"/>
      <name val="Century Schoolbook"/>
      <family val="1"/>
    </font>
    <font>
      <sz val="10"/>
      <name val="Arial"/>
      <family val="2"/>
    </font>
    <font>
      <sz val="10"/>
      <color indexed="17"/>
      <name val="Century Schoolbook"/>
      <family val="1"/>
    </font>
    <font>
      <sz val="10"/>
      <color rgb="FFFF00FF"/>
      <name val="Century Schoolbook"/>
      <family val="1"/>
    </font>
    <font>
      <sz val="10"/>
      <color theme="1"/>
      <name val="Century Schoolbook"/>
      <family val="1"/>
    </font>
    <font>
      <sz val="10"/>
      <color indexed="33"/>
      <name val="Century Schoolbook"/>
      <family val="1"/>
    </font>
    <font>
      <b/>
      <sz val="10"/>
      <name val="Century Schoolbook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41" fontId="3" fillId="0" borderId="0" xfId="2" applyFont="1"/>
    <xf numFmtId="37" fontId="3" fillId="0" borderId="0" xfId="2" applyNumberFormat="1" applyFont="1" applyAlignment="1" applyProtection="1">
      <alignment horizontal="center"/>
    </xf>
    <xf numFmtId="41" fontId="3" fillId="0" borderId="0" xfId="2" applyFont="1" applyAlignment="1" applyProtection="1">
      <alignment horizontal="left"/>
    </xf>
    <xf numFmtId="41" fontId="4" fillId="0" borderId="0" xfId="2" applyNumberFormat="1" applyFont="1" applyProtection="1"/>
    <xf numFmtId="37" fontId="3" fillId="0" borderId="0" xfId="2" applyNumberFormat="1" applyFont="1" applyProtection="1"/>
    <xf numFmtId="167" fontId="5" fillId="0" borderId="0" xfId="2" applyNumberFormat="1" applyFont="1" applyProtection="1"/>
    <xf numFmtId="167" fontId="2" fillId="0" borderId="0" xfId="2" applyNumberFormat="1" applyProtection="1"/>
    <xf numFmtId="41" fontId="2" fillId="0" borderId="0" xfId="2"/>
    <xf numFmtId="37" fontId="2" fillId="0" borderId="0" xfId="2" applyNumberFormat="1" applyProtection="1"/>
    <xf numFmtId="37" fontId="2" fillId="0" borderId="0" xfId="2" applyNumberFormat="1" applyAlignment="1" applyProtection="1">
      <alignment horizontal="center"/>
    </xf>
    <xf numFmtId="41" fontId="2" fillId="0" borderId="0" xfId="2" applyAlignment="1" applyProtection="1">
      <alignment horizontal="left"/>
    </xf>
    <xf numFmtId="41" fontId="3" fillId="0" borderId="1" xfId="2" applyFont="1" applyBorder="1"/>
    <xf numFmtId="168" fontId="2" fillId="0" borderId="1" xfId="2" applyNumberFormat="1" applyBorder="1" applyProtection="1"/>
    <xf numFmtId="41" fontId="2" fillId="0" borderId="0" xfId="2" applyNumberFormat="1" applyProtection="1"/>
    <xf numFmtId="41" fontId="2" fillId="0" borderId="0" xfId="2" applyAlignment="1" applyProtection="1">
      <alignment horizontal="center"/>
    </xf>
    <xf numFmtId="41" fontId="4" fillId="0" borderId="0" xfId="2" applyNumberFormat="1" applyFont="1" applyAlignment="1">
      <alignment horizontal="center" wrapText="1"/>
    </xf>
    <xf numFmtId="41" fontId="6" fillId="0" borderId="0" xfId="2" applyNumberFormat="1" applyFont="1" applyAlignment="1" applyProtection="1">
      <alignment horizontal="center" wrapText="1"/>
    </xf>
    <xf numFmtId="41" fontId="7" fillId="0" borderId="0" xfId="2" quotePrefix="1" applyFont="1" applyAlignment="1">
      <alignment horizontal="left"/>
    </xf>
    <xf numFmtId="41" fontId="8" fillId="0" borderId="0" xfId="2" applyNumberFormat="1" applyFont="1" applyProtection="1"/>
    <xf numFmtId="41" fontId="6" fillId="0" borderId="0" xfId="2" applyNumberFormat="1" applyFont="1" applyProtection="1"/>
    <xf numFmtId="165" fontId="3" fillId="0" borderId="0" xfId="2" applyNumberFormat="1" applyFont="1"/>
    <xf numFmtId="168" fontId="2" fillId="0" borderId="0" xfId="2" applyNumberFormat="1" applyProtection="1"/>
    <xf numFmtId="41" fontId="3" fillId="0" borderId="0" xfId="2" applyNumberFormat="1" applyFont="1"/>
    <xf numFmtId="41" fontId="10" fillId="0" borderId="0" xfId="2" applyNumberFormat="1" applyFont="1" applyProtection="1">
      <protection locked="0"/>
    </xf>
    <xf numFmtId="43" fontId="3" fillId="0" borderId="0" xfId="4" applyFont="1"/>
    <xf numFmtId="41" fontId="3" fillId="0" borderId="0" xfId="2" applyNumberFormat="1" applyFont="1" applyProtection="1"/>
    <xf numFmtId="41" fontId="13" fillId="0" borderId="0" xfId="2" applyNumberFormat="1" applyFont="1" applyFill="1" applyProtection="1">
      <protection locked="0"/>
    </xf>
    <xf numFmtId="0" fontId="14" fillId="0" borderId="0" xfId="5" applyFont="1"/>
    <xf numFmtId="41" fontId="15" fillId="0" borderId="0" xfId="2" applyNumberFormat="1" applyFont="1" applyProtection="1">
      <protection locked="0"/>
    </xf>
    <xf numFmtId="41" fontId="15" fillId="0" borderId="0" xfId="2" applyNumberFormat="1" applyFont="1" applyFill="1" applyProtection="1">
      <protection locked="0"/>
    </xf>
    <xf numFmtId="37" fontId="3" fillId="0" borderId="0" xfId="2" applyNumberFormat="1" applyFont="1" applyFill="1" applyProtection="1">
      <protection locked="0"/>
    </xf>
    <xf numFmtId="169" fontId="2" fillId="0" borderId="0" xfId="2" applyNumberFormat="1" applyProtection="1"/>
    <xf numFmtId="37" fontId="3" fillId="0" borderId="0" xfId="2" applyNumberFormat="1" applyFont="1" applyProtection="1">
      <protection locked="0"/>
    </xf>
    <xf numFmtId="41" fontId="3" fillId="0" borderId="0" xfId="2" applyFont="1" applyProtection="1">
      <protection locked="0"/>
    </xf>
    <xf numFmtId="170" fontId="6" fillId="0" borderId="0" xfId="2" quotePrefix="1" applyNumberFormat="1" applyFont="1" applyAlignment="1" applyProtection="1">
      <alignment horizontal="center"/>
    </xf>
    <xf numFmtId="41" fontId="6" fillId="0" borderId="0" xfId="2" applyFont="1" applyAlignment="1" applyProtection="1">
      <alignment horizontal="center"/>
    </xf>
    <xf numFmtId="41" fontId="2" fillId="0" borderId="1" xfId="2" applyBorder="1" applyAlignment="1" applyProtection="1">
      <alignment horizontal="centerContinuous"/>
    </xf>
    <xf numFmtId="41" fontId="3" fillId="0" borderId="0" xfId="2" applyFont="1" applyAlignment="1">
      <alignment horizontal="centerContinuous"/>
    </xf>
    <xf numFmtId="41" fontId="3" fillId="0" borderId="0" xfId="2" applyFont="1" applyAlignment="1" applyProtection="1">
      <alignment horizontal="centerContinuous"/>
    </xf>
    <xf numFmtId="171" fontId="16" fillId="0" borderId="0" xfId="2" applyNumberFormat="1" applyFont="1" applyAlignment="1">
      <alignment horizontal="centerContinuous"/>
    </xf>
    <xf numFmtId="41" fontId="16" fillId="0" borderId="0" xfId="2" applyFont="1" applyAlignment="1" applyProtection="1">
      <alignment horizontal="centerContinuous"/>
    </xf>
    <xf numFmtId="166" fontId="3" fillId="0" borderId="0" xfId="3" applyNumberFormat="1" applyFont="1" applyFill="1" applyProtection="1"/>
    <xf numFmtId="41" fontId="3" fillId="0" borderId="0" xfId="2" applyFont="1" applyFill="1"/>
    <xf numFmtId="165" fontId="3" fillId="0" borderId="0" xfId="2" applyNumberFormat="1" applyFont="1" applyFill="1"/>
    <xf numFmtId="164" fontId="3" fillId="0" borderId="0" xfId="3" applyNumberFormat="1" applyFont="1" applyFill="1"/>
    <xf numFmtId="168" fontId="9" fillId="0" borderId="0" xfId="2" applyNumberFormat="1" applyFont="1" applyFill="1" applyProtection="1">
      <protection locked="0"/>
    </xf>
    <xf numFmtId="41" fontId="12" fillId="0" borderId="0" xfId="2" applyNumberFormat="1" applyFont="1" applyFill="1" applyProtection="1"/>
    <xf numFmtId="0" fontId="17" fillId="0" borderId="0" xfId="0" applyFont="1"/>
    <xf numFmtId="0" fontId="0" fillId="0" borderId="1" xfId="0" applyBorder="1" applyAlignment="1">
      <alignment horizontal="center"/>
    </xf>
    <xf numFmtId="49" fontId="0" fillId="0" borderId="0" xfId="0" quotePrefix="1" applyNumberFormat="1"/>
    <xf numFmtId="168" fontId="0" fillId="0" borderId="0" xfId="1" applyNumberFormat="1" applyFont="1" applyFill="1"/>
    <xf numFmtId="43" fontId="0" fillId="0" borderId="0" xfId="1" applyFont="1" applyFill="1"/>
    <xf numFmtId="167" fontId="0" fillId="0" borderId="0" xfId="1" applyNumberFormat="1" applyFont="1" applyFill="1"/>
    <xf numFmtId="41" fontId="2" fillId="0" borderId="4" xfId="2" applyBorder="1" applyAlignment="1" applyProtection="1">
      <alignment horizontal="center"/>
    </xf>
    <xf numFmtId="41" fontId="2" fillId="0" borderId="3" xfId="2" applyBorder="1" applyAlignment="1" applyProtection="1">
      <alignment horizontal="center"/>
    </xf>
    <xf numFmtId="41" fontId="2" fillId="0" borderId="2" xfId="2" applyBorder="1" applyAlignment="1" applyProtection="1">
      <alignment horizontal="center"/>
    </xf>
  </cellXfs>
  <cellStyles count="6">
    <cellStyle name="Comma" xfId="1" builtinId="3"/>
    <cellStyle name="Comma 2" xfId="4" xr:uid="{084DC1E8-5C26-48D8-B868-A1DFC5F05FD1}"/>
    <cellStyle name="Currency 2" xfId="3" xr:uid="{7B3F96CF-0F33-4DAC-9432-FA3149876B05}"/>
    <cellStyle name="Normal" xfId="0" builtinId="0"/>
    <cellStyle name="Normal 2" xfId="2" xr:uid="{EF149261-C2D7-4E04-9958-0FBC2E667CB1}"/>
    <cellStyle name="Normal 2 11" xfId="5" xr:uid="{4D1BC9E9-9204-40EE-9D0B-33B72580F1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gcr/GCRFeb%2025_egc_links%20Consolidated%20-%20Spec.%20F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 and Flux Explanations"/>
      <sheetName val="I"/>
      <sheetName val="II"/>
      <sheetName val="III"/>
      <sheetName val="IV"/>
      <sheetName val="V"/>
      <sheetName val="VI"/>
    </sheetNames>
    <sheetDataSet>
      <sheetData sheetId="0"/>
      <sheetData sheetId="1"/>
      <sheetData sheetId="2"/>
      <sheetData sheetId="3">
        <row r="3">
          <cell r="A3">
            <v>45596</v>
          </cell>
        </row>
        <row r="12">
          <cell r="G12">
            <v>3036367.3768917662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3EDF8-0049-45FF-9202-CED4818BE544}">
  <sheetPr>
    <pageSetUpPr fitToPage="1"/>
  </sheetPr>
  <dimension ref="A1:P47"/>
  <sheetViews>
    <sheetView tabSelected="1" zoomScale="90" zoomScaleNormal="90" workbookViewId="0">
      <selection activeCell="K22" sqref="K22"/>
    </sheetView>
  </sheetViews>
  <sheetFormatPr defaultColWidth="8.85546875" defaultRowHeight="12.75" x14ac:dyDescent="0.2"/>
  <cols>
    <col min="1" max="1" width="57.28515625" style="1" customWidth="1"/>
    <col min="2" max="2" width="7.28515625" style="1" customWidth="1"/>
    <col min="3" max="3" width="18.42578125" style="1" bestFit="1" customWidth="1"/>
    <col min="4" max="4" width="14.5703125" style="1" customWidth="1"/>
    <col min="5" max="5" width="12.85546875" style="1" customWidth="1"/>
    <col min="6" max="6" width="8.85546875" style="1"/>
    <col min="7" max="7" width="12.28515625" style="1" customWidth="1"/>
    <col min="8" max="8" width="4.7109375" style="1" customWidth="1"/>
    <col min="9" max="9" width="13.7109375" style="1" customWidth="1"/>
    <col min="10" max="10" width="11.140625" style="1" customWidth="1"/>
    <col min="11" max="11" width="11.42578125" style="1" customWidth="1"/>
    <col min="12" max="12" width="11.140625" style="1" bestFit="1" customWidth="1"/>
    <col min="13" max="16384" width="8.85546875" style="1"/>
  </cols>
  <sheetData>
    <row r="1" spans="1:16" x14ac:dyDescent="0.2">
      <c r="A1" s="41" t="s">
        <v>28</v>
      </c>
      <c r="B1" s="38"/>
      <c r="C1" s="38"/>
      <c r="D1" s="38"/>
      <c r="E1" s="38"/>
    </row>
    <row r="2" spans="1:16" x14ac:dyDescent="0.2">
      <c r="A2" s="41" t="s">
        <v>27</v>
      </c>
      <c r="B2" s="38"/>
      <c r="C2" s="38"/>
      <c r="D2" s="38"/>
      <c r="E2" s="38"/>
    </row>
    <row r="3" spans="1:16" x14ac:dyDescent="0.2">
      <c r="A3" s="40">
        <f>[1]III!A3</f>
        <v>45596</v>
      </c>
      <c r="B3" s="39"/>
      <c r="C3" s="38"/>
      <c r="D3" s="38"/>
      <c r="E3" s="38"/>
    </row>
    <row r="5" spans="1:16" x14ac:dyDescent="0.2">
      <c r="C5" s="54" t="s">
        <v>26</v>
      </c>
      <c r="D5" s="55"/>
      <c r="E5" s="56"/>
    </row>
    <row r="6" spans="1:16" x14ac:dyDescent="0.2">
      <c r="C6" s="37" t="s">
        <v>25</v>
      </c>
      <c r="D6" s="37"/>
      <c r="E6" s="37"/>
    </row>
    <row r="7" spans="1:16" ht="15" x14ac:dyDescent="0.35">
      <c r="A7" s="36" t="s">
        <v>9</v>
      </c>
      <c r="B7" s="36" t="s">
        <v>8</v>
      </c>
      <c r="C7" s="35">
        <f>D7-40</f>
        <v>45511</v>
      </c>
      <c r="D7" s="35">
        <f>E7-45</f>
        <v>45551</v>
      </c>
      <c r="E7" s="35">
        <f>A3</f>
        <v>45596</v>
      </c>
    </row>
    <row r="8" spans="1:16" x14ac:dyDescent="0.2">
      <c r="A8" s="8"/>
      <c r="B8" s="8"/>
      <c r="C8" s="34" t="s">
        <v>0</v>
      </c>
      <c r="D8" s="34"/>
      <c r="E8" s="34"/>
    </row>
    <row r="9" spans="1:16" ht="15" x14ac:dyDescent="0.25">
      <c r="A9" s="8"/>
      <c r="B9" s="8"/>
      <c r="C9" s="33"/>
      <c r="D9" s="33"/>
      <c r="E9" s="33"/>
      <c r="I9" s="48" t="s">
        <v>29</v>
      </c>
      <c r="J9"/>
      <c r="K9" t="s">
        <v>34</v>
      </c>
      <c r="L9"/>
      <c r="M9"/>
      <c r="N9"/>
      <c r="O9"/>
      <c r="P9"/>
    </row>
    <row r="10" spans="1:16" ht="15" x14ac:dyDescent="0.25">
      <c r="A10" s="11" t="s">
        <v>24</v>
      </c>
      <c r="B10" s="32"/>
      <c r="C10" s="31"/>
      <c r="D10" s="31"/>
      <c r="E10" s="31"/>
      <c r="I10"/>
      <c r="J10"/>
      <c r="K10" s="49" t="s">
        <v>30</v>
      </c>
      <c r="L10"/>
      <c r="M10"/>
      <c r="N10" s="49" t="s">
        <v>5</v>
      </c>
      <c r="O10"/>
      <c r="P10"/>
    </row>
    <row r="11" spans="1:16" ht="15" x14ac:dyDescent="0.25">
      <c r="A11" s="11" t="s">
        <v>22</v>
      </c>
      <c r="B11" s="15" t="s">
        <v>3</v>
      </c>
      <c r="C11" s="30">
        <v>-160813.89635887049</v>
      </c>
      <c r="D11" s="30">
        <v>459647.69999999995</v>
      </c>
      <c r="E11" s="30">
        <v>-13486</v>
      </c>
      <c r="I11" s="50" t="s">
        <v>31</v>
      </c>
      <c r="J11"/>
      <c r="K11" s="51">
        <v>0</v>
      </c>
      <c r="L11" s="52"/>
      <c r="M11" s="52"/>
      <c r="N11" s="52">
        <v>0</v>
      </c>
      <c r="O11"/>
      <c r="P11" s="53">
        <f>IFERROR(N11/K11,0)</f>
        <v>0</v>
      </c>
    </row>
    <row r="12" spans="1:16" ht="15" x14ac:dyDescent="0.25">
      <c r="A12" s="11" t="s">
        <v>21</v>
      </c>
      <c r="B12" s="15" t="s">
        <v>3</v>
      </c>
      <c r="C12" s="29">
        <v>0</v>
      </c>
      <c r="D12" s="29">
        <v>0</v>
      </c>
      <c r="E12" s="29">
        <v>0</v>
      </c>
      <c r="I12" s="50" t="s">
        <v>32</v>
      </c>
      <c r="J12"/>
      <c r="K12" s="51">
        <v>0</v>
      </c>
      <c r="L12" s="52"/>
      <c r="M12" s="52"/>
      <c r="N12" s="52">
        <v>0</v>
      </c>
      <c r="O12"/>
      <c r="P12" s="53">
        <f>IFERROR(N12/K12,0)</f>
        <v>0</v>
      </c>
    </row>
    <row r="13" spans="1:16" ht="15" x14ac:dyDescent="0.25">
      <c r="A13" s="11" t="s">
        <v>20</v>
      </c>
      <c r="B13" s="15" t="s">
        <v>3</v>
      </c>
      <c r="C13" s="29">
        <v>0</v>
      </c>
      <c r="D13" s="29">
        <v>0</v>
      </c>
      <c r="E13" s="29">
        <v>0</v>
      </c>
      <c r="I13" s="50" t="s">
        <v>33</v>
      </c>
      <c r="J13"/>
      <c r="K13" s="51">
        <v>0</v>
      </c>
      <c r="L13" s="52"/>
      <c r="M13" s="52"/>
      <c r="N13" s="52">
        <v>0</v>
      </c>
      <c r="O13"/>
      <c r="P13" s="53">
        <f>IFERROR(N13/K13,0)</f>
        <v>0</v>
      </c>
    </row>
    <row r="14" spans="1:16" ht="15" x14ac:dyDescent="0.35">
      <c r="A14" s="11" t="s">
        <v>15</v>
      </c>
      <c r="B14" s="15" t="s">
        <v>3</v>
      </c>
      <c r="C14" s="24">
        <v>0</v>
      </c>
      <c r="D14" s="24">
        <v>0</v>
      </c>
      <c r="E14" s="24">
        <v>0</v>
      </c>
    </row>
    <row r="15" spans="1:16" ht="15" x14ac:dyDescent="0.35">
      <c r="A15" s="11" t="s">
        <v>14</v>
      </c>
      <c r="B15" s="15" t="s">
        <v>3</v>
      </c>
      <c r="C15" s="19">
        <f>SUM(C11:C13)</f>
        <v>-160813.89635887049</v>
      </c>
      <c r="D15" s="19">
        <f>SUM(D11:D13)</f>
        <v>459647.69999999995</v>
      </c>
      <c r="E15" s="19">
        <f>SUM(E11:E13)</f>
        <v>-13486</v>
      </c>
    </row>
    <row r="16" spans="1:16" x14ac:dyDescent="0.2">
      <c r="A16" s="8"/>
      <c r="B16" s="8"/>
      <c r="C16" s="23"/>
      <c r="D16" s="23"/>
      <c r="E16" s="23"/>
    </row>
    <row r="17" spans="1:11" x14ac:dyDescent="0.2">
      <c r="A17" s="11" t="s">
        <v>23</v>
      </c>
      <c r="B17" s="8"/>
      <c r="C17" s="26"/>
      <c r="D17" s="26"/>
      <c r="E17" s="26"/>
      <c r="F17" s="25"/>
      <c r="G17" s="25"/>
    </row>
    <row r="18" spans="1:11" x14ac:dyDescent="0.2">
      <c r="A18" s="11" t="s">
        <v>22</v>
      </c>
      <c r="B18" s="15" t="s">
        <v>5</v>
      </c>
      <c r="C18" s="30">
        <v>418885.58263170824</v>
      </c>
      <c r="D18" s="30">
        <v>291887.26597548311</v>
      </c>
      <c r="E18" s="30">
        <v>661819.3102416906</v>
      </c>
      <c r="F18" s="25"/>
      <c r="G18" s="25"/>
    </row>
    <row r="19" spans="1:11" x14ac:dyDescent="0.2">
      <c r="A19" s="11" t="s">
        <v>21</v>
      </c>
      <c r="B19" s="15" t="s">
        <v>5</v>
      </c>
      <c r="C19" s="29">
        <v>0</v>
      </c>
      <c r="D19" s="29">
        <v>0</v>
      </c>
      <c r="E19" s="29">
        <v>0</v>
      </c>
      <c r="F19" s="25"/>
      <c r="G19" s="25"/>
    </row>
    <row r="20" spans="1:11" x14ac:dyDescent="0.2">
      <c r="A20" s="11" t="s">
        <v>20</v>
      </c>
      <c r="B20" s="15" t="s">
        <v>5</v>
      </c>
      <c r="C20" s="29">
        <v>0</v>
      </c>
      <c r="D20" s="29">
        <v>0</v>
      </c>
      <c r="E20" s="29">
        <v>0</v>
      </c>
      <c r="F20" s="25"/>
      <c r="G20" s="25"/>
    </row>
    <row r="21" spans="1:11" x14ac:dyDescent="0.2">
      <c r="A21" s="28" t="s">
        <v>19</v>
      </c>
      <c r="B21" s="15" t="s">
        <v>5</v>
      </c>
      <c r="C21" s="27">
        <v>3619.53</v>
      </c>
      <c r="D21" s="27">
        <v>6479.83</v>
      </c>
      <c r="E21" s="27">
        <v>6598.84</v>
      </c>
      <c r="F21" s="25"/>
      <c r="G21" s="25"/>
    </row>
    <row r="22" spans="1:11" ht="15" x14ac:dyDescent="0.35">
      <c r="A22" s="11" t="s">
        <v>18</v>
      </c>
      <c r="B22" s="15" t="s">
        <v>5</v>
      </c>
      <c r="C22" s="24">
        <v>0</v>
      </c>
      <c r="D22" s="24">
        <v>0</v>
      </c>
      <c r="E22" s="24">
        <v>0</v>
      </c>
      <c r="F22" s="25"/>
      <c r="G22" s="25"/>
    </row>
    <row r="23" spans="1:11" ht="15" x14ac:dyDescent="0.35">
      <c r="A23" s="11" t="s">
        <v>14</v>
      </c>
      <c r="B23" s="15" t="s">
        <v>5</v>
      </c>
      <c r="C23" s="19">
        <f>SUM(C18:C22)</f>
        <v>422505.11263170827</v>
      </c>
      <c r="D23" s="19">
        <f>SUM(D18:D22)</f>
        <v>298367.09597548313</v>
      </c>
      <c r="E23" s="19">
        <f>SUM(E18:E22)</f>
        <v>668418.15024169057</v>
      </c>
      <c r="F23" s="25"/>
      <c r="G23" s="25"/>
    </row>
    <row r="24" spans="1:11" x14ac:dyDescent="0.2">
      <c r="A24" s="8"/>
      <c r="B24" s="8"/>
      <c r="C24" s="23"/>
      <c r="D24" s="23"/>
      <c r="E24" s="23"/>
      <c r="F24" s="25"/>
      <c r="G24" s="25"/>
    </row>
    <row r="25" spans="1:11" x14ac:dyDescent="0.2">
      <c r="A25" s="11" t="s">
        <v>17</v>
      </c>
      <c r="B25" s="8"/>
      <c r="C25" s="26"/>
      <c r="D25" s="26"/>
      <c r="E25" s="26"/>
      <c r="F25" s="25"/>
      <c r="G25" s="25"/>
    </row>
    <row r="26" spans="1:11" x14ac:dyDescent="0.2">
      <c r="A26" s="11" t="s">
        <v>16</v>
      </c>
      <c r="B26" s="15" t="s">
        <v>3</v>
      </c>
      <c r="C26" s="47">
        <v>68053.359999999986</v>
      </c>
      <c r="D26" s="47">
        <v>59182.750000000015</v>
      </c>
      <c r="E26" s="47">
        <v>84220.766000000003</v>
      </c>
      <c r="F26" s="25"/>
      <c r="G26" s="25"/>
    </row>
    <row r="27" spans="1:11" ht="15" x14ac:dyDescent="0.35">
      <c r="A27" s="11" t="s">
        <v>15</v>
      </c>
      <c r="B27" s="15" t="s">
        <v>3</v>
      </c>
      <c r="C27" s="24">
        <v>0</v>
      </c>
      <c r="D27" s="24">
        <v>0</v>
      </c>
      <c r="E27" s="24">
        <v>0</v>
      </c>
    </row>
    <row r="28" spans="1:11" ht="15" x14ac:dyDescent="0.35">
      <c r="A28" s="11" t="s">
        <v>14</v>
      </c>
      <c r="B28" s="15" t="s">
        <v>3</v>
      </c>
      <c r="C28" s="19">
        <f>SUM(C26:C27)</f>
        <v>68053.359999999986</v>
      </c>
      <c r="D28" s="19">
        <f>SUM(D26:D27)</f>
        <v>59182.750000000015</v>
      </c>
      <c r="E28" s="19">
        <f>SUM(E26:E27)</f>
        <v>84220.766000000003</v>
      </c>
    </row>
    <row r="29" spans="1:11" x14ac:dyDescent="0.2">
      <c r="A29" s="8"/>
      <c r="B29" s="8"/>
      <c r="C29" s="23"/>
      <c r="D29" s="23"/>
      <c r="E29" s="23"/>
    </row>
    <row r="30" spans="1:11" x14ac:dyDescent="0.2">
      <c r="A30" s="8"/>
      <c r="B30" s="8"/>
    </row>
    <row r="31" spans="1:11" x14ac:dyDescent="0.2">
      <c r="A31" s="11" t="s">
        <v>13</v>
      </c>
      <c r="B31" s="15" t="s">
        <v>5</v>
      </c>
      <c r="C31" s="22">
        <f>C23</f>
        <v>422505.11263170827</v>
      </c>
      <c r="D31" s="22">
        <f>D23</f>
        <v>298367.09597548313</v>
      </c>
      <c r="E31" s="22">
        <f>E23</f>
        <v>668418.15024169057</v>
      </c>
    </row>
    <row r="32" spans="1:11" ht="15" x14ac:dyDescent="0.35">
      <c r="A32" s="11" t="s">
        <v>12</v>
      </c>
      <c r="B32" s="15" t="s">
        <v>5</v>
      </c>
      <c r="C32" s="46">
        <v>292219.31</v>
      </c>
      <c r="D32" s="46">
        <v>293832.07</v>
      </c>
      <c r="E32" s="46">
        <v>419632.95999999996</v>
      </c>
      <c r="G32" s="21"/>
      <c r="I32" s="21"/>
      <c r="K32" s="21"/>
    </row>
    <row r="33" spans="1:8" x14ac:dyDescent="0.2">
      <c r="A33" s="11"/>
      <c r="B33" s="15"/>
      <c r="C33" s="7"/>
      <c r="D33" s="7"/>
      <c r="E33" s="7"/>
    </row>
    <row r="34" spans="1:8" ht="15" x14ac:dyDescent="0.35">
      <c r="A34" s="11" t="s">
        <v>11</v>
      </c>
      <c r="B34" s="15" t="s">
        <v>3</v>
      </c>
      <c r="C34" s="20">
        <f>C26</f>
        <v>68053.359999999986</v>
      </c>
      <c r="D34" s="20">
        <f>D26</f>
        <v>59182.750000000015</v>
      </c>
      <c r="E34" s="20">
        <f>E26</f>
        <v>84220.766000000003</v>
      </c>
    </row>
    <row r="35" spans="1:8" ht="15" x14ac:dyDescent="0.35">
      <c r="A35" s="11" t="s">
        <v>10</v>
      </c>
      <c r="B35" s="15" t="s">
        <v>5</v>
      </c>
      <c r="C35" s="19">
        <f>C31-C32</f>
        <v>130285.80263170827</v>
      </c>
      <c r="D35" s="19">
        <f>D31-D32</f>
        <v>4535.0259754831204</v>
      </c>
      <c r="E35" s="19">
        <f>E31-E32</f>
        <v>248785.19024169061</v>
      </c>
    </row>
    <row r="36" spans="1:8" x14ac:dyDescent="0.2">
      <c r="C36" s="5"/>
      <c r="D36" s="5"/>
      <c r="E36" s="5"/>
    </row>
    <row r="37" spans="1:8" x14ac:dyDescent="0.2">
      <c r="A37" s="18"/>
      <c r="C37" s="5"/>
      <c r="D37" s="5"/>
      <c r="E37" s="5"/>
    </row>
    <row r="38" spans="1:8" s="16" customFormat="1" ht="30" x14ac:dyDescent="0.35">
      <c r="A38" s="17" t="s">
        <v>9</v>
      </c>
      <c r="B38" s="17" t="s">
        <v>8</v>
      </c>
      <c r="C38" s="17"/>
      <c r="D38" s="8"/>
      <c r="E38" s="17" t="s">
        <v>7</v>
      </c>
    </row>
    <row r="39" spans="1:8" x14ac:dyDescent="0.2">
      <c r="A39" s="8"/>
      <c r="B39" s="8"/>
      <c r="C39" s="8"/>
      <c r="D39" s="8"/>
      <c r="E39" s="15"/>
    </row>
    <row r="40" spans="1:8" x14ac:dyDescent="0.2">
      <c r="A40" s="8"/>
      <c r="B40" s="8"/>
      <c r="C40" s="8"/>
      <c r="D40" s="8"/>
      <c r="E40" s="8"/>
    </row>
    <row r="41" spans="1:8" x14ac:dyDescent="0.2">
      <c r="A41" s="11" t="s">
        <v>6</v>
      </c>
      <c r="B41" s="10" t="s">
        <v>5</v>
      </c>
      <c r="C41" s="9"/>
      <c r="D41" s="8"/>
      <c r="E41" s="14">
        <f>SUM(C35:E35)</f>
        <v>383606.018848882</v>
      </c>
    </row>
    <row r="42" spans="1:8" x14ac:dyDescent="0.2">
      <c r="A42" s="11" t="s">
        <v>4</v>
      </c>
      <c r="B42" s="10" t="s">
        <v>3</v>
      </c>
      <c r="C42" s="9"/>
      <c r="D42" s="8"/>
      <c r="E42" s="13">
        <f>[1]III!G12</f>
        <v>3036367.3768917662</v>
      </c>
      <c r="G42" s="12"/>
    </row>
    <row r="43" spans="1:8" x14ac:dyDescent="0.2">
      <c r="A43" s="11" t="s">
        <v>2</v>
      </c>
      <c r="B43" s="10" t="s">
        <v>1</v>
      </c>
      <c r="C43" s="9"/>
      <c r="D43" s="8"/>
      <c r="E43" s="7">
        <f>ROUND(E41/E42,4)</f>
        <v>0.1263</v>
      </c>
      <c r="G43" s="6"/>
    </row>
    <row r="44" spans="1:8" ht="15" x14ac:dyDescent="0.35">
      <c r="A44" s="3"/>
      <c r="B44" s="2"/>
      <c r="C44" s="5"/>
      <c r="E44" s="4"/>
    </row>
    <row r="45" spans="1:8" x14ac:dyDescent="0.2">
      <c r="A45" s="3"/>
      <c r="B45" s="2"/>
      <c r="C45" s="42"/>
      <c r="D45" s="42"/>
      <c r="E45" s="42"/>
      <c r="F45" s="43"/>
      <c r="G45" s="44"/>
      <c r="H45" s="43"/>
    </row>
    <row r="46" spans="1:8" x14ac:dyDescent="0.2">
      <c r="A46" s="1" t="s">
        <v>0</v>
      </c>
      <c r="C46" s="43"/>
      <c r="D46" s="43"/>
      <c r="E46" s="43"/>
      <c r="F46" s="43"/>
      <c r="G46" s="43"/>
      <c r="H46" s="43"/>
    </row>
    <row r="47" spans="1:8" x14ac:dyDescent="0.2">
      <c r="C47" s="43"/>
      <c r="D47" s="43"/>
      <c r="E47" s="45"/>
      <c r="F47" s="43"/>
      <c r="G47" s="43"/>
      <c r="H47" s="43"/>
    </row>
  </sheetData>
  <mergeCells count="1">
    <mergeCell ref="C5:E5"/>
  </mergeCells>
  <printOptions horizontalCentered="1"/>
  <pageMargins left="0.75" right="0.75" top="1" bottom="1" header="0.5" footer="0.5"/>
  <pageSetup scale="64" fitToHeight="0" orientation="portrait" r:id="rId1"/>
  <headerFooter alignWithMargins="0">
    <oddHeader>&amp;C&amp;"Century Schoolbook,Bold"&amp;12DELTA NATURAL GAS COMPANY, INC.&amp;R&amp;"Century Schoolbook,Bold"SCHEDULE IV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</vt:lpstr>
      <vt:lpstr>IV!Print_Area</vt:lpstr>
    </vt:vector>
  </TitlesOfParts>
  <Company>Essential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Matthew I</dc:creator>
  <cp:lastModifiedBy>Simmons, Matthew I</cp:lastModifiedBy>
  <dcterms:created xsi:type="dcterms:W3CDTF">2025-01-17T17:41:43Z</dcterms:created>
  <dcterms:modified xsi:type="dcterms:W3CDTF">2025-01-17T19:50:37Z</dcterms:modified>
</cp:coreProperties>
</file>