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A69158B-4019-4DD0-B0B5-848037B36869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Sheet1!$B$1:$E$25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21" i="1"/>
  <c r="E19" i="1" l="1"/>
  <c r="E5" i="1"/>
  <c r="C19" i="1"/>
  <c r="E15" i="1" l="1"/>
  <c r="C15" i="1"/>
  <c r="C13" i="1"/>
  <c r="C11" i="1"/>
  <c r="C17" i="1"/>
  <c r="E17" i="1"/>
  <c r="C5" i="1"/>
  <c r="C23" i="1" l="1"/>
  <c r="E11" i="1"/>
  <c r="E13" i="1"/>
  <c r="E23" i="1" l="1"/>
</calcChain>
</file>

<file path=xl/sharedStrings.xml><?xml version="1.0" encoding="utf-8"?>
<sst xmlns="http://schemas.openxmlformats.org/spreadsheetml/2006/main" count="21" uniqueCount="18">
  <si>
    <t xml:space="preserve">Rate Case Expense </t>
  </si>
  <si>
    <t>Total</t>
  </si>
  <si>
    <t>Organization Membership Dues</t>
  </si>
  <si>
    <t>Marketing, Sales, and Advertising (Delta not proposing to recover)</t>
  </si>
  <si>
    <t>Initiation Fees</t>
  </si>
  <si>
    <t>Country Clubs</t>
  </si>
  <si>
    <t>Base Period</t>
  </si>
  <si>
    <t>Forecasted Period</t>
  </si>
  <si>
    <t>Natural Accounts</t>
  </si>
  <si>
    <t>5308020, 5308040, 5308090 &amp; 5308991</t>
  </si>
  <si>
    <t>n/a</t>
  </si>
  <si>
    <t>6201010, 6201040 &amp; 6201070</t>
  </si>
  <si>
    <t>5303030, 5303210, 5303220, 5303310, 5303315, 5303320, 5303325, 5303820, 5303850, 5303890, 5303991, 5998501, 5998511, 5999058, 5999059</t>
  </si>
  <si>
    <t xml:space="preserve">Employee Parties, Outings &amp; Gift Expense </t>
  </si>
  <si>
    <t xml:space="preserve">Charitable Contributions (Delta not proposing to recover) </t>
  </si>
  <si>
    <t>Civic &amp; Political Activity Expenses (Delta not proposing to recover)</t>
  </si>
  <si>
    <t>Professional Service Expenses (1)</t>
  </si>
  <si>
    <t>(1) Professional Services for the Base Period are shown gross of amounts capitalized.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</si>
</sst>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,00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0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>
      <alignment horizontal="left" vertical="center" indent="1"/>
    </xf>
    <xf numFmtId="164" fontId="4" fillId="0" borderId="2" applyNumberFormat="0" applyProtection="0">
      <alignment horizontal="right" vertical="center"/>
    </xf>
    <xf numFmtId="164" fontId="3" fillId="0" borderId="3" applyNumberFormat="0" applyProtection="0">
      <alignment horizontal="right" vertical="center"/>
    </xf>
    <xf numFmtId="164" fontId="4" fillId="3" borderId="1" applyNumberFormat="0" applyAlignment="0" applyProtection="0">
      <alignment horizontal="left" vertical="center" indent="1"/>
    </xf>
    <xf numFmtId="0" fontId="5" fillId="4" borderId="3" applyNumberFormat="0" applyAlignment="0">
      <alignment horizontal="left" vertical="center" indent="1"/>
      <protection locked="0"/>
    </xf>
    <xf numFmtId="0" fontId="5" fillId="5" borderId="3" applyNumberFormat="0" applyAlignment="0" applyProtection="0">
      <alignment horizontal="left" vertical="center" indent="1"/>
    </xf>
    <xf numFmtId="164" fontId="4" fillId="6" borderId="2" applyNumberFormat="0" applyBorder="0">
      <alignment horizontal="right" vertical="center"/>
      <protection locked="0"/>
    </xf>
    <xf numFmtId="0" fontId="5" fillId="4" borderId="3" applyNumberFormat="0" applyAlignment="0">
      <alignment horizontal="left" vertical="center" indent="1"/>
      <protection locked="0"/>
    </xf>
    <xf numFmtId="164" fontId="3" fillId="5" borderId="3" applyNumberFormat="0" applyProtection="0">
      <alignment horizontal="right" vertical="center"/>
    </xf>
    <xf numFmtId="164" fontId="3" fillId="6" borderId="3" applyNumberFormat="0" applyBorder="0">
      <alignment horizontal="right" vertical="center"/>
      <protection locked="0"/>
    </xf>
    <xf numFmtId="164" fontId="6" fillId="7" borderId="4" applyNumberFormat="0" applyBorder="0" applyAlignment="0" applyProtection="0">
      <alignment horizontal="right" vertical="center" indent="1"/>
    </xf>
    <xf numFmtId="164" fontId="7" fillId="8" borderId="4" applyNumberFormat="0" applyBorder="0" applyAlignment="0" applyProtection="0">
      <alignment horizontal="right" vertical="center" indent="1"/>
    </xf>
    <xf numFmtId="164" fontId="7" fillId="9" borderId="4" applyNumberFormat="0" applyBorder="0" applyAlignment="0" applyProtection="0">
      <alignment horizontal="right" vertical="center" indent="1"/>
    </xf>
    <xf numFmtId="164" fontId="8" fillId="10" borderId="4" applyNumberFormat="0" applyBorder="0" applyAlignment="0" applyProtection="0">
      <alignment horizontal="right" vertical="center" indent="1"/>
    </xf>
    <xf numFmtId="164" fontId="8" fillId="11" borderId="4" applyNumberFormat="0" applyBorder="0" applyAlignment="0" applyProtection="0">
      <alignment horizontal="right" vertical="center" indent="1"/>
    </xf>
    <xf numFmtId="164" fontId="8" fillId="12" borderId="4" applyNumberFormat="0" applyBorder="0" applyAlignment="0" applyProtection="0">
      <alignment horizontal="right" vertical="center" indent="1"/>
    </xf>
    <xf numFmtId="164" fontId="9" fillId="13" borderId="4" applyNumberFormat="0" applyBorder="0" applyAlignment="0" applyProtection="0">
      <alignment horizontal="right" vertical="center" indent="1"/>
    </xf>
    <xf numFmtId="164" fontId="9" fillId="14" borderId="4" applyNumberFormat="0" applyBorder="0" applyAlignment="0" applyProtection="0">
      <alignment horizontal="right" vertical="center" indent="1"/>
    </xf>
    <xf numFmtId="164" fontId="9" fillId="15" borderId="4" applyNumberFormat="0" applyBorder="0" applyAlignment="0" applyProtection="0">
      <alignment horizontal="right" vertical="center" indent="1"/>
    </xf>
    <xf numFmtId="0" fontId="10" fillId="0" borderId="1" applyNumberFormat="0" applyFont="0" applyFill="0" applyAlignment="0" applyProtection="0"/>
    <xf numFmtId="164" fontId="11" fillId="3" borderId="0" applyNumberFormat="0" applyAlignment="0" applyProtection="0">
      <alignment horizontal="left" vertical="center" indent="1"/>
    </xf>
    <xf numFmtId="0" fontId="10" fillId="0" borderId="5" applyNumberFormat="0" applyFont="0" applyFill="0" applyAlignment="0" applyProtection="0"/>
    <xf numFmtId="164" fontId="4" fillId="0" borderId="2" applyNumberFormat="0" applyFill="0" applyBorder="0" applyAlignment="0" applyProtection="0">
      <alignment horizontal="right" vertical="center"/>
    </xf>
    <xf numFmtId="164" fontId="4" fillId="3" borderId="1" applyNumberFormat="0" applyAlignment="0" applyProtection="0">
      <alignment horizontal="left" vertical="center" indent="1"/>
    </xf>
    <xf numFmtId="0" fontId="3" fillId="2" borderId="3" applyNumberFormat="0" applyAlignment="0" applyProtection="0">
      <alignment horizontal="left" vertical="center" indent="1"/>
    </xf>
    <xf numFmtId="0" fontId="5" fillId="16" borderId="1" applyNumberFormat="0" applyAlignment="0" applyProtection="0">
      <alignment horizontal="left" vertical="center" indent="1"/>
    </xf>
    <xf numFmtId="0" fontId="5" fillId="17" borderId="1" applyNumberFormat="0" applyAlignment="0" applyProtection="0">
      <alignment horizontal="left" vertical="center" indent="1"/>
    </xf>
    <xf numFmtId="0" fontId="5" fillId="18" borderId="1" applyNumberFormat="0" applyAlignment="0" applyProtection="0">
      <alignment horizontal="left" vertical="center" indent="1"/>
    </xf>
    <xf numFmtId="0" fontId="5" fillId="6" borderId="1" applyNumberFormat="0" applyAlignment="0" applyProtection="0">
      <alignment horizontal="left" vertical="center" indent="1"/>
    </xf>
    <xf numFmtId="0" fontId="5" fillId="5" borderId="3" applyNumberFormat="0" applyAlignment="0" applyProtection="0">
      <alignment horizontal="left" vertical="center" indent="1"/>
    </xf>
    <xf numFmtId="0" fontId="12" fillId="0" borderId="6" applyNumberFormat="0" applyFill="0" applyBorder="0" applyAlignment="0" applyProtection="0"/>
    <xf numFmtId="0" fontId="13" fillId="0" borderId="6" applyNumberFormat="0" applyBorder="0" applyAlignment="0" applyProtection="0"/>
    <xf numFmtId="0" fontId="12" fillId="4" borderId="3" applyNumberFormat="0" applyAlignment="0">
      <alignment horizontal="left" vertical="center" indent="1"/>
      <protection locked="0"/>
    </xf>
    <xf numFmtId="0" fontId="12" fillId="4" borderId="3" applyNumberFormat="0" applyAlignment="0">
      <alignment horizontal="left" vertical="center" indent="1"/>
      <protection locked="0"/>
    </xf>
    <xf numFmtId="0" fontId="12" fillId="5" borderId="3" applyNumberFormat="0" applyAlignment="0" applyProtection="0">
      <alignment horizontal="left" vertical="center" indent="1"/>
    </xf>
    <xf numFmtId="164" fontId="14" fillId="5" borderId="3" applyNumberFormat="0" applyProtection="0">
      <alignment horizontal="right" vertical="center"/>
    </xf>
    <xf numFmtId="164" fontId="15" fillId="6" borderId="2" applyNumberFormat="0" applyBorder="0">
      <alignment horizontal="right" vertical="center"/>
      <protection locked="0"/>
    </xf>
    <xf numFmtId="164" fontId="14" fillId="6" borderId="3" applyNumberFormat="0" applyBorder="0">
      <alignment horizontal="right" vertical="center"/>
      <protection locked="0"/>
    </xf>
    <xf numFmtId="164" fontId="4" fillId="0" borderId="2" applyNumberFormat="0" applyFill="0" applyBorder="0" applyAlignment="0" applyProtection="0">
      <alignment horizontal="right" vertical="center"/>
    </xf>
    <xf numFmtId="0" fontId="2" fillId="0" borderId="0"/>
    <xf numFmtId="43" fontId="17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43" fontId="0" fillId="0" borderId="0" xfId="0" applyNumberFormat="1" applyFont="1" applyBorder="1" applyAlignment="1">
      <alignment horizontal="right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2"/>
    </xf>
    <xf numFmtId="43" fontId="0" fillId="0" borderId="0" xfId="0" applyNumberFormat="1" applyBorder="1"/>
    <xf numFmtId="49" fontId="16" fillId="0" borderId="0" xfId="0" applyNumberFormat="1" applyFont="1"/>
    <xf numFmtId="0" fontId="0" fillId="0" borderId="0" xfId="0" applyAlignment="1"/>
    <xf numFmtId="0" fontId="0" fillId="0" borderId="0" xfId="0" applyAlignment="1">
      <alignment horizontal="center"/>
    </xf>
    <xf numFmtId="43" fontId="0" fillId="0" borderId="0" xfId="0" applyNumberFormat="1" applyFont="1" applyBorder="1" applyAlignment="1">
      <alignment horizontal="right" vertical="top"/>
    </xf>
    <xf numFmtId="165" fontId="0" fillId="0" borderId="0" xfId="43" applyNumberFormat="1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5" fontId="0" fillId="0" borderId="0" xfId="43" applyNumberFormat="1" applyFont="1" applyFill="1"/>
    <xf numFmtId="0" fontId="0" fillId="0" borderId="0" xfId="0" applyFill="1"/>
    <xf numFmtId="0" fontId="0" fillId="0" borderId="0" xfId="0" applyFill="1" applyBorder="1"/>
    <xf numFmtId="165" fontId="0" fillId="0" borderId="8" xfId="43" applyNumberFormat="1" applyFont="1" applyFill="1" applyBorder="1"/>
    <xf numFmtId="0" fontId="0" fillId="0" borderId="8" xfId="0" applyFill="1" applyBorder="1"/>
    <xf numFmtId="165" fontId="0" fillId="0" borderId="0" xfId="43" applyNumberFormat="1" applyFont="1" applyFill="1" applyBorder="1"/>
    <xf numFmtId="165" fontId="0" fillId="0" borderId="9" xfId="0" applyNumberFormat="1" applyBorder="1"/>
    <xf numFmtId="0" fontId="0" fillId="0" borderId="9" xfId="0" applyBorder="1"/>
    <xf numFmtId="0" fontId="1" fillId="0" borderId="0" xfId="0" applyFont="1" applyAlignment="1">
      <alignment horizontal="left" vertical="top" wrapText="1"/>
    </xf>
  </cellXfs>
  <cellStyles count="44">
    <cellStyle name="Comma" xfId="43" builtinId="3"/>
    <cellStyle name="Comma 2" xfId="2" xr:uid="{00000000-0005-0000-0000-000000000000}"/>
    <cellStyle name="Normal" xfId="0" builtinId="0"/>
    <cellStyle name="Normal 2" xfId="42" xr:uid="{00000000-0005-0000-0000-000002000000}"/>
    <cellStyle name="Normal 3" xfId="1" xr:uid="{00000000-0005-0000-0000-000003000000}"/>
    <cellStyle name="SAPBorder" xfId="22" xr:uid="{00000000-0005-0000-0000-000004000000}"/>
    <cellStyle name="SAPDataCell" xfId="4" xr:uid="{00000000-0005-0000-0000-000005000000}"/>
    <cellStyle name="SAPDataRemoved" xfId="23" xr:uid="{00000000-0005-0000-0000-000006000000}"/>
    <cellStyle name="SAPDataTotalCell" xfId="5" xr:uid="{00000000-0005-0000-0000-000007000000}"/>
    <cellStyle name="SAPDimensionCell" xfId="3" xr:uid="{00000000-0005-0000-0000-000008000000}"/>
    <cellStyle name="SAPEditableDataCell" xfId="7" xr:uid="{00000000-0005-0000-0000-000009000000}"/>
    <cellStyle name="SAPEditableDataTotalCell" xfId="10" xr:uid="{00000000-0005-0000-0000-00000A000000}"/>
    <cellStyle name="SAPEmphasized" xfId="33" xr:uid="{00000000-0005-0000-0000-00000B000000}"/>
    <cellStyle name="SAPEmphasizedEditableDataCell" xfId="35" xr:uid="{00000000-0005-0000-0000-00000C000000}"/>
    <cellStyle name="SAPEmphasizedEditableDataTotalCell" xfId="36" xr:uid="{00000000-0005-0000-0000-00000D000000}"/>
    <cellStyle name="SAPEmphasizedLockedDataCell" xfId="39" xr:uid="{00000000-0005-0000-0000-00000E000000}"/>
    <cellStyle name="SAPEmphasizedLockedDataTotalCell" xfId="40" xr:uid="{00000000-0005-0000-0000-00000F000000}"/>
    <cellStyle name="SAPEmphasizedReadonlyDataCell" xfId="37" xr:uid="{00000000-0005-0000-0000-000010000000}"/>
    <cellStyle name="SAPEmphasizedReadonlyDataTotalCell" xfId="38" xr:uid="{00000000-0005-0000-0000-000011000000}"/>
    <cellStyle name="SAPEmphasizedTotal" xfId="34" xr:uid="{00000000-0005-0000-0000-000012000000}"/>
    <cellStyle name="SAPError" xfId="24" xr:uid="{00000000-0005-0000-0000-000013000000}"/>
    <cellStyle name="SAPExceptionLevel1" xfId="13" xr:uid="{00000000-0005-0000-0000-000014000000}"/>
    <cellStyle name="SAPExceptionLevel2" xfId="14" xr:uid="{00000000-0005-0000-0000-000015000000}"/>
    <cellStyle name="SAPExceptionLevel3" xfId="15" xr:uid="{00000000-0005-0000-0000-000016000000}"/>
    <cellStyle name="SAPExceptionLevel4" xfId="16" xr:uid="{00000000-0005-0000-0000-000017000000}"/>
    <cellStyle name="SAPExceptionLevel5" xfId="17" xr:uid="{00000000-0005-0000-0000-000018000000}"/>
    <cellStyle name="SAPExceptionLevel6" xfId="18" xr:uid="{00000000-0005-0000-0000-000019000000}"/>
    <cellStyle name="SAPExceptionLevel7" xfId="19" xr:uid="{00000000-0005-0000-0000-00001A000000}"/>
    <cellStyle name="SAPExceptionLevel8" xfId="20" xr:uid="{00000000-0005-0000-0000-00001B000000}"/>
    <cellStyle name="SAPExceptionLevel9" xfId="21" xr:uid="{00000000-0005-0000-0000-00001C000000}"/>
    <cellStyle name="SAPFormula" xfId="41" xr:uid="{00000000-0005-0000-0000-00001D000000}"/>
    <cellStyle name="SAPGroupingFillCell" xfId="6" xr:uid="{00000000-0005-0000-0000-00001E000000}"/>
    <cellStyle name="SAPHierarchyCell0" xfId="28" xr:uid="{00000000-0005-0000-0000-00001F000000}"/>
    <cellStyle name="SAPHierarchyCell1" xfId="29" xr:uid="{00000000-0005-0000-0000-000020000000}"/>
    <cellStyle name="SAPHierarchyCell2" xfId="30" xr:uid="{00000000-0005-0000-0000-000021000000}"/>
    <cellStyle name="SAPHierarchyCell3" xfId="31" xr:uid="{00000000-0005-0000-0000-000022000000}"/>
    <cellStyle name="SAPHierarchyCell4" xfId="32" xr:uid="{00000000-0005-0000-0000-000023000000}"/>
    <cellStyle name="SAPLockedDataCell" xfId="9" xr:uid="{00000000-0005-0000-0000-000024000000}"/>
    <cellStyle name="SAPLockedDataTotalCell" xfId="12" xr:uid="{00000000-0005-0000-0000-000025000000}"/>
    <cellStyle name="SAPMemberCell" xfId="26" xr:uid="{00000000-0005-0000-0000-000026000000}"/>
    <cellStyle name="SAPMemberTotalCell" xfId="27" xr:uid="{00000000-0005-0000-0000-000027000000}"/>
    <cellStyle name="SAPMessageText" xfId="25" xr:uid="{00000000-0005-0000-0000-000028000000}"/>
    <cellStyle name="SAPReadonlyDataCell" xfId="8" xr:uid="{00000000-0005-0000-0000-000029000000}"/>
    <cellStyle name="SAPReadonlyDataTotalCell" xfId="11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Fully%20Projected%20Test%20Period%2012ME%202025-06%20Billed%20Basis%20v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56 C-1"/>
      <sheetName val="Tab 56 C-2"/>
      <sheetName val="Tab 57 D-1"/>
      <sheetName val="Tab 57 D-2.1"/>
      <sheetName val="Tab 57 D-2.2"/>
      <sheetName val="Tab 57 D D-2.3"/>
      <sheetName val="Tab 57 D D-2.4"/>
      <sheetName val="Tab 57 D D-2.5"/>
      <sheetName val="Projected Period FERC"/>
      <sheetName val="Projected FERC O&amp;M TOIT Adj "/>
      <sheetName val="Projected Period Natural"/>
      <sheetName val="2025 Natural Budget"/>
      <sheetName val="FERC Bud Raw Data"/>
      <sheetName val="Natural Actual Raw Data"/>
      <sheetName val="Natural Budget Raw Data"/>
      <sheetName val="Future Test Year O&amp;M"/>
      <sheetName val="Property Tax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2">
          <cell r="W92">
            <v>48712.08</v>
          </cell>
          <cell r="AP92">
            <v>102010.0101</v>
          </cell>
        </row>
        <row r="104">
          <cell r="W104">
            <v>9735456.1500000004</v>
          </cell>
          <cell r="AP104">
            <v>504999.97980000003</v>
          </cell>
        </row>
        <row r="111">
          <cell r="W111">
            <v>120535.01999999999</v>
          </cell>
          <cell r="AP111">
            <v>136349.99999999997</v>
          </cell>
        </row>
        <row r="112">
          <cell r="W112">
            <v>238810.19</v>
          </cell>
          <cell r="AP112">
            <v>260580.01010000001</v>
          </cell>
        </row>
        <row r="113">
          <cell r="W113">
            <v>165676.01</v>
          </cell>
          <cell r="AP113">
            <v>153519.98989999999</v>
          </cell>
        </row>
        <row r="114">
          <cell r="W114">
            <v>509196.42000000004</v>
          </cell>
          <cell r="AP114">
            <v>128270.01010000001</v>
          </cell>
        </row>
        <row r="115">
          <cell r="W115">
            <v>79904.429999999993</v>
          </cell>
          <cell r="AP115">
            <v>100999.98989999997</v>
          </cell>
        </row>
        <row r="116">
          <cell r="W116">
            <v>143761.12</v>
          </cell>
          <cell r="AP116">
            <v>201999.97979999997</v>
          </cell>
        </row>
        <row r="117">
          <cell r="W117">
            <v>124.88000000000001</v>
          </cell>
          <cell r="AP117">
            <v>0</v>
          </cell>
        </row>
        <row r="118">
          <cell r="W118">
            <v>24050</v>
          </cell>
          <cell r="AP118">
            <v>0</v>
          </cell>
        </row>
        <row r="119">
          <cell r="W119">
            <v>3862</v>
          </cell>
          <cell r="AP119">
            <v>0</v>
          </cell>
        </row>
        <row r="120">
          <cell r="W120">
            <v>354618.06999999995</v>
          </cell>
          <cell r="AP120">
            <v>349460.01010000007</v>
          </cell>
        </row>
        <row r="121">
          <cell r="W121">
            <v>50107.91</v>
          </cell>
          <cell r="AP121">
            <v>0</v>
          </cell>
        </row>
        <row r="157">
          <cell r="W157">
            <v>1004</v>
          </cell>
          <cell r="AP157">
            <v>1666.5101000000002</v>
          </cell>
        </row>
        <row r="158">
          <cell r="W158">
            <v>17469</v>
          </cell>
          <cell r="AP158">
            <v>30300</v>
          </cell>
        </row>
        <row r="159">
          <cell r="W159">
            <v>25086.400000000001</v>
          </cell>
          <cell r="AP159">
            <v>24543.000000000004</v>
          </cell>
        </row>
        <row r="160">
          <cell r="W160">
            <v>554.08000000000004</v>
          </cell>
          <cell r="AP160">
            <v>0</v>
          </cell>
        </row>
        <row r="193">
          <cell r="W193">
            <v>315779.82</v>
          </cell>
          <cell r="AP193">
            <v>387633</v>
          </cell>
        </row>
        <row r="195">
          <cell r="W195">
            <v>1231267.1400000001</v>
          </cell>
          <cell r="AP195">
            <v>0</v>
          </cell>
        </row>
        <row r="196">
          <cell r="W196">
            <v>445063</v>
          </cell>
          <cell r="AP196">
            <v>0</v>
          </cell>
        </row>
        <row r="199">
          <cell r="W199">
            <v>-295379.07</v>
          </cell>
          <cell r="AP199">
            <v>-284200.00000000006</v>
          </cell>
        </row>
        <row r="200">
          <cell r="W200">
            <v>-68553.570000000007</v>
          </cell>
          <cell r="AP200">
            <v>-79170</v>
          </cell>
        </row>
        <row r="250">
          <cell r="W250">
            <v>624</v>
          </cell>
          <cell r="AP250">
            <v>0</v>
          </cell>
        </row>
        <row r="251">
          <cell r="W251">
            <v>150</v>
          </cell>
          <cell r="AP251">
            <v>0</v>
          </cell>
        </row>
        <row r="252">
          <cell r="W252">
            <v>23250</v>
          </cell>
          <cell r="AP252">
            <v>0</v>
          </cell>
        </row>
        <row r="254">
          <cell r="W254">
            <v>8283.09</v>
          </cell>
          <cell r="AP254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showGridLines="0" tabSelected="1" zoomScale="90" zoomScaleNormal="9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0" sqref="H10"/>
    </sheetView>
  </sheetViews>
  <sheetFormatPr defaultColWidth="12.77734375" defaultRowHeight="14.4" x14ac:dyDescent="0.3"/>
  <cols>
    <col min="1" max="1" width="37.109375" customWidth="1"/>
    <col min="2" max="2" width="58" style="2" bestFit="1" customWidth="1"/>
    <col min="3" max="3" width="13.77734375" bestFit="1" customWidth="1"/>
    <col min="4" max="4" width="2.109375" customWidth="1"/>
  </cols>
  <sheetData>
    <row r="1" spans="1:7" x14ac:dyDescent="0.3">
      <c r="C1" s="15"/>
      <c r="D1" s="10"/>
      <c r="E1" s="15"/>
    </row>
    <row r="2" spans="1:7" ht="28.8" x14ac:dyDescent="0.3">
      <c r="C2" s="14" t="s">
        <v>6</v>
      </c>
      <c r="E2" s="4" t="s">
        <v>7</v>
      </c>
    </row>
    <row r="3" spans="1:7" x14ac:dyDescent="0.3">
      <c r="A3" t="s">
        <v>8</v>
      </c>
      <c r="B3" s="8"/>
      <c r="C3" s="5" t="s">
        <v>1</v>
      </c>
      <c r="E3" s="5" t="s">
        <v>1</v>
      </c>
    </row>
    <row r="4" spans="1:7" x14ac:dyDescent="0.3">
      <c r="B4" s="8"/>
      <c r="E4" s="9"/>
    </row>
    <row r="5" spans="1:7" x14ac:dyDescent="0.3">
      <c r="A5" t="s">
        <v>9</v>
      </c>
      <c r="B5" s="2" t="s">
        <v>2</v>
      </c>
      <c r="C5" s="23">
        <f>'[1]Projected Period Natural'!$W$157+'[1]Projected Period Natural'!$W$158+'[1]Projected Period Natural'!$W$159+'[1]Projected Period Natural'!$W$160</f>
        <v>44113.48</v>
      </c>
      <c r="D5" s="24"/>
      <c r="E5" s="23">
        <f>'[1]Projected Period Natural'!$AP$157+'[1]Projected Period Natural'!$AP$158+'[1]Projected Period Natural'!$AP$159+'[1]Projected Period Natural'!$AP$160</f>
        <v>56509.5101</v>
      </c>
    </row>
    <row r="6" spans="1:7" x14ac:dyDescent="0.3">
      <c r="B6" s="8"/>
      <c r="C6" s="21"/>
      <c r="D6" s="21"/>
      <c r="E6" s="20"/>
    </row>
    <row r="7" spans="1:7" x14ac:dyDescent="0.3">
      <c r="A7" t="s">
        <v>10</v>
      </c>
      <c r="B7" s="3" t="s">
        <v>4</v>
      </c>
      <c r="C7" s="23">
        <v>0</v>
      </c>
      <c r="D7" s="24"/>
      <c r="E7" s="23">
        <v>0</v>
      </c>
      <c r="G7" s="11"/>
    </row>
    <row r="8" spans="1:7" x14ac:dyDescent="0.3">
      <c r="B8" s="3"/>
      <c r="C8" s="20"/>
      <c r="D8" s="22"/>
      <c r="E8" s="20"/>
      <c r="G8" s="11"/>
    </row>
    <row r="9" spans="1:7" x14ac:dyDescent="0.3">
      <c r="A9" t="s">
        <v>10</v>
      </c>
      <c r="B9" s="3" t="s">
        <v>5</v>
      </c>
      <c r="C9" s="23">
        <v>0</v>
      </c>
      <c r="D9" s="24"/>
      <c r="E9" s="23">
        <v>0</v>
      </c>
      <c r="G9" s="11"/>
    </row>
    <row r="10" spans="1:7" x14ac:dyDescent="0.3">
      <c r="B10" s="8"/>
      <c r="C10" s="20"/>
      <c r="D10" s="21"/>
      <c r="E10" s="20"/>
    </row>
    <row r="11" spans="1:7" x14ac:dyDescent="0.3">
      <c r="A11" t="s">
        <v>11</v>
      </c>
      <c r="B11" s="2" t="s">
        <v>14</v>
      </c>
      <c r="C11" s="23">
        <f>'[1]Projected Period Natural'!$W$250+'[1]Projected Period Natural'!$W$251+'[1]Projected Period Natural'!$W$252</f>
        <v>24024</v>
      </c>
      <c r="D11" s="24"/>
      <c r="E11" s="23">
        <f>'[1]Projected Period Natural'!$AP$250+'[1]Projected Period Natural'!$AP$251+'[1]Projected Period Natural'!$AP$252</f>
        <v>0</v>
      </c>
      <c r="G11" s="11"/>
    </row>
    <row r="12" spans="1:7" x14ac:dyDescent="0.3">
      <c r="C12" s="20"/>
      <c r="D12" s="21"/>
      <c r="E12" s="20"/>
      <c r="G12" s="11"/>
    </row>
    <row r="13" spans="1:7" x14ac:dyDescent="0.3">
      <c r="A13" s="18">
        <v>5303890</v>
      </c>
      <c r="B13" s="2" t="s">
        <v>3</v>
      </c>
      <c r="C13" s="23">
        <f>'[1]Projected Period Natural'!$W$118</f>
        <v>24050</v>
      </c>
      <c r="D13" s="24"/>
      <c r="E13" s="23">
        <f>'[1]Projected Period Natural'!$AP$118</f>
        <v>0</v>
      </c>
      <c r="G13" s="11"/>
    </row>
    <row r="14" spans="1:7" x14ac:dyDescent="0.3">
      <c r="B14" s="8"/>
      <c r="C14" s="25"/>
      <c r="D14" s="22"/>
      <c r="E14" s="25"/>
    </row>
    <row r="15" spans="1:7" ht="57.6" x14ac:dyDescent="0.3">
      <c r="A15" s="19" t="s">
        <v>12</v>
      </c>
      <c r="B15" s="2" t="s">
        <v>16</v>
      </c>
      <c r="C15" s="23">
        <f>'[1]Projected Period Natural'!$W$104+'[1]Projected Period Natural'!$W$111+'[1]Projected Period Natural'!$W$112+'[1]Projected Period Natural'!$W$113+'[1]Projected Period Natural'!$W$114+'[1]Projected Period Natural'!$W$115+'[1]Projected Period Natural'!$W$116+'[1]Projected Period Natural'!$W$117+'[1]Projected Period Natural'!$W$119+'[1]Projected Period Natural'!$W$120+'[1]Projected Period Natural'!$W$121+'[1]Projected Period Natural'!$W$195+'[1]Projected Period Natural'!$W$196+'[1]Projected Period Natural'!$W$199+'[1]Projected Period Natural'!$W$200</f>
        <v>12714449.699999999</v>
      </c>
      <c r="D15" s="24"/>
      <c r="E15" s="23">
        <f>'[1]Projected Period Natural'!$AP$104+'[1]Projected Period Natural'!$AP$111+'[1]Projected Period Natural'!$AP$112+'[1]Projected Period Natural'!$AP$113+'[1]Projected Period Natural'!$AP$114+'[1]Projected Period Natural'!$AP$115+'[1]Projected Period Natural'!$AP$116+'[1]Projected Period Natural'!$AP$117+'[1]Projected Period Natural'!$AP$119+'[1]Projected Period Natural'!$AP$120+'[1]Projected Period Natural'!$AP$121+'[1]Projected Period Natural'!$AP$195+'[1]Projected Period Natural'!$AP$196+'[1]Projected Period Natural'!$AP$199+'[1]Projected Period Natural'!$AP$200</f>
        <v>1472809.9696999998</v>
      </c>
    </row>
    <row r="16" spans="1:7" x14ac:dyDescent="0.3">
      <c r="C16" s="20"/>
      <c r="D16" s="21"/>
      <c r="E16" s="20"/>
    </row>
    <row r="17" spans="1:7" x14ac:dyDescent="0.3">
      <c r="A17" s="18">
        <v>6202020</v>
      </c>
      <c r="B17" s="2" t="s">
        <v>15</v>
      </c>
      <c r="C17" s="23">
        <f>'[1]Projected Period Natural'!$W$254</f>
        <v>8283.09</v>
      </c>
      <c r="D17" s="24"/>
      <c r="E17" s="23">
        <f>'[1]Projected Period Natural'!$AP$254</f>
        <v>0</v>
      </c>
    </row>
    <row r="18" spans="1:7" x14ac:dyDescent="0.3">
      <c r="C18" s="20"/>
      <c r="D18" s="21"/>
      <c r="E18" s="20"/>
    </row>
    <row r="19" spans="1:7" x14ac:dyDescent="0.3">
      <c r="A19" s="18">
        <v>5302930</v>
      </c>
      <c r="B19" s="3" t="s">
        <v>13</v>
      </c>
      <c r="C19" s="23">
        <f>'[1]Projected Period Natural'!$W$92</f>
        <v>48712.08</v>
      </c>
      <c r="D19" s="24"/>
      <c r="E19" s="23">
        <f>'[1]Projected Period Natural'!$AP$92</f>
        <v>102010.0101</v>
      </c>
      <c r="G19" s="11"/>
    </row>
    <row r="20" spans="1:7" x14ac:dyDescent="0.3">
      <c r="C20" s="20"/>
      <c r="D20" s="21"/>
      <c r="E20" s="20"/>
    </row>
    <row r="21" spans="1:7" x14ac:dyDescent="0.3">
      <c r="A21" s="18">
        <v>5507010</v>
      </c>
      <c r="B21" s="2" t="s">
        <v>0</v>
      </c>
      <c r="C21" s="23">
        <f>'[1]Projected Period Natural'!$W$193</f>
        <v>315779.82</v>
      </c>
      <c r="D21" s="24"/>
      <c r="E21" s="23">
        <f>'[1]Projected Period Natural'!$AP$193</f>
        <v>387633</v>
      </c>
    </row>
    <row r="22" spans="1:7" x14ac:dyDescent="0.3">
      <c r="B22" s="3"/>
      <c r="C22" s="12"/>
      <c r="D22" s="7"/>
      <c r="E22" s="17"/>
      <c r="G22" s="11"/>
    </row>
    <row r="23" spans="1:7" ht="15" thickBot="1" x14ac:dyDescent="0.35">
      <c r="B23" s="3" t="s">
        <v>1</v>
      </c>
      <c r="C23" s="26">
        <f>SUM(C5:C22)</f>
        <v>13179412.17</v>
      </c>
      <c r="D23" s="27"/>
      <c r="E23" s="26">
        <f>SUM(E5:E22)</f>
        <v>2018962.4898999999</v>
      </c>
      <c r="G23" s="11"/>
    </row>
    <row r="24" spans="1:7" ht="15" thickTop="1" x14ac:dyDescent="0.3">
      <c r="B24" s="3"/>
      <c r="C24" s="12"/>
      <c r="D24" s="7"/>
      <c r="E24" s="17"/>
      <c r="G24" s="11"/>
    </row>
    <row r="25" spans="1:7" ht="28.8" x14ac:dyDescent="0.3">
      <c r="B25" s="28" t="s">
        <v>17</v>
      </c>
      <c r="C25" s="12"/>
      <c r="D25" s="7"/>
      <c r="E25" s="12"/>
      <c r="G25" s="11"/>
    </row>
    <row r="26" spans="1:7" x14ac:dyDescent="0.3">
      <c r="B26" s="3"/>
      <c r="C26" s="12"/>
      <c r="D26" s="7"/>
      <c r="E26" s="12"/>
      <c r="G26" s="11"/>
    </row>
    <row r="27" spans="1:7" x14ac:dyDescent="0.3">
      <c r="B27" s="3"/>
      <c r="C27" s="12"/>
      <c r="D27" s="7"/>
      <c r="E27" s="12"/>
      <c r="G27" s="11"/>
    </row>
    <row r="28" spans="1:7" x14ac:dyDescent="0.3">
      <c r="B28" s="3"/>
      <c r="C28" s="12"/>
      <c r="D28" s="7"/>
      <c r="E28" s="12"/>
    </row>
    <row r="29" spans="1:7" x14ac:dyDescent="0.3">
      <c r="B29" s="3"/>
      <c r="C29" s="12"/>
      <c r="D29" s="7"/>
      <c r="E29" s="12"/>
    </row>
    <row r="30" spans="1:7" x14ac:dyDescent="0.3">
      <c r="B30" s="3"/>
      <c r="C30" s="12"/>
      <c r="D30" s="7"/>
      <c r="E30" s="12"/>
    </row>
    <row r="31" spans="1:7" x14ac:dyDescent="0.3">
      <c r="B31" s="3"/>
      <c r="C31" s="12"/>
      <c r="D31" s="7"/>
      <c r="E31" s="12"/>
    </row>
    <row r="32" spans="1:7" x14ac:dyDescent="0.3">
      <c r="B32" s="3"/>
      <c r="C32" s="12"/>
      <c r="D32" s="7"/>
      <c r="E32" s="12"/>
    </row>
    <row r="33" spans="2:14" x14ac:dyDescent="0.3">
      <c r="B33" s="3"/>
      <c r="C33" s="12"/>
      <c r="D33" s="7"/>
      <c r="E33" s="12"/>
    </row>
    <row r="34" spans="2:14" x14ac:dyDescent="0.3">
      <c r="B34" s="3"/>
      <c r="C34" s="12"/>
      <c r="D34" s="7"/>
      <c r="E34" s="12"/>
    </row>
    <row r="35" spans="2:14" x14ac:dyDescent="0.3">
      <c r="B35" s="3"/>
      <c r="C35" s="12"/>
      <c r="D35" s="7"/>
      <c r="E35" s="12"/>
    </row>
    <row r="36" spans="2:14" x14ac:dyDescent="0.3">
      <c r="B36" s="3"/>
      <c r="C36" s="12"/>
      <c r="D36" s="7"/>
      <c r="E36" s="12"/>
    </row>
    <row r="37" spans="2:14" x14ac:dyDescent="0.3">
      <c r="B37" s="3"/>
      <c r="C37" s="16"/>
      <c r="D37" s="7"/>
      <c r="E37" s="16"/>
    </row>
    <row r="38" spans="2:14" x14ac:dyDescent="0.3">
      <c r="B38" s="3"/>
      <c r="C38" s="12"/>
      <c r="D38" s="7"/>
      <c r="E38" s="12"/>
    </row>
    <row r="39" spans="2:14" x14ac:dyDescent="0.3">
      <c r="C39" s="6"/>
      <c r="D39" s="7"/>
      <c r="E39" s="6"/>
    </row>
    <row r="40" spans="2:14" x14ac:dyDescent="0.3">
      <c r="C40" s="7"/>
      <c r="D40" s="7"/>
      <c r="E40" s="7"/>
    </row>
    <row r="41" spans="2:14" ht="16.2" x14ac:dyDescent="0.3">
      <c r="B41" s="13"/>
      <c r="C41" s="7"/>
      <c r="D41" s="7"/>
      <c r="E41" s="7"/>
    </row>
    <row r="42" spans="2:14" ht="16.2" x14ac:dyDescent="0.3">
      <c r="B42" s="13"/>
      <c r="C42" s="7"/>
      <c r="D42" s="7"/>
      <c r="E42" s="7"/>
    </row>
    <row r="43" spans="2:14" x14ac:dyDescent="0.3">
      <c r="C43" s="12"/>
      <c r="D43" s="12"/>
      <c r="E43" s="12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C44" s="7"/>
      <c r="D44" s="7"/>
      <c r="E44" s="7"/>
    </row>
    <row r="45" spans="2:14" x14ac:dyDescent="0.3">
      <c r="C45" s="7"/>
      <c r="D45" s="7"/>
      <c r="E45" s="7"/>
    </row>
    <row r="46" spans="2:14" x14ac:dyDescent="0.3">
      <c r="C46" s="7"/>
      <c r="D46" s="7"/>
      <c r="E46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2021-06-11T16:52:56Z</dcterms:created>
  <dcterms:modified xsi:type="dcterms:W3CDTF">2024-11-22T07:47:22Z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 PSC-FR-TAB59-UPDATED.xlsx</vt:lpwstr>
  </property>
</Properties>
</file>