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brynmawrfile\Shared\Alluser\Kentucky\Delta Rate Case\2024\Base Period Update\"/>
    </mc:Choice>
  </mc:AlternateContent>
  <xr:revisionPtr revIDLastSave="0" documentId="13_ncr:1_{5B39F38A-1305-4C26-82F8-2383B61A1B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 57" sheetId="14" r:id="rId1"/>
  </sheets>
  <definedNames>
    <definedName name="_xlnm.Print_Area" localSheetId="0">'Tab 57'!$A$1:$M$26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4" l="1"/>
  <c r="D22" i="14"/>
  <c r="D29" i="14" s="1"/>
  <c r="D15" i="14"/>
  <c r="D6" i="14"/>
  <c r="D30" i="14" l="1"/>
  <c r="D26" i="14"/>
  <c r="E29" i="14" l="1"/>
  <c r="E28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E30" i="14" l="1"/>
  <c r="M29" i="14" l="1"/>
  <c r="M28" i="14" l="1"/>
  <c r="M30" i="14" s="1"/>
</calcChain>
</file>

<file path=xl/sharedStrings.xml><?xml version="1.0" encoding="utf-8"?>
<sst xmlns="http://schemas.openxmlformats.org/spreadsheetml/2006/main" count="38" uniqueCount="38">
  <si>
    <t>Purchased Gas</t>
  </si>
  <si>
    <t>Operating Expenses</t>
  </si>
  <si>
    <t>Depreciaton Expense</t>
  </si>
  <si>
    <t>Taxes Other than Income Taxes</t>
  </si>
  <si>
    <t>Income Taxes</t>
  </si>
  <si>
    <t>Total</t>
  </si>
  <si>
    <t>Base Period 12ME 2/28/25 (6 Actual + 6 Budget)</t>
  </si>
  <si>
    <t>FPFTY 6/30/26 at Current Rates</t>
  </si>
  <si>
    <t>Operating Revenues</t>
  </si>
  <si>
    <t>Total Operating Revenues</t>
  </si>
  <si>
    <t>Total Operating Expenses</t>
  </si>
  <si>
    <t>Net Operating Income</t>
  </si>
  <si>
    <t>Other Operating</t>
  </si>
  <si>
    <t>Sales of Gas</t>
  </si>
  <si>
    <t>Underground Storage Operation</t>
  </si>
  <si>
    <t xml:space="preserve">Gas Transmission </t>
  </si>
  <si>
    <t>Gas Distribution</t>
  </si>
  <si>
    <t>Customer Accounts</t>
  </si>
  <si>
    <t xml:space="preserve">Sales  </t>
  </si>
  <si>
    <t>Adminstrative &amp; General</t>
  </si>
  <si>
    <t>Gas Transmission Maintenance</t>
  </si>
  <si>
    <t>Gas Distribution Maintance</t>
  </si>
  <si>
    <t>Total Maintenance Expenses</t>
  </si>
  <si>
    <t>Maintenance Expenses</t>
  </si>
  <si>
    <t>Net Revenue Adjustments D-2.1</t>
  </si>
  <si>
    <t>O&amp;M Adjustments D-2.2</t>
  </si>
  <si>
    <t>Depreciation Adjustments D-2.3</t>
  </si>
  <si>
    <t>TOIT Adjustments D-2.4</t>
  </si>
  <si>
    <t>Income Tax Adjustments D-2.5</t>
  </si>
  <si>
    <t>Net Expense Adjustments</t>
  </si>
  <si>
    <t>Other Operations</t>
  </si>
  <si>
    <t>Maintenance</t>
  </si>
  <si>
    <t>Line #</t>
  </si>
  <si>
    <t>Subtotal Revenue at Current Rates</t>
  </si>
  <si>
    <t>Base Period 12ME 2/28/25 Actual</t>
  </si>
  <si>
    <t>Administrative &amp; General Maint</t>
  </si>
  <si>
    <t>Production &amp; Gathering Maint</t>
  </si>
  <si>
    <t>Underground Storage Maint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</si>
</sst>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3" fillId="0" borderId="0" xfId="1" applyNumberFormat="1" applyFont="1" applyAlignment="1">
      <alignment horizontal="center" wrapText="1"/>
    </xf>
    <xf numFmtId="164" fontId="3" fillId="0" borderId="0" xfId="1" applyNumberFormat="1" applyFont="1"/>
    <xf numFmtId="164" fontId="1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94E4-BA69-42A4-ADFA-1B66248AD086}">
  <sheetPr>
    <pageSetUpPr fitToPage="1"/>
  </sheetPr>
  <dimension ref="A1:P30"/>
  <sheetViews>
    <sheetView tabSelected="1" workbookViewId="0">
      <selection activeCell="M5" sqref="M5"/>
    </sheetView>
  </sheetViews>
  <sheetFormatPr defaultColWidth="9.140625" defaultRowHeight="15" x14ac:dyDescent="0.25"/>
  <cols>
    <col min="1" max="1" width="4.42578125" style="1" bestFit="1" customWidth="1"/>
    <col min="2" max="2" width="1.85546875" style="2" customWidth="1"/>
    <col min="3" max="3" width="29.7109375" style="2" customWidth="1"/>
    <col min="4" max="5" width="13.28515625" style="2" customWidth="1"/>
    <col min="6" max="7" width="12.28515625" style="2" bestFit="1" customWidth="1"/>
    <col min="8" max="8" width="13" style="2" customWidth="1"/>
    <col min="9" max="9" width="12.85546875" style="2" bestFit="1" customWidth="1"/>
    <col min="10" max="10" width="12.42578125" style="2" customWidth="1"/>
    <col min="11" max="11" width="12.85546875" style="2" customWidth="1"/>
    <col min="12" max="12" width="14" style="2" customWidth="1"/>
    <col min="13" max="13" width="13.85546875" style="2" customWidth="1"/>
    <col min="14" max="14" width="12.28515625" style="2" bestFit="1" customWidth="1"/>
    <col min="15" max="15" width="11.28515625" style="2" bestFit="1" customWidth="1"/>
    <col min="16" max="16" width="12.28515625" style="2" bestFit="1" customWidth="1"/>
    <col min="17" max="16384" width="9.140625" style="2"/>
  </cols>
  <sheetData>
    <row r="1" spans="1:16" s="4" customFormat="1" ht="69" x14ac:dyDescent="0.4">
      <c r="A1" s="3" t="s">
        <v>32</v>
      </c>
      <c r="D1" s="3" t="s">
        <v>34</v>
      </c>
      <c r="E1" s="3" t="s">
        <v>6</v>
      </c>
      <c r="F1" s="3" t="s">
        <v>24</v>
      </c>
      <c r="G1" s="3" t="s">
        <v>33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7</v>
      </c>
    </row>
    <row r="3" spans="1:16" ht="17.25" x14ac:dyDescent="0.4">
      <c r="A3" s="1">
        <v>1</v>
      </c>
      <c r="C3" s="6" t="s">
        <v>8</v>
      </c>
    </row>
    <row r="4" spans="1:16" x14ac:dyDescent="0.25">
      <c r="A4" s="1">
        <f>1+A3</f>
        <v>2</v>
      </c>
      <c r="C4" s="2" t="s">
        <v>13</v>
      </c>
      <c r="D4" s="2">
        <v>-47050962</v>
      </c>
      <c r="E4" s="2">
        <v>-45233986.890000001</v>
      </c>
      <c r="F4" s="2">
        <v>-2968557.0917881653</v>
      </c>
      <c r="G4" s="2">
        <v>-48202543.981788166</v>
      </c>
      <c r="L4" s="2">
        <v>0</v>
      </c>
      <c r="M4" s="2">
        <v>-48202543.981788166</v>
      </c>
    </row>
    <row r="5" spans="1:16" ht="17.25" x14ac:dyDescent="0.4">
      <c r="A5" s="1">
        <f t="shared" ref="A5:A26" si="0">1+A4</f>
        <v>3</v>
      </c>
      <c r="C5" s="2" t="s">
        <v>12</v>
      </c>
      <c r="D5" s="4">
        <v>-9272394</v>
      </c>
      <c r="E5" s="4">
        <v>-9180340.4399999995</v>
      </c>
      <c r="F5" s="4">
        <v>22506.080000000075</v>
      </c>
      <c r="G5" s="4">
        <v>-9157834.3599999994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-9157834.3599999994</v>
      </c>
      <c r="O5" s="4"/>
      <c r="P5" s="4"/>
    </row>
    <row r="6" spans="1:16" x14ac:dyDescent="0.25">
      <c r="A6" s="1">
        <f t="shared" si="0"/>
        <v>4</v>
      </c>
      <c r="C6" s="5" t="s">
        <v>9</v>
      </c>
      <c r="D6" s="5">
        <f>SUM(D4:D5)</f>
        <v>-56323356</v>
      </c>
      <c r="E6" s="5">
        <v>-54414327.329999998</v>
      </c>
      <c r="F6" s="5">
        <v>-2946051.0117881652</v>
      </c>
      <c r="G6" s="5">
        <v>-57360378.341788165</v>
      </c>
      <c r="H6" s="5">
        <v>0</v>
      </c>
      <c r="L6" s="5">
        <v>0</v>
      </c>
      <c r="M6" s="5">
        <v>-57360378.341788165</v>
      </c>
    </row>
    <row r="7" spans="1:16" ht="17.25" x14ac:dyDescent="0.4">
      <c r="A7" s="1">
        <f t="shared" si="0"/>
        <v>5</v>
      </c>
      <c r="C7" s="6" t="s">
        <v>1</v>
      </c>
      <c r="L7" s="2">
        <v>0</v>
      </c>
      <c r="M7" s="2">
        <v>0</v>
      </c>
    </row>
    <row r="8" spans="1:16" x14ac:dyDescent="0.25">
      <c r="A8" s="1">
        <f t="shared" si="0"/>
        <v>6</v>
      </c>
      <c r="C8" s="2" t="s">
        <v>0</v>
      </c>
      <c r="D8" s="2">
        <v>15775757</v>
      </c>
      <c r="E8" s="2">
        <v>15392330.650000002</v>
      </c>
      <c r="F8" s="2">
        <v>835352.34999999963</v>
      </c>
      <c r="G8" s="2">
        <v>16227683.000000002</v>
      </c>
      <c r="L8" s="2">
        <v>0</v>
      </c>
      <c r="M8" s="2">
        <v>16227683.000000002</v>
      </c>
    </row>
    <row r="9" spans="1:16" x14ac:dyDescent="0.25">
      <c r="A9" s="1">
        <f t="shared" si="0"/>
        <v>7</v>
      </c>
      <c r="C9" s="2" t="s">
        <v>14</v>
      </c>
      <c r="D9" s="2">
        <v>596144</v>
      </c>
      <c r="E9" s="2">
        <v>517543.14999999997</v>
      </c>
      <c r="G9" s="2">
        <v>517543.14999999997</v>
      </c>
      <c r="H9" s="2">
        <v>65829.973090775355</v>
      </c>
      <c r="L9" s="2">
        <v>65829.973090775355</v>
      </c>
      <c r="M9" s="2">
        <v>583373.12309077533</v>
      </c>
    </row>
    <row r="10" spans="1:16" x14ac:dyDescent="0.25">
      <c r="A10" s="1">
        <f t="shared" si="0"/>
        <v>8</v>
      </c>
      <c r="C10" s="2" t="s">
        <v>15</v>
      </c>
      <c r="D10" s="2">
        <v>1557587</v>
      </c>
      <c r="E10" s="2">
        <v>1120967.1399999999</v>
      </c>
      <c r="G10" s="2">
        <v>1120967.1399999999</v>
      </c>
      <c r="H10" s="2">
        <v>142583.73753346631</v>
      </c>
      <c r="L10" s="2">
        <v>142583.73753346631</v>
      </c>
      <c r="M10" s="2">
        <v>1263550.8775334661</v>
      </c>
    </row>
    <row r="11" spans="1:16" x14ac:dyDescent="0.25">
      <c r="A11" s="1">
        <f t="shared" si="0"/>
        <v>9</v>
      </c>
      <c r="C11" s="2" t="s">
        <v>16</v>
      </c>
      <c r="D11" s="2">
        <v>6286044</v>
      </c>
      <c r="E11" s="2">
        <v>4929298.93</v>
      </c>
      <c r="G11" s="2">
        <v>4929298.93</v>
      </c>
      <c r="H11" s="2">
        <v>626992.38878591615</v>
      </c>
      <c r="L11" s="2">
        <v>626992.38878591615</v>
      </c>
      <c r="M11" s="2">
        <v>5556291.3187859161</v>
      </c>
    </row>
    <row r="12" spans="1:16" x14ac:dyDescent="0.25">
      <c r="A12" s="1">
        <f t="shared" si="0"/>
        <v>10</v>
      </c>
      <c r="C12" s="2" t="s">
        <v>17</v>
      </c>
      <c r="D12" s="5">
        <v>1026413</v>
      </c>
      <c r="E12" s="5">
        <v>1084296.3400000001</v>
      </c>
      <c r="G12" s="2">
        <v>1084296.3400000001</v>
      </c>
      <c r="H12" s="2">
        <v>243107.2032458171</v>
      </c>
      <c r="L12" s="2">
        <v>243107.2032458171</v>
      </c>
      <c r="M12" s="2">
        <v>1327403.5432458171</v>
      </c>
    </row>
    <row r="13" spans="1:16" x14ac:dyDescent="0.25">
      <c r="A13" s="1">
        <f t="shared" si="0"/>
        <v>11</v>
      </c>
      <c r="C13" s="5" t="s">
        <v>18</v>
      </c>
      <c r="D13" s="5">
        <v>468</v>
      </c>
      <c r="E13" s="5">
        <v>4196.18</v>
      </c>
      <c r="G13" s="2">
        <v>4196.18</v>
      </c>
      <c r="H13" s="2">
        <v>533.74180777786307</v>
      </c>
      <c r="L13" s="2">
        <v>533.74180777786307</v>
      </c>
      <c r="M13" s="2">
        <v>4729.9218077778633</v>
      </c>
    </row>
    <row r="14" spans="1:16" ht="17.25" x14ac:dyDescent="0.4">
      <c r="A14" s="1">
        <f t="shared" si="0"/>
        <v>12</v>
      </c>
      <c r="C14" s="5" t="s">
        <v>19</v>
      </c>
      <c r="D14" s="4">
        <v>7577449</v>
      </c>
      <c r="E14" s="4">
        <v>9255964.7999999989</v>
      </c>
      <c r="F14" s="4">
        <v>0</v>
      </c>
      <c r="G14" s="4">
        <v>9255964.7999999989</v>
      </c>
      <c r="H14" s="4">
        <v>846936.47169886809</v>
      </c>
      <c r="I14" s="4">
        <v>0</v>
      </c>
      <c r="J14" s="4">
        <v>0</v>
      </c>
      <c r="K14" s="4">
        <v>0</v>
      </c>
      <c r="L14" s="4">
        <v>846936.47169886809</v>
      </c>
      <c r="M14" s="4">
        <v>10102901.271698866</v>
      </c>
    </row>
    <row r="15" spans="1:16" x14ac:dyDescent="0.25">
      <c r="A15" s="1">
        <f t="shared" si="0"/>
        <v>13</v>
      </c>
      <c r="C15" s="2" t="s">
        <v>10</v>
      </c>
      <c r="D15" s="5">
        <f>SUM(D8:D14)</f>
        <v>32819862</v>
      </c>
      <c r="E15" s="5">
        <v>32304597.189999998</v>
      </c>
      <c r="F15" s="5">
        <v>835352.34999999963</v>
      </c>
      <c r="G15" s="5">
        <v>33139949.539999999</v>
      </c>
      <c r="H15" s="5">
        <v>1925983.5161626209</v>
      </c>
      <c r="I15" s="5">
        <v>0</v>
      </c>
      <c r="J15" s="5">
        <v>0</v>
      </c>
      <c r="K15" s="5">
        <v>0</v>
      </c>
      <c r="L15" s="5">
        <v>1925983.5161626209</v>
      </c>
      <c r="M15" s="5">
        <v>35065933.056162626</v>
      </c>
    </row>
    <row r="16" spans="1:16" ht="17.25" x14ac:dyDescent="0.4">
      <c r="A16" s="1">
        <f t="shared" si="0"/>
        <v>14</v>
      </c>
      <c r="C16" s="6" t="s">
        <v>23</v>
      </c>
      <c r="D16" s="5"/>
      <c r="E16" s="5"/>
      <c r="L16" s="2">
        <v>0</v>
      </c>
      <c r="M16" s="2">
        <v>0</v>
      </c>
    </row>
    <row r="17" spans="1:13" x14ac:dyDescent="0.25">
      <c r="A17" s="1">
        <f t="shared" si="0"/>
        <v>15</v>
      </c>
      <c r="C17" s="2" t="s">
        <v>36</v>
      </c>
      <c r="D17" s="2">
        <v>120143</v>
      </c>
      <c r="E17" s="2">
        <v>64138.05</v>
      </c>
      <c r="G17" s="2">
        <v>64138.05</v>
      </c>
      <c r="H17" s="2">
        <v>8158.1721361683649</v>
      </c>
      <c r="L17" s="2">
        <v>8158.1721361683649</v>
      </c>
      <c r="M17" s="2">
        <v>72296.222136168362</v>
      </c>
    </row>
    <row r="18" spans="1:13" x14ac:dyDescent="0.25">
      <c r="A18" s="1">
        <f t="shared" si="0"/>
        <v>16</v>
      </c>
      <c r="C18" s="2" t="s">
        <v>37</v>
      </c>
      <c r="D18" s="2">
        <v>114115</v>
      </c>
      <c r="E18" s="2">
        <v>93974.360000000015</v>
      </c>
      <c r="G18" s="2">
        <v>93974.360000000015</v>
      </c>
      <c r="H18" s="2">
        <v>11953.263394603589</v>
      </c>
      <c r="L18" s="2">
        <v>11953.263394603589</v>
      </c>
      <c r="M18" s="2">
        <v>105927.62339460361</v>
      </c>
    </row>
    <row r="19" spans="1:13" x14ac:dyDescent="0.25">
      <c r="A19" s="1">
        <f t="shared" si="0"/>
        <v>17</v>
      </c>
      <c r="C19" s="2" t="s">
        <v>20</v>
      </c>
      <c r="D19" s="2">
        <v>-38815</v>
      </c>
      <c r="E19" s="2">
        <v>-31751.079999999994</v>
      </c>
      <c r="G19" s="2">
        <v>-31751.079999999994</v>
      </c>
      <c r="H19" s="2">
        <v>-4038.6443951640654</v>
      </c>
      <c r="L19" s="2">
        <v>-4038.6443951640654</v>
      </c>
      <c r="M19" s="2">
        <v>-35789.724395164063</v>
      </c>
    </row>
    <row r="20" spans="1:13" x14ac:dyDescent="0.25">
      <c r="A20" s="1">
        <f t="shared" si="0"/>
        <v>18</v>
      </c>
      <c r="C20" s="2" t="s">
        <v>21</v>
      </c>
      <c r="D20" s="2">
        <v>577905</v>
      </c>
      <c r="E20" s="2">
        <v>978098.17999999993</v>
      </c>
      <c r="G20" s="2">
        <v>978098.17999999993</v>
      </c>
      <c r="H20" s="2">
        <v>124411.22420330816</v>
      </c>
      <c r="L20" s="2">
        <v>124411.22420330816</v>
      </c>
      <c r="M20" s="2">
        <v>1102509.404203308</v>
      </c>
    </row>
    <row r="21" spans="1:13" ht="17.25" x14ac:dyDescent="0.4">
      <c r="A21" s="1">
        <f t="shared" si="0"/>
        <v>19</v>
      </c>
      <c r="C21" s="2" t="s">
        <v>35</v>
      </c>
      <c r="D21" s="4">
        <v>33869</v>
      </c>
      <c r="E21" s="4">
        <v>46998.400000000001</v>
      </c>
      <c r="F21" s="4">
        <v>0</v>
      </c>
      <c r="G21" s="4">
        <v>46998.400000000001</v>
      </c>
      <c r="H21" s="4">
        <v>5978.0588484448035</v>
      </c>
      <c r="I21" s="4">
        <v>0</v>
      </c>
      <c r="J21" s="4">
        <v>0</v>
      </c>
      <c r="K21" s="4">
        <v>0</v>
      </c>
      <c r="L21" s="4">
        <v>5978.0588484448035</v>
      </c>
      <c r="M21" s="4">
        <v>52976.458848444803</v>
      </c>
    </row>
    <row r="22" spans="1:13" x14ac:dyDescent="0.25">
      <c r="A22" s="1">
        <f t="shared" si="0"/>
        <v>20</v>
      </c>
      <c r="C22" s="2" t="s">
        <v>22</v>
      </c>
      <c r="D22" s="2">
        <f>SUM(D17:D21)</f>
        <v>807217</v>
      </c>
      <c r="E22" s="2">
        <v>1151457.9099999999</v>
      </c>
      <c r="F22" s="2">
        <v>0</v>
      </c>
      <c r="G22" s="2">
        <v>1151457.9099999999</v>
      </c>
      <c r="H22" s="2">
        <v>146462.07418736085</v>
      </c>
      <c r="I22" s="2">
        <v>0</v>
      </c>
      <c r="J22" s="2">
        <v>0</v>
      </c>
      <c r="K22" s="2">
        <v>0</v>
      </c>
      <c r="L22" s="2">
        <v>146462.07418736085</v>
      </c>
      <c r="M22" s="2">
        <v>1297919.9841873606</v>
      </c>
    </row>
    <row r="23" spans="1:13" x14ac:dyDescent="0.25">
      <c r="A23" s="1">
        <f t="shared" si="0"/>
        <v>21</v>
      </c>
      <c r="C23" s="8" t="s">
        <v>2</v>
      </c>
      <c r="D23" s="2">
        <v>10919835</v>
      </c>
      <c r="E23" s="2">
        <v>10788805.59</v>
      </c>
      <c r="G23" s="2">
        <v>10788805.59</v>
      </c>
      <c r="I23" s="2">
        <v>2382979.41</v>
      </c>
      <c r="L23" s="2">
        <v>2382979.41</v>
      </c>
      <c r="M23" s="2">
        <v>13171785</v>
      </c>
    </row>
    <row r="24" spans="1:13" x14ac:dyDescent="0.25">
      <c r="A24" s="1">
        <f t="shared" si="0"/>
        <v>22</v>
      </c>
      <c r="C24" s="8" t="s">
        <v>3</v>
      </c>
      <c r="D24" s="2">
        <v>3411485</v>
      </c>
      <c r="E24" s="2">
        <v>3644404.86</v>
      </c>
      <c r="G24" s="2">
        <v>3644404.86</v>
      </c>
      <c r="J24" s="2">
        <v>-299624.94600000046</v>
      </c>
      <c r="L24" s="2">
        <v>-299624.94600000046</v>
      </c>
      <c r="M24" s="2">
        <v>3344779.9139999994</v>
      </c>
    </row>
    <row r="25" spans="1:13" ht="17.25" x14ac:dyDescent="0.4">
      <c r="A25" s="1">
        <f t="shared" si="0"/>
        <v>23</v>
      </c>
      <c r="C25" s="8" t="s">
        <v>4</v>
      </c>
      <c r="D25" s="4">
        <v>1348582</v>
      </c>
      <c r="E25" s="4">
        <v>1276000.3499999999</v>
      </c>
      <c r="F25" s="4">
        <v>0</v>
      </c>
      <c r="G25" s="4">
        <v>1276000.3499999999</v>
      </c>
      <c r="H25" s="4">
        <v>0</v>
      </c>
      <c r="I25" s="4">
        <v>0</v>
      </c>
      <c r="J25" s="4">
        <v>0</v>
      </c>
      <c r="K25" s="4">
        <v>1205057.961862827</v>
      </c>
      <c r="L25" s="4">
        <v>1205057.961862827</v>
      </c>
      <c r="M25" s="4">
        <v>2481058.3118628268</v>
      </c>
    </row>
    <row r="26" spans="1:13" ht="17.25" x14ac:dyDescent="0.4">
      <c r="A26" s="1">
        <f t="shared" si="0"/>
        <v>24</v>
      </c>
      <c r="C26" s="8" t="s">
        <v>11</v>
      </c>
      <c r="D26" s="7">
        <f t="shared" ref="D26" si="1">+D25+D24+D23+D22+D15+D6</f>
        <v>-7016375</v>
      </c>
      <c r="E26" s="7">
        <v>-5249061.43</v>
      </c>
      <c r="F26" s="7">
        <v>-2110698.6617881656</v>
      </c>
      <c r="G26" s="7">
        <v>-7359760.0917881653</v>
      </c>
      <c r="H26" s="7">
        <v>2072445.5903499818</v>
      </c>
      <c r="I26" s="7">
        <v>2382979.41</v>
      </c>
      <c r="J26" s="7">
        <v>-299624.94600000046</v>
      </c>
      <c r="K26" s="7">
        <v>1205057.961862827</v>
      </c>
      <c r="L26" s="7">
        <v>5360858.016212808</v>
      </c>
      <c r="M26" s="7">
        <v>-1998902.0755753517</v>
      </c>
    </row>
    <row r="28" spans="1:13" x14ac:dyDescent="0.25">
      <c r="C28" s="2" t="s">
        <v>30</v>
      </c>
      <c r="D28" s="2">
        <f>SUM(D9:D14)</f>
        <v>17044105</v>
      </c>
      <c r="E28" s="2">
        <f>SUM(E9:E14)</f>
        <v>16912266.539999999</v>
      </c>
      <c r="M28" s="2">
        <f>SUM(M9:M14)</f>
        <v>18838250.056162618</v>
      </c>
    </row>
    <row r="29" spans="1:13" x14ac:dyDescent="0.25">
      <c r="C29" s="2" t="s">
        <v>31</v>
      </c>
      <c r="D29" s="2">
        <f>+D22</f>
        <v>807217</v>
      </c>
      <c r="E29" s="2">
        <f>+E22</f>
        <v>1151457.9099999999</v>
      </c>
      <c r="M29" s="2">
        <f>+M22</f>
        <v>1297919.9841873606</v>
      </c>
    </row>
    <row r="30" spans="1:13" x14ac:dyDescent="0.25">
      <c r="C30" s="2" t="s">
        <v>5</v>
      </c>
      <c r="D30" s="2">
        <f>+D28+D29</f>
        <v>17851322</v>
      </c>
      <c r="E30" s="2">
        <f>+E28+E29</f>
        <v>18063724.449999999</v>
      </c>
      <c r="M30" s="2">
        <f>+M28+M29</f>
        <v>20136170.040349979</v>
      </c>
    </row>
  </sheetData>
  <pageMargins left="0.7" right="0.7" top="1.25" bottom="0.75" header="0.3" footer="0.3"/>
  <pageSetup scale="73" fitToHeight="0" orientation="landscape" verticalDpi="0" r:id="rId1"/>
  <headerFooter>
    <oddHeader>&amp;CDelta Natural Gas Company, Inc.
Operating Adjustment Summary
FPFTY 12 ME 6/30/26
Base Period 12 ME 2/28/25&amp;RTab 57 - Schedule D-1
Page 1 of 1
Witness:  Azeez Odusanya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 57</vt:lpstr>
      <vt:lpstr>'Tab 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John B</dc:creator>
  <cp:lastModifiedBy>Brown, John B</cp:lastModifiedBy>
  <cp:lastPrinted>2025-04-10T17:16:37Z</cp:lastPrinted>
  <dcterms:created xsi:type="dcterms:W3CDTF">2015-06-05T18:17:20Z</dcterms:created>
  <dcterms:modified xsi:type="dcterms:W3CDTF">2025-04-10T19:54:34Z</dcterms:modified>
</cp:coreProperties>
</file>