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93063\Documents\"/>
    </mc:Choice>
  </mc:AlternateContent>
  <xr:revisionPtr revIDLastSave="0" documentId="8_{F68B5093-3B69-4FB2-BA14-C0965FA0030E}" xr6:coauthVersionLast="47" xr6:coauthVersionMax="47" xr10:uidLastSave="{00000000-0000-0000-0000-000000000000}"/>
  <bookViews>
    <workbookView xWindow="-110" yWindow="-110" windowWidth="19420" windowHeight="10300" xr2:uid="{85FA2BA0-0656-466A-BDD0-12B4CB372996}"/>
  </bookViews>
  <sheets>
    <sheet name="CPCN (2)" sheetId="5" r:id="rId1"/>
    <sheet name="CPCN" sheetId="4" r:id="rId2"/>
  </sheets>
  <definedNames>
    <definedName name="_xlnm._FilterDatabase" localSheetId="0" hidden="1">'CPCN (2)'!$A$3:$K$50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5" l="1"/>
  <c r="K45" i="5"/>
  <c r="K44" i="5"/>
  <c r="K41" i="5"/>
  <c r="K40" i="5"/>
  <c r="K50" i="5" s="1"/>
  <c r="K39" i="5"/>
  <c r="K38" i="5"/>
  <c r="K35" i="5"/>
  <c r="K34" i="5"/>
  <c r="K31" i="5"/>
  <c r="K30" i="5"/>
  <c r="K29" i="5"/>
  <c r="K23" i="5"/>
  <c r="K20" i="5"/>
  <c r="K19" i="5"/>
  <c r="K16" i="5"/>
  <c r="K15" i="5"/>
  <c r="K25" i="5" s="1"/>
  <c r="K14" i="5"/>
  <c r="K13" i="5"/>
  <c r="K12" i="5"/>
  <c r="K10" i="5"/>
  <c r="K9" i="5"/>
  <c r="K6" i="5"/>
  <c r="K5" i="5"/>
  <c r="K4" i="5"/>
  <c r="I29" i="5"/>
  <c r="G50" i="5"/>
  <c r="G25" i="5"/>
  <c r="G50" i="4"/>
  <c r="G25" i="4"/>
</calcChain>
</file>

<file path=xl/sharedStrings.xml><?xml version="1.0" encoding="utf-8"?>
<sst xmlns="http://schemas.openxmlformats.org/spreadsheetml/2006/main" count="200" uniqueCount="54">
  <si>
    <t>P21720001</t>
  </si>
  <si>
    <t>P21720002</t>
  </si>
  <si>
    <t>P21720009</t>
  </si>
  <si>
    <t>Bellefonte Station Baseline</t>
  </si>
  <si>
    <t>Bellefonte Station Removal</t>
  </si>
  <si>
    <t>Bellefonte - KY Transco</t>
  </si>
  <si>
    <t>Labor</t>
  </si>
  <si>
    <t>Material</t>
  </si>
  <si>
    <t>AFUDC</t>
  </si>
  <si>
    <t>Total</t>
  </si>
  <si>
    <t>A</t>
  </si>
  <si>
    <t>P21720003</t>
  </si>
  <si>
    <t>Coalton Remote End</t>
  </si>
  <si>
    <t>P21720005</t>
  </si>
  <si>
    <t>Pleasant Street Remote End</t>
  </si>
  <si>
    <t>P21720008</t>
  </si>
  <si>
    <t>Bellefonte A.K. Steel 69kV</t>
  </si>
  <si>
    <t>P21720010</t>
  </si>
  <si>
    <t>Bellefonte Removal Supp.</t>
  </si>
  <si>
    <t>P21720011</t>
  </si>
  <si>
    <t>Ashland Relocate Stru. AB105</t>
  </si>
  <si>
    <t>A20705082</t>
  </si>
  <si>
    <t>Bellefonte Station Supplemental</t>
  </si>
  <si>
    <t>P21720012</t>
  </si>
  <si>
    <t>Bellefonte 69kV/138kV Bus Tie</t>
  </si>
  <si>
    <t>P21720007</t>
  </si>
  <si>
    <t>Raceland Remote End</t>
  </si>
  <si>
    <t>B</t>
  </si>
  <si>
    <t>C</t>
  </si>
  <si>
    <t>D</t>
  </si>
  <si>
    <t>E</t>
  </si>
  <si>
    <t>Alt</t>
  </si>
  <si>
    <t>Grand Total</t>
  </si>
  <si>
    <t>Proposed (in Millions)</t>
  </si>
  <si>
    <t>Alternate (in Millions)</t>
  </si>
  <si>
    <t>Utility Account</t>
  </si>
  <si>
    <t>Depr Rate</t>
  </si>
  <si>
    <t>Annual Accrual</t>
  </si>
  <si>
    <t>Work Order</t>
  </si>
  <si>
    <t>T10432778</t>
  </si>
  <si>
    <t>T10432779</t>
  </si>
  <si>
    <t>T10799929</t>
  </si>
  <si>
    <t>T10491149</t>
  </si>
  <si>
    <t>T10518559</t>
  </si>
  <si>
    <t>T10518553</t>
  </si>
  <si>
    <t>T10489254</t>
  </si>
  <si>
    <t>T10709651</t>
  </si>
  <si>
    <t>T10705655</t>
  </si>
  <si>
    <t>T10731065</t>
  </si>
  <si>
    <t>T10800048</t>
  </si>
  <si>
    <t>N/A*</t>
  </si>
  <si>
    <t>N/A* - Removal costs are charged as a debit to account 108 (accumulated depreciation) and do not depreciate.</t>
  </si>
  <si>
    <t>35500/35600**</t>
  </si>
  <si>
    <t>** - Used a weighted average deprecition rate since work order uses utility accounts 35500 (3.95%) and 35600 (2.91%) = 3.30%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</si>
</sst>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0" applyNumberFormat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15" xfId="0" applyBorder="1"/>
    <xf numFmtId="0" fontId="1" fillId="0" borderId="15" xfId="0" applyFont="1" applyBorder="1"/>
    <xf numFmtId="0" fontId="0" fillId="0" borderId="16" xfId="0" applyBorder="1"/>
    <xf numFmtId="0" fontId="1" fillId="0" borderId="17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6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2" fontId="1" fillId="0" borderId="14" xfId="0" applyNumberFormat="1" applyFont="1" applyBorder="1"/>
    <xf numFmtId="2" fontId="0" fillId="0" borderId="0" xfId="0" applyNumberFormat="1"/>
    <xf numFmtId="0" fontId="0" fillId="0" borderId="10" xfId="0" applyFill="1" applyBorder="1"/>
    <xf numFmtId="2" fontId="0" fillId="0" borderId="6" xfId="0" applyNumberFormat="1" applyFill="1" applyBorder="1"/>
    <xf numFmtId="2" fontId="0" fillId="0" borderId="11" xfId="0" applyNumberFormat="1" applyFill="1" applyBorder="1"/>
    <xf numFmtId="0" fontId="0" fillId="0" borderId="0" xfId="0" applyFill="1"/>
    <xf numFmtId="2" fontId="1" fillId="0" borderId="14" xfId="0" applyNumberFormat="1" applyFont="1" applyFill="1" applyBorder="1"/>
    <xf numFmtId="0" fontId="0" fillId="0" borderId="18" xfId="0" applyBorder="1"/>
    <xf numFmtId="0" fontId="0" fillId="0" borderId="19" xfId="0" applyBorder="1"/>
    <xf numFmtId="2" fontId="1" fillId="0" borderId="21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2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/>
    <xf numFmtId="165" fontId="0" fillId="0" borderId="0" xfId="1" applyNumberFormat="1" applyFont="1"/>
    <xf numFmtId="165" fontId="1" fillId="0" borderId="0" xfId="0" applyNumberFormat="1" applyFont="1"/>
    <xf numFmtId="1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5881B-6269-4271-B955-0BB31DEB8FEF}">
  <dimension ref="A1:K55"/>
  <sheetViews>
    <sheetView tabSelected="1" topLeftCell="A18" zoomScale="110" zoomScaleNormal="110" workbookViewId="0">
      <selection activeCell="K50" sqref="K50"/>
    </sheetView>
  </sheetViews>
  <sheetFormatPr defaultRowHeight="14.5" x14ac:dyDescent="0.35"/>
  <cols>
    <col min="2" max="2" width="10.1796875" bestFit="1" customWidth="1"/>
    <col min="3" max="3" width="42.7265625" bestFit="1" customWidth="1"/>
    <col min="4" max="5" width="12.1796875" bestFit="1" customWidth="1"/>
    <col min="6" max="6" width="9.26953125" customWidth="1"/>
    <col min="7" max="7" width="10.54296875" bestFit="1" customWidth="1"/>
    <col min="8" max="8" width="11.54296875" bestFit="1" customWidth="1"/>
    <col min="9" max="9" width="14.453125" bestFit="1" customWidth="1"/>
    <col min="10" max="10" width="9.7265625" bestFit="1" customWidth="1"/>
    <col min="11" max="11" width="14.54296875" bestFit="1" customWidth="1"/>
  </cols>
  <sheetData>
    <row r="1" spans="1:11" ht="15" thickBot="1" x14ac:dyDescent="0.4"/>
    <row r="2" spans="1:11" x14ac:dyDescent="0.35">
      <c r="A2" s="52" t="s">
        <v>33</v>
      </c>
      <c r="B2" s="53"/>
      <c r="C2" s="53"/>
      <c r="D2" s="53"/>
      <c r="E2" s="53"/>
      <c r="F2" s="53"/>
      <c r="G2" s="54"/>
      <c r="H2" s="36"/>
    </row>
    <row r="3" spans="1:11" ht="15" thickBot="1" x14ac:dyDescent="0.4">
      <c r="A3" s="19"/>
      <c r="B3" s="17"/>
      <c r="C3" s="17"/>
      <c r="D3" s="18" t="s">
        <v>6</v>
      </c>
      <c r="E3" s="18" t="s">
        <v>7</v>
      </c>
      <c r="F3" s="18" t="s">
        <v>8</v>
      </c>
      <c r="G3" s="20" t="s">
        <v>9</v>
      </c>
      <c r="H3" s="42" t="s">
        <v>38</v>
      </c>
      <c r="I3" s="43" t="s">
        <v>35</v>
      </c>
      <c r="J3" s="43" t="s">
        <v>36</v>
      </c>
      <c r="K3" s="43" t="s">
        <v>37</v>
      </c>
    </row>
    <row r="4" spans="1:11" x14ac:dyDescent="0.35">
      <c r="A4" s="8" t="s">
        <v>10</v>
      </c>
      <c r="B4" s="9" t="s">
        <v>0</v>
      </c>
      <c r="C4" s="10" t="s">
        <v>3</v>
      </c>
      <c r="D4" s="21">
        <v>2.3316450511945397</v>
      </c>
      <c r="E4" s="21">
        <v>1.88259385665529</v>
      </c>
      <c r="F4" s="21">
        <v>0.12576109215017064</v>
      </c>
      <c r="G4" s="22">
        <v>4.34</v>
      </c>
      <c r="H4" s="48" t="s">
        <v>39</v>
      </c>
      <c r="I4" s="39">
        <v>35300</v>
      </c>
      <c r="J4" s="41">
        <v>2.1499999999999998E-2</v>
      </c>
      <c r="K4" s="45">
        <f>ROUND((J4*G4)*1000000,0)</f>
        <v>93310</v>
      </c>
    </row>
    <row r="5" spans="1:11" x14ac:dyDescent="0.35">
      <c r="A5" s="13" t="s">
        <v>10</v>
      </c>
      <c r="B5" s="6" t="s">
        <v>1</v>
      </c>
      <c r="C5" s="7" t="s">
        <v>4</v>
      </c>
      <c r="D5" s="23">
        <v>0.36386999999999992</v>
      </c>
      <c r="E5" s="23">
        <v>0</v>
      </c>
      <c r="F5" s="23">
        <v>0</v>
      </c>
      <c r="G5" s="24">
        <v>8.0859999999999987E-2</v>
      </c>
      <c r="H5" s="48" t="s">
        <v>40</v>
      </c>
      <c r="I5" s="40" t="s">
        <v>50</v>
      </c>
      <c r="J5" s="41">
        <v>0</v>
      </c>
      <c r="K5" s="45">
        <f t="shared" ref="K5:K6" si="0">ROUND((J5*G5)*1000000,0)</f>
        <v>0</v>
      </c>
    </row>
    <row r="6" spans="1:11" x14ac:dyDescent="0.35">
      <c r="A6" s="13" t="s">
        <v>10</v>
      </c>
      <c r="B6" s="6" t="s">
        <v>2</v>
      </c>
      <c r="C6" s="7" t="s">
        <v>5</v>
      </c>
      <c r="D6" s="23">
        <v>8.6695999999999995E-2</v>
      </c>
      <c r="E6" s="23">
        <v>0</v>
      </c>
      <c r="F6" s="23">
        <v>0</v>
      </c>
      <c r="G6" s="24">
        <v>8.6695999999999995E-2</v>
      </c>
      <c r="H6" s="48" t="s">
        <v>46</v>
      </c>
      <c r="I6" s="39">
        <v>35300</v>
      </c>
      <c r="J6" s="41">
        <v>2.1499999999999998E-2</v>
      </c>
      <c r="K6" s="45">
        <f t="shared" si="0"/>
        <v>1864</v>
      </c>
    </row>
    <row r="7" spans="1:11" ht="15" thickBot="1" x14ac:dyDescent="0.4">
      <c r="A7" s="14"/>
      <c r="B7" s="15"/>
      <c r="C7" s="16"/>
      <c r="D7" s="25"/>
      <c r="E7" s="25"/>
      <c r="F7" s="25"/>
      <c r="G7" s="26">
        <v>4.5075560000000001</v>
      </c>
      <c r="H7" s="49"/>
      <c r="I7" s="40"/>
      <c r="J7" s="41"/>
    </row>
    <row r="8" spans="1:11" ht="15" thickBot="1" x14ac:dyDescent="0.4">
      <c r="A8" s="1"/>
      <c r="B8" s="2"/>
      <c r="C8" s="2"/>
      <c r="D8" s="3"/>
      <c r="E8" s="3"/>
      <c r="F8" s="3"/>
      <c r="G8" s="4"/>
      <c r="H8" s="50"/>
      <c r="I8" s="40"/>
      <c r="J8" s="41"/>
    </row>
    <row r="9" spans="1:11" x14ac:dyDescent="0.35">
      <c r="A9" s="8" t="s">
        <v>27</v>
      </c>
      <c r="B9" s="9" t="s">
        <v>11</v>
      </c>
      <c r="C9" s="9" t="s">
        <v>12</v>
      </c>
      <c r="D9" s="21">
        <v>0.42589099999999996</v>
      </c>
      <c r="E9" s="21">
        <v>0.162689</v>
      </c>
      <c r="F9" s="21">
        <v>1.6628E-2</v>
      </c>
      <c r="G9" s="22">
        <v>0.60520799999999997</v>
      </c>
      <c r="H9" s="48" t="s">
        <v>42</v>
      </c>
      <c r="I9" s="39">
        <v>36200</v>
      </c>
      <c r="J9" s="41">
        <v>3.5200000000000002E-2</v>
      </c>
      <c r="K9" s="45">
        <f t="shared" ref="K9:K10" si="1">ROUND((J9*G9)*1000000,0)</f>
        <v>21303</v>
      </c>
    </row>
    <row r="10" spans="1:11" x14ac:dyDescent="0.35">
      <c r="A10" s="13" t="s">
        <v>27</v>
      </c>
      <c r="B10" s="6" t="s">
        <v>13</v>
      </c>
      <c r="C10" s="6" t="s">
        <v>14</v>
      </c>
      <c r="D10" s="23">
        <v>0.51901035897852033</v>
      </c>
      <c r="E10" s="23">
        <v>0.2731541480566767</v>
      </c>
      <c r="F10" s="23">
        <v>5.2221492964802836E-2</v>
      </c>
      <c r="G10" s="24">
        <v>0.84438599999999997</v>
      </c>
      <c r="H10" s="48" t="s">
        <v>43</v>
      </c>
      <c r="I10" s="39">
        <v>35300</v>
      </c>
      <c r="J10" s="41">
        <v>2.1499999999999998E-2</v>
      </c>
      <c r="K10" s="45">
        <f t="shared" si="1"/>
        <v>18154</v>
      </c>
    </row>
    <row r="11" spans="1:11" ht="15" thickBot="1" x14ac:dyDescent="0.4">
      <c r="A11" s="14"/>
      <c r="B11" s="15"/>
      <c r="C11" s="15"/>
      <c r="D11" s="25"/>
      <c r="E11" s="25"/>
      <c r="F11" s="25"/>
      <c r="G11" s="26">
        <v>1.4495939999999998</v>
      </c>
      <c r="H11" s="48"/>
      <c r="I11" s="40"/>
      <c r="J11" s="41"/>
    </row>
    <row r="12" spans="1:11" ht="15" thickBot="1" x14ac:dyDescent="0.4">
      <c r="A12" s="1"/>
      <c r="B12" s="2"/>
      <c r="C12" s="2"/>
      <c r="D12" s="3"/>
      <c r="E12" s="3"/>
      <c r="F12" s="3"/>
      <c r="G12" s="4"/>
      <c r="H12" s="50"/>
      <c r="I12" s="40"/>
      <c r="J12" s="41"/>
      <c r="K12" s="45">
        <f t="shared" ref="K12:K16" si="2">ROUND((J12*G12)*1000000,0)</f>
        <v>0</v>
      </c>
    </row>
    <row r="13" spans="1:11" x14ac:dyDescent="0.35">
      <c r="A13" s="8" t="s">
        <v>28</v>
      </c>
      <c r="B13" s="9" t="s">
        <v>15</v>
      </c>
      <c r="C13" s="10" t="s">
        <v>16</v>
      </c>
      <c r="D13" s="21">
        <v>0.87747799999999998</v>
      </c>
      <c r="E13" s="21">
        <v>0</v>
      </c>
      <c r="F13" s="21">
        <v>0</v>
      </c>
      <c r="G13" s="22">
        <v>0.87747799999999998</v>
      </c>
      <c r="H13" s="48" t="s">
        <v>45</v>
      </c>
      <c r="I13" s="39">
        <v>35500</v>
      </c>
      <c r="J13" s="41">
        <v>3.95E-2</v>
      </c>
      <c r="K13" s="45">
        <f t="shared" si="2"/>
        <v>34660</v>
      </c>
    </row>
    <row r="14" spans="1:11" x14ac:dyDescent="0.35">
      <c r="A14" s="13" t="s">
        <v>28</v>
      </c>
      <c r="B14" s="6" t="s">
        <v>17</v>
      </c>
      <c r="C14" s="7" t="s">
        <v>18</v>
      </c>
      <c r="D14" s="23">
        <v>5.0363999999999999E-2</v>
      </c>
      <c r="E14" s="23">
        <v>0</v>
      </c>
      <c r="F14" s="23">
        <v>0</v>
      </c>
      <c r="G14" s="24">
        <v>5.0363999999999999E-2</v>
      </c>
      <c r="H14" s="48" t="s">
        <v>47</v>
      </c>
      <c r="I14" s="47" t="s">
        <v>50</v>
      </c>
      <c r="J14" s="41">
        <v>0</v>
      </c>
      <c r="K14" s="45">
        <f t="shared" si="2"/>
        <v>0</v>
      </c>
    </row>
    <row r="15" spans="1:11" x14ac:dyDescent="0.35">
      <c r="A15" s="13" t="s">
        <v>28</v>
      </c>
      <c r="B15" s="6" t="s">
        <v>19</v>
      </c>
      <c r="C15" s="6" t="s">
        <v>20</v>
      </c>
      <c r="D15" s="23">
        <v>0.15175273182054244</v>
      </c>
      <c r="E15" s="23">
        <v>1.8571378660533537E-2</v>
      </c>
      <c r="F15" s="23">
        <v>4.8198895189240165E-3</v>
      </c>
      <c r="G15" s="24">
        <v>0.17514399999999999</v>
      </c>
      <c r="H15" s="48" t="s">
        <v>48</v>
      </c>
      <c r="I15" s="47" t="s">
        <v>52</v>
      </c>
      <c r="J15" s="41">
        <v>3.3000000000000002E-2</v>
      </c>
      <c r="K15" s="45">
        <f t="shared" si="2"/>
        <v>5780</v>
      </c>
    </row>
    <row r="16" spans="1:11" x14ac:dyDescent="0.35">
      <c r="A16" s="13" t="s">
        <v>28</v>
      </c>
      <c r="B16" s="6" t="s">
        <v>21</v>
      </c>
      <c r="C16" s="6" t="s">
        <v>22</v>
      </c>
      <c r="D16" s="23">
        <v>8.7472711465552884</v>
      </c>
      <c r="E16" s="23">
        <v>6.8862164916323332</v>
      </c>
      <c r="F16" s="23">
        <v>0.38466336181237898</v>
      </c>
      <c r="G16" s="24">
        <v>16.018151</v>
      </c>
      <c r="H16" s="48" t="s">
        <v>41</v>
      </c>
      <c r="I16" s="39">
        <v>35300</v>
      </c>
      <c r="J16" s="41">
        <v>2.1499999999999998E-2</v>
      </c>
      <c r="K16" s="45">
        <f t="shared" si="2"/>
        <v>344390</v>
      </c>
    </row>
    <row r="17" spans="1:11" ht="15" thickBot="1" x14ac:dyDescent="0.4">
      <c r="A17" s="14"/>
      <c r="B17" s="15"/>
      <c r="C17" s="15"/>
      <c r="D17" s="25"/>
      <c r="E17" s="25"/>
      <c r="F17" s="25"/>
      <c r="G17" s="26">
        <v>17.121137000000001</v>
      </c>
      <c r="H17" s="49"/>
      <c r="I17" s="47"/>
      <c r="J17" s="41"/>
    </row>
    <row r="18" spans="1:11" ht="15" thickBot="1" x14ac:dyDescent="0.4">
      <c r="A18" s="1"/>
      <c r="B18" s="2"/>
      <c r="C18" s="2"/>
      <c r="D18" s="3"/>
      <c r="E18" s="3"/>
      <c r="F18" s="3"/>
      <c r="G18" s="4"/>
      <c r="H18" s="50"/>
      <c r="I18" s="47"/>
      <c r="J18" s="41"/>
    </row>
    <row r="19" spans="1:11" x14ac:dyDescent="0.35">
      <c r="A19" s="8" t="s">
        <v>29</v>
      </c>
      <c r="B19" s="9" t="s">
        <v>23</v>
      </c>
      <c r="C19" s="9" t="s">
        <v>24</v>
      </c>
      <c r="D19" s="21">
        <v>2.0903235966017037</v>
      </c>
      <c r="E19" s="21">
        <v>0.37276720019364856</v>
      </c>
      <c r="F19" s="21">
        <v>7.3893203204647567E-2</v>
      </c>
      <c r="G19" s="22">
        <v>2.5369839999999999</v>
      </c>
      <c r="H19" s="48" t="s">
        <v>49</v>
      </c>
      <c r="I19" s="39">
        <v>35500</v>
      </c>
      <c r="J19" s="41">
        <v>3.95E-2</v>
      </c>
      <c r="K19" s="45">
        <f t="shared" ref="K19:K20" si="3">ROUND((J19*G19)*1000000,0)</f>
        <v>100211</v>
      </c>
    </row>
    <row r="20" spans="1:11" x14ac:dyDescent="0.35">
      <c r="A20" s="13" t="s">
        <v>29</v>
      </c>
      <c r="B20" s="6" t="s">
        <v>2</v>
      </c>
      <c r="C20" s="7" t="s">
        <v>5</v>
      </c>
      <c r="D20" s="23">
        <v>6.5021999999999996E-2</v>
      </c>
      <c r="E20" s="23">
        <v>0</v>
      </c>
      <c r="F20" s="23">
        <v>0</v>
      </c>
      <c r="G20" s="24">
        <v>6.5021999999999996E-2</v>
      </c>
      <c r="H20" s="48" t="s">
        <v>46</v>
      </c>
      <c r="I20" s="39">
        <v>35300</v>
      </c>
      <c r="J20" s="41">
        <v>2.1499999999999998E-2</v>
      </c>
      <c r="K20" s="45">
        <f t="shared" si="3"/>
        <v>1398</v>
      </c>
    </row>
    <row r="21" spans="1:11" ht="15" thickBot="1" x14ac:dyDescent="0.4">
      <c r="A21" s="14"/>
      <c r="B21" s="15"/>
      <c r="C21" s="16"/>
      <c r="D21" s="25"/>
      <c r="E21" s="25"/>
      <c r="F21" s="25"/>
      <c r="G21" s="26">
        <v>2.6020059999999998</v>
      </c>
      <c r="H21" s="49"/>
      <c r="I21" s="47"/>
      <c r="J21" s="41"/>
    </row>
    <row r="22" spans="1:11" ht="15" thickBot="1" x14ac:dyDescent="0.4">
      <c r="A22" s="1"/>
      <c r="B22" s="2"/>
      <c r="C22" s="2"/>
      <c r="D22" s="3"/>
      <c r="E22" s="3"/>
      <c r="F22" s="3"/>
      <c r="G22" s="4"/>
      <c r="H22" s="50"/>
      <c r="I22" s="47"/>
      <c r="J22" s="41"/>
    </row>
    <row r="23" spans="1:11" x14ac:dyDescent="0.35">
      <c r="A23" s="8" t="s">
        <v>30</v>
      </c>
      <c r="B23" s="9" t="s">
        <v>25</v>
      </c>
      <c r="C23" s="9" t="s">
        <v>26</v>
      </c>
      <c r="D23" s="21">
        <v>0.43517857752703221</v>
      </c>
      <c r="E23" s="21">
        <v>0.15949147866846228</v>
      </c>
      <c r="F23" s="21">
        <v>1.7191943804505578E-2</v>
      </c>
      <c r="G23" s="22">
        <v>0.61186200000000002</v>
      </c>
      <c r="H23" s="48" t="s">
        <v>44</v>
      </c>
      <c r="I23" s="39">
        <v>36200</v>
      </c>
      <c r="J23" s="41">
        <v>3.5200000000000002E-2</v>
      </c>
      <c r="K23" s="45">
        <f>ROUND((J23*G23)*1000000,0)</f>
        <v>21538</v>
      </c>
    </row>
    <row r="24" spans="1:11" ht="15" thickBot="1" x14ac:dyDescent="0.4">
      <c r="A24" s="14"/>
      <c r="B24" s="15"/>
      <c r="C24" s="15"/>
      <c r="D24" s="25"/>
      <c r="E24" s="25"/>
      <c r="F24" s="25"/>
      <c r="G24" s="26">
        <v>0.61199999999999999</v>
      </c>
      <c r="H24" s="49"/>
      <c r="I24" s="47"/>
      <c r="J24" s="41"/>
    </row>
    <row r="25" spans="1:11" ht="15" thickBot="1" x14ac:dyDescent="0.4">
      <c r="A25" s="33"/>
      <c r="B25" s="34"/>
      <c r="C25" s="34"/>
      <c r="D25" s="34"/>
      <c r="E25" s="55" t="s">
        <v>32</v>
      </c>
      <c r="F25" s="55"/>
      <c r="G25" s="35">
        <f>G7+G11+G17+G21+G24</f>
        <v>26.292293000000001</v>
      </c>
      <c r="H25" s="49"/>
      <c r="I25" s="47"/>
      <c r="J25" s="41"/>
      <c r="K25" s="46">
        <f>SUM(K4:K24)</f>
        <v>642608</v>
      </c>
    </row>
    <row r="26" spans="1:11" ht="15" thickBot="1" x14ac:dyDescent="0.4">
      <c r="H26" s="38"/>
      <c r="I26" s="47"/>
      <c r="J26" s="41"/>
    </row>
    <row r="27" spans="1:11" x14ac:dyDescent="0.35">
      <c r="A27" s="56" t="s">
        <v>34</v>
      </c>
      <c r="B27" s="57"/>
      <c r="C27" s="57"/>
      <c r="D27" s="57"/>
      <c r="E27" s="57"/>
      <c r="F27" s="57"/>
      <c r="G27" s="58"/>
      <c r="H27" s="36"/>
      <c r="I27" s="47"/>
      <c r="J27" s="41"/>
    </row>
    <row r="28" spans="1:11" ht="15" thickBot="1" x14ac:dyDescent="0.4">
      <c r="A28" s="19"/>
      <c r="B28" s="17"/>
      <c r="C28" s="17"/>
      <c r="D28" s="18" t="s">
        <v>6</v>
      </c>
      <c r="E28" s="18" t="s">
        <v>7</v>
      </c>
      <c r="F28" s="18" t="s">
        <v>8</v>
      </c>
      <c r="G28" s="20" t="s">
        <v>9</v>
      </c>
      <c r="H28" s="36"/>
      <c r="I28" s="47"/>
      <c r="J28" s="41"/>
    </row>
    <row r="29" spans="1:11" x14ac:dyDescent="0.35">
      <c r="A29" s="8" t="s">
        <v>10</v>
      </c>
      <c r="B29" s="9" t="s">
        <v>31</v>
      </c>
      <c r="C29" s="10" t="s">
        <v>3</v>
      </c>
      <c r="D29" s="11">
        <v>5.3884295787855256</v>
      </c>
      <c r="E29" s="11">
        <v>3.4352953689941952</v>
      </c>
      <c r="F29" s="11">
        <v>0.48616505222027884</v>
      </c>
      <c r="G29" s="12">
        <v>9.3098899999999993</v>
      </c>
      <c r="H29" s="48" t="e">
        <v>#N/A</v>
      </c>
      <c r="I29" s="47">
        <f>I4</f>
        <v>35300</v>
      </c>
      <c r="J29" s="41">
        <v>2.1499999999999998E-2</v>
      </c>
      <c r="K29" s="45">
        <f t="shared" ref="K29:K31" si="4">ROUND((J29*G29)*1000000,0)</f>
        <v>200163</v>
      </c>
    </row>
    <row r="30" spans="1:11" x14ac:dyDescent="0.35">
      <c r="A30" s="13" t="s">
        <v>10</v>
      </c>
      <c r="B30" s="6" t="s">
        <v>1</v>
      </c>
      <c r="C30" s="7" t="s">
        <v>4</v>
      </c>
      <c r="D30" s="23">
        <v>0.36386999999999992</v>
      </c>
      <c r="E30" s="23">
        <v>0</v>
      </c>
      <c r="F30" s="23">
        <v>0</v>
      </c>
      <c r="G30" s="24">
        <v>8.0859999999999987E-2</v>
      </c>
      <c r="H30" s="48" t="s">
        <v>40</v>
      </c>
      <c r="I30" s="47" t="s">
        <v>50</v>
      </c>
      <c r="J30" s="41">
        <v>0</v>
      </c>
      <c r="K30" s="45">
        <f t="shared" si="4"/>
        <v>0</v>
      </c>
    </row>
    <row r="31" spans="1:11" x14ac:dyDescent="0.35">
      <c r="A31" s="13" t="s">
        <v>10</v>
      </c>
      <c r="B31" s="6" t="s">
        <v>2</v>
      </c>
      <c r="C31" s="7" t="s">
        <v>5</v>
      </c>
      <c r="D31" s="23">
        <v>8.6695999999999995E-2</v>
      </c>
      <c r="E31" s="23">
        <v>0</v>
      </c>
      <c r="F31" s="23">
        <v>0</v>
      </c>
      <c r="G31" s="24">
        <v>8.6695999999999995E-2</v>
      </c>
      <c r="H31" s="48" t="s">
        <v>46</v>
      </c>
      <c r="I31" s="39">
        <v>35300</v>
      </c>
      <c r="J31" s="41">
        <v>2.1499999999999998E-2</v>
      </c>
      <c r="K31" s="45">
        <f t="shared" si="4"/>
        <v>1864</v>
      </c>
    </row>
    <row r="32" spans="1:11" ht="15" thickBot="1" x14ac:dyDescent="0.4">
      <c r="A32" s="14"/>
      <c r="B32" s="15"/>
      <c r="C32" s="16"/>
      <c r="D32" s="25"/>
      <c r="E32" s="25"/>
      <c r="F32" s="25"/>
      <c r="G32" s="26">
        <v>9.4774459999999987</v>
      </c>
      <c r="H32" s="49"/>
      <c r="I32" s="47"/>
      <c r="J32" s="41"/>
    </row>
    <row r="33" spans="1:11" ht="15" thickBot="1" x14ac:dyDescent="0.4">
      <c r="A33" s="1"/>
      <c r="B33" s="2"/>
      <c r="C33" s="2"/>
      <c r="D33" s="3"/>
      <c r="E33" s="3"/>
      <c r="F33" s="3"/>
      <c r="G33" s="4"/>
      <c r="H33" s="50"/>
      <c r="I33" s="47"/>
      <c r="J33" s="41"/>
    </row>
    <row r="34" spans="1:11" x14ac:dyDescent="0.35">
      <c r="A34" s="8" t="s">
        <v>27</v>
      </c>
      <c r="B34" s="9" t="s">
        <v>11</v>
      </c>
      <c r="C34" s="9" t="s">
        <v>12</v>
      </c>
      <c r="D34" s="21">
        <v>0.42589099999999996</v>
      </c>
      <c r="E34" s="21">
        <v>0.162689</v>
      </c>
      <c r="F34" s="21">
        <v>1.6628E-2</v>
      </c>
      <c r="G34" s="22">
        <v>0.60520799999999997</v>
      </c>
      <c r="H34" s="48" t="s">
        <v>42</v>
      </c>
      <c r="I34" s="39">
        <v>36200</v>
      </c>
      <c r="J34" s="41">
        <v>3.5200000000000002E-2</v>
      </c>
      <c r="K34" s="45">
        <f t="shared" ref="K34:K35" si="5">ROUND((J34*G34)*1000000,0)</f>
        <v>21303</v>
      </c>
    </row>
    <row r="35" spans="1:11" x14ac:dyDescent="0.35">
      <c r="A35" s="13" t="s">
        <v>27</v>
      </c>
      <c r="B35" s="6" t="s">
        <v>13</v>
      </c>
      <c r="C35" s="6" t="s">
        <v>14</v>
      </c>
      <c r="D35" s="23">
        <v>0.51901035897852033</v>
      </c>
      <c r="E35" s="23">
        <v>0.2731541480566767</v>
      </c>
      <c r="F35" s="23">
        <v>5.2221492964802836E-2</v>
      </c>
      <c r="G35" s="24">
        <v>0.84438599999999997</v>
      </c>
      <c r="H35" s="48" t="s">
        <v>43</v>
      </c>
      <c r="I35" s="39">
        <v>35300</v>
      </c>
      <c r="J35" s="41">
        <v>2.1499999999999998E-2</v>
      </c>
      <c r="K35" s="45">
        <f t="shared" si="5"/>
        <v>18154</v>
      </c>
    </row>
    <row r="36" spans="1:11" ht="15" thickBot="1" x14ac:dyDescent="0.4">
      <c r="A36" s="14"/>
      <c r="B36" s="15"/>
      <c r="C36" s="15"/>
      <c r="D36" s="25"/>
      <c r="E36" s="25"/>
      <c r="F36" s="25"/>
      <c r="G36" s="26">
        <v>1.4495939999999998</v>
      </c>
      <c r="H36" s="49"/>
      <c r="I36" s="47"/>
      <c r="J36" s="41"/>
    </row>
    <row r="37" spans="1:11" ht="15" thickBot="1" x14ac:dyDescent="0.4">
      <c r="A37" s="1"/>
      <c r="B37" s="2"/>
      <c r="C37" s="2"/>
      <c r="D37" s="3"/>
      <c r="E37" s="3"/>
      <c r="F37" s="3"/>
      <c r="G37" s="4"/>
      <c r="H37" s="50"/>
      <c r="I37" s="47"/>
      <c r="J37" s="41"/>
    </row>
    <row r="38" spans="1:11" x14ac:dyDescent="0.35">
      <c r="A38" s="8" t="s">
        <v>28</v>
      </c>
      <c r="B38" s="9" t="s">
        <v>15</v>
      </c>
      <c r="C38" s="10" t="s">
        <v>16</v>
      </c>
      <c r="D38" s="21">
        <v>0.87747799999999998</v>
      </c>
      <c r="E38" s="21">
        <v>0</v>
      </c>
      <c r="F38" s="21">
        <v>0</v>
      </c>
      <c r="G38" s="22">
        <v>0.87747799999999998</v>
      </c>
      <c r="H38" s="48" t="s">
        <v>45</v>
      </c>
      <c r="I38" s="39">
        <v>35500</v>
      </c>
      <c r="J38" s="41">
        <v>3.95E-2</v>
      </c>
      <c r="K38" s="45">
        <f t="shared" ref="K38:K41" si="6">ROUND((J38*G38)*1000000,0)</f>
        <v>34660</v>
      </c>
    </row>
    <row r="39" spans="1:11" x14ac:dyDescent="0.35">
      <c r="A39" s="13" t="s">
        <v>28</v>
      </c>
      <c r="B39" s="6" t="s">
        <v>17</v>
      </c>
      <c r="C39" s="7" t="s">
        <v>18</v>
      </c>
      <c r="D39" s="23">
        <v>5.0363999999999999E-2</v>
      </c>
      <c r="E39" s="23">
        <v>0</v>
      </c>
      <c r="F39" s="23">
        <v>0</v>
      </c>
      <c r="G39" s="24">
        <v>5.0363999999999999E-2</v>
      </c>
      <c r="H39" s="48" t="s">
        <v>47</v>
      </c>
      <c r="I39" s="39">
        <v>35300</v>
      </c>
      <c r="J39" s="41">
        <v>2.1499999999999998E-2</v>
      </c>
      <c r="K39" s="45">
        <f t="shared" si="6"/>
        <v>1083</v>
      </c>
    </row>
    <row r="40" spans="1:11" x14ac:dyDescent="0.35">
      <c r="A40" s="13" t="s">
        <v>28</v>
      </c>
      <c r="B40" s="6" t="s">
        <v>19</v>
      </c>
      <c r="C40" s="6" t="s">
        <v>20</v>
      </c>
      <c r="D40" s="23">
        <v>0.15175273182054244</v>
      </c>
      <c r="E40" s="23">
        <v>1.8571378660533537E-2</v>
      </c>
      <c r="F40" s="23">
        <v>4.8198895189240165E-3</v>
      </c>
      <c r="G40" s="24">
        <v>0.17514399999999999</v>
      </c>
      <c r="H40" s="48" t="s">
        <v>48</v>
      </c>
      <c r="I40" s="47" t="s">
        <v>52</v>
      </c>
      <c r="J40" s="41">
        <v>3.3000000000000002E-2</v>
      </c>
      <c r="K40" s="45">
        <f t="shared" si="6"/>
        <v>5780</v>
      </c>
    </row>
    <row r="41" spans="1:11" s="31" customFormat="1" x14ac:dyDescent="0.35">
      <c r="A41" s="28" t="s">
        <v>28</v>
      </c>
      <c r="B41" s="7" t="s">
        <v>31</v>
      </c>
      <c r="C41" s="7" t="s">
        <v>22</v>
      </c>
      <c r="D41" s="29">
        <v>9.6581309999999991</v>
      </c>
      <c r="E41" s="29">
        <v>7.5693920000000006</v>
      </c>
      <c r="F41" s="29">
        <v>0.78595400000000004</v>
      </c>
      <c r="G41" s="30">
        <v>18.013476999999998</v>
      </c>
      <c r="H41" s="48" t="e">
        <v>#N/A</v>
      </c>
      <c r="I41" s="39">
        <v>35300</v>
      </c>
      <c r="J41" s="41">
        <v>2.1499999999999998E-2</v>
      </c>
      <c r="K41" s="45">
        <f t="shared" si="6"/>
        <v>387290</v>
      </c>
    </row>
    <row r="42" spans="1:11" ht="15" thickBot="1" x14ac:dyDescent="0.4">
      <c r="A42" s="14"/>
      <c r="B42" s="15"/>
      <c r="C42" s="15"/>
      <c r="D42" s="25"/>
      <c r="E42" s="25"/>
      <c r="F42" s="25"/>
      <c r="G42" s="26">
        <v>19.116463</v>
      </c>
      <c r="H42" s="49"/>
      <c r="I42" s="40"/>
      <c r="J42" s="41"/>
    </row>
    <row r="43" spans="1:11" ht="15" thickBot="1" x14ac:dyDescent="0.4">
      <c r="A43" s="1"/>
      <c r="B43" s="2"/>
      <c r="C43" s="2"/>
      <c r="D43" s="3"/>
      <c r="E43" s="3"/>
      <c r="F43" s="3"/>
      <c r="G43" s="4"/>
      <c r="H43" s="50"/>
      <c r="I43" s="40"/>
      <c r="J43" s="41"/>
    </row>
    <row r="44" spans="1:11" x14ac:dyDescent="0.35">
      <c r="A44" s="8" t="s">
        <v>29</v>
      </c>
      <c r="B44" s="9" t="s">
        <v>31</v>
      </c>
      <c r="C44" s="9" t="s">
        <v>24</v>
      </c>
      <c r="D44" s="21">
        <v>13.131569816801376</v>
      </c>
      <c r="E44" s="21">
        <v>2.2436701007799078</v>
      </c>
      <c r="F44" s="21">
        <v>0.44476008241871789</v>
      </c>
      <c r="G44" s="22">
        <v>15.82</v>
      </c>
      <c r="H44" s="48" t="e">
        <v>#N/A</v>
      </c>
      <c r="I44" s="39">
        <v>35500</v>
      </c>
      <c r="J44" s="41">
        <v>3.95E-2</v>
      </c>
      <c r="K44" s="45">
        <f t="shared" ref="K44:K45" si="7">ROUND((J44*G44)*1000000,0)</f>
        <v>624890</v>
      </c>
    </row>
    <row r="45" spans="1:11" x14ac:dyDescent="0.35">
      <c r="A45" s="13" t="s">
        <v>29</v>
      </c>
      <c r="B45" s="6" t="s">
        <v>2</v>
      </c>
      <c r="C45" s="7" t="s">
        <v>5</v>
      </c>
      <c r="D45" s="23">
        <v>6.5021999999999996E-2</v>
      </c>
      <c r="E45" s="23">
        <v>0</v>
      </c>
      <c r="F45" s="23">
        <v>0</v>
      </c>
      <c r="G45" s="24">
        <v>6.5021999999999996E-2</v>
      </c>
      <c r="H45" s="48" t="s">
        <v>46</v>
      </c>
      <c r="I45" s="39">
        <v>35300</v>
      </c>
      <c r="J45" s="41">
        <v>2.1499999999999998E-2</v>
      </c>
      <c r="K45" s="45">
        <f t="shared" si="7"/>
        <v>1398</v>
      </c>
    </row>
    <row r="46" spans="1:11" ht="15" thickBot="1" x14ac:dyDescent="0.4">
      <c r="A46" s="14"/>
      <c r="B46" s="15"/>
      <c r="C46" s="16"/>
      <c r="D46" s="25"/>
      <c r="E46" s="25"/>
      <c r="F46" s="25"/>
      <c r="G46" s="32">
        <v>15.885022000000001</v>
      </c>
      <c r="H46" s="51"/>
      <c r="I46" s="40"/>
      <c r="J46" s="41"/>
    </row>
    <row r="47" spans="1:11" ht="15" thickBot="1" x14ac:dyDescent="0.4">
      <c r="A47" s="1"/>
      <c r="B47" s="2"/>
      <c r="C47" s="2"/>
      <c r="D47" s="3"/>
      <c r="E47" s="3"/>
      <c r="F47" s="3"/>
      <c r="G47" s="4"/>
      <c r="H47" s="50"/>
      <c r="I47" s="40"/>
      <c r="J47" s="41"/>
    </row>
    <row r="48" spans="1:11" x14ac:dyDescent="0.35">
      <c r="A48" s="8" t="s">
        <v>30</v>
      </c>
      <c r="B48" s="9" t="s">
        <v>25</v>
      </c>
      <c r="C48" s="9" t="s">
        <v>26</v>
      </c>
      <c r="D48" s="21">
        <v>0.43517857752703221</v>
      </c>
      <c r="E48" s="21">
        <v>0.15949147866846228</v>
      </c>
      <c r="F48" s="21">
        <v>1.7191943804505578E-2</v>
      </c>
      <c r="G48" s="22">
        <v>0.61186200000000002</v>
      </c>
      <c r="H48" s="48" t="s">
        <v>44</v>
      </c>
      <c r="I48" s="39">
        <v>36200</v>
      </c>
      <c r="J48" s="41">
        <v>3.5200000000000002E-2</v>
      </c>
      <c r="K48" s="45">
        <f>ROUND((J48*G48)*1000000,0)</f>
        <v>21538</v>
      </c>
    </row>
    <row r="49" spans="1:11" ht="15" thickBot="1" x14ac:dyDescent="0.4">
      <c r="A49" s="14"/>
      <c r="B49" s="15"/>
      <c r="C49" s="15"/>
      <c r="D49" s="25"/>
      <c r="E49" s="25"/>
      <c r="F49" s="25"/>
      <c r="G49" s="26">
        <v>0.61199999999999999</v>
      </c>
      <c r="H49" s="37"/>
    </row>
    <row r="50" spans="1:11" ht="15" thickBot="1" x14ac:dyDescent="0.4">
      <c r="A50" s="33"/>
      <c r="B50" s="34"/>
      <c r="C50" s="34"/>
      <c r="D50" s="34"/>
      <c r="E50" s="55" t="s">
        <v>32</v>
      </c>
      <c r="F50" s="55"/>
      <c r="G50" s="35">
        <f>G32+G36+G42+G46+G49</f>
        <v>46.540525000000002</v>
      </c>
      <c r="H50" s="37"/>
      <c r="K50" s="46">
        <f>SUM(K29:K49)</f>
        <v>1318123</v>
      </c>
    </row>
    <row r="51" spans="1:11" x14ac:dyDescent="0.35">
      <c r="G51" s="27"/>
      <c r="H51" s="27"/>
    </row>
    <row r="52" spans="1:11" x14ac:dyDescent="0.35">
      <c r="A52" s="44" t="s">
        <v>51</v>
      </c>
    </row>
    <row r="53" spans="1:11" x14ac:dyDescent="0.35">
      <c r="A53" s="44" t="s">
        <v>53</v>
      </c>
    </row>
    <row r="55" spans="1:1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4">
    <mergeCell ref="A2:G2"/>
    <mergeCell ref="E25:F25"/>
    <mergeCell ref="A27:G27"/>
    <mergeCell ref="E50:F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F82E-AB8C-4D46-9A90-BD60F96B7840}">
  <dimension ref="A1:J55"/>
  <sheetViews>
    <sheetView zoomScale="110" zoomScaleNormal="110" workbookViewId="0">
      <selection activeCell="N46" sqref="N46"/>
    </sheetView>
  </sheetViews>
  <sheetFormatPr defaultRowHeight="14.5" x14ac:dyDescent="0.35"/>
  <cols>
    <col min="2" max="2" width="10.1796875" bestFit="1" customWidth="1"/>
    <col min="3" max="3" width="42.7265625" bestFit="1" customWidth="1"/>
    <col min="4" max="5" width="12.1796875" bestFit="1" customWidth="1"/>
    <col min="6" max="6" width="9.26953125" customWidth="1"/>
    <col min="7" max="7" width="10.54296875" bestFit="1" customWidth="1"/>
  </cols>
  <sheetData>
    <row r="1" spans="1:8" ht="15" thickBot="1" x14ac:dyDescent="0.4"/>
    <row r="2" spans="1:8" x14ac:dyDescent="0.35">
      <c r="A2" s="52" t="s">
        <v>33</v>
      </c>
      <c r="B2" s="53"/>
      <c r="C2" s="53"/>
      <c r="D2" s="53"/>
      <c r="E2" s="53"/>
      <c r="F2" s="53"/>
      <c r="G2" s="54"/>
    </row>
    <row r="3" spans="1:8" ht="15" thickBot="1" x14ac:dyDescent="0.4">
      <c r="A3" s="19"/>
      <c r="B3" s="17"/>
      <c r="C3" s="17"/>
      <c r="D3" s="18" t="s">
        <v>6</v>
      </c>
      <c r="E3" s="18" t="s">
        <v>7</v>
      </c>
      <c r="F3" s="18" t="s">
        <v>8</v>
      </c>
      <c r="G3" s="20" t="s">
        <v>9</v>
      </c>
    </row>
    <row r="4" spans="1:8" x14ac:dyDescent="0.35">
      <c r="A4" s="8" t="s">
        <v>10</v>
      </c>
      <c r="B4" s="9" t="s">
        <v>0</v>
      </c>
      <c r="C4" s="10" t="s">
        <v>3</v>
      </c>
      <c r="D4" s="21">
        <v>2.3316450511945397</v>
      </c>
      <c r="E4" s="21">
        <v>1.88259385665529</v>
      </c>
      <c r="F4" s="21">
        <v>0.12576109215017064</v>
      </c>
      <c r="G4" s="22">
        <v>4.34</v>
      </c>
    </row>
    <row r="5" spans="1:8" x14ac:dyDescent="0.35">
      <c r="A5" s="13" t="s">
        <v>10</v>
      </c>
      <c r="B5" s="6" t="s">
        <v>1</v>
      </c>
      <c r="C5" s="7" t="s">
        <v>4</v>
      </c>
      <c r="D5" s="23">
        <v>0.36386999999999992</v>
      </c>
      <c r="E5" s="23">
        <v>0</v>
      </c>
      <c r="F5" s="23">
        <v>0</v>
      </c>
      <c r="G5" s="24">
        <v>8.0859999999999987E-2</v>
      </c>
    </row>
    <row r="6" spans="1:8" x14ac:dyDescent="0.35">
      <c r="A6" s="13" t="s">
        <v>10</v>
      </c>
      <c r="B6" s="6" t="s">
        <v>2</v>
      </c>
      <c r="C6" s="7" t="s">
        <v>5</v>
      </c>
      <c r="D6" s="23">
        <v>8.6695999999999995E-2</v>
      </c>
      <c r="E6" s="23">
        <v>0</v>
      </c>
      <c r="F6" s="23">
        <v>0</v>
      </c>
      <c r="G6" s="24">
        <v>8.6695999999999995E-2</v>
      </c>
    </row>
    <row r="7" spans="1:8" ht="15" thickBot="1" x14ac:dyDescent="0.4">
      <c r="A7" s="14"/>
      <c r="B7" s="15"/>
      <c r="C7" s="16"/>
      <c r="D7" s="25"/>
      <c r="E7" s="25"/>
      <c r="F7" s="25"/>
      <c r="G7" s="26">
        <v>4.5075560000000001</v>
      </c>
      <c r="H7" s="5"/>
    </row>
    <row r="8" spans="1:8" ht="15" thickBot="1" x14ac:dyDescent="0.4">
      <c r="A8" s="1"/>
      <c r="B8" s="2"/>
      <c r="C8" s="2"/>
      <c r="D8" s="3"/>
      <c r="E8" s="3"/>
      <c r="F8" s="3"/>
      <c r="G8" s="4"/>
    </row>
    <row r="9" spans="1:8" x14ac:dyDescent="0.35">
      <c r="A9" s="8" t="s">
        <v>27</v>
      </c>
      <c r="B9" s="9" t="s">
        <v>11</v>
      </c>
      <c r="C9" s="9" t="s">
        <v>12</v>
      </c>
      <c r="D9" s="21">
        <v>0.42589099999999996</v>
      </c>
      <c r="E9" s="21">
        <v>0.162689</v>
      </c>
      <c r="F9" s="21">
        <v>1.6628E-2</v>
      </c>
      <c r="G9" s="22">
        <v>0.60520799999999997</v>
      </c>
    </row>
    <row r="10" spans="1:8" x14ac:dyDescent="0.35">
      <c r="A10" s="13" t="s">
        <v>27</v>
      </c>
      <c r="B10" s="6" t="s">
        <v>13</v>
      </c>
      <c r="C10" s="6" t="s">
        <v>14</v>
      </c>
      <c r="D10" s="23">
        <v>0.51901035897852033</v>
      </c>
      <c r="E10" s="23">
        <v>0.2731541480566767</v>
      </c>
      <c r="F10" s="23">
        <v>5.2221492964802836E-2</v>
      </c>
      <c r="G10" s="24">
        <v>0.84438599999999997</v>
      </c>
    </row>
    <row r="11" spans="1:8" ht="15" thickBot="1" x14ac:dyDescent="0.4">
      <c r="A11" s="14"/>
      <c r="B11" s="15"/>
      <c r="C11" s="15"/>
      <c r="D11" s="25"/>
      <c r="E11" s="25"/>
      <c r="F11" s="25"/>
      <c r="G11" s="26">
        <v>1.4495939999999998</v>
      </c>
      <c r="H11" s="5"/>
    </row>
    <row r="12" spans="1:8" ht="15" thickBot="1" x14ac:dyDescent="0.4">
      <c r="A12" s="1"/>
      <c r="B12" s="2"/>
      <c r="C12" s="2"/>
      <c r="D12" s="3"/>
      <c r="E12" s="3"/>
      <c r="F12" s="3"/>
      <c r="G12" s="4"/>
      <c r="H12" s="5"/>
    </row>
    <row r="13" spans="1:8" x14ac:dyDescent="0.35">
      <c r="A13" s="8" t="s">
        <v>28</v>
      </c>
      <c r="B13" s="9" t="s">
        <v>15</v>
      </c>
      <c r="C13" s="10" t="s">
        <v>16</v>
      </c>
      <c r="D13" s="21">
        <v>0.87747799999999998</v>
      </c>
      <c r="E13" s="21">
        <v>0</v>
      </c>
      <c r="F13" s="21">
        <v>0</v>
      </c>
      <c r="G13" s="22">
        <v>0.87747799999999998</v>
      </c>
    </row>
    <row r="14" spans="1:8" x14ac:dyDescent="0.35">
      <c r="A14" s="13" t="s">
        <v>28</v>
      </c>
      <c r="B14" s="6" t="s">
        <v>17</v>
      </c>
      <c r="C14" s="7" t="s">
        <v>18</v>
      </c>
      <c r="D14" s="23">
        <v>5.0363999999999999E-2</v>
      </c>
      <c r="E14" s="23">
        <v>0</v>
      </c>
      <c r="F14" s="23">
        <v>0</v>
      </c>
      <c r="G14" s="24">
        <v>5.0363999999999999E-2</v>
      </c>
    </row>
    <row r="15" spans="1:8" x14ac:dyDescent="0.35">
      <c r="A15" s="13" t="s">
        <v>28</v>
      </c>
      <c r="B15" s="6" t="s">
        <v>19</v>
      </c>
      <c r="C15" s="6" t="s">
        <v>20</v>
      </c>
      <c r="D15" s="23">
        <v>0.15175273182054244</v>
      </c>
      <c r="E15" s="23">
        <v>1.8571378660533537E-2</v>
      </c>
      <c r="F15" s="23">
        <v>4.8198895189240165E-3</v>
      </c>
      <c r="G15" s="24">
        <v>0.17514399999999999</v>
      </c>
    </row>
    <row r="16" spans="1:8" x14ac:dyDescent="0.35">
      <c r="A16" s="13" t="s">
        <v>28</v>
      </c>
      <c r="B16" s="6" t="s">
        <v>21</v>
      </c>
      <c r="C16" s="6" t="s">
        <v>22</v>
      </c>
      <c r="D16" s="23">
        <v>8.7472711465552884</v>
      </c>
      <c r="E16" s="23">
        <v>6.8862164916323332</v>
      </c>
      <c r="F16" s="23">
        <v>0.38466336181237898</v>
      </c>
      <c r="G16" s="24">
        <v>16.018151</v>
      </c>
    </row>
    <row r="17" spans="1:8" ht="15" thickBot="1" x14ac:dyDescent="0.4">
      <c r="A17" s="14"/>
      <c r="B17" s="15"/>
      <c r="C17" s="15"/>
      <c r="D17" s="25"/>
      <c r="E17" s="25"/>
      <c r="F17" s="25"/>
      <c r="G17" s="26">
        <v>17.121137000000001</v>
      </c>
      <c r="H17" s="5"/>
    </row>
    <row r="18" spans="1:8" ht="15" thickBot="1" x14ac:dyDescent="0.4">
      <c r="A18" s="1"/>
      <c r="B18" s="2"/>
      <c r="C18" s="2"/>
      <c r="D18" s="3"/>
      <c r="E18" s="3"/>
      <c r="F18" s="3"/>
      <c r="G18" s="4"/>
    </row>
    <row r="19" spans="1:8" x14ac:dyDescent="0.35">
      <c r="A19" s="8" t="s">
        <v>29</v>
      </c>
      <c r="B19" s="9" t="s">
        <v>23</v>
      </c>
      <c r="C19" s="9" t="s">
        <v>24</v>
      </c>
      <c r="D19" s="21">
        <v>2.0903235966017037</v>
      </c>
      <c r="E19" s="21">
        <v>0.37276720019364856</v>
      </c>
      <c r="F19" s="21">
        <v>7.3893203204647567E-2</v>
      </c>
      <c r="G19" s="22">
        <v>2.5369839999999999</v>
      </c>
    </row>
    <row r="20" spans="1:8" x14ac:dyDescent="0.35">
      <c r="A20" s="13" t="s">
        <v>29</v>
      </c>
      <c r="B20" s="6" t="s">
        <v>2</v>
      </c>
      <c r="C20" s="7" t="s">
        <v>5</v>
      </c>
      <c r="D20" s="23">
        <v>6.5021999999999996E-2</v>
      </c>
      <c r="E20" s="23">
        <v>0</v>
      </c>
      <c r="F20" s="23">
        <v>0</v>
      </c>
      <c r="G20" s="24">
        <v>6.5021999999999996E-2</v>
      </c>
    </row>
    <row r="21" spans="1:8" ht="15" thickBot="1" x14ac:dyDescent="0.4">
      <c r="A21" s="14"/>
      <c r="B21" s="15"/>
      <c r="C21" s="16"/>
      <c r="D21" s="25"/>
      <c r="E21" s="25"/>
      <c r="F21" s="25"/>
      <c r="G21" s="26">
        <v>2.6020059999999998</v>
      </c>
      <c r="H21" s="5"/>
    </row>
    <row r="22" spans="1:8" ht="15" thickBot="1" x14ac:dyDescent="0.4">
      <c r="A22" s="1"/>
      <c r="B22" s="2"/>
      <c r="C22" s="2"/>
      <c r="D22" s="3"/>
      <c r="E22" s="3"/>
      <c r="F22" s="3"/>
      <c r="G22" s="4"/>
    </row>
    <row r="23" spans="1:8" x14ac:dyDescent="0.35">
      <c r="A23" s="8" t="s">
        <v>30</v>
      </c>
      <c r="B23" s="9" t="s">
        <v>25</v>
      </c>
      <c r="C23" s="9" t="s">
        <v>26</v>
      </c>
      <c r="D23" s="21">
        <v>0.43517857752703221</v>
      </c>
      <c r="E23" s="21">
        <v>0.15949147866846228</v>
      </c>
      <c r="F23" s="21">
        <v>1.7191943804505578E-2</v>
      </c>
      <c r="G23" s="22">
        <v>0.61186200000000002</v>
      </c>
    </row>
    <row r="24" spans="1:8" ht="15" thickBot="1" x14ac:dyDescent="0.4">
      <c r="A24" s="14"/>
      <c r="B24" s="15"/>
      <c r="C24" s="15"/>
      <c r="D24" s="25"/>
      <c r="E24" s="25"/>
      <c r="F24" s="25"/>
      <c r="G24" s="26">
        <v>0.61199999999999999</v>
      </c>
    </row>
    <row r="25" spans="1:8" ht="15" thickBot="1" x14ac:dyDescent="0.4">
      <c r="A25" s="33"/>
      <c r="B25" s="34"/>
      <c r="C25" s="34"/>
      <c r="D25" s="34"/>
      <c r="E25" s="55" t="s">
        <v>32</v>
      </c>
      <c r="F25" s="55"/>
      <c r="G25" s="35">
        <f>G7+G11+G17+G21+G24</f>
        <v>26.292293000000001</v>
      </c>
    </row>
    <row r="26" spans="1:8" ht="15" thickBot="1" x14ac:dyDescent="0.4"/>
    <row r="27" spans="1:8" x14ac:dyDescent="0.35">
      <c r="A27" s="56" t="s">
        <v>34</v>
      </c>
      <c r="B27" s="57"/>
      <c r="C27" s="57"/>
      <c r="D27" s="57"/>
      <c r="E27" s="57"/>
      <c r="F27" s="57"/>
      <c r="G27" s="58"/>
    </row>
    <row r="28" spans="1:8" ht="15" thickBot="1" x14ac:dyDescent="0.4">
      <c r="A28" s="19"/>
      <c r="B28" s="17"/>
      <c r="C28" s="17"/>
      <c r="D28" s="18" t="s">
        <v>6</v>
      </c>
      <c r="E28" s="18" t="s">
        <v>7</v>
      </c>
      <c r="F28" s="18" t="s">
        <v>8</v>
      </c>
      <c r="G28" s="20" t="s">
        <v>9</v>
      </c>
    </row>
    <row r="29" spans="1:8" x14ac:dyDescent="0.35">
      <c r="A29" s="8" t="s">
        <v>10</v>
      </c>
      <c r="B29" s="9" t="s">
        <v>31</v>
      </c>
      <c r="C29" s="10" t="s">
        <v>3</v>
      </c>
      <c r="D29" s="11">
        <v>5.3884295787855256</v>
      </c>
      <c r="E29" s="11">
        <v>3.4352953689941952</v>
      </c>
      <c r="F29" s="11">
        <v>0.48616505222027884</v>
      </c>
      <c r="G29" s="12">
        <v>9.3098899999999993</v>
      </c>
    </row>
    <row r="30" spans="1:8" x14ac:dyDescent="0.35">
      <c r="A30" s="13" t="s">
        <v>10</v>
      </c>
      <c r="B30" s="6" t="s">
        <v>1</v>
      </c>
      <c r="C30" s="7" t="s">
        <v>4</v>
      </c>
      <c r="D30" s="23">
        <v>0.36386999999999992</v>
      </c>
      <c r="E30" s="23">
        <v>0</v>
      </c>
      <c r="F30" s="23">
        <v>0</v>
      </c>
      <c r="G30" s="24">
        <v>8.0859999999999987E-2</v>
      </c>
    </row>
    <row r="31" spans="1:8" x14ac:dyDescent="0.35">
      <c r="A31" s="13" t="s">
        <v>10</v>
      </c>
      <c r="B31" s="6" t="s">
        <v>2</v>
      </c>
      <c r="C31" s="7" t="s">
        <v>5</v>
      </c>
      <c r="D31" s="23">
        <v>8.6695999999999995E-2</v>
      </c>
      <c r="E31" s="23">
        <v>0</v>
      </c>
      <c r="F31" s="23">
        <v>0</v>
      </c>
      <c r="G31" s="24">
        <v>8.6695999999999995E-2</v>
      </c>
    </row>
    <row r="32" spans="1:8" ht="15" thickBot="1" x14ac:dyDescent="0.4">
      <c r="A32" s="14"/>
      <c r="B32" s="15"/>
      <c r="C32" s="16"/>
      <c r="D32" s="25"/>
      <c r="E32" s="25"/>
      <c r="F32" s="25"/>
      <c r="G32" s="26">
        <v>9.4774459999999987</v>
      </c>
    </row>
    <row r="33" spans="1:7" ht="15" thickBot="1" x14ac:dyDescent="0.4">
      <c r="A33" s="1"/>
      <c r="B33" s="2"/>
      <c r="C33" s="2"/>
      <c r="D33" s="3"/>
      <c r="E33" s="3"/>
      <c r="F33" s="3"/>
      <c r="G33" s="4"/>
    </row>
    <row r="34" spans="1:7" x14ac:dyDescent="0.35">
      <c r="A34" s="8" t="s">
        <v>27</v>
      </c>
      <c r="B34" s="9" t="s">
        <v>11</v>
      </c>
      <c r="C34" s="9" t="s">
        <v>12</v>
      </c>
      <c r="D34" s="21">
        <v>0.42589099999999996</v>
      </c>
      <c r="E34" s="21">
        <v>0.162689</v>
      </c>
      <c r="F34" s="21">
        <v>1.6628E-2</v>
      </c>
      <c r="G34" s="22">
        <v>0.60520799999999997</v>
      </c>
    </row>
    <row r="35" spans="1:7" x14ac:dyDescent="0.35">
      <c r="A35" s="13" t="s">
        <v>27</v>
      </c>
      <c r="B35" s="6" t="s">
        <v>13</v>
      </c>
      <c r="C35" s="6" t="s">
        <v>14</v>
      </c>
      <c r="D35" s="23">
        <v>0.51901035897852033</v>
      </c>
      <c r="E35" s="23">
        <v>0.2731541480566767</v>
      </c>
      <c r="F35" s="23">
        <v>5.2221492964802836E-2</v>
      </c>
      <c r="G35" s="24">
        <v>0.84438599999999997</v>
      </c>
    </row>
    <row r="36" spans="1:7" ht="15" thickBot="1" x14ac:dyDescent="0.4">
      <c r="A36" s="14"/>
      <c r="B36" s="15"/>
      <c r="C36" s="15"/>
      <c r="D36" s="25"/>
      <c r="E36" s="25"/>
      <c r="F36" s="25"/>
      <c r="G36" s="26">
        <v>1.4495939999999998</v>
      </c>
    </row>
    <row r="37" spans="1:7" ht="15" thickBot="1" x14ac:dyDescent="0.4">
      <c r="A37" s="1"/>
      <c r="B37" s="2"/>
      <c r="C37" s="2"/>
      <c r="D37" s="3"/>
      <c r="E37" s="3"/>
      <c r="F37" s="3"/>
      <c r="G37" s="4"/>
    </row>
    <row r="38" spans="1:7" x14ac:dyDescent="0.35">
      <c r="A38" s="8" t="s">
        <v>28</v>
      </c>
      <c r="B38" s="9" t="s">
        <v>15</v>
      </c>
      <c r="C38" s="10" t="s">
        <v>16</v>
      </c>
      <c r="D38" s="21">
        <v>0.87747799999999998</v>
      </c>
      <c r="E38" s="21">
        <v>0</v>
      </c>
      <c r="F38" s="21">
        <v>0</v>
      </c>
      <c r="G38" s="22">
        <v>0.87747799999999998</v>
      </c>
    </row>
    <row r="39" spans="1:7" x14ac:dyDescent="0.35">
      <c r="A39" s="13" t="s">
        <v>28</v>
      </c>
      <c r="B39" s="6" t="s">
        <v>17</v>
      </c>
      <c r="C39" s="7" t="s">
        <v>18</v>
      </c>
      <c r="D39" s="23">
        <v>5.0363999999999999E-2</v>
      </c>
      <c r="E39" s="23">
        <v>0</v>
      </c>
      <c r="F39" s="23">
        <v>0</v>
      </c>
      <c r="G39" s="24">
        <v>5.0363999999999999E-2</v>
      </c>
    </row>
    <row r="40" spans="1:7" x14ac:dyDescent="0.35">
      <c r="A40" s="13" t="s">
        <v>28</v>
      </c>
      <c r="B40" s="6" t="s">
        <v>19</v>
      </c>
      <c r="C40" s="6" t="s">
        <v>20</v>
      </c>
      <c r="D40" s="23">
        <v>0.15175273182054244</v>
      </c>
      <c r="E40" s="23">
        <v>1.8571378660533537E-2</v>
      </c>
      <c r="F40" s="23">
        <v>4.8198895189240165E-3</v>
      </c>
      <c r="G40" s="24">
        <v>0.17514399999999999</v>
      </c>
    </row>
    <row r="41" spans="1:7" s="31" customFormat="1" x14ac:dyDescent="0.35">
      <c r="A41" s="28" t="s">
        <v>28</v>
      </c>
      <c r="B41" s="7" t="s">
        <v>31</v>
      </c>
      <c r="C41" s="7" t="s">
        <v>22</v>
      </c>
      <c r="D41" s="29">
        <v>9.6581309999999991</v>
      </c>
      <c r="E41" s="29">
        <v>7.5693920000000006</v>
      </c>
      <c r="F41" s="29">
        <v>0.78595400000000004</v>
      </c>
      <c r="G41" s="30">
        <v>18.013476999999998</v>
      </c>
    </row>
    <row r="42" spans="1:7" ht="15" thickBot="1" x14ac:dyDescent="0.4">
      <c r="A42" s="14"/>
      <c r="B42" s="15"/>
      <c r="C42" s="15"/>
      <c r="D42" s="25"/>
      <c r="E42" s="25"/>
      <c r="F42" s="25"/>
      <c r="G42" s="26">
        <v>19.116463</v>
      </c>
    </row>
    <row r="43" spans="1:7" ht="15" thickBot="1" x14ac:dyDescent="0.4">
      <c r="A43" s="1"/>
      <c r="B43" s="2"/>
      <c r="C43" s="2"/>
      <c r="D43" s="3"/>
      <c r="E43" s="3"/>
      <c r="F43" s="3"/>
      <c r="G43" s="4"/>
    </row>
    <row r="44" spans="1:7" x14ac:dyDescent="0.35">
      <c r="A44" s="8" t="s">
        <v>29</v>
      </c>
      <c r="B44" s="9" t="s">
        <v>31</v>
      </c>
      <c r="C44" s="9" t="s">
        <v>24</v>
      </c>
      <c r="D44" s="21">
        <v>13.131569816801376</v>
      </c>
      <c r="E44" s="21">
        <v>2.2436701007799078</v>
      </c>
      <c r="F44" s="21">
        <v>0.44476008241871789</v>
      </c>
      <c r="G44" s="22">
        <v>15.82</v>
      </c>
    </row>
    <row r="45" spans="1:7" x14ac:dyDescent="0.35">
      <c r="A45" s="13" t="s">
        <v>29</v>
      </c>
      <c r="B45" s="6" t="s">
        <v>2</v>
      </c>
      <c r="C45" s="7" t="s">
        <v>5</v>
      </c>
      <c r="D45" s="23">
        <v>6.5021999999999996E-2</v>
      </c>
      <c r="E45" s="23">
        <v>0</v>
      </c>
      <c r="F45" s="23">
        <v>0</v>
      </c>
      <c r="G45" s="24">
        <v>6.5021999999999996E-2</v>
      </c>
    </row>
    <row r="46" spans="1:7" ht="15" thickBot="1" x14ac:dyDescent="0.4">
      <c r="A46" s="14"/>
      <c r="B46" s="15"/>
      <c r="C46" s="16"/>
      <c r="D46" s="25"/>
      <c r="E46" s="25"/>
      <c r="F46" s="25"/>
      <c r="G46" s="32">
        <v>15.885022000000001</v>
      </c>
    </row>
    <row r="47" spans="1:7" ht="15" thickBot="1" x14ac:dyDescent="0.4">
      <c r="A47" s="1"/>
      <c r="B47" s="2"/>
      <c r="C47" s="2"/>
      <c r="D47" s="3"/>
      <c r="E47" s="3"/>
      <c r="F47" s="3"/>
      <c r="G47" s="4"/>
    </row>
    <row r="48" spans="1:7" x14ac:dyDescent="0.35">
      <c r="A48" s="8" t="s">
        <v>30</v>
      </c>
      <c r="B48" s="9" t="s">
        <v>25</v>
      </c>
      <c r="C48" s="9" t="s">
        <v>26</v>
      </c>
      <c r="D48" s="21">
        <v>0.43517857752703221</v>
      </c>
      <c r="E48" s="21">
        <v>0.15949147866846228</v>
      </c>
      <c r="F48" s="21">
        <v>1.7191943804505578E-2</v>
      </c>
      <c r="G48" s="22">
        <v>0.61186200000000002</v>
      </c>
    </row>
    <row r="49" spans="1:10" ht="15" thickBot="1" x14ac:dyDescent="0.4">
      <c r="A49" s="14"/>
      <c r="B49" s="15"/>
      <c r="C49" s="15"/>
      <c r="D49" s="25"/>
      <c r="E49" s="25"/>
      <c r="F49" s="25"/>
      <c r="G49" s="26">
        <v>0.61199999999999999</v>
      </c>
    </row>
    <row r="50" spans="1:10" ht="15" thickBot="1" x14ac:dyDescent="0.4">
      <c r="A50" s="33"/>
      <c r="B50" s="34"/>
      <c r="C50" s="34"/>
      <c r="D50" s="34"/>
      <c r="E50" s="55" t="s">
        <v>32</v>
      </c>
      <c r="F50" s="55"/>
      <c r="G50" s="35">
        <f>G32+G36+G42+G46+G49</f>
        <v>46.540525000000002</v>
      </c>
    </row>
    <row r="51" spans="1:10" x14ac:dyDescent="0.35">
      <c r="G51" s="27"/>
    </row>
    <row r="55" spans="1:10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4">
    <mergeCell ref="A2:G2"/>
    <mergeCell ref="A27:G27"/>
    <mergeCell ref="E25:F25"/>
    <mergeCell ref="E50:F5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DYwOTA8L1VzZXJOYW1lPjxEYXRlVGltZT4xMi8xNi8yMDI0IDI6Mjg6MzE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019ADBE-F861-4D68-AC85-AF81905E1F8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5CA2A6D-C466-467C-93AD-F1D2053CD8FC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B2383D07-9457-42E5-8C37-3282A322E72B}"/>
</file>

<file path=customXml/itemProps4.xml><?xml version="1.0" encoding="utf-8"?>
<ds:datastoreItem xmlns:ds="http://schemas.openxmlformats.org/officeDocument/2006/customXml" ds:itemID="{04CA2BBB-B074-4F9E-819C-8B13F40523F9}"/>
</file>

<file path=customXml/itemProps5.xml><?xml version="1.0" encoding="utf-8"?>
<ds:datastoreItem xmlns:ds="http://schemas.openxmlformats.org/officeDocument/2006/customXml" ds:itemID="{7F4E5CDD-76F0-4807-B30D-3CE16AAEE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CPCN (2)</vt:lpstr>
      <vt:lpstr>CPCN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E Huffman</dc:creator>
  <cp:lastModifiedBy>Tanner S Wolffram</cp:lastModifiedBy>
  <dcterms:created xsi:type="dcterms:W3CDTF">2024-12-16T13:31:47Z</dcterms:created>
  <dcterms:modified xsi:type="dcterms:W3CDTF">2024-12-20T00:48:55Z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9c8122ef-8ece-4c93-a35f-cf75e7b3c8f9</vt:lpwstr>
  </property>
  <property fmtid="{D5CDD505-2E9C-101B-9397-08002B2CF9AE}" pid="3" name="bjClsUserRVM">
    <vt:lpwstr>[]</vt:lpwstr>
  </property>
  <property fmtid="{D5CDD505-2E9C-101B-9397-08002B2CF9AE}" pid="4" name="bjSaver">
    <vt:lpwstr>djsBYKjM7uEeqdH5Y7sNABRf3O2UDXL1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{5019ADBE-F861-4D68-AC85-AF81905E1F8C}</vt:lpwstr>
  </property>
  <property fmtid="{D5CDD505-2E9C-101B-9397-08002B2CF9AE}" pid="12" name="ContentTypeId">
    <vt:lpwstr>0x0101004DF805D1E1DA4A49A223477D3B105720</vt:lpwstr>
  </property>
</Properties>
</file>