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vwd\Downloads\"/>
    </mc:Choice>
  </mc:AlternateContent>
  <xr:revisionPtr revIDLastSave="0" documentId="13_ncr:1_{394080EE-9C2A-441D-BE5F-2E95EF215963}"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29040" windowHeight="15840" activeTab="1"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0" i="8"/>
  <c r="F45" i="8"/>
  <c r="F40" i="9"/>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<sst xmlns="http://schemas.openxmlformats.org/spreadsheetml/2006/main" count="556" uniqueCount="91">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</sst>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12778000</v>
      </c>
    </row>
    <row r="12" spans="1:6" x14ac:dyDescent="0.2">
      <c r="A12" s="16">
        <v>3</v>
      </c>
      <c r="B12" s="20" t="s">
        <v>8</v>
      </c>
      <c r="F12" s="34">
        <f>Jan!F12+Feb!F12+Mar!F12+Apr!F12+May!F12+Jun!F12+July!F12+Aug!F12+Sept!F12+Oct!F12+Nov!F12+Dec!F12</f>
        <v>0</v>
      </c>
    </row>
    <row r="13" spans="1:6" ht="15.75" x14ac:dyDescent="0.25">
      <c r="A13" s="16">
        <v>4</v>
      </c>
      <c r="B13" s="47" t="s">
        <v>9</v>
      </c>
      <c r="C13" s="48"/>
      <c r="D13" s="48"/>
      <c r="E13" s="48"/>
      <c r="F13" s="8">
        <f>Jan!F13+Feb!F13+Mar!F13+Apr!F13+May!F13+Jun!F13+July!F13+Aug!F13+Sept!F13+Oct!F13+Nov!F13+Dec!F13</f>
        <v>12778000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10126918</v>
      </c>
    </row>
    <row r="17" spans="1:7" x14ac:dyDescent="0.2">
      <c r="A17" s="16">
        <v>8</v>
      </c>
      <c r="B17" s="20" t="s">
        <v>12</v>
      </c>
      <c r="F17" s="34">
        <f>Jan!F17+Feb!F17+Mar!F17+Apr!F17+May!F17+Jun!F17+July!F17+Aug!F17+Sept!F17+Oct!F17+Nov!F17+Dec!F17</f>
        <v>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0</v>
      </c>
      <c r="G22" s="24"/>
    </row>
    <row r="23" spans="1:7" ht="15.75" x14ac:dyDescent="0.25">
      <c r="A23" s="16">
        <v>14</v>
      </c>
      <c r="B23" s="47" t="s">
        <v>17</v>
      </c>
      <c r="C23" s="48"/>
      <c r="D23" s="48"/>
      <c r="E23" s="48"/>
      <c r="F23" s="8">
        <f>Jan!F23+Feb!F23+Mar!F23+Apr!F23+May!F23+Jun!F23+July!F23+Aug!F23+Sept!F23+Oct!F23+Nov!F23+Dec!F23</f>
        <v>10126918</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10000</v>
      </c>
    </row>
    <row r="27" spans="1:7" x14ac:dyDescent="0.2">
      <c r="A27" s="16">
        <v>18</v>
      </c>
      <c r="B27" s="20" t="s">
        <v>20</v>
      </c>
      <c r="F27" s="34">
        <f>Jan!F27+Feb!F27+Mar!F27+Apr!F27+May!F27+Jun!F27+July!F27+Aug!F27+Sept!F27+Oct!F27+Nov!F27+Dec!F27</f>
        <v>10000</v>
      </c>
    </row>
    <row r="28" spans="1:7" x14ac:dyDescent="0.2">
      <c r="A28" s="16">
        <v>19</v>
      </c>
      <c r="B28" s="20" t="s">
        <v>21</v>
      </c>
      <c r="F28" s="34">
        <f>Jan!F28+Feb!F28+Mar!F28+Apr!F28+May!F28+Jun!F28+July!F28+Aug!F28+Sept!F28+Oct!F28+Nov!F28+Dec!F28</f>
        <v>0</v>
      </c>
    </row>
    <row r="29" spans="1:7" x14ac:dyDescent="0.2">
      <c r="A29" s="16">
        <v>20</v>
      </c>
      <c r="B29" s="20" t="s">
        <v>40</v>
      </c>
      <c r="F29" s="34">
        <f>Jan!F29+Feb!F29+Mar!F29+Apr!F29+May!F29+Jun!F29+July!F29+Aug!F29+Sept!F29+Oct!F29+Nov!F29+Dec!F29</f>
        <v>5000</v>
      </c>
    </row>
    <row r="30" spans="1:7" x14ac:dyDescent="0.2">
      <c r="A30" s="16">
        <v>21</v>
      </c>
      <c r="B30" s="20" t="s">
        <v>44</v>
      </c>
      <c r="D30" s="23"/>
      <c r="E30" s="23"/>
      <c r="F30" s="34">
        <f>Jan!F30+Feb!F30+Mar!F30+Apr!F30+May!F30+Jun!F30+July!F30+Aug!F30+Sept!F30+Oct!F30+Nov!F30+Dec!F30</f>
        <v>0</v>
      </c>
      <c r="G30" s="24"/>
    </row>
    <row r="31" spans="1:7" ht="15.75" x14ac:dyDescent="0.25">
      <c r="A31" s="16">
        <v>22</v>
      </c>
      <c r="B31" s="47" t="s">
        <v>22</v>
      </c>
      <c r="C31" s="48"/>
      <c r="D31" s="48"/>
      <c r="E31" s="48"/>
      <c r="F31" s="8">
        <f>Jan!F31+Feb!F31+Mar!F31+Apr!F31+May!F31+Jun!F31+July!F31+Aug!F31+Sept!F31+Oct!F31+Nov!F31+Dec!F31</f>
        <v>25000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2626082</v>
      </c>
    </row>
    <row r="35" spans="1:6" x14ac:dyDescent="0.2">
      <c r="A35" s="16">
        <v>26</v>
      </c>
      <c r="B35" s="20" t="s">
        <v>25</v>
      </c>
      <c r="F35" s="34">
        <f>Jan!F35+Feb!F35+Mar!F35+Apr!F35+May!F35+Jun!F35+July!F35+Aug!F35+Sept!F35+Oct!F35+Nov!F35+Dec!F35</f>
        <v>0</v>
      </c>
    </row>
    <row r="36" spans="1:6" x14ac:dyDescent="0.2">
      <c r="A36" s="16">
        <v>27</v>
      </c>
      <c r="B36" s="20" t="s">
        <v>26</v>
      </c>
      <c r="F36" s="34">
        <f>Jan!F36+Feb!F36+Mar!F36+Apr!F36+May!F36+Jun!F36+July!F36+Aug!F36+Sept!F36+Oct!F36+Nov!F36+Dec!F36</f>
        <v>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7" t="s">
        <v>65</v>
      </c>
      <c r="C40" s="48"/>
      <c r="D40" s="48"/>
      <c r="E40" s="48"/>
      <c r="F40" s="8">
        <f>Jan!F40+Feb!F40+Mar!F40+Apr!F40+May!F40+Jun!F40+July!F40+Aug!F40+Sept!F40+Oct!F40+Nov!F40+Dec!F40</f>
        <v>2626082</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0.20551588668023166</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abSelected="1" topLeftCell="A23" zoomScaleNormal="100" workbookViewId="0">
      <selection activeCell="F35" sqref="F3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12" t="s">
        <v>1</v>
      </c>
      <c r="D5" s="43" t="s">
        <v>90</v>
      </c>
      <c r="E5" s="44"/>
      <c r="F5" s="45"/>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v>12778000</v>
      </c>
    </row>
    <row r="12" spans="1:6" x14ac:dyDescent="0.2">
      <c r="A12" s="16">
        <v>3</v>
      </c>
      <c r="B12" s="20" t="s">
        <v>8</v>
      </c>
      <c r="F12" s="28"/>
    </row>
    <row r="13" spans="1:6" ht="15.75" x14ac:dyDescent="0.25">
      <c r="A13" s="16">
        <v>4</v>
      </c>
      <c r="B13" s="40" t="s">
        <v>9</v>
      </c>
      <c r="C13" s="41"/>
      <c r="D13" s="41"/>
      <c r="E13" s="41"/>
      <c r="F13" s="8">
        <f>SUM(F11:F12)</f>
        <v>12778000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10126918</v>
      </c>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0" t="s">
        <v>17</v>
      </c>
      <c r="C23" s="41"/>
      <c r="D23" s="41"/>
      <c r="E23" s="41"/>
      <c r="F23" s="8">
        <f>IF(AND(F22&gt;0,D22&lt;&gt;""),SUM(F16:F22),IF(F22=0,SUM(F16:F22),""))</f>
        <v>10126918</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v>10000</v>
      </c>
    </row>
    <row r="27" spans="1:7" x14ac:dyDescent="0.2">
      <c r="A27" s="16">
        <v>18</v>
      </c>
      <c r="B27" s="20" t="s">
        <v>20</v>
      </c>
      <c r="F27" s="28">
        <v>10000</v>
      </c>
    </row>
    <row r="28" spans="1:7" x14ac:dyDescent="0.2">
      <c r="A28" s="16">
        <v>19</v>
      </c>
      <c r="B28" s="20" t="s">
        <v>21</v>
      </c>
      <c r="F28" s="28"/>
    </row>
    <row r="29" spans="1:7" x14ac:dyDescent="0.2">
      <c r="A29" s="16">
        <v>20</v>
      </c>
      <c r="B29" s="20" t="s">
        <v>40</v>
      </c>
      <c r="F29" s="28">
        <v>5000</v>
      </c>
    </row>
    <row r="30" spans="1:7" x14ac:dyDescent="0.2">
      <c r="A30" s="16">
        <v>21</v>
      </c>
      <c r="B30" s="20" t="s">
        <v>44</v>
      </c>
      <c r="D30" s="22"/>
      <c r="E30" s="23"/>
      <c r="F30" s="29"/>
      <c r="G30" s="24" t="str">
        <f>IF(AND(F30&gt;0,D30=""),"Explanation for Other Usage Must be Filled In","")</f>
        <v/>
      </c>
    </row>
    <row r="31" spans="1:7" ht="15.75" x14ac:dyDescent="0.25">
      <c r="A31" s="16">
        <v>22</v>
      </c>
      <c r="B31" s="40" t="s">
        <v>22</v>
      </c>
      <c r="C31" s="41"/>
      <c r="D31" s="41"/>
      <c r="E31" s="41"/>
      <c r="F31" s="8">
        <f>IF(AND(F30&gt;0,D30&lt;&gt;""),SUM(F26:F30),IF(F30=0,SUM(F26:F30),""))</f>
        <v>25000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v>2626082</v>
      </c>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0" t="s">
        <v>65</v>
      </c>
      <c r="C40" s="41"/>
      <c r="D40" s="41"/>
      <c r="E40" s="41"/>
      <c r="F40" s="8">
        <f>SUM(F34:F39)</f>
        <v>2626082</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0.20551588668023166</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D5" sqref="D5:F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Powell's Valley Water District</v>
      </c>
      <c r="E5" s="50"/>
      <c r="F5" s="51"/>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WS01</cp:lastModifiedBy>
  <cp:lastPrinted>2020-03-02T16:50:44Z</cp:lastPrinted>
  <dcterms:created xsi:type="dcterms:W3CDTF">2018-07-10T15:33:25Z</dcterms:created>
  <dcterms:modified xsi:type="dcterms:W3CDTF">2025-05-15T18:40:30Z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